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360" yWindow="75" windowWidth="17055" windowHeight="10830" tabRatio="599" firstSheet="1" activeTab="9"/>
  </bookViews>
  <sheets>
    <sheet name="Fork Lengths Raw" sheetId="12" r:id="rId1"/>
    <sheet name="Matriotti" sheetId="11" r:id="rId2"/>
    <sheet name="FKLSortlist" sheetId="5" r:id="rId3"/>
    <sheet name="Export" sheetId="1" r:id="rId4"/>
    <sheet name="Catchtbl" sheetId="3" r:id="rId5"/>
    <sheet name="estcatchtable" sheetId="2" r:id="rId6"/>
    <sheet name="Chinook" sheetId="4" r:id="rId7"/>
    <sheet name="cohosteely" sheetId="8" r:id="rId8"/>
    <sheet name="chum" sheetId="9" r:id="rId9"/>
    <sheet name="pink" sheetId="10" r:id="rId10"/>
  </sheets>
  <definedNames>
    <definedName name="_xlnm._FilterDatabase" localSheetId="4" hidden="1">Catchtbl!$A$1:$AI$354</definedName>
    <definedName name="_xlnm._FilterDatabase" localSheetId="6" hidden="1">Chinook!$AF$5:$AQ$85</definedName>
    <definedName name="_xlnm._FilterDatabase" localSheetId="8" hidden="1">chum!$AA$4:$AA$26</definedName>
    <definedName name="_xlnm._FilterDatabase" localSheetId="7" hidden="1">cohosteely!$A$1:$R$354</definedName>
    <definedName name="_xlnm._FilterDatabase" localSheetId="9" hidden="1">pink!$AF$2:$AF$175</definedName>
    <definedName name="Export" localSheetId="4">Catchtbl!$A$1:$AS$349</definedName>
    <definedName name="Export">Export!$A$1:$AN$351</definedName>
  </definedNames>
  <calcPr calcId="125725"/>
  <pivotCaches>
    <pivotCache cacheId="0" r:id="rId11"/>
    <pivotCache cacheId="1" r:id="rId12"/>
    <pivotCache cacheId="2" r:id="rId13"/>
  </pivotCaches>
</workbook>
</file>

<file path=xl/calcChain.xml><?xml version="1.0" encoding="utf-8"?>
<calcChain xmlns="http://schemas.openxmlformats.org/spreadsheetml/2006/main">
  <c r="V31" i="8"/>
  <c r="Z23" i="10"/>
  <c r="Z20"/>
  <c r="Z19"/>
  <c r="Z18"/>
  <c r="Z17"/>
  <c r="Z16"/>
  <c r="Z12"/>
  <c r="Z11"/>
  <c r="Z10"/>
  <c r="Z8"/>
  <c r="Z7"/>
  <c r="Z6"/>
  <c r="Z5"/>
  <c r="Z4"/>
  <c r="AI6" i="2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90"/>
  <c r="AI5"/>
  <c r="AN52" i="4"/>
  <c r="AN44"/>
  <c r="AN37"/>
  <c r="AQ92" i="11"/>
  <c r="AP92"/>
  <c r="AO92"/>
  <c r="AN92"/>
  <c r="AM92"/>
  <c r="AL92"/>
  <c r="AK92"/>
  <c r="AJ92"/>
  <c r="AI92"/>
  <c r="AH92"/>
  <c r="AG92"/>
  <c r="AF92"/>
  <c r="AE92"/>
  <c r="AD92"/>
  <c r="AC92"/>
  <c r="AB92"/>
  <c r="Z92"/>
  <c r="Y92"/>
  <c r="X92"/>
  <c r="W92"/>
  <c r="V92"/>
  <c r="U92"/>
  <c r="S92"/>
  <c r="R92"/>
  <c r="Q92"/>
  <c r="P92"/>
  <c r="O92"/>
  <c r="M92"/>
  <c r="L92"/>
  <c r="K92"/>
  <c r="AA90"/>
  <c r="T90"/>
  <c r="N90"/>
  <c r="AA83"/>
  <c r="T83"/>
  <c r="N83"/>
  <c r="AA76"/>
  <c r="T76"/>
  <c r="N76"/>
  <c r="AA69"/>
  <c r="T69"/>
  <c r="N69"/>
  <c r="AA62"/>
  <c r="T62"/>
  <c r="N62"/>
  <c r="AA55"/>
  <c r="T55"/>
  <c r="N55"/>
  <c r="AA48"/>
  <c r="T48"/>
  <c r="N48"/>
  <c r="AA41"/>
  <c r="T41"/>
  <c r="N41"/>
  <c r="AA34"/>
  <c r="T34"/>
  <c r="N34"/>
  <c r="AA27"/>
  <c r="T27"/>
  <c r="N27"/>
  <c r="AA20"/>
  <c r="T20"/>
  <c r="N20"/>
  <c r="AA13"/>
  <c r="AA92"/>
  <c r="T13"/>
  <c r="T92"/>
  <c r="N13"/>
  <c r="N92"/>
  <c r="J6" i="4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G105"/>
  <c r="H105"/>
  <c r="I105"/>
  <c r="K105"/>
  <c r="M105"/>
  <c r="J106"/>
  <c r="J105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G124"/>
  <c r="H124"/>
  <c r="I124"/>
  <c r="K124"/>
  <c r="M124"/>
  <c r="J125"/>
  <c r="J124"/>
  <c r="J126"/>
  <c r="J127"/>
  <c r="G128"/>
  <c r="H128"/>
  <c r="I128"/>
  <c r="K128"/>
  <c r="M128"/>
  <c r="J129"/>
  <c r="J128"/>
  <c r="G130"/>
  <c r="H130"/>
  <c r="I130"/>
  <c r="K130"/>
  <c r="M130"/>
  <c r="J131"/>
  <c r="J130"/>
  <c r="J132"/>
  <c r="G133"/>
  <c r="H133"/>
  <c r="I133"/>
  <c r="K133"/>
  <c r="M133"/>
  <c r="J134"/>
  <c r="J133"/>
  <c r="J135"/>
  <c r="J136"/>
  <c r="G137"/>
  <c r="H137"/>
  <c r="I137"/>
  <c r="K137"/>
  <c r="M137"/>
  <c r="J138"/>
  <c r="J137"/>
  <c r="J139"/>
  <c r="J140"/>
  <c r="G141"/>
  <c r="H141"/>
  <c r="I141"/>
  <c r="K141"/>
  <c r="M141"/>
  <c r="J142"/>
  <c r="J141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G162"/>
  <c r="H162"/>
  <c r="I162"/>
  <c r="K162"/>
  <c r="M162"/>
  <c r="J163"/>
  <c r="J162"/>
  <c r="G164"/>
  <c r="H164"/>
  <c r="I164"/>
  <c r="K164"/>
  <c r="M164"/>
  <c r="J165"/>
  <c r="J164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8"/>
  <c r="J217"/>
  <c r="G218"/>
  <c r="H218"/>
  <c r="I218"/>
  <c r="K218"/>
  <c r="M218"/>
  <c r="J219"/>
  <c r="J220"/>
  <c r="J221"/>
  <c r="J222"/>
  <c r="J223"/>
  <c r="J224"/>
  <c r="G225"/>
  <c r="H225"/>
  <c r="I225"/>
  <c r="K225"/>
  <c r="M225"/>
  <c r="J226"/>
  <c r="J225"/>
  <c r="G227"/>
  <c r="H227"/>
  <c r="I227"/>
  <c r="K227"/>
  <c r="M227"/>
  <c r="J228"/>
  <c r="J227"/>
  <c r="G229"/>
  <c r="H229"/>
  <c r="I229"/>
  <c r="K229"/>
  <c r="M229"/>
  <c r="J230"/>
  <c r="J229"/>
  <c r="G231"/>
  <c r="H231"/>
  <c r="I231"/>
  <c r="K231"/>
  <c r="M231"/>
  <c r="J232"/>
  <c r="J231"/>
  <c r="G233"/>
  <c r="H233"/>
  <c r="I233"/>
  <c r="K233"/>
  <c r="M233"/>
  <c r="J234"/>
  <c r="J233"/>
  <c r="G235"/>
  <c r="H235"/>
  <c r="I235"/>
  <c r="K235"/>
  <c r="M235"/>
  <c r="J236"/>
  <c r="J235"/>
  <c r="G237"/>
  <c r="H237"/>
  <c r="I237"/>
  <c r="K237"/>
  <c r="M237"/>
  <c r="J238"/>
  <c r="J237"/>
  <c r="G239"/>
  <c r="H239"/>
  <c r="I239"/>
  <c r="K239"/>
  <c r="M239"/>
  <c r="J240"/>
  <c r="G241"/>
  <c r="H241"/>
  <c r="I241"/>
  <c r="K241"/>
  <c r="M241"/>
  <c r="J242"/>
  <c r="J241"/>
  <c r="G243"/>
  <c r="H243"/>
  <c r="I243"/>
  <c r="K243"/>
  <c r="M243"/>
  <c r="J244"/>
  <c r="J243"/>
  <c r="G245"/>
  <c r="H245"/>
  <c r="I245"/>
  <c r="K245"/>
  <c r="M245"/>
  <c r="J246"/>
  <c r="J245"/>
  <c r="G247"/>
  <c r="H247"/>
  <c r="I247"/>
  <c r="K247"/>
  <c r="M247"/>
  <c r="J248"/>
  <c r="J247"/>
  <c r="J249"/>
  <c r="J239"/>
  <c r="J250"/>
  <c r="J251"/>
  <c r="J252"/>
  <c r="J253"/>
  <c r="J254"/>
  <c r="J255"/>
  <c r="J256"/>
  <c r="J257"/>
  <c r="J258"/>
  <c r="J259"/>
  <c r="J260"/>
  <c r="J261"/>
  <c r="J263"/>
  <c r="J262"/>
  <c r="G263"/>
  <c r="H263"/>
  <c r="I263"/>
  <c r="K263"/>
  <c r="M263"/>
  <c r="J264"/>
  <c r="J265"/>
  <c r="J266"/>
  <c r="J267"/>
  <c r="J268"/>
  <c r="J269"/>
  <c r="J270"/>
  <c r="J271"/>
  <c r="J272"/>
  <c r="J273"/>
  <c r="G274"/>
  <c r="H274"/>
  <c r="I274"/>
  <c r="K274"/>
  <c r="M274"/>
  <c r="J275"/>
  <c r="J274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G320"/>
  <c r="H320"/>
  <c r="I320"/>
  <c r="J320"/>
  <c r="K320"/>
  <c r="L320"/>
  <c r="M320"/>
  <c r="J321"/>
  <c r="J322"/>
  <c r="J323"/>
  <c r="G324"/>
  <c r="H324"/>
  <c r="I324"/>
  <c r="K324"/>
  <c r="M324"/>
  <c r="J325"/>
  <c r="J324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5"/>
  <c r="J344"/>
  <c r="G345"/>
  <c r="H345"/>
  <c r="I345"/>
  <c r="K345"/>
  <c r="M345"/>
  <c r="J346"/>
  <c r="J347"/>
  <c r="J348"/>
  <c r="J349"/>
  <c r="J350"/>
  <c r="J351"/>
  <c r="J352"/>
  <c r="J353"/>
  <c r="J355"/>
  <c r="G354"/>
  <c r="H354"/>
  <c r="I354"/>
  <c r="J354"/>
  <c r="K354"/>
  <c r="L354"/>
  <c r="M354"/>
  <c r="G355"/>
  <c r="H355"/>
  <c r="I355"/>
  <c r="K355"/>
  <c r="M355"/>
  <c r="G356"/>
  <c r="H356"/>
  <c r="I356"/>
  <c r="J356"/>
  <c r="K356"/>
  <c r="L356"/>
  <c r="M356"/>
  <c r="J357"/>
  <c r="J358"/>
  <c r="J359"/>
  <c r="J360"/>
  <c r="J361"/>
  <c r="J362"/>
  <c r="J363"/>
  <c r="J364"/>
  <c r="J365"/>
  <c r="G366"/>
  <c r="H366"/>
  <c r="I366"/>
  <c r="J366"/>
  <c r="K366"/>
  <c r="L366"/>
  <c r="M366"/>
  <c r="J367"/>
  <c r="J368"/>
  <c r="J369"/>
  <c r="G370"/>
  <c r="H370"/>
  <c r="I370"/>
  <c r="J370"/>
  <c r="K370"/>
  <c r="L370"/>
  <c r="M370"/>
  <c r="J371"/>
  <c r="J372"/>
  <c r="J373"/>
  <c r="J374"/>
  <c r="J375"/>
  <c r="J376"/>
  <c r="J377"/>
  <c r="J378"/>
  <c r="J379"/>
  <c r="J380"/>
  <c r="J381"/>
  <c r="G382"/>
  <c r="H382"/>
  <c r="I382"/>
  <c r="J382"/>
  <c r="K382"/>
  <c r="L382"/>
  <c r="M382"/>
  <c r="J383"/>
  <c r="J384"/>
  <c r="J385"/>
  <c r="J386"/>
  <c r="J387"/>
  <c r="J388"/>
  <c r="E389"/>
  <c r="F389"/>
  <c r="J389"/>
  <c r="M389"/>
  <c r="G390"/>
  <c r="H390"/>
  <c r="I390"/>
  <c r="J390"/>
  <c r="K390"/>
  <c r="J391"/>
  <c r="AM136"/>
  <c r="AN136"/>
  <c r="AQ136"/>
  <c r="AS136"/>
  <c r="AM137"/>
  <c r="AN137"/>
  <c r="AQ137"/>
  <c r="AS137"/>
  <c r="AM138"/>
  <c r="AN138"/>
  <c r="AQ138"/>
  <c r="AS138"/>
  <c r="AM139"/>
  <c r="AN139"/>
  <c r="AQ139"/>
  <c r="AS139"/>
  <c r="AM140"/>
  <c r="AN140"/>
  <c r="AQ140"/>
  <c r="AS140"/>
  <c r="AM141"/>
  <c r="AN141"/>
  <c r="AQ141"/>
  <c r="AS141"/>
  <c r="AM142"/>
  <c r="AN142"/>
  <c r="AQ142"/>
  <c r="AS142"/>
  <c r="AM143"/>
  <c r="AN143"/>
  <c r="AQ143"/>
  <c r="AS143"/>
  <c r="AM144"/>
  <c r="AN144"/>
  <c r="AQ144"/>
  <c r="AS144"/>
  <c r="AM145"/>
  <c r="AN145"/>
  <c r="AQ145"/>
  <c r="AS145"/>
  <c r="AM146"/>
  <c r="AN146"/>
  <c r="AM147"/>
  <c r="AN147"/>
  <c r="AQ147"/>
  <c r="AS147"/>
  <c r="AM148"/>
  <c r="AN148"/>
  <c r="AQ148"/>
  <c r="AS148"/>
  <c r="AM149"/>
  <c r="AN149"/>
  <c r="AQ149"/>
  <c r="AS149"/>
  <c r="AM150"/>
  <c r="AN150"/>
  <c r="AQ150"/>
  <c r="AS150"/>
  <c r="AM151"/>
  <c r="AN151"/>
  <c r="AQ151"/>
  <c r="AS151"/>
  <c r="AM152"/>
  <c r="AN152"/>
  <c r="AQ152"/>
  <c r="AS152"/>
  <c r="AM153"/>
  <c r="AN153"/>
  <c r="AQ153"/>
  <c r="AS153"/>
  <c r="AM154"/>
  <c r="AN154"/>
  <c r="AQ154"/>
  <c r="AS154"/>
  <c r="AM155"/>
  <c r="AN155"/>
  <c r="AQ155"/>
  <c r="AS155"/>
  <c r="AM156"/>
  <c r="AN156"/>
  <c r="AQ156"/>
  <c r="AS156"/>
  <c r="AM157"/>
  <c r="AN157"/>
  <c r="AQ157"/>
  <c r="AS157"/>
  <c r="AM158"/>
  <c r="AN158"/>
  <c r="AQ158"/>
  <c r="AS158"/>
  <c r="AM159"/>
  <c r="AN159"/>
  <c r="AQ159"/>
  <c r="AS159"/>
  <c r="AM160"/>
  <c r="AN160"/>
  <c r="AQ160"/>
  <c r="AS160"/>
  <c r="AM161"/>
  <c r="AN161"/>
  <c r="AP161"/>
  <c r="AQ161"/>
  <c r="AR161"/>
  <c r="AS161"/>
  <c r="AG65" i="10"/>
  <c r="AF65"/>
  <c r="AE65"/>
  <c r="AH61"/>
  <c r="AJ61"/>
  <c r="AK61"/>
  <c r="AI61"/>
  <c r="AI60"/>
  <c r="AI59"/>
  <c r="AI58"/>
  <c r="AI57"/>
  <c r="AE60"/>
  <c r="AE59"/>
  <c r="AE58"/>
  <c r="AE57"/>
  <c r="AD59"/>
  <c r="AF59"/>
  <c r="AD60"/>
  <c r="AG60"/>
  <c r="AD57"/>
  <c r="AG57"/>
  <c r="AD58"/>
  <c r="AG58"/>
  <c r="X175"/>
  <c r="T175"/>
  <c r="AB45"/>
  <c r="AC45"/>
  <c r="AB41"/>
  <c r="AC41"/>
  <c r="AB36"/>
  <c r="AC36"/>
  <c r="AB31"/>
  <c r="AC31"/>
  <c r="AD44"/>
  <c r="AD43"/>
  <c r="AD40"/>
  <c r="AD39"/>
  <c r="AD38"/>
  <c r="AD37"/>
  <c r="AD35"/>
  <c r="AD34"/>
  <c r="AD33"/>
  <c r="AD32"/>
  <c r="AD30"/>
  <c r="AD29"/>
  <c r="AD28"/>
  <c r="AD27"/>
  <c r="AD26"/>
  <c r="AI23"/>
  <c r="AI22"/>
  <c r="AI21"/>
  <c r="AI20"/>
  <c r="AI19"/>
  <c r="AI18"/>
  <c r="AI17"/>
  <c r="AI16"/>
  <c r="AI15"/>
  <c r="AI13"/>
  <c r="AI12"/>
  <c r="AI11"/>
  <c r="AI10"/>
  <c r="AI8"/>
  <c r="AI7"/>
  <c r="AI6"/>
  <c r="AI5"/>
  <c r="AI4"/>
  <c r="L381"/>
  <c r="K381"/>
  <c r="L369"/>
  <c r="K369"/>
  <c r="L365"/>
  <c r="K365"/>
  <c r="L355"/>
  <c r="K355"/>
  <c r="L354"/>
  <c r="K354"/>
  <c r="L353"/>
  <c r="K353"/>
  <c r="L344"/>
  <c r="K344"/>
  <c r="L323"/>
  <c r="K323"/>
  <c r="L319"/>
  <c r="K319"/>
  <c r="L273"/>
  <c r="K273"/>
  <c r="L262"/>
  <c r="K262"/>
  <c r="L246"/>
  <c r="K246"/>
  <c r="L244"/>
  <c r="K244"/>
  <c r="L242"/>
  <c r="K242"/>
  <c r="L240"/>
  <c r="K240"/>
  <c r="L238"/>
  <c r="K238"/>
  <c r="L236"/>
  <c r="K236"/>
  <c r="L234"/>
  <c r="K234"/>
  <c r="L232"/>
  <c r="K232"/>
  <c r="L230"/>
  <c r="K230"/>
  <c r="L228"/>
  <c r="K228"/>
  <c r="L226"/>
  <c r="K226"/>
  <c r="L224"/>
  <c r="K224"/>
  <c r="L217"/>
  <c r="K217"/>
  <c r="L163"/>
  <c r="K163"/>
  <c r="L161"/>
  <c r="K161"/>
  <c r="L140"/>
  <c r="K140"/>
  <c r="L136"/>
  <c r="K136"/>
  <c r="L132"/>
  <c r="K132"/>
  <c r="L129"/>
  <c r="K129"/>
  <c r="L127"/>
  <c r="K127"/>
  <c r="L123"/>
  <c r="K123"/>
  <c r="L104"/>
  <c r="K104"/>
  <c r="K388"/>
  <c r="I381"/>
  <c r="I369"/>
  <c r="I365"/>
  <c r="I355"/>
  <c r="I354"/>
  <c r="I353"/>
  <c r="I344"/>
  <c r="I323"/>
  <c r="I319"/>
  <c r="I273"/>
  <c r="I262"/>
  <c r="I246"/>
  <c r="I244"/>
  <c r="I242"/>
  <c r="I240"/>
  <c r="I238"/>
  <c r="I236"/>
  <c r="I234"/>
  <c r="I232"/>
  <c r="I230"/>
  <c r="I228"/>
  <c r="I226"/>
  <c r="I224"/>
  <c r="I217"/>
  <c r="I163"/>
  <c r="I161"/>
  <c r="I140"/>
  <c r="I136"/>
  <c r="I132"/>
  <c r="I129"/>
  <c r="I127"/>
  <c r="I123"/>
  <c r="I104"/>
  <c r="H381"/>
  <c r="H369"/>
  <c r="H365"/>
  <c r="H355"/>
  <c r="H354"/>
  <c r="H353"/>
  <c r="H344"/>
  <c r="H323"/>
  <c r="H319"/>
  <c r="H273"/>
  <c r="H262"/>
  <c r="H246"/>
  <c r="H244"/>
  <c r="H242"/>
  <c r="H240"/>
  <c r="H238"/>
  <c r="H236"/>
  <c r="H234"/>
  <c r="H232"/>
  <c r="H230"/>
  <c r="H228"/>
  <c r="H226"/>
  <c r="H224"/>
  <c r="H217"/>
  <c r="H163"/>
  <c r="H161"/>
  <c r="H140"/>
  <c r="H136"/>
  <c r="H132"/>
  <c r="H129"/>
  <c r="H127"/>
  <c r="H123"/>
  <c r="H104"/>
  <c r="H388"/>
  <c r="F388"/>
  <c r="E388"/>
  <c r="R354" i="8"/>
  <c r="Q354"/>
  <c r="V32"/>
  <c r="P354"/>
  <c r="O354"/>
  <c r="N354"/>
  <c r="V29"/>
  <c r="M354"/>
  <c r="L354"/>
  <c r="K354"/>
  <c r="J354"/>
  <c r="I354"/>
  <c r="H354"/>
  <c r="G354"/>
  <c r="V4"/>
  <c r="F354"/>
  <c r="E354"/>
  <c r="AH130" i="4"/>
  <c r="AH113"/>
  <c r="AH115"/>
  <c r="AI115"/>
  <c r="AL125"/>
  <c r="AL124"/>
  <c r="AL123"/>
  <c r="AL122"/>
  <c r="AL121"/>
  <c r="AQ98"/>
  <c r="AH108"/>
  <c r="AQ97"/>
  <c r="AH107"/>
  <c r="AQ96"/>
  <c r="AH106"/>
  <c r="AQ95"/>
  <c r="AH105"/>
  <c r="AQ94"/>
  <c r="AQ93"/>
  <c r="AQ92"/>
  <c r="AQ91"/>
  <c r="AS98"/>
  <c r="AS97"/>
  <c r="AS96"/>
  <c r="AS95"/>
  <c r="AS94"/>
  <c r="AS93"/>
  <c r="AS92"/>
  <c r="AS91"/>
  <c r="AP98"/>
  <c r="AG108"/>
  <c r="AP97"/>
  <c r="AG107"/>
  <c r="AP96"/>
  <c r="AG106"/>
  <c r="AP95"/>
  <c r="AG105"/>
  <c r="AP94"/>
  <c r="AP93"/>
  <c r="AP92"/>
  <c r="AP91"/>
  <c r="AP99"/>
  <c r="AL98"/>
  <c r="AN108"/>
  <c r="AK98"/>
  <c r="AM108"/>
  <c r="AL97"/>
  <c r="AN107"/>
  <c r="AK97"/>
  <c r="AL96"/>
  <c r="AN106"/>
  <c r="AK96"/>
  <c r="AM106"/>
  <c r="AL95"/>
  <c r="AN105"/>
  <c r="AK95"/>
  <c r="AL94"/>
  <c r="AK94"/>
  <c r="AL93"/>
  <c r="AK93"/>
  <c r="AL92"/>
  <c r="AK92"/>
  <c r="AM92"/>
  <c r="AL91"/>
  <c r="AN104"/>
  <c r="AK91"/>
  <c r="AM91"/>
  <c r="AO85"/>
  <c r="AN85"/>
  <c r="AP85"/>
  <c r="AP84"/>
  <c r="AP83"/>
  <c r="AP82"/>
  <c r="AP81"/>
  <c r="AP80"/>
  <c r="AP79"/>
  <c r="AP78"/>
  <c r="AP77"/>
  <c r="AP76"/>
  <c r="AP75"/>
  <c r="AO74"/>
  <c r="AN74"/>
  <c r="AP73"/>
  <c r="AP72"/>
  <c r="AP71"/>
  <c r="AP70"/>
  <c r="AP69"/>
  <c r="AP68"/>
  <c r="AP67"/>
  <c r="AP66"/>
  <c r="AP65"/>
  <c r="AP64"/>
  <c r="AO63"/>
  <c r="AN63"/>
  <c r="AP62"/>
  <c r="AP61"/>
  <c r="AP60"/>
  <c r="AP59"/>
  <c r="AP58"/>
  <c r="AP57"/>
  <c r="AP56"/>
  <c r="AP55"/>
  <c r="AP54"/>
  <c r="AP53"/>
  <c r="AO52"/>
  <c r="AP52"/>
  <c r="AP51"/>
  <c r="AP50"/>
  <c r="AP49"/>
  <c r="AP48"/>
  <c r="AP47"/>
  <c r="AP46"/>
  <c r="AP45"/>
  <c r="AO44"/>
  <c r="AP44"/>
  <c r="AP43"/>
  <c r="AP42"/>
  <c r="AP41"/>
  <c r="AP40"/>
  <c r="AP39"/>
  <c r="AP38"/>
  <c r="AO37"/>
  <c r="AP36"/>
  <c r="AP35"/>
  <c r="AP34"/>
  <c r="AP33"/>
  <c r="AP32"/>
  <c r="AP31"/>
  <c r="AP30"/>
  <c r="AP29"/>
  <c r="AO28"/>
  <c r="AN28"/>
  <c r="AP27"/>
  <c r="AP26"/>
  <c r="AP25"/>
  <c r="AP24"/>
  <c r="AP23"/>
  <c r="AP22"/>
  <c r="AP21"/>
  <c r="AP20"/>
  <c r="AP19"/>
  <c r="AP18"/>
  <c r="AP17"/>
  <c r="AP16"/>
  <c r="AP15"/>
  <c r="AP14"/>
  <c r="AP13"/>
  <c r="AO12"/>
  <c r="AN12"/>
  <c r="AP11"/>
  <c r="AP10"/>
  <c r="AP9"/>
  <c r="AP8"/>
  <c r="AP7"/>
  <c r="AP6"/>
  <c r="AP4"/>
  <c r="X175"/>
  <c r="X174"/>
  <c r="X173"/>
  <c r="X172"/>
  <c r="X171"/>
  <c r="X170"/>
  <c r="X169"/>
  <c r="X168"/>
  <c r="X167"/>
  <c r="X166"/>
  <c r="X165"/>
  <c r="X164"/>
  <c r="X163"/>
  <c r="X162"/>
  <c r="X161"/>
  <c r="X160"/>
  <c r="X159"/>
  <c r="X158"/>
  <c r="X157"/>
  <c r="X156"/>
  <c r="X155"/>
  <c r="X154"/>
  <c r="X153"/>
  <c r="X152"/>
  <c r="X151"/>
  <c r="X150"/>
  <c r="X149"/>
  <c r="X148"/>
  <c r="X147"/>
  <c r="X146"/>
  <c r="X145"/>
  <c r="X144"/>
  <c r="X143"/>
  <c r="X142"/>
  <c r="X141"/>
  <c r="X140"/>
  <c r="X139"/>
  <c r="X138"/>
  <c r="AR96"/>
  <c r="X137"/>
  <c r="X136"/>
  <c r="X135"/>
  <c r="X134"/>
  <c r="X133"/>
  <c r="X132"/>
  <c r="X131"/>
  <c r="X130"/>
  <c r="X129"/>
  <c r="X128"/>
  <c r="X127"/>
  <c r="X126"/>
  <c r="X125"/>
  <c r="X124"/>
  <c r="X123"/>
  <c r="X122"/>
  <c r="X121"/>
  <c r="X120"/>
  <c r="X119"/>
  <c r="X118"/>
  <c r="X117"/>
  <c r="X116"/>
  <c r="X115"/>
  <c r="X114"/>
  <c r="X113"/>
  <c r="X112"/>
  <c r="X111"/>
  <c r="X110"/>
  <c r="X109"/>
  <c r="X108"/>
  <c r="X107"/>
  <c r="X106"/>
  <c r="X105"/>
  <c r="X104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AG121"/>
  <c r="X6"/>
  <c r="X176"/>
  <c r="AJ130"/>
  <c r="E354" i="3"/>
  <c r="F354"/>
  <c r="U176" i="4"/>
  <c r="V176"/>
  <c r="W176"/>
  <c r="Y176"/>
  <c r="AJ113"/>
  <c r="AJ115"/>
  <c r="G354" i="3"/>
  <c r="H354"/>
  <c r="I354"/>
  <c r="J354"/>
  <c r="K354"/>
  <c r="L354"/>
  <c r="M354"/>
  <c r="N354"/>
  <c r="O354"/>
  <c r="P354"/>
  <c r="Q354"/>
  <c r="R354"/>
  <c r="S354"/>
  <c r="T354"/>
  <c r="U354"/>
  <c r="V354"/>
  <c r="W354"/>
  <c r="X354"/>
  <c r="Y354"/>
  <c r="Z354"/>
  <c r="AA354"/>
  <c r="AB354"/>
  <c r="AC354"/>
  <c r="AD354"/>
  <c r="AE354"/>
  <c r="AF354"/>
  <c r="AG354"/>
  <c r="AH354"/>
  <c r="AI354"/>
  <c r="AM104" i="4"/>
  <c r="AG123"/>
  <c r="AI123"/>
  <c r="AR93"/>
  <c r="AR95"/>
  <c r="AR97"/>
  <c r="AR98"/>
  <c r="AP37"/>
  <c r="AM94"/>
  <c r="AM96"/>
  <c r="AM97"/>
  <c r="AM98"/>
  <c r="AM105"/>
  <c r="AM107"/>
  <c r="AJ107"/>
  <c r="AG122"/>
  <c r="AG124"/>
  <c r="AI122"/>
  <c r="AR91"/>
  <c r="AR99"/>
  <c r="AH124"/>
  <c r="AJ122"/>
  <c r="AH122"/>
  <c r="AG125"/>
  <c r="AI125"/>
  <c r="AR94"/>
  <c r="AP12"/>
  <c r="L355"/>
  <c r="L345"/>
  <c r="L263"/>
  <c r="L247"/>
  <c r="L245"/>
  <c r="L243"/>
  <c r="L241"/>
  <c r="L239"/>
  <c r="L237"/>
  <c r="L235"/>
  <c r="L233"/>
  <c r="L231"/>
  <c r="L229"/>
  <c r="L227"/>
  <c r="L225"/>
  <c r="L141"/>
  <c r="L137"/>
  <c r="L133"/>
  <c r="L105"/>
  <c r="L324"/>
  <c r="L274"/>
  <c r="L218"/>
  <c r="L164"/>
  <c r="L162"/>
  <c r="L130"/>
  <c r="L128"/>
  <c r="L124"/>
  <c r="AB138"/>
  <c r="AB169"/>
  <c r="AB161"/>
  <c r="AB170"/>
  <c r="AB163"/>
  <c r="AB164"/>
  <c r="AB144"/>
  <c r="AB154"/>
  <c r="AB166"/>
  <c r="AB137"/>
  <c r="AR92"/>
  <c r="AB173"/>
  <c r="AB157"/>
  <c r="AJ125"/>
  <c r="AH125"/>
  <c r="AB168"/>
  <c r="AB160"/>
  <c r="AB175"/>
  <c r="AB167"/>
  <c r="AB159"/>
  <c r="AB165"/>
  <c r="AB153"/>
  <c r="AB162"/>
  <c r="AB174"/>
  <c r="AB158"/>
  <c r="AB155"/>
  <c r="AB171"/>
  <c r="AB156"/>
  <c r="AB172"/>
  <c r="AH123"/>
  <c r="AJ123"/>
  <c r="AI124"/>
  <c r="AJ124"/>
  <c r="AB131"/>
  <c r="AB132"/>
  <c r="AB133"/>
  <c r="AB134"/>
  <c r="AB135"/>
  <c r="AB136"/>
  <c r="AB139"/>
  <c r="AB140"/>
  <c r="AB141"/>
  <c r="AB142"/>
  <c r="AB143"/>
  <c r="AB146"/>
  <c r="AB148"/>
  <c r="AB150"/>
  <c r="L389"/>
  <c r="AB151"/>
  <c r="AB149"/>
  <c r="AB147"/>
  <c r="AB145"/>
  <c r="AB152"/>
  <c r="AM93"/>
  <c r="AM95"/>
  <c r="AH104"/>
  <c r="AH109"/>
  <c r="AL107"/>
  <c r="AQ99"/>
  <c r="V30" i="8"/>
  <c r="V6"/>
  <c r="V5"/>
  <c r="V7"/>
  <c r="V10"/>
  <c r="V11"/>
  <c r="V34"/>
  <c r="V40"/>
  <c r="V35"/>
  <c r="V36"/>
  <c r="V38"/>
  <c r="V13"/>
  <c r="V9"/>
  <c r="V15"/>
  <c r="V41"/>
  <c r="V37"/>
  <c r="V42"/>
  <c r="V12"/>
  <c r="V16"/>
  <c r="V17"/>
  <c r="AD36" i="10"/>
  <c r="AD45"/>
  <c r="AD41"/>
  <c r="AD31"/>
  <c r="AF58"/>
  <c r="AF60"/>
  <c r="AG59"/>
  <c r="AE61"/>
  <c r="AD61"/>
  <c r="AF57"/>
  <c r="AI106" i="4"/>
  <c r="AJ106"/>
  <c r="AM109"/>
  <c r="AJ108"/>
  <c r="AI108"/>
  <c r="AL105"/>
  <c r="AN109"/>
  <c r="AL109"/>
  <c r="AL106"/>
  <c r="AL108"/>
  <c r="AI105"/>
  <c r="AP28"/>
  <c r="AP63"/>
  <c r="AP74"/>
  <c r="AL104"/>
  <c r="AG104"/>
  <c r="AG109"/>
  <c r="AS99"/>
  <c r="AI107"/>
  <c r="AC140"/>
  <c r="AC142"/>
  <c r="AC138"/>
  <c r="AC132"/>
  <c r="AC137"/>
  <c r="AC133"/>
  <c r="AC136"/>
  <c r="AH121"/>
  <c r="AB121"/>
  <c r="AB89"/>
  <c r="AI121"/>
  <c r="AB12"/>
  <c r="AJ121"/>
  <c r="AJ126"/>
  <c r="AO130"/>
  <c r="AB103"/>
  <c r="AB111"/>
  <c r="AB119"/>
  <c r="AB8"/>
  <c r="AB16"/>
  <c r="AB24"/>
  <c r="AB32"/>
  <c r="AB40"/>
  <c r="AB48"/>
  <c r="AB56"/>
  <c r="AB70"/>
  <c r="AB78"/>
  <c r="AB86"/>
  <c r="AB94"/>
  <c r="AB102"/>
  <c r="AB110"/>
  <c r="AB118"/>
  <c r="AG126"/>
  <c r="AH126"/>
  <c r="AB127"/>
  <c r="AC145"/>
  <c r="AC149"/>
  <c r="AC152"/>
  <c r="AC148"/>
  <c r="AC151"/>
  <c r="AC146"/>
  <c r="AI104"/>
  <c r="AC42"/>
  <c r="AC143"/>
  <c r="AC139"/>
  <c r="AC135"/>
  <c r="AB9"/>
  <c r="AB15"/>
  <c r="AB17"/>
  <c r="AB19"/>
  <c r="AB25"/>
  <c r="AB31"/>
  <c r="AB33"/>
  <c r="AB39"/>
  <c r="AB41"/>
  <c r="AB43"/>
  <c r="AB49"/>
  <c r="AB55"/>
  <c r="AB57"/>
  <c r="AB59"/>
  <c r="AB65"/>
  <c r="AB71"/>
  <c r="AB73"/>
  <c r="AB75"/>
  <c r="AB81"/>
  <c r="AM99"/>
  <c r="AC8"/>
  <c r="AC56"/>
  <c r="AC112"/>
  <c r="AC47"/>
  <c r="AC64"/>
  <c r="AC120"/>
  <c r="AC117"/>
  <c r="AC100"/>
  <c r="AC73"/>
  <c r="AC95"/>
  <c r="AC63"/>
  <c r="AC104"/>
  <c r="AC30"/>
  <c r="AC118"/>
  <c r="AC89"/>
  <c r="AC55"/>
  <c r="AC54"/>
  <c r="AC110"/>
  <c r="AC43"/>
  <c r="AC9"/>
  <c r="AC97"/>
  <c r="AC99"/>
  <c r="AC13"/>
  <c r="AK99"/>
  <c r="AC114"/>
  <c r="AC91"/>
  <c r="AC81"/>
  <c r="AC108"/>
  <c r="AC49"/>
  <c r="AC116"/>
  <c r="AC60"/>
  <c r="AC168"/>
  <c r="AC153"/>
  <c r="AC175"/>
  <c r="AC155"/>
  <c r="AC166"/>
  <c r="AC164"/>
  <c r="AC160"/>
  <c r="AC174"/>
  <c r="AB7"/>
  <c r="AC162"/>
  <c r="AC156"/>
  <c r="AC157"/>
  <c r="AC173"/>
  <c r="AJ105"/>
  <c r="AL99"/>
  <c r="AG61" i="10"/>
  <c r="AL65"/>
  <c r="AF61"/>
  <c r="AH65"/>
  <c r="AC172" i="4"/>
  <c r="AC165"/>
  <c r="AC163"/>
  <c r="AC154"/>
  <c r="AC161"/>
  <c r="AC171"/>
  <c r="AC159"/>
  <c r="AC158"/>
  <c r="AC170"/>
  <c r="AC167"/>
  <c r="AC169"/>
  <c r="AC141"/>
  <c r="AC144"/>
  <c r="AO114"/>
  <c r="AO158"/>
  <c r="AO159"/>
  <c r="AB105"/>
  <c r="AB96"/>
  <c r="AB124"/>
  <c r="AB68"/>
  <c r="AB34"/>
  <c r="AB87"/>
  <c r="AB122"/>
  <c r="AB90"/>
  <c r="AB60"/>
  <c r="AB28"/>
  <c r="AB123"/>
  <c r="AJ104"/>
  <c r="AC150"/>
  <c r="AC147"/>
  <c r="AC134"/>
  <c r="AC131"/>
  <c r="AO154"/>
  <c r="AJ109"/>
  <c r="AO113"/>
  <c r="AO115"/>
  <c r="AB112"/>
  <c r="AB84"/>
  <c r="AB50"/>
  <c r="AB18"/>
  <c r="AB129"/>
  <c r="AB106"/>
  <c r="AB74"/>
  <c r="AB44"/>
  <c r="AU158"/>
  <c r="AT158"/>
  <c r="AI126"/>
  <c r="AK130"/>
  <c r="AB11"/>
  <c r="AB35"/>
  <c r="AB67"/>
  <c r="AB64"/>
  <c r="AB47"/>
  <c r="AB79"/>
  <c r="AB22"/>
  <c r="AB38"/>
  <c r="AB54"/>
  <c r="AB72"/>
  <c r="AB126"/>
  <c r="AB108"/>
  <c r="AB92"/>
  <c r="AB117"/>
  <c r="AB101"/>
  <c r="AB85"/>
  <c r="AB69"/>
  <c r="AB53"/>
  <c r="AB37"/>
  <c r="AB21"/>
  <c r="AB23"/>
  <c r="AB51"/>
  <c r="AB83"/>
  <c r="AB27"/>
  <c r="AB63"/>
  <c r="AB95"/>
  <c r="AB14"/>
  <c r="AB30"/>
  <c r="AB46"/>
  <c r="AB62"/>
  <c r="AB80"/>
  <c r="AB116"/>
  <c r="AB100"/>
  <c r="AB6"/>
  <c r="AB109"/>
  <c r="AB93"/>
  <c r="AB77"/>
  <c r="AB61"/>
  <c r="AB45"/>
  <c r="AB29"/>
  <c r="AB13"/>
  <c r="AC32"/>
  <c r="AC88"/>
  <c r="AC21"/>
  <c r="AC77"/>
  <c r="AC34"/>
  <c r="AC123"/>
  <c r="AC59"/>
  <c r="AC38"/>
  <c r="AC58"/>
  <c r="AC67"/>
  <c r="AC128"/>
  <c r="AC52"/>
  <c r="AC93"/>
  <c r="AC15"/>
  <c r="AC82"/>
  <c r="AC26"/>
  <c r="AC127"/>
  <c r="AC44"/>
  <c r="AC101"/>
  <c r="AC66"/>
  <c r="AC23"/>
  <c r="AC79"/>
  <c r="AC119"/>
  <c r="AC24"/>
  <c r="AC69"/>
  <c r="AC25"/>
  <c r="AC92"/>
  <c r="AC36"/>
  <c r="AC19"/>
  <c r="AC98"/>
  <c r="AB97"/>
  <c r="AB113"/>
  <c r="AB88"/>
  <c r="AB104"/>
  <c r="AB120"/>
  <c r="AB128"/>
  <c r="AB76"/>
  <c r="AB58"/>
  <c r="AB42"/>
  <c r="AB26"/>
  <c r="AB10"/>
  <c r="AB91"/>
  <c r="AB125"/>
  <c r="AB114"/>
  <c r="AB98"/>
  <c r="AB82"/>
  <c r="AB66"/>
  <c r="AB52"/>
  <c r="AB36"/>
  <c r="AB20"/>
  <c r="AB130"/>
  <c r="AB115"/>
  <c r="AB99"/>
  <c r="AO155"/>
  <c r="AO160"/>
  <c r="AK114"/>
  <c r="AT159"/>
  <c r="AU159"/>
  <c r="AI109"/>
  <c r="AK113"/>
  <c r="AC7"/>
  <c r="AC6"/>
  <c r="AC46"/>
  <c r="AC102"/>
  <c r="AC35"/>
  <c r="AC109"/>
  <c r="AC72"/>
  <c r="AC45"/>
  <c r="AC75"/>
  <c r="AC76"/>
  <c r="AC20"/>
  <c r="AC51"/>
  <c r="AC115"/>
  <c r="AC16"/>
  <c r="AC61"/>
  <c r="AC29"/>
  <c r="AC96"/>
  <c r="AC40"/>
  <c r="AC57"/>
  <c r="AC80"/>
  <c r="AC10"/>
  <c r="AC86"/>
  <c r="AC41"/>
  <c r="AC87"/>
  <c r="AC27"/>
  <c r="AC62"/>
  <c r="AC85"/>
  <c r="AC11"/>
  <c r="AC78"/>
  <c r="AC22"/>
  <c r="AC126"/>
  <c r="AC84"/>
  <c r="AC14"/>
  <c r="AC129"/>
  <c r="AC18"/>
  <c r="AC74"/>
  <c r="AC130"/>
  <c r="AC37"/>
  <c r="AC113"/>
  <c r="AC107"/>
  <c r="AC31"/>
  <c r="AC94"/>
  <c r="AO148"/>
  <c r="AC83"/>
  <c r="AC65"/>
  <c r="AC90"/>
  <c r="AC125"/>
  <c r="AC124"/>
  <c r="AC68"/>
  <c r="AC12"/>
  <c r="AC103"/>
  <c r="AC121"/>
  <c r="AC53"/>
  <c r="AC48"/>
  <c r="AC122"/>
  <c r="AC71"/>
  <c r="AC111"/>
  <c r="AO151"/>
  <c r="AC105"/>
  <c r="AC17"/>
  <c r="AC39"/>
  <c r="AC106"/>
  <c r="AC50"/>
  <c r="AC33"/>
  <c r="AC70"/>
  <c r="AC28"/>
  <c r="AO143"/>
  <c r="AO142"/>
  <c r="AO157"/>
  <c r="AO156"/>
  <c r="AL130"/>
  <c r="AB107"/>
  <c r="AJ65" i="10"/>
  <c r="AK65"/>
  <c r="AI65"/>
  <c r="AU154" i="4"/>
  <c r="AT154"/>
  <c r="AO152"/>
  <c r="AO137"/>
  <c r="AU137"/>
  <c r="AO153"/>
  <c r="AO149"/>
  <c r="AT149"/>
  <c r="AU152"/>
  <c r="AT152"/>
  <c r="AT142"/>
  <c r="AU142"/>
  <c r="AU151"/>
  <c r="AT151"/>
  <c r="AT137"/>
  <c r="AT153"/>
  <c r="AU153"/>
  <c r="AU149"/>
  <c r="AM114"/>
  <c r="AN114"/>
  <c r="AT155"/>
  <c r="AU155"/>
  <c r="AO144"/>
  <c r="AO146"/>
  <c r="AO139"/>
  <c r="AL114"/>
  <c r="AU156"/>
  <c r="AT156"/>
  <c r="AU148"/>
  <c r="AT148"/>
  <c r="AU157"/>
  <c r="AT157"/>
  <c r="AT143"/>
  <c r="AU143"/>
  <c r="AC176"/>
  <c r="AO136"/>
  <c r="AK115"/>
  <c r="AM113"/>
  <c r="AN113"/>
  <c r="AT160"/>
  <c r="AU160"/>
  <c r="AN130"/>
  <c r="AM130"/>
  <c r="AO140"/>
  <c r="AO150"/>
  <c r="AO145"/>
  <c r="AO141"/>
  <c r="AO138"/>
  <c r="AO147"/>
  <c r="AL113"/>
  <c r="AT138"/>
  <c r="AU138"/>
  <c r="AT145"/>
  <c r="AU145"/>
  <c r="AT140"/>
  <c r="AU140"/>
  <c r="AU136"/>
  <c r="AT136"/>
  <c r="AO161"/>
  <c r="AU139"/>
  <c r="AT139"/>
  <c r="AU144"/>
  <c r="AT144"/>
  <c r="AU147"/>
  <c r="AT147"/>
  <c r="AT141"/>
  <c r="AU141"/>
  <c r="AT150"/>
  <c r="AU150"/>
  <c r="AN115"/>
  <c r="AM115"/>
  <c r="AT146"/>
  <c r="AU146"/>
  <c r="AL115"/>
  <c r="AU161"/>
  <c r="AT161"/>
</calcChain>
</file>

<file path=xl/comments1.xml><?xml version="1.0" encoding="utf-8"?>
<comments xmlns="http://schemas.openxmlformats.org/spreadsheetml/2006/main">
  <authors>
    <author>justincase</author>
  </authors>
  <commentList>
    <comment ref="AO2" authorId="0">
      <text>
        <r>
          <rPr>
            <b/>
            <sz val="9"/>
            <color indexed="81"/>
            <rFont val="Tahoma"/>
            <family val="2"/>
          </rPr>
          <t>HOW DO I RELATE THESE RECAPS BACK TO A SPECIFIC COLLECTION EVENT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<sst xmlns="http://schemas.openxmlformats.org/spreadsheetml/2006/main" count="2329" uniqueCount="411">
  <si>
    <t>DataSetId</t>
  </si>
  <si>
    <t>TrapCode</t>
  </si>
  <si>
    <t>ProjYear</t>
  </si>
  <si>
    <t>Down</t>
  </si>
  <si>
    <t>Up</t>
  </si>
  <si>
    <t>TimeIn</t>
  </si>
  <si>
    <t>TimeOut</t>
  </si>
  <si>
    <t>Chinook0</t>
  </si>
  <si>
    <t>Chinook1</t>
  </si>
  <si>
    <t>Chum</t>
  </si>
  <si>
    <t>Coho0</t>
  </si>
  <si>
    <t>Coho1</t>
  </si>
  <si>
    <t>Pink</t>
  </si>
  <si>
    <t>Sockeye</t>
  </si>
  <si>
    <t>Trout1</t>
  </si>
  <si>
    <t>Steelhead1</t>
  </si>
  <si>
    <t>Cutthroat1</t>
  </si>
  <si>
    <t>Chinook 0+ 10 - Unmark/No tag 0</t>
  </si>
  <si>
    <t>Chinook 0+ 10 - Hatchery unmk 12</t>
  </si>
  <si>
    <t>Chinook 0+ 10 - No mark CWT hatch 30</t>
  </si>
  <si>
    <t>Chinook 1+ 11 - Unmark/No tag 0</t>
  </si>
  <si>
    <t>Chinook 1+ 11 - Hatchery unmk 12</t>
  </si>
  <si>
    <t>Chinook 1+ 11 - No mark CWT hatch 30</t>
  </si>
  <si>
    <t>Pink Fry 30 - Hatchery admk 13</t>
  </si>
  <si>
    <t>Coho 1+ 41 - Unmark/No tag 0</t>
  </si>
  <si>
    <t>Coho 1+ 41 - Upper caudal 8</t>
  </si>
  <si>
    <t>Coho 1+ 41 - Hatchery unmk 12</t>
  </si>
  <si>
    <t>Coho 1+ 41 - Hatchery admk 13</t>
  </si>
  <si>
    <t>Coho 1+ 41 - Hatchery/Admk/CWT 19</t>
  </si>
  <si>
    <t>Coho 1+ 41 - No mark CWT hatch 30</t>
  </si>
  <si>
    <t>Cutthroat parr 60 - Unmark/No tag 0</t>
  </si>
  <si>
    <t>Cutthroat smolt 61 - Unmark/No tag 0</t>
  </si>
  <si>
    <t>Cutthroat smolt 61 - Upper caudal 8</t>
  </si>
  <si>
    <t>Trout parr 65 - Unmark/No tag 0</t>
  </si>
  <si>
    <t>Stlhead parr 70 - Unmark/No tag 0</t>
  </si>
  <si>
    <t>Stlhead smolt 71 - Unmark/No tag 0</t>
  </si>
  <si>
    <t>Stlhead smolt 71 - Upper caudal 8</t>
  </si>
  <si>
    <t>Stlhead smolt 71 - Hatchery admk 13</t>
  </si>
  <si>
    <t>Stlhead smolt 71 - Hatchery/Admk/CWT 19</t>
  </si>
  <si>
    <t>Dolly varden smolt 91 - Unmark/No tag 0</t>
  </si>
  <si>
    <t>Dungeness2010</t>
  </si>
  <si>
    <t>Trapping Intervals</t>
  </si>
  <si>
    <t>Coho Fry</t>
  </si>
  <si>
    <t>Steelhead Smolts</t>
  </si>
  <si>
    <t>Cutthroat</t>
  </si>
  <si>
    <t>Trout Parr</t>
  </si>
  <si>
    <t>Dolly\Bull</t>
  </si>
  <si>
    <t xml:space="preserve">Trapping dates and times </t>
  </si>
  <si>
    <t>Hours Fished</t>
  </si>
  <si>
    <t>Total</t>
  </si>
  <si>
    <t>Hatchery</t>
  </si>
  <si>
    <t>Wild</t>
  </si>
  <si>
    <t>In</t>
  </si>
  <si>
    <t>Out</t>
  </si>
  <si>
    <t>CWT</t>
  </si>
  <si>
    <t>Unmarked</t>
  </si>
  <si>
    <t>Ad-mark</t>
  </si>
  <si>
    <t>Ad-CWT</t>
  </si>
  <si>
    <t>UC mark</t>
  </si>
  <si>
    <t>Unmark</t>
  </si>
  <si>
    <t>Smolt</t>
  </si>
  <si>
    <t>Steelhead</t>
  </si>
  <si>
    <t>10\30</t>
  </si>
  <si>
    <t>10\12</t>
  </si>
  <si>
    <t>11\30</t>
  </si>
  <si>
    <t>41\13</t>
  </si>
  <si>
    <t>41\19</t>
  </si>
  <si>
    <t>41\08</t>
  </si>
  <si>
    <t>71\13</t>
  </si>
  <si>
    <t>71\08</t>
  </si>
  <si>
    <t>61\00</t>
  </si>
  <si>
    <t>70\00</t>
  </si>
  <si>
    <t>91\00</t>
  </si>
  <si>
    <t>11\12</t>
  </si>
  <si>
    <t>ad-mark</t>
  </si>
  <si>
    <t>unmark</t>
  </si>
  <si>
    <t>41\12</t>
  </si>
  <si>
    <t>CWT only</t>
  </si>
  <si>
    <t>41\30</t>
  </si>
  <si>
    <t>71\19</t>
  </si>
  <si>
    <t>Parr</t>
  </si>
  <si>
    <t>60\00</t>
  </si>
  <si>
    <t>Date</t>
  </si>
  <si>
    <t>Time</t>
  </si>
  <si>
    <t>30\13</t>
  </si>
  <si>
    <t>Total Season catch</t>
  </si>
  <si>
    <t>Estimated Missed catch</t>
  </si>
  <si>
    <t>Season total estimated catch</t>
  </si>
  <si>
    <t>41\00</t>
  </si>
  <si>
    <t>71\00</t>
  </si>
  <si>
    <t>10\00</t>
  </si>
  <si>
    <t>11\00</t>
  </si>
  <si>
    <t>FKL</t>
  </si>
  <si>
    <t>Species</t>
  </si>
  <si>
    <t>Stat Wk</t>
  </si>
  <si>
    <t>Stat WK</t>
  </si>
  <si>
    <t>Fkl(mm)</t>
  </si>
  <si>
    <t>Trap based efficiency recap hatchery chinook</t>
  </si>
  <si>
    <t>Trap based efficiency recap wild chinook</t>
  </si>
  <si>
    <t>Maiden caught hatchery chinook</t>
  </si>
  <si>
    <t>Maiden trap caught Wild Chinook</t>
  </si>
  <si>
    <t>Trap based efficiency recap hatchery coho</t>
  </si>
  <si>
    <t>Maiden caught hatchery coho</t>
  </si>
  <si>
    <t>Hatchery coho lengths at release</t>
  </si>
  <si>
    <t>Trap based efficiency recap Wild coho</t>
  </si>
  <si>
    <t>Trap caught Matriotti Wild coho (UC)</t>
  </si>
  <si>
    <t>Maiden Matriotti caught Wild coho</t>
  </si>
  <si>
    <t>Maiden trap caught Wild Coho</t>
  </si>
  <si>
    <t>Trap caught ad-mk hatchery steelhead</t>
  </si>
  <si>
    <t>Hatchery steelhead lengths at release</t>
  </si>
  <si>
    <t>Trap based efficiency recap Wild steelhead</t>
  </si>
  <si>
    <t>Trap caught Matriotti Wild Steelhead (UC)</t>
  </si>
  <si>
    <t xml:space="preserve">  Matriotti caught wild steelhead</t>
  </si>
  <si>
    <t>Maiden Trap caught Wild Steelhead</t>
  </si>
  <si>
    <t>Release</t>
  </si>
  <si>
    <t>Release Numbers</t>
  </si>
  <si>
    <t xml:space="preserve"> </t>
  </si>
  <si>
    <t>Recovery</t>
  </si>
  <si>
    <t>Error checked PCT8/18/2010</t>
  </si>
  <si>
    <t>Mark</t>
  </si>
  <si>
    <t>H\W</t>
  </si>
  <si>
    <t>Release Date</t>
  </si>
  <si>
    <t>W/H</t>
  </si>
  <si>
    <t>Location</t>
  </si>
  <si>
    <t>Mark type</t>
  </si>
  <si>
    <t>Marked</t>
  </si>
  <si>
    <t>morts</t>
  </si>
  <si>
    <t>Released</t>
  </si>
  <si>
    <t>number</t>
  </si>
  <si>
    <t>percent</t>
  </si>
  <si>
    <t>Comment</t>
  </si>
  <si>
    <t>LV</t>
  </si>
  <si>
    <t>H</t>
  </si>
  <si>
    <t>Hatchery chinook recoveries</t>
  </si>
  <si>
    <t>W</t>
  </si>
  <si>
    <t>Bridge (LB)</t>
  </si>
  <si>
    <t>BB</t>
  </si>
  <si>
    <t>Released at bridge on LB corner.  (378 CFS at release, 599 CFS peak flow on 2-14)</t>
  </si>
  <si>
    <t>Data</t>
  </si>
  <si>
    <t>Bridge (RB)</t>
  </si>
  <si>
    <t>Released at bridge on RB at rip-rap. (380 CFS and on the drop)</t>
  </si>
  <si>
    <t>Average of FKL</t>
  </si>
  <si>
    <t>StdDev of FKL</t>
  </si>
  <si>
    <t>Min of FKL</t>
  </si>
  <si>
    <t>Max of FKL</t>
  </si>
  <si>
    <t>Count of FKL</t>
  </si>
  <si>
    <t>LC</t>
  </si>
  <si>
    <t>Grand Total</t>
  </si>
  <si>
    <t>installed panels on 4-7-10</t>
  </si>
  <si>
    <t>Wild chin recoveries</t>
  </si>
  <si>
    <t>blowout panels pulled on 4-20-10</t>
  </si>
  <si>
    <t>StdDev of FKL2</t>
  </si>
  <si>
    <t>Max of FKL2</t>
  </si>
  <si>
    <t>Count of FKL3</t>
  </si>
  <si>
    <t>RV</t>
  </si>
  <si>
    <t>bridge RB</t>
  </si>
  <si>
    <t>from bridge</t>
  </si>
  <si>
    <t>re-installed blow-out panels @1945</t>
  </si>
  <si>
    <t>UC</t>
  </si>
  <si>
    <t>Strata 1 Totals PRE panel releases 2/9-4/7</t>
  </si>
  <si>
    <t xml:space="preserve">LV </t>
  </si>
  <si>
    <t>Daily Catch table Chinook fry</t>
  </si>
  <si>
    <t>Daily estimated catch</t>
  </si>
  <si>
    <t>Estimated</t>
  </si>
  <si>
    <t xml:space="preserve">Catch </t>
  </si>
  <si>
    <t>Variance</t>
  </si>
  <si>
    <t>Sum of Hatchery</t>
  </si>
  <si>
    <t>Sum of Wild</t>
  </si>
  <si>
    <t xml:space="preserve">Hatchery </t>
  </si>
  <si>
    <t>Est Catch Variance</t>
  </si>
  <si>
    <t>hatchery</t>
  </si>
  <si>
    <t>Seen</t>
  </si>
  <si>
    <t>Unseen</t>
  </si>
  <si>
    <t>Final grouping prior to g-test</t>
  </si>
  <si>
    <t>Efficiency tests summed by stat week prior to g-testing for pooling</t>
  </si>
  <si>
    <t xml:space="preserve">Number </t>
  </si>
  <si>
    <t>P-value</t>
  </si>
  <si>
    <t>Strata</t>
  </si>
  <si>
    <t>Numbers</t>
  </si>
  <si>
    <t>App dates</t>
  </si>
  <si>
    <t>Test Dates</t>
  </si>
  <si>
    <t>Start</t>
  </si>
  <si>
    <t>End</t>
  </si>
  <si>
    <t>8-13</t>
  </si>
  <si>
    <t>Pre wing wall installed on 4/7</t>
  </si>
  <si>
    <t>18-22</t>
  </si>
  <si>
    <t>28-31</t>
  </si>
  <si>
    <t>Post wing wall installation</t>
  </si>
  <si>
    <t>Est Catch</t>
  </si>
  <si>
    <t>Daily estimated daily migration</t>
  </si>
  <si>
    <t>Number</t>
  </si>
  <si>
    <t>Dates</t>
  </si>
  <si>
    <t>Estimated Catch</t>
  </si>
  <si>
    <t>Migration</t>
  </si>
  <si>
    <t>Efficiency data</t>
  </si>
  <si>
    <t xml:space="preserve">Efficiency  </t>
  </si>
  <si>
    <t>#released</t>
  </si>
  <si>
    <t>#rec</t>
  </si>
  <si>
    <t>2/9-6/13</t>
  </si>
  <si>
    <t>6/14-6/20</t>
  </si>
  <si>
    <t>6/21-6/27</t>
  </si>
  <si>
    <t>6/28-7/5</t>
  </si>
  <si>
    <t>7/6-7/28</t>
  </si>
  <si>
    <t>Season Total</t>
  </si>
  <si>
    <t xml:space="preserve">Pool WK </t>
  </si>
  <si>
    <t>Daily Migration</t>
  </si>
  <si>
    <t>Origin</t>
  </si>
  <si>
    <t>Interval</t>
  </si>
  <si>
    <t>Catch</t>
  </si>
  <si>
    <t>CV</t>
  </si>
  <si>
    <t>95% CI</t>
  </si>
  <si>
    <t>Actual</t>
  </si>
  <si>
    <t>Estimate</t>
  </si>
  <si>
    <t>Low</t>
  </si>
  <si>
    <t>High</t>
  </si>
  <si>
    <t>Chin0+</t>
  </si>
  <si>
    <t>Natural</t>
  </si>
  <si>
    <t>Post- Trapping</t>
  </si>
  <si>
    <t>2/9-7/28</t>
  </si>
  <si>
    <t>7/29-8/31</t>
  </si>
  <si>
    <t>2/9-8/31</t>
  </si>
  <si>
    <t>6/3-7/28</t>
  </si>
  <si>
    <t>Hatchery chinook migration estimate, Dungeness River, 2010.</t>
  </si>
  <si>
    <t>Wild chinook migration estimate, Dungeness River, 2010.</t>
  </si>
  <si>
    <t>Preliminary</t>
  </si>
  <si>
    <t>Statistical Week</t>
  </si>
  <si>
    <t>Length sample results</t>
  </si>
  <si>
    <t xml:space="preserve">Fry \Parr </t>
  </si>
  <si>
    <t>Average</t>
  </si>
  <si>
    <t>S.D</t>
  </si>
  <si>
    <t>Range</t>
  </si>
  <si>
    <t>Sampled</t>
  </si>
  <si>
    <t>&lt;46mm(Fry)</t>
  </si>
  <si>
    <t>&gt;45(Parr)</t>
  </si>
  <si>
    <t>Begin</t>
  </si>
  <si>
    <t>Min</t>
  </si>
  <si>
    <t>Max</t>
  </si>
  <si>
    <t>%</t>
  </si>
  <si>
    <t>Fry</t>
  </si>
  <si>
    <t>Average of Fkl(mm)</t>
  </si>
  <si>
    <t>StdDev of Fkl(mm)2</t>
  </si>
  <si>
    <t>Min of Fkl(mm)3</t>
  </si>
  <si>
    <t>Max of Fkl(mm)4</t>
  </si>
  <si>
    <t>Count of Fkl(mm)5</t>
  </si>
  <si>
    <t>No sample</t>
  </si>
  <si>
    <t>na</t>
  </si>
  <si>
    <t>Formula</t>
  </si>
  <si>
    <t>Total screw trap catches</t>
  </si>
  <si>
    <t xml:space="preserve">  Hatchery coho</t>
  </si>
  <si>
    <t>Wild coho smolts captured (c)</t>
  </si>
  <si>
    <t>Marks recaptured (r)</t>
  </si>
  <si>
    <t>N = (m+1)(c+1)</t>
  </si>
  <si>
    <t>Marks released (m)</t>
  </si>
  <si>
    <t>(r+1)</t>
  </si>
  <si>
    <t>Total production (N)</t>
  </si>
  <si>
    <t>Variance (Var)</t>
  </si>
  <si>
    <t>Var = (m+1)(c+1)(m-r)(c-r)</t>
  </si>
  <si>
    <t>Standard Deviation (sd)</t>
  </si>
  <si>
    <t>(r+1)^2(r+2)</t>
  </si>
  <si>
    <t>Coefficient of Var (CV)</t>
  </si>
  <si>
    <t>CV = sd/N</t>
  </si>
  <si>
    <t>Confindence Interval (CI)</t>
  </si>
  <si>
    <t>CI = +/- 1.96(sd)</t>
  </si>
  <si>
    <t>Estimated coho production</t>
  </si>
  <si>
    <t xml:space="preserve">  Dungeness River</t>
  </si>
  <si>
    <t>Upper CI (95%)</t>
  </si>
  <si>
    <t>Lower CI (95%)</t>
  </si>
  <si>
    <t xml:space="preserve">  Hatchery steelhead</t>
  </si>
  <si>
    <t>Wild steelhead smolts captured (c)</t>
  </si>
  <si>
    <r>
      <t xml:space="preserve">Wild Steelhead production estimate for the Dungeness River, 2010. </t>
    </r>
    <r>
      <rPr>
        <sz val="10"/>
        <color indexed="10"/>
        <rFont val="Times New Roman"/>
        <family val="1"/>
      </rPr>
      <t>(Preliminary not size dependent)</t>
    </r>
  </si>
  <si>
    <r>
      <t>Wild Coho production estimate for the Dungeness River, 2010. (</t>
    </r>
    <r>
      <rPr>
        <sz val="10"/>
        <color indexed="10"/>
        <rFont val="Times New Roman"/>
        <family val="1"/>
      </rPr>
      <t>Preliminary not size dependent)</t>
    </r>
  </si>
  <si>
    <t>Est catch</t>
  </si>
  <si>
    <t>error checked PCT 8/18/10</t>
  </si>
  <si>
    <t>Bridge RB</t>
  </si>
  <si>
    <t xml:space="preserve">installed screens on 4-7-10 </t>
  </si>
  <si>
    <t>Error checked PCT 8/18/2010</t>
  </si>
  <si>
    <t>installed panels with blowouts on 4-7-10</t>
  </si>
  <si>
    <t>hatch. 30</t>
  </si>
  <si>
    <t>Wild Pink Efficiency trials</t>
  </si>
  <si>
    <t>Wild Chum Efficiency trials</t>
  </si>
  <si>
    <t>(blank)</t>
  </si>
  <si>
    <t>Daily catch and estimated catch</t>
  </si>
  <si>
    <t>Trap Up</t>
  </si>
  <si>
    <t xml:space="preserve"> Variance</t>
  </si>
  <si>
    <t>adjusted efficiency</t>
  </si>
  <si>
    <t>2/9-4/7</t>
  </si>
  <si>
    <t>4/8-4/19</t>
  </si>
  <si>
    <t>4/20-5/5</t>
  </si>
  <si>
    <t>5/6-7/28</t>
  </si>
  <si>
    <t>Season total</t>
  </si>
  <si>
    <t>Chum0+</t>
  </si>
  <si>
    <t>WCatch</t>
  </si>
  <si>
    <t>W est catch</t>
  </si>
  <si>
    <t>W est var</t>
  </si>
  <si>
    <t>HCatch</t>
  </si>
  <si>
    <t>H est catch</t>
  </si>
  <si>
    <t>H est var</t>
  </si>
  <si>
    <t>Daily catch of wild and hatchery Pink fry.</t>
  </si>
  <si>
    <t>Wild Pink</t>
  </si>
  <si>
    <t>Hatchery Pink</t>
  </si>
  <si>
    <t xml:space="preserve"> Catch</t>
  </si>
  <si>
    <t xml:space="preserve"> variance</t>
  </si>
  <si>
    <t>Trap</t>
  </si>
  <si>
    <t>Pink0+</t>
  </si>
  <si>
    <t>Efficiency trials grouped into periods when the deflection panels were in and tight or open.</t>
  </si>
  <si>
    <t>Wild  total</t>
  </si>
  <si>
    <t xml:space="preserve">Pool tests </t>
  </si>
  <si>
    <t>Estimated steelhead production</t>
  </si>
  <si>
    <t>Stat Wks</t>
  </si>
  <si>
    <t>numbers</t>
  </si>
  <si>
    <t>8thru13</t>
  </si>
  <si>
    <t>Efficiency release recoveries</t>
  </si>
  <si>
    <t>Maiden capture length sample (Wild chinook)</t>
  </si>
  <si>
    <t>Only wild efficiency trials used in estimate</t>
  </si>
  <si>
    <t>Matriotti Length Data 2010</t>
  </si>
  <si>
    <t>Length (mm)</t>
  </si>
  <si>
    <t>Matriotti Trap Catch - 2010</t>
  </si>
  <si>
    <t>Catch by Species</t>
  </si>
  <si>
    <t>1+ Coho</t>
  </si>
  <si>
    <t>Steelhead Parr</t>
  </si>
  <si>
    <t>Cutt Parr</t>
  </si>
  <si>
    <t>Cutt Smolts</t>
  </si>
  <si>
    <t>All Jv Cutts</t>
  </si>
  <si>
    <t>Adult Cutts</t>
  </si>
  <si>
    <t>Sculpins</t>
  </si>
  <si>
    <t>Crayfish</t>
  </si>
  <si>
    <t>Lamprey</t>
  </si>
  <si>
    <t>Chum Fry</t>
  </si>
  <si>
    <t>R.L. Frogs</t>
  </si>
  <si>
    <t>Sticklebacks</t>
  </si>
  <si>
    <t>Hatchery Coho</t>
  </si>
  <si>
    <t>Day</t>
  </si>
  <si>
    <t>Week No.</t>
  </si>
  <si>
    <t>Observer</t>
  </si>
  <si>
    <t xml:space="preserve">Daily Catch </t>
  </si>
  <si>
    <t># Morts</t>
  </si>
  <si>
    <t># clips released</t>
  </si>
  <si>
    <t>Weekly Catch</t>
  </si>
  <si>
    <t>#clips released</t>
  </si>
  <si>
    <t xml:space="preserve">      Comments</t>
  </si>
  <si>
    <t>Mon</t>
  </si>
  <si>
    <t>Trap Down 1230</t>
  </si>
  <si>
    <t>Tue</t>
  </si>
  <si>
    <t>CB/JB</t>
  </si>
  <si>
    <t>Wed</t>
  </si>
  <si>
    <t>CB</t>
  </si>
  <si>
    <t>Thurs</t>
  </si>
  <si>
    <t>Fri</t>
  </si>
  <si>
    <t>Sat</t>
  </si>
  <si>
    <t>JB</t>
  </si>
  <si>
    <t>Sun</t>
  </si>
  <si>
    <t>AS</t>
  </si>
  <si>
    <t xml:space="preserve">Sun </t>
  </si>
  <si>
    <t>Thu</t>
  </si>
  <si>
    <t>AS/CB</t>
  </si>
  <si>
    <t>CB/BD</t>
  </si>
  <si>
    <t>Measured</t>
  </si>
  <si>
    <t>CB/ML</t>
  </si>
  <si>
    <t>CB/AS</t>
  </si>
  <si>
    <t>1 Farm trout</t>
  </si>
  <si>
    <t>JB/CB</t>
  </si>
  <si>
    <t>2 checks</t>
  </si>
  <si>
    <t xml:space="preserve">CB </t>
  </si>
  <si>
    <t>not fished</t>
  </si>
  <si>
    <t>Not Fished</t>
  </si>
  <si>
    <t>CB/LD</t>
  </si>
  <si>
    <t>Trap pulled 1230</t>
  </si>
  <si>
    <t>Totals</t>
  </si>
  <si>
    <t>Error Checked PCT 8/15/2010</t>
  </si>
  <si>
    <t>mark code</t>
  </si>
  <si>
    <t>recapted</t>
  </si>
  <si>
    <t>Species codes</t>
  </si>
  <si>
    <t>Mark codes</t>
  </si>
  <si>
    <t>10 chinook zeros</t>
  </si>
  <si>
    <t>0 unmarked</t>
  </si>
  <si>
    <t>11 chinook yearlings</t>
  </si>
  <si>
    <t>13 hatchery ad-mark</t>
  </si>
  <si>
    <t>20 chum</t>
  </si>
  <si>
    <t>30 hatchery cwt unmarked</t>
  </si>
  <si>
    <t>30 pink</t>
  </si>
  <si>
    <t xml:space="preserve">19 ad-cwt </t>
  </si>
  <si>
    <t>40 coho fry</t>
  </si>
  <si>
    <t>08 upper caudle</t>
  </si>
  <si>
    <t>41 coho smolts</t>
  </si>
  <si>
    <t>12 hatchery unmarked</t>
  </si>
  <si>
    <t>65 trout parr</t>
  </si>
  <si>
    <t>60 cutt parr</t>
  </si>
  <si>
    <t>61 cutt smolts</t>
  </si>
  <si>
    <t>62 cutt adults</t>
  </si>
  <si>
    <t>70 steely parr</t>
  </si>
  <si>
    <t>71 steely smolts</t>
  </si>
  <si>
    <t>73 steely adult</t>
  </si>
  <si>
    <t xml:space="preserve">91 bull smolts </t>
  </si>
  <si>
    <t>92 bull adults</t>
  </si>
  <si>
    <t>100 brown lamp/no eyes</t>
  </si>
  <si>
    <t>101 silver lamp w/eyes</t>
  </si>
  <si>
    <t>I think these are lv marked recaptures from 5/19 release. Recoveries not recorded but are mentioned on front of trap check form.</t>
  </si>
  <si>
    <t>tf</t>
  </si>
  <si>
    <t>not a parr. smolted fish despite size</t>
  </si>
  <si>
    <t>trout fry</t>
  </si>
  <si>
    <t>STHLHD</t>
  </si>
  <si>
    <t>chin1</t>
  </si>
  <si>
    <t>chum</t>
  </si>
  <si>
    <t>coho0</t>
  </si>
  <si>
    <t>pink</t>
  </si>
  <si>
    <t>sthd</t>
  </si>
  <si>
    <t>trout parr</t>
  </si>
  <si>
    <t>Recap From Mattriotti</t>
  </si>
  <si>
    <t>Wild-Recap</t>
  </si>
  <si>
    <t>Wild  Unmark</t>
  </si>
  <si>
    <t>STLHD Unmark</t>
  </si>
</sst>
</file>

<file path=xl/styles.xml><?xml version="1.0" encoding="utf-8"?>
<styleSheet xmlns="http://schemas.openxmlformats.org/spreadsheetml/2006/main">
  <numFmts count="8">
    <numFmt numFmtId="164" formatCode="m/d/yy\ h:mm"/>
    <numFmt numFmtId="165" formatCode="m/d/yy\ h:mm;@"/>
    <numFmt numFmtId="167" formatCode="m/d/yy;@"/>
    <numFmt numFmtId="169" formatCode="h:mm;@"/>
    <numFmt numFmtId="170" formatCode="mm/dd/yy"/>
    <numFmt numFmtId="171" formatCode="0.0"/>
    <numFmt numFmtId="173" formatCode="m/d"/>
    <numFmt numFmtId="174" formatCode="m/d;@"/>
  </numFmts>
  <fonts count="22">
    <font>
      <sz val="10"/>
      <name val="MS Sans Serif"/>
    </font>
    <font>
      <sz val="10"/>
      <name val="MS Sans Serif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10"/>
      <color indexed="10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19" fillId="0" borderId="0"/>
    <xf numFmtId="0" fontId="7" fillId="0" borderId="0"/>
    <xf numFmtId="0" fontId="6" fillId="0" borderId="0"/>
  </cellStyleXfs>
  <cellXfs count="651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2" fontId="0" fillId="0" borderId="0" xfId="0" quotePrefix="1" applyNumberFormat="1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2" fontId="3" fillId="0" borderId="4" xfId="1" quotePrefix="1" applyNumberFormat="1" applyFont="1" applyBorder="1"/>
    <xf numFmtId="2" fontId="3" fillId="0" borderId="5" xfId="1" quotePrefix="1" applyNumberFormat="1" applyFont="1" applyBorder="1"/>
    <xf numFmtId="0" fontId="3" fillId="0" borderId="4" xfId="1" quotePrefix="1" applyNumberFormat="1" applyFont="1" applyBorder="1" applyAlignment="1">
      <alignment horizontal="center"/>
    </xf>
    <xf numFmtId="0" fontId="3" fillId="0" borderId="6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/>
    </xf>
    <xf numFmtId="0" fontId="3" fillId="0" borderId="7" xfId="1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0" fillId="0" borderId="0" xfId="0" applyNumberFormat="1"/>
    <xf numFmtId="167" fontId="0" fillId="0" borderId="0" xfId="0" applyNumberFormat="1"/>
    <xf numFmtId="169" fontId="0" fillId="0" borderId="0" xfId="0" applyNumberFormat="1"/>
    <xf numFmtId="167" fontId="3" fillId="0" borderId="4" xfId="1" applyNumberFormat="1" applyFont="1" applyBorder="1" applyAlignment="1">
      <alignment horizontal="center"/>
    </xf>
    <xf numFmtId="169" fontId="3" fillId="0" borderId="6" xfId="1" applyNumberFormat="1" applyFont="1" applyBorder="1" applyAlignment="1">
      <alignment horizontal="center"/>
    </xf>
    <xf numFmtId="165" fontId="3" fillId="0" borderId="6" xfId="1" quotePrefix="1" applyNumberFormat="1" applyFont="1" applyBorder="1" applyAlignment="1">
      <alignment horizontal="center"/>
    </xf>
    <xf numFmtId="0" fontId="0" fillId="0" borderId="0" xfId="0" applyBorder="1"/>
    <xf numFmtId="0" fontId="3" fillId="0" borderId="6" xfId="0" applyFont="1" applyBorder="1" applyAlignment="1">
      <alignment horizontal="center"/>
    </xf>
    <xf numFmtId="0" fontId="5" fillId="0" borderId="1" xfId="0" quotePrefix="1" applyNumberFormat="1" applyFont="1" applyBorder="1"/>
    <xf numFmtId="0" fontId="3" fillId="0" borderId="0" xfId="0" applyFont="1" applyBorder="1"/>
    <xf numFmtId="167" fontId="0" fillId="0" borderId="1" xfId="0" applyNumberFormat="1" applyBorder="1"/>
    <xf numFmtId="169" fontId="0" fillId="0" borderId="0" xfId="0" applyNumberFormat="1" applyBorder="1"/>
    <xf numFmtId="167" fontId="0" fillId="0" borderId="0" xfId="0" applyNumberFormat="1" applyBorder="1"/>
    <xf numFmtId="0" fontId="0" fillId="0" borderId="0" xfId="0" quotePrefix="1" applyNumberFormat="1" applyBorder="1"/>
    <xf numFmtId="0" fontId="0" fillId="0" borderId="2" xfId="0" applyBorder="1"/>
    <xf numFmtId="0" fontId="5" fillId="0" borderId="2" xfId="0" quotePrefix="1" applyNumberFormat="1" applyFont="1" applyBorder="1"/>
    <xf numFmtId="0" fontId="0" fillId="0" borderId="2" xfId="0" quotePrefix="1" applyNumberFormat="1" applyBorder="1"/>
    <xf numFmtId="0" fontId="0" fillId="0" borderId="0" xfId="0" applyNumberFormat="1" applyBorder="1"/>
    <xf numFmtId="1" fontId="0" fillId="0" borderId="0" xfId="0" applyNumberFormat="1" applyBorder="1"/>
    <xf numFmtId="167" fontId="0" fillId="0" borderId="4" xfId="0" applyNumberFormat="1" applyBorder="1"/>
    <xf numFmtId="169" fontId="0" fillId="0" borderId="6" xfId="0" applyNumberFormat="1" applyBorder="1"/>
    <xf numFmtId="0" fontId="0" fillId="0" borderId="6" xfId="0" applyBorder="1"/>
    <xf numFmtId="2" fontId="0" fillId="0" borderId="6" xfId="0" applyNumberFormat="1" applyBorder="1"/>
    <xf numFmtId="0" fontId="0" fillId="0" borderId="5" xfId="0" applyBorder="1"/>
    <xf numFmtId="2" fontId="2" fillId="0" borderId="0" xfId="0" applyNumberFormat="1" applyFont="1" applyBorder="1" applyAlignment="1">
      <alignment horizontal="center"/>
    </xf>
    <xf numFmtId="2" fontId="3" fillId="0" borderId="6" xfId="1" quotePrefix="1" applyNumberFormat="1" applyFont="1" applyBorder="1"/>
    <xf numFmtId="0" fontId="0" fillId="0" borderId="1" xfId="0" quotePrefix="1" applyNumberFormat="1" applyBorder="1"/>
    <xf numFmtId="1" fontId="0" fillId="0" borderId="4" xfId="0" applyNumberFormat="1" applyBorder="1"/>
    <xf numFmtId="0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0" fillId="0" borderId="3" xfId="0" quotePrefix="1" applyNumberFormat="1" applyBorder="1"/>
    <xf numFmtId="0" fontId="0" fillId="0" borderId="7" xfId="0" applyBorder="1"/>
    <xf numFmtId="0" fontId="0" fillId="0" borderId="2" xfId="0" applyNumberFormat="1" applyBorder="1"/>
    <xf numFmtId="1" fontId="0" fillId="0" borderId="1" xfId="0" applyNumberFormat="1" applyBorder="1"/>
    <xf numFmtId="1" fontId="0" fillId="0" borderId="2" xfId="0" applyNumberFormat="1" applyBorder="1"/>
    <xf numFmtId="0" fontId="0" fillId="0" borderId="1" xfId="0" applyBorder="1"/>
    <xf numFmtId="0" fontId="5" fillId="0" borderId="3" xfId="0" quotePrefix="1" applyNumberFormat="1" applyFont="1" applyBorder="1"/>
    <xf numFmtId="1" fontId="0" fillId="0" borderId="3" xfId="0" applyNumberFormat="1" applyBorder="1"/>
    <xf numFmtId="0" fontId="3" fillId="0" borderId="2" xfId="0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quotePrefix="1" applyNumberFormat="1" applyBorder="1"/>
    <xf numFmtId="0" fontId="0" fillId="0" borderId="10" xfId="0" applyBorder="1"/>
    <xf numFmtId="0" fontId="0" fillId="0" borderId="7" xfId="0" quotePrefix="1" applyNumberFormat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5" xfId="0" applyNumberFormat="1" applyBorder="1"/>
    <xf numFmtId="2" fontId="0" fillId="0" borderId="1" xfId="0" quotePrefix="1" applyNumberFormat="1" applyBorder="1"/>
    <xf numFmtId="2" fontId="0" fillId="0" borderId="2" xfId="0" quotePrefix="1" applyNumberFormat="1" applyBorder="1"/>
    <xf numFmtId="2" fontId="0" fillId="0" borderId="11" xfId="0" applyNumberFormat="1" applyBorder="1"/>
    <xf numFmtId="0" fontId="7" fillId="0" borderId="0" xfId="4"/>
    <xf numFmtId="14" fontId="7" fillId="0" borderId="0" xfId="4" applyNumberFormat="1"/>
    <xf numFmtId="0" fontId="7" fillId="0" borderId="0" xfId="4" applyFill="1"/>
    <xf numFmtId="14" fontId="7" fillId="0" borderId="0" xfId="4" applyNumberFormat="1" applyFill="1"/>
    <xf numFmtId="0" fontId="6" fillId="0" borderId="0" xfId="4" applyFont="1" applyFill="1"/>
    <xf numFmtId="14" fontId="6" fillId="0" borderId="0" xfId="4" applyNumberFormat="1" applyFont="1" applyFill="1"/>
    <xf numFmtId="0" fontId="7" fillId="0" borderId="0" xfId="4" applyNumberFormat="1"/>
    <xf numFmtId="1" fontId="7" fillId="0" borderId="0" xfId="4" applyNumberFormat="1"/>
    <xf numFmtId="170" fontId="7" fillId="0" borderId="0" xfId="4" applyNumberFormat="1"/>
    <xf numFmtId="10" fontId="0" fillId="0" borderId="0" xfId="0" applyNumberFormat="1"/>
    <xf numFmtId="0" fontId="6" fillId="0" borderId="0" xfId="0" applyFont="1"/>
    <xf numFmtId="0" fontId="0" fillId="0" borderId="0" xfId="0" applyAlignment="1">
      <alignment shrinkToFi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2" xfId="0" applyNumberFormat="1" applyBorder="1"/>
    <xf numFmtId="2" fontId="0" fillId="0" borderId="15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2" fontId="0" fillId="0" borderId="17" xfId="0" applyNumberFormat="1" applyBorder="1"/>
    <xf numFmtId="0" fontId="0" fillId="0" borderId="18" xfId="0" applyNumberFormat="1" applyBorder="1"/>
    <xf numFmtId="0" fontId="0" fillId="0" borderId="19" xfId="0" applyBorder="1"/>
    <xf numFmtId="2" fontId="0" fillId="0" borderId="19" xfId="0" applyNumberFormat="1" applyBorder="1"/>
    <xf numFmtId="2" fontId="0" fillId="0" borderId="20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171" fontId="0" fillId="0" borderId="12" xfId="0" applyNumberFormat="1" applyBorder="1"/>
    <xf numFmtId="171" fontId="0" fillId="0" borderId="17" xfId="0" applyNumberFormat="1" applyBorder="1"/>
    <xf numFmtId="0" fontId="2" fillId="0" borderId="0" xfId="0" applyFont="1"/>
    <xf numFmtId="10" fontId="2" fillId="0" borderId="0" xfId="0" applyNumberFormat="1" applyFont="1"/>
    <xf numFmtId="0" fontId="0" fillId="0" borderId="12" xfId="0" pivotButton="1" applyBorder="1"/>
    <xf numFmtId="0" fontId="0" fillId="0" borderId="12" xfId="0" applyNumberFormat="1" applyBorder="1"/>
    <xf numFmtId="0" fontId="0" fillId="0" borderId="17" xfId="0" applyNumberFormat="1" applyBorder="1"/>
    <xf numFmtId="0" fontId="0" fillId="0" borderId="19" xfId="0" applyNumberFormat="1" applyBorder="1"/>
    <xf numFmtId="0" fontId="4" fillId="0" borderId="15" xfId="0" applyFont="1" applyBorder="1"/>
    <xf numFmtId="167" fontId="0" fillId="0" borderId="12" xfId="0" applyNumberFormat="1" applyBorder="1"/>
    <xf numFmtId="167" fontId="0" fillId="0" borderId="17" xfId="0" applyNumberFormat="1" applyBorder="1"/>
    <xf numFmtId="167" fontId="0" fillId="0" borderId="19" xfId="0" applyNumberFormat="1" applyBorder="1"/>
    <xf numFmtId="0" fontId="3" fillId="0" borderId="0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1" xfId="0" applyBorder="1"/>
    <xf numFmtId="2" fontId="21" fillId="0" borderId="2" xfId="0" quotePrefix="1" applyNumberFormat="1" applyFont="1" applyBorder="1"/>
    <xf numFmtId="0" fontId="21" fillId="0" borderId="3" xfId="0" applyFont="1" applyBorder="1"/>
    <xf numFmtId="0" fontId="21" fillId="0" borderId="1" xfId="0" applyFont="1" applyBorder="1"/>
    <xf numFmtId="0" fontId="21" fillId="0" borderId="0" xfId="0" applyFont="1" applyBorder="1"/>
    <xf numFmtId="2" fontId="21" fillId="0" borderId="2" xfId="0" applyNumberFormat="1" applyFont="1" applyBorder="1"/>
    <xf numFmtId="11" fontId="4" fillId="0" borderId="3" xfId="0" applyNumberFormat="1" applyFont="1" applyFill="1" applyBorder="1"/>
    <xf numFmtId="11" fontId="4" fillId="0" borderId="2" xfId="0" applyNumberFormat="1" applyFont="1" applyFill="1" applyBorder="1"/>
    <xf numFmtId="11" fontId="0" fillId="0" borderId="2" xfId="0" applyNumberFormat="1" applyBorder="1"/>
    <xf numFmtId="0" fontId="0" fillId="0" borderId="3" xfId="0" applyNumberFormat="1" applyBorder="1"/>
    <xf numFmtId="11" fontId="0" fillId="0" borderId="3" xfId="0" applyNumberForma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2" xfId="0" applyFont="1" applyBorder="1"/>
    <xf numFmtId="0" fontId="4" fillId="0" borderId="5" xfId="0" applyFont="1" applyFill="1" applyBorder="1"/>
    <xf numFmtId="0" fontId="4" fillId="0" borderId="23" xfId="0" applyFont="1" applyBorder="1"/>
    <xf numFmtId="0" fontId="4" fillId="0" borderId="24" xfId="0" applyFont="1" applyBorder="1"/>
    <xf numFmtId="11" fontId="0" fillId="0" borderId="18" xfId="0" applyNumberFormat="1" applyBorder="1"/>
    <xf numFmtId="0" fontId="4" fillId="0" borderId="8" xfId="0" applyFont="1" applyBorder="1"/>
    <xf numFmtId="0" fontId="0" fillId="0" borderId="25" xfId="0" applyBorder="1"/>
    <xf numFmtId="11" fontId="0" fillId="0" borderId="26" xfId="0" applyNumberFormat="1" applyBorder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4" fillId="0" borderId="30" xfId="0" applyFon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NumberForma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4" fillId="0" borderId="40" xfId="0" applyFont="1" applyBorder="1"/>
    <xf numFmtId="0" fontId="0" fillId="0" borderId="40" xfId="0" applyNumberFormat="1" applyBorder="1"/>
    <xf numFmtId="0" fontId="0" fillId="0" borderId="38" xfId="0" applyNumberFormat="1" applyBorder="1"/>
    <xf numFmtId="0" fontId="0" fillId="0" borderId="41" xfId="0" applyNumberFormat="1" applyBorder="1"/>
    <xf numFmtId="0" fontId="0" fillId="0" borderId="35" xfId="0" applyNumberFormat="1" applyBorder="1"/>
    <xf numFmtId="0" fontId="0" fillId="0" borderId="42" xfId="0" applyNumberFormat="1" applyBorder="1"/>
    <xf numFmtId="0" fontId="4" fillId="0" borderId="0" xfId="0" applyFont="1"/>
    <xf numFmtId="1" fontId="6" fillId="0" borderId="0" xfId="0" applyNumberFormat="1" applyFont="1"/>
    <xf numFmtId="1" fontId="0" fillId="0" borderId="0" xfId="0" applyNumberFormat="1" applyFill="1" applyBorder="1" applyAlignment="1">
      <alignment horizontal="center"/>
    </xf>
    <xf numFmtId="0" fontId="4" fillId="0" borderId="0" xfId="0" applyFont="1" applyFill="1" applyBorder="1"/>
    <xf numFmtId="1" fontId="0" fillId="0" borderId="0" xfId="0" applyNumberFormat="1"/>
    <xf numFmtId="1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11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Border="1"/>
    <xf numFmtId="0" fontId="4" fillId="0" borderId="6" xfId="0" applyFont="1" applyBorder="1" applyAlignment="1">
      <alignment horizontal="center"/>
    </xf>
    <xf numFmtId="1" fontId="0" fillId="0" borderId="1" xfId="0" applyNumberFormat="1" applyBorder="1" applyAlignment="1">
      <alignment horizontal="right"/>
    </xf>
    <xf numFmtId="11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" fontId="4" fillId="0" borderId="3" xfId="0" applyNumberFormat="1" applyFont="1" applyBorder="1"/>
    <xf numFmtId="0" fontId="4" fillId="0" borderId="3" xfId="0" applyFont="1" applyBorder="1"/>
    <xf numFmtId="1" fontId="4" fillId="0" borderId="1" xfId="0" applyNumberFormat="1" applyFont="1" applyBorder="1"/>
    <xf numFmtId="1" fontId="0" fillId="0" borderId="25" xfId="0" applyNumberFormat="1" applyBorder="1"/>
    <xf numFmtId="0" fontId="0" fillId="0" borderId="43" xfId="0" applyBorder="1"/>
    <xf numFmtId="0" fontId="0" fillId="0" borderId="26" xfId="0" applyBorder="1"/>
    <xf numFmtId="11" fontId="0" fillId="0" borderId="43" xfId="0" applyNumberFormat="1" applyBorder="1"/>
    <xf numFmtId="1" fontId="0" fillId="0" borderId="43" xfId="0" applyNumberFormat="1" applyBorder="1"/>
    <xf numFmtId="0" fontId="2" fillId="0" borderId="10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5" xfId="1" applyFont="1" applyBorder="1"/>
    <xf numFmtId="1" fontId="6" fillId="0" borderId="3" xfId="1" applyNumberFormat="1" applyFont="1" applyBorder="1"/>
    <xf numFmtId="10" fontId="6" fillId="0" borderId="3" xfId="1" applyNumberFormat="1" applyFont="1" applyBorder="1" applyAlignment="1">
      <alignment horizontal="center"/>
    </xf>
    <xf numFmtId="1" fontId="6" fillId="0" borderId="0" xfId="1" applyNumberFormat="1" applyFont="1" applyBorder="1" applyAlignment="1">
      <alignment horizontal="center"/>
    </xf>
    <xf numFmtId="3" fontId="6" fillId="0" borderId="1" xfId="1" applyNumberFormat="1" applyFont="1" applyBorder="1"/>
    <xf numFmtId="1" fontId="6" fillId="0" borderId="0" xfId="1" applyNumberFormat="1" applyFont="1" applyBorder="1"/>
    <xf numFmtId="3" fontId="6" fillId="0" borderId="2" xfId="1" applyNumberFormat="1" applyFont="1" applyBorder="1"/>
    <xf numFmtId="0" fontId="6" fillId="0" borderId="25" xfId="1" applyFont="1" applyBorder="1"/>
    <xf numFmtId="0" fontId="6" fillId="0" borderId="43" xfId="1" applyFont="1" applyBorder="1"/>
    <xf numFmtId="0" fontId="6" fillId="0" borderId="26" xfId="1" applyFont="1" applyBorder="1"/>
    <xf numFmtId="1" fontId="6" fillId="0" borderId="44" xfId="1" applyNumberFormat="1" applyFont="1" applyBorder="1"/>
    <xf numFmtId="10" fontId="6" fillId="0" borderId="44" xfId="1" applyNumberFormat="1" applyFont="1" applyBorder="1" applyAlignment="1">
      <alignment horizontal="center"/>
    </xf>
    <xf numFmtId="1" fontId="6" fillId="0" borderId="43" xfId="1" applyNumberFormat="1" applyFont="1" applyBorder="1" applyAlignment="1">
      <alignment horizontal="center"/>
    </xf>
    <xf numFmtId="11" fontId="6" fillId="0" borderId="26" xfId="1" applyNumberFormat="1" applyFont="1" applyBorder="1"/>
    <xf numFmtId="0" fontId="6" fillId="0" borderId="26" xfId="1" applyFont="1" applyBorder="1" applyAlignment="1">
      <alignment horizontal="center"/>
    </xf>
    <xf numFmtId="1" fontId="4" fillId="0" borderId="11" xfId="0" applyNumberFormat="1" applyFont="1" applyBorder="1"/>
    <xf numFmtId="1" fontId="0" fillId="0" borderId="9" xfId="0" applyNumberFormat="1" applyBorder="1"/>
    <xf numFmtId="1" fontId="4" fillId="0" borderId="7" xfId="0" applyNumberFormat="1" applyFont="1" applyFill="1" applyBorder="1"/>
    <xf numFmtId="1" fontId="4" fillId="0" borderId="5" xfId="0" applyNumberFormat="1" applyFont="1" applyFill="1" applyBorder="1"/>
    <xf numFmtId="0" fontId="6" fillId="0" borderId="2" xfId="1" applyFont="1" applyBorder="1"/>
    <xf numFmtId="10" fontId="0" fillId="0" borderId="43" xfId="0" applyNumberFormat="1" applyBorder="1"/>
    <xf numFmtId="3" fontId="0" fillId="0" borderId="0" xfId="0" applyNumberFormat="1"/>
    <xf numFmtId="0" fontId="6" fillId="0" borderId="5" xfId="1" applyFont="1" applyBorder="1"/>
    <xf numFmtId="3" fontId="6" fillId="0" borderId="4" xfId="1" applyNumberFormat="1" applyFont="1" applyBorder="1"/>
    <xf numFmtId="1" fontId="6" fillId="0" borderId="6" xfId="1" applyNumberFormat="1" applyFont="1" applyBorder="1"/>
    <xf numFmtId="3" fontId="6" fillId="0" borderId="5" xfId="1" applyNumberFormat="1" applyFont="1" applyBorder="1"/>
    <xf numFmtId="1" fontId="6" fillId="0" borderId="7" xfId="1" applyNumberFormat="1" applyFont="1" applyBorder="1"/>
    <xf numFmtId="10" fontId="6" fillId="0" borderId="7" xfId="1" applyNumberFormat="1" applyFont="1" applyBorder="1" applyAlignment="1">
      <alignment horizontal="center"/>
    </xf>
    <xf numFmtId="1" fontId="6" fillId="0" borderId="6" xfId="1" applyNumberFormat="1" applyFont="1" applyBorder="1" applyAlignment="1">
      <alignment horizontal="center"/>
    </xf>
    <xf numFmtId="0" fontId="4" fillId="0" borderId="11" xfId="0" applyNumberFormat="1" applyFont="1" applyBorder="1"/>
    <xf numFmtId="1" fontId="0" fillId="0" borderId="8" xfId="0" applyNumberFormat="1" applyBorder="1"/>
    <xf numFmtId="0" fontId="20" fillId="0" borderId="0" xfId="3" applyFont="1" applyBorder="1"/>
    <xf numFmtId="0" fontId="20" fillId="0" borderId="2" xfId="3" applyFont="1" applyBorder="1"/>
    <xf numFmtId="0" fontId="8" fillId="0" borderId="25" xfId="0" applyFont="1" applyBorder="1" applyAlignment="1">
      <alignment horizontal="center"/>
    </xf>
    <xf numFmtId="174" fontId="8" fillId="0" borderId="43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0" fillId="0" borderId="7" xfId="3" applyFont="1" applyBorder="1"/>
    <xf numFmtId="0" fontId="20" fillId="0" borderId="5" xfId="3" applyFont="1" applyBorder="1"/>
    <xf numFmtId="16" fontId="0" fillId="0" borderId="0" xfId="0" applyNumberFormat="1" applyBorder="1"/>
    <xf numFmtId="2" fontId="0" fillId="0" borderId="1" xfId="0" applyNumberFormat="1" applyBorder="1"/>
    <xf numFmtId="2" fontId="0" fillId="0" borderId="0" xfId="0" applyNumberFormat="1" applyBorder="1"/>
    <xf numFmtId="10" fontId="0" fillId="0" borderId="2" xfId="0" applyNumberFormat="1" applyBorder="1"/>
    <xf numFmtId="2" fontId="0" fillId="0" borderId="43" xfId="0" applyNumberFormat="1" applyBorder="1"/>
    <xf numFmtId="1" fontId="0" fillId="0" borderId="26" xfId="0" applyNumberFormat="1" applyBorder="1"/>
    <xf numFmtId="10" fontId="0" fillId="0" borderId="26" xfId="0" applyNumberFormat="1" applyBorder="1"/>
    <xf numFmtId="2" fontId="4" fillId="0" borderId="0" xfId="0" applyNumberFormat="1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10" fillId="0" borderId="45" xfId="0" applyFont="1" applyBorder="1" applyAlignment="1">
      <alignment horizontal="center"/>
    </xf>
    <xf numFmtId="3" fontId="10" fillId="0" borderId="46" xfId="0" applyNumberFormat="1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0" fillId="0" borderId="2" xfId="0" applyFont="1" applyBorder="1" applyAlignment="1"/>
    <xf numFmtId="3" fontId="9" fillId="0" borderId="3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/>
    <xf numFmtId="3" fontId="10" fillId="0" borderId="3" xfId="0" applyNumberFormat="1" applyFont="1" applyBorder="1" applyAlignment="1">
      <alignment horizontal="right"/>
    </xf>
    <xf numFmtId="3" fontId="9" fillId="0" borderId="3" xfId="0" applyNumberFormat="1" applyFont="1" applyBorder="1" applyAlignment="1" applyProtection="1">
      <alignment horizontal="right"/>
      <protection locked="0"/>
    </xf>
    <xf numFmtId="0" fontId="11" fillId="0" borderId="1" xfId="0" applyFont="1" applyBorder="1" applyAlignment="1">
      <alignment horizontal="center"/>
    </xf>
    <xf numFmtId="0" fontId="10" fillId="0" borderId="45" xfId="0" applyFont="1" applyBorder="1" applyAlignment="1"/>
    <xf numFmtId="3" fontId="10" fillId="0" borderId="48" xfId="0" applyNumberFormat="1" applyFont="1" applyBorder="1" applyAlignment="1">
      <alignment horizontal="right"/>
    </xf>
    <xf numFmtId="0" fontId="9" fillId="0" borderId="49" xfId="0" applyFont="1" applyBorder="1" applyAlignment="1">
      <alignment horizontal="center"/>
    </xf>
    <xf numFmtId="11" fontId="9" fillId="0" borderId="3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0" fontId="9" fillId="0" borderId="1" xfId="0" applyFont="1" applyFill="1" applyBorder="1" applyAlignment="1">
      <alignment horizontal="center"/>
    </xf>
    <xf numFmtId="0" fontId="9" fillId="0" borderId="45" xfId="0" applyFont="1" applyBorder="1" applyAlignment="1"/>
    <xf numFmtId="3" fontId="9" fillId="0" borderId="48" xfId="0" applyNumberFormat="1" applyFont="1" applyBorder="1" applyAlignment="1"/>
    <xf numFmtId="0" fontId="12" fillId="0" borderId="2" xfId="0" applyFont="1" applyBorder="1" applyAlignment="1"/>
    <xf numFmtId="0" fontId="9" fillId="0" borderId="3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3" xfId="0" applyFont="1" applyBorder="1"/>
    <xf numFmtId="3" fontId="9" fillId="0" borderId="48" xfId="0" applyNumberFormat="1" applyFont="1" applyBorder="1" applyAlignment="1">
      <alignment horizontal="right"/>
    </xf>
    <xf numFmtId="0" fontId="4" fillId="0" borderId="0" xfId="0" applyNumberFormat="1" applyFont="1" applyBorder="1"/>
    <xf numFmtId="11" fontId="0" fillId="0" borderId="0" xfId="0" applyNumberFormat="1"/>
    <xf numFmtId="0" fontId="0" fillId="0" borderId="44" xfId="0" applyBorder="1"/>
    <xf numFmtId="2" fontId="0" fillId="0" borderId="0" xfId="0" quotePrefix="1" applyNumberFormat="1" applyBorder="1"/>
    <xf numFmtId="11" fontId="4" fillId="0" borderId="0" xfId="0" applyNumberFormat="1" applyFont="1" applyFill="1" applyBorder="1"/>
    <xf numFmtId="0" fontId="4" fillId="0" borderId="5" xfId="0" applyFont="1" applyBorder="1"/>
    <xf numFmtId="2" fontId="0" fillId="0" borderId="25" xfId="0" applyNumberFormat="1" applyBorder="1"/>
    <xf numFmtId="0" fontId="3" fillId="0" borderId="0" xfId="0" applyFont="1"/>
    <xf numFmtId="10" fontId="3" fillId="0" borderId="0" xfId="0" applyNumberFormat="1" applyFont="1"/>
    <xf numFmtId="14" fontId="3" fillId="0" borderId="0" xfId="0" applyNumberFormat="1" applyFont="1"/>
    <xf numFmtId="167" fontId="4" fillId="0" borderId="0" xfId="0" applyNumberFormat="1" applyFont="1"/>
    <xf numFmtId="0" fontId="4" fillId="0" borderId="4" xfId="0" applyFont="1" applyBorder="1" applyAlignment="1">
      <alignment horizontal="center"/>
    </xf>
    <xf numFmtId="0" fontId="0" fillId="0" borderId="1" xfId="0" applyFill="1" applyBorder="1"/>
    <xf numFmtId="1" fontId="0" fillId="0" borderId="3" xfId="0" applyNumberFormat="1" applyBorder="1" applyAlignment="1">
      <alignment horizontal="right"/>
    </xf>
    <xf numFmtId="1" fontId="0" fillId="0" borderId="44" xfId="0" applyNumberFormat="1" applyBorder="1" applyAlignment="1">
      <alignment horizontal="right"/>
    </xf>
    <xf numFmtId="0" fontId="4" fillId="0" borderId="25" xfId="0" applyFont="1" applyBorder="1"/>
    <xf numFmtId="3" fontId="6" fillId="0" borderId="25" xfId="1" applyNumberFormat="1" applyFont="1" applyBorder="1"/>
    <xf numFmtId="1" fontId="6" fillId="0" borderId="43" xfId="1" applyNumberFormat="1" applyFont="1" applyBorder="1"/>
    <xf numFmtId="3" fontId="6" fillId="0" borderId="26" xfId="1" applyNumberFormat="1" applyFont="1" applyBorder="1"/>
    <xf numFmtId="0" fontId="0" fillId="0" borderId="0" xfId="0" applyBorder="1" applyAlignment="1">
      <alignment horizontal="center"/>
    </xf>
    <xf numFmtId="0" fontId="4" fillId="0" borderId="4" xfId="0" applyFont="1" applyBorder="1"/>
    <xf numFmtId="0" fontId="4" fillId="0" borderId="6" xfId="0" applyFont="1" applyBorder="1"/>
    <xf numFmtId="167" fontId="4" fillId="0" borderId="10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167" fontId="0" fillId="0" borderId="3" xfId="0" applyNumberFormat="1" applyBorder="1"/>
    <xf numFmtId="167" fontId="0" fillId="0" borderId="44" xfId="0" applyNumberFormat="1" applyBorder="1"/>
    <xf numFmtId="167" fontId="0" fillId="0" borderId="7" xfId="0" applyNumberFormat="1" applyBorder="1" applyAlignment="1">
      <alignment horizontal="center"/>
    </xf>
    <xf numFmtId="11" fontId="0" fillId="0" borderId="1" xfId="0" applyNumberFormat="1" applyBorder="1"/>
    <xf numFmtId="11" fontId="0" fillId="0" borderId="26" xfId="0" applyNumberFormat="1" applyBorder="1" applyAlignment="1">
      <alignment horizontal="center"/>
    </xf>
    <xf numFmtId="1" fontId="6" fillId="0" borderId="25" xfId="1" applyNumberFormat="1" applyFont="1" applyBorder="1" applyAlignment="1">
      <alignment horizontal="center"/>
    </xf>
    <xf numFmtId="1" fontId="6" fillId="0" borderId="26" xfId="1" applyNumberFormat="1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1" xfId="0" applyNumberFormat="1" applyBorder="1" applyAlignment="1">
      <alignment horizontal="center"/>
    </xf>
    <xf numFmtId="0" fontId="0" fillId="0" borderId="31" xfId="0" applyNumberFormat="1" applyFill="1" applyBorder="1" applyAlignment="1">
      <alignment horizontal="center"/>
    </xf>
    <xf numFmtId="0" fontId="0" fillId="0" borderId="53" xfId="0" applyBorder="1"/>
    <xf numFmtId="0" fontId="2" fillId="0" borderId="54" xfId="1" applyFont="1" applyBorder="1" applyAlignment="1">
      <alignment horizontal="center"/>
    </xf>
    <xf numFmtId="0" fontId="6" fillId="0" borderId="55" xfId="1" applyFont="1" applyBorder="1" applyAlignment="1">
      <alignment horizontal="center"/>
    </xf>
    <xf numFmtId="0" fontId="2" fillId="0" borderId="52" xfId="1" applyFont="1" applyBorder="1"/>
    <xf numFmtId="11" fontId="6" fillId="0" borderId="53" xfId="1" applyNumberFormat="1" applyFont="1" applyBorder="1"/>
    <xf numFmtId="1" fontId="1" fillId="0" borderId="40" xfId="0" applyNumberFormat="1" applyFont="1" applyBorder="1"/>
    <xf numFmtId="1" fontId="1" fillId="0" borderId="15" xfId="0" applyNumberFormat="1" applyFont="1" applyBorder="1"/>
    <xf numFmtId="1" fontId="0" fillId="0" borderId="40" xfId="0" applyNumberFormat="1" applyBorder="1"/>
    <xf numFmtId="1" fontId="0" fillId="0" borderId="15" xfId="0" applyNumberFormat="1" applyBorder="1"/>
    <xf numFmtId="1" fontId="0" fillId="0" borderId="38" xfId="0" applyNumberFormat="1" applyBorder="1"/>
    <xf numFmtId="1" fontId="0" fillId="0" borderId="0" xfId="0" applyNumberFormat="1" applyFill="1" applyBorder="1"/>
    <xf numFmtId="1" fontId="0" fillId="0" borderId="41" xfId="0" applyNumberFormat="1" applyBorder="1"/>
    <xf numFmtId="1" fontId="0" fillId="0" borderId="35" xfId="0" applyNumberFormat="1" applyBorder="1"/>
    <xf numFmtId="0" fontId="3" fillId="0" borderId="6" xfId="0" applyFont="1" applyBorder="1"/>
    <xf numFmtId="49" fontId="4" fillId="0" borderId="1" xfId="0" applyNumberFormat="1" applyFont="1" applyBorder="1"/>
    <xf numFmtId="0" fontId="1" fillId="0" borderId="0" xfId="0" applyFont="1"/>
    <xf numFmtId="0" fontId="2" fillId="0" borderId="56" xfId="5" applyFont="1" applyBorder="1"/>
    <xf numFmtId="0" fontId="6" fillId="0" borderId="57" xfId="5" applyBorder="1"/>
    <xf numFmtId="0" fontId="6" fillId="0" borderId="58" xfId="5" applyBorder="1"/>
    <xf numFmtId="0" fontId="6" fillId="0" borderId="0" xfId="5"/>
    <xf numFmtId="0" fontId="2" fillId="0" borderId="59" xfId="5" applyFont="1" applyBorder="1"/>
    <xf numFmtId="16" fontId="14" fillId="0" borderId="0" xfId="2" applyNumberFormat="1" applyFont="1" applyAlignment="1">
      <alignment horizontal="left"/>
    </xf>
    <xf numFmtId="0" fontId="14" fillId="0" borderId="0" xfId="2" applyFont="1" applyAlignment="1">
      <alignment horizontal="center"/>
    </xf>
    <xf numFmtId="0" fontId="6" fillId="0" borderId="0" xfId="2" applyAlignment="1">
      <alignment horizontal="center"/>
    </xf>
    <xf numFmtId="0" fontId="6" fillId="0" borderId="0" xfId="2"/>
    <xf numFmtId="14" fontId="6" fillId="0" borderId="0" xfId="5" applyNumberFormat="1"/>
    <xf numFmtId="16" fontId="6" fillId="0" borderId="0" xfId="2" applyNumberFormat="1" applyAlignment="1">
      <alignment horizontal="right"/>
    </xf>
    <xf numFmtId="16" fontId="6" fillId="0" borderId="60" xfId="2" applyNumberFormat="1" applyBorder="1" applyAlignment="1">
      <alignment horizontal="right"/>
    </xf>
    <xf numFmtId="0" fontId="6" fillId="0" borderId="61" xfId="2" applyBorder="1" applyAlignment="1">
      <alignment horizontal="center"/>
    </xf>
    <xf numFmtId="0" fontId="6" fillId="0" borderId="61" xfId="2" applyBorder="1"/>
    <xf numFmtId="16" fontId="6" fillId="0" borderId="62" xfId="2" applyNumberFormat="1" applyBorder="1" applyAlignment="1">
      <alignment horizontal="right"/>
    </xf>
    <xf numFmtId="0" fontId="6" fillId="0" borderId="0" xfId="2" applyBorder="1" applyAlignment="1">
      <alignment horizontal="center"/>
    </xf>
    <xf numFmtId="0" fontId="6" fillId="0" borderId="62" xfId="2" applyBorder="1"/>
    <xf numFmtId="0" fontId="6" fillId="0" borderId="0" xfId="2" applyBorder="1"/>
    <xf numFmtId="16" fontId="6" fillId="0" borderId="63" xfId="2" applyNumberFormat="1" applyBorder="1" applyAlignment="1">
      <alignment horizontal="right"/>
    </xf>
    <xf numFmtId="0" fontId="6" fillId="0" borderId="64" xfId="2" applyBorder="1" applyAlignment="1">
      <alignment horizontal="center"/>
    </xf>
    <xf numFmtId="0" fontId="6" fillId="0" borderId="63" xfId="2" applyBorder="1" applyAlignment="1">
      <alignment horizontal="center"/>
    </xf>
    <xf numFmtId="0" fontId="6" fillId="0" borderId="65" xfId="2" applyBorder="1" applyAlignment="1">
      <alignment horizontal="center"/>
    </xf>
    <xf numFmtId="167" fontId="6" fillId="0" borderId="0" xfId="2" applyNumberFormat="1" applyFill="1" applyBorder="1" applyAlignment="1">
      <alignment horizontal="right"/>
    </xf>
    <xf numFmtId="0" fontId="6" fillId="0" borderId="0" xfId="2" applyFill="1" applyBorder="1" applyAlignment="1">
      <alignment horizontal="center"/>
    </xf>
    <xf numFmtId="0" fontId="6" fillId="0" borderId="62" xfId="2" applyFill="1" applyBorder="1" applyAlignment="1">
      <alignment horizontal="center"/>
    </xf>
    <xf numFmtId="0" fontId="6" fillId="0" borderId="66" xfId="2" applyFill="1" applyBorder="1" applyAlignment="1">
      <alignment horizontal="center"/>
    </xf>
    <xf numFmtId="0" fontId="6" fillId="0" borderId="62" xfId="2" applyFill="1" applyBorder="1" applyAlignment="1">
      <alignment horizontal="left"/>
    </xf>
    <xf numFmtId="167" fontId="16" fillId="0" borderId="0" xfId="2" applyNumberFormat="1" applyFont="1"/>
    <xf numFmtId="0" fontId="16" fillId="0" borderId="0" xfId="2" applyFont="1" applyAlignment="1">
      <alignment horizontal="center"/>
    </xf>
    <xf numFmtId="0" fontId="6" fillId="0" borderId="62" xfId="2" applyBorder="1" applyAlignment="1">
      <alignment horizontal="center"/>
    </xf>
    <xf numFmtId="0" fontId="6" fillId="0" borderId="66" xfId="2" applyBorder="1" applyAlignment="1">
      <alignment horizontal="center"/>
    </xf>
    <xf numFmtId="0" fontId="6" fillId="0" borderId="62" xfId="2" applyBorder="1" applyAlignment="1">
      <alignment horizontal="left"/>
    </xf>
    <xf numFmtId="16" fontId="16" fillId="0" borderId="0" xfId="2" applyNumberFormat="1" applyFont="1" applyAlignment="1">
      <alignment horizontal="center"/>
    </xf>
    <xf numFmtId="0" fontId="16" fillId="0" borderId="0" xfId="2" applyFont="1" applyFill="1" applyAlignment="1">
      <alignment horizontal="center"/>
    </xf>
    <xf numFmtId="0" fontId="16" fillId="0" borderId="0" xfId="2" applyFont="1" applyBorder="1" applyAlignment="1">
      <alignment horizontal="center"/>
    </xf>
    <xf numFmtId="0" fontId="6" fillId="0" borderId="1" xfId="2" applyBorder="1" applyAlignment="1">
      <alignment horizontal="center"/>
    </xf>
    <xf numFmtId="0" fontId="6" fillId="0" borderId="0" xfId="2" applyBorder="1" applyAlignment="1">
      <alignment horizontal="left"/>
    </xf>
    <xf numFmtId="16" fontId="16" fillId="0" borderId="0" xfId="2" applyNumberFormat="1" applyFont="1" applyAlignment="1">
      <alignment horizontal="right"/>
    </xf>
    <xf numFmtId="0" fontId="6" fillId="0" borderId="67" xfId="2" applyBorder="1" applyAlignment="1">
      <alignment horizontal="center"/>
    </xf>
    <xf numFmtId="0" fontId="6" fillId="0" borderId="68" xfId="2" applyBorder="1" applyAlignment="1">
      <alignment horizontal="center"/>
    </xf>
    <xf numFmtId="0" fontId="6" fillId="0" borderId="69" xfId="2" applyBorder="1" applyAlignment="1">
      <alignment horizontal="center"/>
    </xf>
    <xf numFmtId="0" fontId="6" fillId="0" borderId="0" xfId="2" applyFont="1" applyBorder="1" applyAlignment="1">
      <alignment horizontal="center"/>
    </xf>
    <xf numFmtId="16" fontId="16" fillId="0" borderId="0" xfId="2" applyNumberFormat="1" applyFont="1" applyFill="1"/>
    <xf numFmtId="0" fontId="6" fillId="0" borderId="0" xfId="2" applyFill="1" applyAlignment="1">
      <alignment horizontal="center"/>
    </xf>
    <xf numFmtId="0" fontId="6" fillId="0" borderId="0" xfId="2" applyFill="1"/>
    <xf numFmtId="0" fontId="6" fillId="0" borderId="0" xfId="2" applyFont="1"/>
    <xf numFmtId="170" fontId="6" fillId="0" borderId="0" xfId="2" applyNumberFormat="1"/>
    <xf numFmtId="1" fontId="6" fillId="0" borderId="0" xfId="2" applyNumberFormat="1"/>
    <xf numFmtId="14" fontId="6" fillId="0" borderId="0" xfId="2" applyNumberFormat="1"/>
    <xf numFmtId="14" fontId="6" fillId="0" borderId="0" xfId="2" applyNumberFormat="1" applyFont="1" applyFill="1"/>
    <xf numFmtId="0" fontId="6" fillId="0" borderId="0" xfId="2" applyFont="1" applyFill="1"/>
    <xf numFmtId="14" fontId="6" fillId="0" borderId="0" xfId="2" applyNumberFormat="1" applyFill="1"/>
    <xf numFmtId="14" fontId="0" fillId="2" borderId="12" xfId="0" applyNumberFormat="1" applyFill="1" applyBorder="1"/>
    <xf numFmtId="14" fontId="0" fillId="2" borderId="17" xfId="0" applyNumberFormat="1" applyFill="1" applyBorder="1"/>
    <xf numFmtId="14" fontId="0" fillId="2" borderId="0" xfId="0" applyNumberFormat="1" applyFill="1"/>
    <xf numFmtId="0" fontId="4" fillId="2" borderId="70" xfId="0" applyFont="1" applyFill="1" applyBorder="1"/>
    <xf numFmtId="0" fontId="0" fillId="2" borderId="70" xfId="0" applyNumberFormat="1" applyFill="1" applyBorder="1"/>
    <xf numFmtId="0" fontId="0" fillId="2" borderId="39" xfId="0" applyNumberFormat="1" applyFill="1" applyBorder="1"/>
    <xf numFmtId="0" fontId="0" fillId="2" borderId="0" xfId="0" applyFill="1"/>
    <xf numFmtId="167" fontId="0" fillId="3" borderId="1" xfId="0" applyNumberFormat="1" applyFill="1" applyBorder="1"/>
    <xf numFmtId="169" fontId="0" fillId="3" borderId="0" xfId="0" applyNumberFormat="1" applyFill="1" applyBorder="1"/>
    <xf numFmtId="167" fontId="0" fillId="3" borderId="0" xfId="0" applyNumberFormat="1" applyFill="1" applyBorder="1"/>
    <xf numFmtId="0" fontId="0" fillId="3" borderId="3" xfId="0" applyFill="1" applyBorder="1"/>
    <xf numFmtId="0" fontId="21" fillId="3" borderId="3" xfId="0" applyFont="1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0" xfId="0" applyFill="1"/>
    <xf numFmtId="0" fontId="2" fillId="4" borderId="0" xfId="0" applyFont="1" applyFill="1"/>
    <xf numFmtId="0" fontId="0" fillId="4" borderId="26" xfId="0" applyFill="1" applyBorder="1"/>
    <xf numFmtId="0" fontId="6" fillId="4" borderId="9" xfId="1" applyFont="1" applyFill="1" applyBorder="1" applyAlignment="1">
      <alignment horizontal="center"/>
    </xf>
    <xf numFmtId="0" fontId="2" fillId="4" borderId="5" xfId="1" applyFont="1" applyFill="1" applyBorder="1"/>
    <xf numFmtId="11" fontId="6" fillId="4" borderId="2" xfId="1" applyNumberFormat="1" applyFont="1" applyFill="1" applyBorder="1"/>
    <xf numFmtId="11" fontId="6" fillId="4" borderId="5" xfId="1" applyNumberFormat="1" applyFont="1" applyFill="1" applyBorder="1"/>
    <xf numFmtId="11" fontId="6" fillId="4" borderId="26" xfId="1" applyNumberFormat="1" applyFont="1" applyFill="1" applyBorder="1"/>
    <xf numFmtId="0" fontId="20" fillId="4" borderId="5" xfId="3" applyFont="1" applyFill="1" applyBorder="1"/>
    <xf numFmtId="1" fontId="0" fillId="4" borderId="2" xfId="0" applyNumberFormat="1" applyFill="1" applyBorder="1"/>
    <xf numFmtId="1" fontId="0" fillId="4" borderId="26" xfId="0" applyNumberFormat="1" applyFill="1" applyBorder="1"/>
    <xf numFmtId="0" fontId="2" fillId="5" borderId="9" xfId="0" quotePrefix="1" applyNumberFormat="1" applyFont="1" applyFill="1" applyBorder="1" applyAlignment="1">
      <alignment horizontal="center"/>
    </xf>
    <xf numFmtId="0" fontId="2" fillId="5" borderId="10" xfId="0" quotePrefix="1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NumberFormat="1" applyFont="1" applyFill="1" applyBorder="1" applyAlignment="1">
      <alignment horizontal="center"/>
    </xf>
    <xf numFmtId="0" fontId="2" fillId="5" borderId="3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3" fillId="5" borderId="1" xfId="1" quotePrefix="1" applyNumberFormat="1" applyFont="1" applyFill="1" applyBorder="1" applyAlignment="1">
      <alignment horizontal="center"/>
    </xf>
    <xf numFmtId="0" fontId="3" fillId="5" borderId="0" xfId="0" applyFont="1" applyFill="1" applyBorder="1"/>
    <xf numFmtId="0" fontId="3" fillId="5" borderId="0" xfId="1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" xfId="1" applyNumberFormat="1" applyFont="1" applyFill="1" applyBorder="1" applyAlignment="1">
      <alignment horizontal="center"/>
    </xf>
    <xf numFmtId="0" fontId="3" fillId="5" borderId="2" xfId="1" quotePrefix="1" applyNumberFormat="1" applyFont="1" applyFill="1" applyBorder="1" applyAlignment="1">
      <alignment horizontal="center"/>
    </xf>
    <xf numFmtId="0" fontId="3" fillId="5" borderId="7" xfId="1" quotePrefix="1" applyNumberFormat="1" applyFont="1" applyFill="1" applyBorder="1" applyAlignment="1">
      <alignment horizontal="center"/>
    </xf>
    <xf numFmtId="0" fontId="3" fillId="5" borderId="0" xfId="1" quotePrefix="1" applyNumberFormat="1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center"/>
    </xf>
    <xf numFmtId="0" fontId="3" fillId="5" borderId="3" xfId="1" applyNumberFormat="1" applyFont="1" applyFill="1" applyBorder="1" applyAlignment="1">
      <alignment horizontal="center"/>
    </xf>
    <xf numFmtId="0" fontId="0" fillId="5" borderId="11" xfId="0" quotePrefix="1" applyNumberFormat="1" applyFill="1" applyBorder="1"/>
    <xf numFmtId="0" fontId="0" fillId="5" borderId="8" xfId="0" applyFill="1" applyBorder="1"/>
    <xf numFmtId="0" fontId="0" fillId="5" borderId="9" xfId="0" quotePrefix="1" applyNumberFormat="1" applyFill="1" applyBorder="1"/>
    <xf numFmtId="0" fontId="0" fillId="5" borderId="9" xfId="0" applyFill="1" applyBorder="1"/>
    <xf numFmtId="0" fontId="0" fillId="5" borderId="10" xfId="0" quotePrefix="1" applyNumberFormat="1" applyFill="1" applyBorder="1"/>
    <xf numFmtId="0" fontId="0" fillId="5" borderId="10" xfId="0" applyFill="1" applyBorder="1"/>
    <xf numFmtId="0" fontId="0" fillId="5" borderId="1" xfId="0" quotePrefix="1" applyNumberFormat="1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3" xfId="0" quotePrefix="1" applyNumberFormat="1" applyFill="1" applyBorder="1"/>
    <xf numFmtId="0" fontId="0" fillId="5" borderId="0" xfId="0" applyNumberFormat="1" applyFill="1" applyBorder="1"/>
    <xf numFmtId="0" fontId="0" fillId="5" borderId="3" xfId="0" applyFill="1" applyBorder="1"/>
    <xf numFmtId="0" fontId="0" fillId="5" borderId="2" xfId="0" quotePrefix="1" applyNumberFormat="1" applyFill="1" applyBorder="1"/>
    <xf numFmtId="0" fontId="5" fillId="5" borderId="1" xfId="0" quotePrefix="1" applyNumberFormat="1" applyFont="1" applyFill="1" applyBorder="1"/>
    <xf numFmtId="0" fontId="5" fillId="5" borderId="0" xfId="0" quotePrefix="1" applyNumberFormat="1" applyFont="1" applyFill="1" applyBorder="1"/>
    <xf numFmtId="0" fontId="5" fillId="5" borderId="2" xfId="0" quotePrefix="1" applyNumberFormat="1" applyFont="1" applyFill="1" applyBorder="1"/>
    <xf numFmtId="0" fontId="5" fillId="5" borderId="3" xfId="0" quotePrefix="1" applyNumberFormat="1" applyFont="1" applyFill="1" applyBorder="1"/>
    <xf numFmtId="0" fontId="0" fillId="5" borderId="0" xfId="0" quotePrefix="1" applyNumberFormat="1" applyFill="1" applyBorder="1"/>
    <xf numFmtId="0" fontId="5" fillId="5" borderId="0" xfId="0" applyNumberFormat="1" applyFont="1" applyFill="1" applyBorder="1"/>
    <xf numFmtId="0" fontId="0" fillId="5" borderId="2" xfId="0" applyNumberFormat="1" applyFill="1" applyBorder="1"/>
    <xf numFmtId="0" fontId="0" fillId="5" borderId="4" xfId="0" quotePrefix="1" applyNumberFormat="1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7" xfId="0" quotePrefix="1" applyNumberFormat="1" applyFill="1" applyBorder="1"/>
    <xf numFmtId="0" fontId="0" fillId="5" borderId="5" xfId="0" quotePrefix="1" applyNumberFormat="1" applyFill="1" applyBorder="1"/>
    <xf numFmtId="0" fontId="0" fillId="5" borderId="7" xfId="0" applyFill="1" applyBorder="1"/>
    <xf numFmtId="1" fontId="0" fillId="5" borderId="1" xfId="0" applyNumberFormat="1" applyFill="1" applyBorder="1"/>
    <xf numFmtId="0" fontId="0" fillId="5" borderId="1" xfId="0" applyFill="1" applyBorder="1"/>
    <xf numFmtId="1" fontId="0" fillId="5" borderId="0" xfId="0" applyNumberFormat="1" applyFill="1" applyBorder="1"/>
    <xf numFmtId="1" fontId="0" fillId="5" borderId="2" xfId="0" applyNumberFormat="1" applyFill="1" applyBorder="1"/>
    <xf numFmtId="1" fontId="0" fillId="5" borderId="3" xfId="0" applyNumberFormat="1" applyFill="1" applyBorder="1"/>
    <xf numFmtId="1" fontId="0" fillId="5" borderId="4" xfId="0" applyNumberFormat="1" applyFill="1" applyBorder="1"/>
    <xf numFmtId="0" fontId="0" fillId="5" borderId="4" xfId="0" applyFill="1" applyBorder="1"/>
    <xf numFmtId="2" fontId="0" fillId="5" borderId="6" xfId="0" applyNumberFormat="1" applyFill="1" applyBorder="1"/>
    <xf numFmtId="2" fontId="0" fillId="5" borderId="0" xfId="0" applyNumberFormat="1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10" fontId="0" fillId="6" borderId="0" xfId="0" applyNumberFormat="1" applyFill="1"/>
    <xf numFmtId="14" fontId="0" fillId="7" borderId="0" xfId="0" applyNumberFormat="1" applyFill="1"/>
    <xf numFmtId="1" fontId="0" fillId="4" borderId="0" xfId="0" applyNumberFormat="1" applyFill="1" applyBorder="1"/>
    <xf numFmtId="0" fontId="2" fillId="5" borderId="44" xfId="0" applyNumberFormat="1" applyFont="1" applyFill="1" applyBorder="1" applyAlignment="1">
      <alignment horizontal="center"/>
    </xf>
    <xf numFmtId="0" fontId="3" fillId="5" borderId="44" xfId="1" applyNumberFormat="1" applyFont="1" applyFill="1" applyBorder="1" applyAlignment="1">
      <alignment horizontal="center"/>
    </xf>
    <xf numFmtId="0" fontId="0" fillId="5" borderId="44" xfId="0" applyFill="1" applyBorder="1"/>
    <xf numFmtId="0" fontId="5" fillId="5" borderId="44" xfId="0" quotePrefix="1" applyNumberFormat="1" applyFont="1" applyFill="1" applyBorder="1"/>
    <xf numFmtId="0" fontId="5" fillId="5" borderId="44" xfId="0" applyNumberFormat="1" applyFont="1" applyFill="1" applyBorder="1"/>
    <xf numFmtId="0" fontId="0" fillId="5" borderId="44" xfId="0" quotePrefix="1" applyNumberFormat="1" applyFill="1" applyBorder="1"/>
    <xf numFmtId="0" fontId="0" fillId="5" borderId="44" xfId="0" applyNumberFormat="1" applyFill="1" applyBorder="1"/>
    <xf numFmtId="1" fontId="0" fillId="5" borderId="44" xfId="0" applyNumberForma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0" fontId="0" fillId="4" borderId="8" xfId="0" applyFill="1" applyBorder="1"/>
    <xf numFmtId="0" fontId="0" fillId="4" borderId="0" xfId="0" applyFill="1" applyBorder="1"/>
    <xf numFmtId="0" fontId="0" fillId="4" borderId="0" xfId="0" applyNumberFormat="1" applyFill="1" applyBorder="1"/>
    <xf numFmtId="0" fontId="5" fillId="4" borderId="0" xfId="0" quotePrefix="1" applyNumberFormat="1" applyFont="1" applyFill="1" applyBorder="1"/>
    <xf numFmtId="0" fontId="5" fillId="4" borderId="0" xfId="0" applyNumberFormat="1" applyFont="1" applyFill="1" applyBorder="1"/>
    <xf numFmtId="0" fontId="0" fillId="4" borderId="0" xfId="0" quotePrefix="1" applyNumberFormat="1" applyFill="1" applyBorder="1"/>
    <xf numFmtId="0" fontId="0" fillId="4" borderId="6" xfId="0" applyFill="1" applyBorder="1"/>
    <xf numFmtId="0" fontId="3" fillId="4" borderId="0" xfId="1" applyNumberFormat="1" applyFont="1" applyFill="1" applyBorder="1" applyAlignment="1">
      <alignment horizontal="center"/>
    </xf>
    <xf numFmtId="0" fontId="6" fillId="8" borderId="0" xfId="5" applyFill="1"/>
    <xf numFmtId="0" fontId="6" fillId="8" borderId="0" xfId="2" applyFill="1" applyAlignment="1">
      <alignment horizontal="center"/>
    </xf>
    <xf numFmtId="0" fontId="6" fillId="8" borderId="64" xfId="2" applyFill="1" applyBorder="1" applyAlignment="1">
      <alignment horizontal="center"/>
    </xf>
    <xf numFmtId="0" fontId="6" fillId="8" borderId="0" xfId="2" applyFill="1" applyBorder="1" applyAlignment="1">
      <alignment horizontal="center"/>
    </xf>
    <xf numFmtId="0" fontId="6" fillId="8" borderId="67" xfId="2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3" fillId="3" borderId="4" xfId="1" quotePrefix="1" applyNumberFormat="1" applyFont="1" applyFill="1" applyBorder="1" applyAlignment="1">
      <alignment horizontal="center"/>
    </xf>
    <xf numFmtId="0" fontId="3" fillId="3" borderId="6" xfId="1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0" xfId="2" applyBorder="1" applyAlignment="1">
      <alignment horizontal="center"/>
    </xf>
    <xf numFmtId="0" fontId="6" fillId="0" borderId="60" xfId="2" applyBorder="1" applyAlignment="1">
      <alignment horizontal="center"/>
    </xf>
    <xf numFmtId="0" fontId="6" fillId="0" borderId="71" xfId="2" applyBorder="1" applyAlignment="1">
      <alignment horizontal="center"/>
    </xf>
    <xf numFmtId="0" fontId="15" fillId="0" borderId="72" xfId="2" applyFont="1" applyBorder="1" applyAlignment="1">
      <alignment horizontal="center"/>
    </xf>
    <xf numFmtId="0" fontId="15" fillId="0" borderId="73" xfId="2" applyFont="1" applyBorder="1" applyAlignment="1">
      <alignment horizontal="center"/>
    </xf>
    <xf numFmtId="0" fontId="15" fillId="0" borderId="74" xfId="2" applyFont="1" applyBorder="1" applyAlignment="1">
      <alignment horizontal="center"/>
    </xf>
    <xf numFmtId="0" fontId="6" fillId="0" borderId="61" xfId="2" applyBorder="1" applyAlignment="1">
      <alignment horizontal="center"/>
    </xf>
    <xf numFmtId="0" fontId="7" fillId="0" borderId="0" xfId="4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>
      <alignment horizontal="center"/>
    </xf>
    <xf numFmtId="164" fontId="2" fillId="0" borderId="2" xfId="0" quotePrefix="1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2" fillId="5" borderId="9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8" xfId="0" quotePrefix="1" applyNumberFormat="1" applyFont="1" applyFill="1" applyBorder="1" applyAlignment="1">
      <alignment horizontal="center"/>
    </xf>
    <xf numFmtId="0" fontId="2" fillId="5" borderId="9" xfId="0" quotePrefix="1" applyNumberFormat="1" applyFont="1" applyFill="1" applyBorder="1" applyAlignment="1">
      <alignment horizontal="center"/>
    </xf>
    <xf numFmtId="0" fontId="2" fillId="5" borderId="11" xfId="0" quotePrefix="1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/>
    </xf>
    <xf numFmtId="164" fontId="2" fillId="0" borderId="43" xfId="0" applyNumberFormat="1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0" fontId="2" fillId="3" borderId="11" xfId="0" quotePrefix="1" applyNumberFormat="1" applyFont="1" applyFill="1" applyBorder="1" applyAlignment="1">
      <alignment horizontal="center"/>
    </xf>
    <xf numFmtId="0" fontId="2" fillId="3" borderId="8" xfId="0" quotePrefix="1" applyNumberFormat="1" applyFont="1" applyFill="1" applyBorder="1" applyAlignment="1">
      <alignment horizontal="center"/>
    </xf>
    <xf numFmtId="0" fontId="2" fillId="3" borderId="9" xfId="0" quotePrefix="1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/>
    </xf>
    <xf numFmtId="0" fontId="4" fillId="0" borderId="4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55" xfId="0" applyBorder="1" applyAlignment="1">
      <alignment horizontal="center"/>
    </xf>
    <xf numFmtId="173" fontId="2" fillId="0" borderId="11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20" fillId="0" borderId="11" xfId="3" applyFont="1" applyBorder="1" applyAlignment="1">
      <alignment horizontal="center"/>
    </xf>
    <xf numFmtId="0" fontId="0" fillId="4" borderId="9" xfId="0" applyFill="1" applyBorder="1"/>
    <xf numFmtId="1" fontId="6" fillId="0" borderId="11" xfId="0" applyNumberFormat="1" applyFont="1" applyFill="1" applyBorder="1" applyAlignment="1">
      <alignment horizontal="center"/>
    </xf>
    <xf numFmtId="1" fontId="6" fillId="0" borderId="8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8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20" fillId="0" borderId="1" xfId="3" applyFont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4" fillId="0" borderId="79" xfId="0" applyFont="1" applyBorder="1" applyAlignment="1">
      <alignment horizontal="center"/>
    </xf>
    <xf numFmtId="0" fontId="4" fillId="0" borderId="8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43" xfId="0" applyBorder="1"/>
    <xf numFmtId="0" fontId="0" fillId="0" borderId="26" xfId="0" applyBorder="1"/>
    <xf numFmtId="0" fontId="4" fillId="0" borderId="1" xfId="0" applyFont="1" applyBorder="1" applyAlignment="1">
      <alignment horizontal="center"/>
    </xf>
    <xf numFmtId="0" fontId="0" fillId="0" borderId="0" xfId="0"/>
    <xf numFmtId="2" fontId="8" fillId="0" borderId="3" xfId="0" applyNumberFormat="1" applyFont="1" applyBorder="1" applyAlignment="1">
      <alignment horizontal="center" vertical="center"/>
    </xf>
    <xf numFmtId="171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83" xfId="1" applyFont="1" applyBorder="1" applyAlignment="1">
      <alignment horizontal="center"/>
    </xf>
    <xf numFmtId="0" fontId="2" fillId="0" borderId="82" xfId="1" applyFont="1" applyBorder="1" applyAlignment="1">
      <alignment horizontal="center"/>
    </xf>
    <xf numFmtId="0" fontId="2" fillId="0" borderId="84" xfId="1" applyFont="1" applyBorder="1" applyAlignment="1">
      <alignment horizontal="center"/>
    </xf>
    <xf numFmtId="0" fontId="2" fillId="0" borderId="54" xfId="1" applyFont="1" applyBorder="1" applyAlignment="1">
      <alignment horizontal="center" vertical="center"/>
    </xf>
    <xf numFmtId="167" fontId="0" fillId="0" borderId="25" xfId="0" applyNumberFormat="1" applyBorder="1" applyAlignment="1">
      <alignment horizontal="center"/>
    </xf>
    <xf numFmtId="167" fontId="0" fillId="0" borderId="43" xfId="0" applyNumberFormat="1" applyBorder="1" applyAlignment="1">
      <alignment horizont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6" fillId="0" borderId="83" xfId="1" applyFont="1" applyBorder="1" applyAlignment="1">
      <alignment horizontal="center"/>
    </xf>
    <xf numFmtId="0" fontId="6" fillId="0" borderId="84" xfId="1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2" fillId="0" borderId="81" xfId="1" applyFont="1" applyBorder="1" applyAlignment="1">
      <alignment horizontal="center" vertical="center"/>
    </xf>
    <xf numFmtId="0" fontId="2" fillId="0" borderId="87" xfId="1" applyFont="1" applyBorder="1" applyAlignment="1">
      <alignment horizontal="center" vertical="center"/>
    </xf>
    <xf numFmtId="0" fontId="2" fillId="0" borderId="84" xfId="1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3" xfId="3"/>
    <cellStyle name="Normal 3" xfId="4"/>
    <cellStyle name="Normal 4" xfId="5"/>
  </cellStyles>
  <dxfs count="4">
    <dxf>
      <numFmt numFmtId="2" formatCode="0.00"/>
    </dxf>
    <dxf>
      <numFmt numFmtId="2" formatCode="0.00"/>
    </dxf>
    <dxf>
      <numFmt numFmtId="2" formatCode="0.00"/>
    </dxf>
    <dxf>
      <numFmt numFmtId="171" formatCode="0.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Chinook 0+</a:t>
            </a:r>
          </a:p>
        </c:rich>
      </c:tx>
      <c:overlay val="1"/>
    </c:title>
    <c:plotArea>
      <c:layout>
        <c:manualLayout>
          <c:layoutTarget val="inner"/>
          <c:xMode val="edge"/>
          <c:yMode val="edge"/>
          <c:x val="7.9056192537336339E-2"/>
          <c:y val="3.5781606383551046E-2"/>
          <c:w val="0.87837070804745898"/>
          <c:h val="0.74994544016841991"/>
        </c:manualLayout>
      </c:layout>
      <c:lineChart>
        <c:grouping val="standard"/>
        <c:ser>
          <c:idx val="0"/>
          <c:order val="0"/>
          <c:tx>
            <c:strRef>
              <c:f>Chinook!$CA$3</c:f>
              <c:strCache>
                <c:ptCount val="1"/>
                <c:pt idx="0">
                  <c:v>Hatchery</c:v>
                </c:pt>
              </c:strCache>
            </c:strRef>
          </c:tx>
          <c:spPr>
            <a:ln w="25400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strRef>
              <c:f>Chinook!$BZ$4:$BZ$174</c:f>
              <c:strCache>
                <c:ptCount val="171"/>
                <c:pt idx="0">
                  <c:v>2/9/10</c:v>
                </c:pt>
                <c:pt idx="1">
                  <c:v>2/10/10</c:v>
                </c:pt>
                <c:pt idx="2">
                  <c:v>2/11/10</c:v>
                </c:pt>
                <c:pt idx="3">
                  <c:v>2/12/10</c:v>
                </c:pt>
                <c:pt idx="4">
                  <c:v>2/13/10</c:v>
                </c:pt>
                <c:pt idx="5">
                  <c:v>2/14/10</c:v>
                </c:pt>
                <c:pt idx="6">
                  <c:v>2/15/10</c:v>
                </c:pt>
                <c:pt idx="7">
                  <c:v>2/16/10</c:v>
                </c:pt>
                <c:pt idx="8">
                  <c:v>2/17/10</c:v>
                </c:pt>
                <c:pt idx="9">
                  <c:v>2/18/10</c:v>
                </c:pt>
                <c:pt idx="10">
                  <c:v>2/19/10</c:v>
                </c:pt>
                <c:pt idx="11">
                  <c:v>2/20/10</c:v>
                </c:pt>
                <c:pt idx="12">
                  <c:v>2/21/10</c:v>
                </c:pt>
                <c:pt idx="13">
                  <c:v>2/22/10</c:v>
                </c:pt>
                <c:pt idx="14">
                  <c:v>2/23/10</c:v>
                </c:pt>
                <c:pt idx="15">
                  <c:v>2/24/10</c:v>
                </c:pt>
                <c:pt idx="16">
                  <c:v>2/25/10</c:v>
                </c:pt>
                <c:pt idx="17">
                  <c:v>2/26/10</c:v>
                </c:pt>
                <c:pt idx="18">
                  <c:v>2/27/10</c:v>
                </c:pt>
                <c:pt idx="19">
                  <c:v>2/28/10</c:v>
                </c:pt>
                <c:pt idx="20">
                  <c:v>3/1/10</c:v>
                </c:pt>
                <c:pt idx="21">
                  <c:v>3/2/10</c:v>
                </c:pt>
                <c:pt idx="22">
                  <c:v>3/3/10</c:v>
                </c:pt>
                <c:pt idx="23">
                  <c:v>3/4/10</c:v>
                </c:pt>
                <c:pt idx="24">
                  <c:v>3/5/10</c:v>
                </c:pt>
                <c:pt idx="25">
                  <c:v>3/6/10</c:v>
                </c:pt>
                <c:pt idx="26">
                  <c:v>3/7/10</c:v>
                </c:pt>
                <c:pt idx="27">
                  <c:v>3/8/10</c:v>
                </c:pt>
                <c:pt idx="28">
                  <c:v>3/9/10</c:v>
                </c:pt>
                <c:pt idx="29">
                  <c:v>3/10/10</c:v>
                </c:pt>
                <c:pt idx="30">
                  <c:v>3/11/10</c:v>
                </c:pt>
                <c:pt idx="31">
                  <c:v>3/12/10</c:v>
                </c:pt>
                <c:pt idx="32">
                  <c:v>3/13/10</c:v>
                </c:pt>
                <c:pt idx="33">
                  <c:v>3/14/10</c:v>
                </c:pt>
                <c:pt idx="34">
                  <c:v>3/15/10</c:v>
                </c:pt>
                <c:pt idx="35">
                  <c:v>3/16/10</c:v>
                </c:pt>
                <c:pt idx="36">
                  <c:v>3/17/10</c:v>
                </c:pt>
                <c:pt idx="37">
                  <c:v>3/18/10</c:v>
                </c:pt>
                <c:pt idx="38">
                  <c:v>3/19/10</c:v>
                </c:pt>
                <c:pt idx="39">
                  <c:v>3/20/10</c:v>
                </c:pt>
                <c:pt idx="40">
                  <c:v>3/21/10</c:v>
                </c:pt>
                <c:pt idx="41">
                  <c:v>3/22/10</c:v>
                </c:pt>
                <c:pt idx="42">
                  <c:v>3/23/10</c:v>
                </c:pt>
                <c:pt idx="43">
                  <c:v>3/24/10</c:v>
                </c:pt>
                <c:pt idx="44">
                  <c:v>3/25/10</c:v>
                </c:pt>
                <c:pt idx="45">
                  <c:v>3/26/10</c:v>
                </c:pt>
                <c:pt idx="46">
                  <c:v>3/27/10</c:v>
                </c:pt>
                <c:pt idx="47">
                  <c:v>3/28/10</c:v>
                </c:pt>
                <c:pt idx="48">
                  <c:v>3/29/10</c:v>
                </c:pt>
                <c:pt idx="49">
                  <c:v>3/30/10</c:v>
                </c:pt>
                <c:pt idx="50">
                  <c:v>3/31/10</c:v>
                </c:pt>
                <c:pt idx="51">
                  <c:v>4/1/10</c:v>
                </c:pt>
                <c:pt idx="52">
                  <c:v>4/2/10</c:v>
                </c:pt>
                <c:pt idx="53">
                  <c:v>4/3/10</c:v>
                </c:pt>
                <c:pt idx="54">
                  <c:v>4/4/10</c:v>
                </c:pt>
                <c:pt idx="55">
                  <c:v>4/5/10</c:v>
                </c:pt>
                <c:pt idx="56">
                  <c:v>4/6/10</c:v>
                </c:pt>
                <c:pt idx="57">
                  <c:v>4/7/10</c:v>
                </c:pt>
                <c:pt idx="58">
                  <c:v>4/8/10</c:v>
                </c:pt>
                <c:pt idx="59">
                  <c:v>4/9/10</c:v>
                </c:pt>
                <c:pt idx="60">
                  <c:v>4/10/10</c:v>
                </c:pt>
                <c:pt idx="61">
                  <c:v>4/11/10</c:v>
                </c:pt>
                <c:pt idx="62">
                  <c:v>4/12/10</c:v>
                </c:pt>
                <c:pt idx="63">
                  <c:v>4/13/10</c:v>
                </c:pt>
                <c:pt idx="64">
                  <c:v>4/14/10</c:v>
                </c:pt>
                <c:pt idx="65">
                  <c:v>4/15/10</c:v>
                </c:pt>
                <c:pt idx="66">
                  <c:v>4/16/10</c:v>
                </c:pt>
                <c:pt idx="67">
                  <c:v>4/17/10</c:v>
                </c:pt>
                <c:pt idx="68">
                  <c:v>4/18/10</c:v>
                </c:pt>
                <c:pt idx="69">
                  <c:v>4/19/10</c:v>
                </c:pt>
                <c:pt idx="70">
                  <c:v>4/20/10</c:v>
                </c:pt>
                <c:pt idx="71">
                  <c:v>4/21/10</c:v>
                </c:pt>
                <c:pt idx="72">
                  <c:v>4/22/10</c:v>
                </c:pt>
                <c:pt idx="73">
                  <c:v>4/23/10</c:v>
                </c:pt>
                <c:pt idx="74">
                  <c:v>4/24/10</c:v>
                </c:pt>
                <c:pt idx="75">
                  <c:v>4/25/10</c:v>
                </c:pt>
                <c:pt idx="76">
                  <c:v>4/26/10</c:v>
                </c:pt>
                <c:pt idx="77">
                  <c:v>4/27/10</c:v>
                </c:pt>
                <c:pt idx="78">
                  <c:v>4/28/10</c:v>
                </c:pt>
                <c:pt idx="79">
                  <c:v>4/29/10</c:v>
                </c:pt>
                <c:pt idx="80">
                  <c:v>4/30/10</c:v>
                </c:pt>
                <c:pt idx="81">
                  <c:v>5/1/10</c:v>
                </c:pt>
                <c:pt idx="82">
                  <c:v>5/2/10</c:v>
                </c:pt>
                <c:pt idx="83">
                  <c:v>5/3/10</c:v>
                </c:pt>
                <c:pt idx="84">
                  <c:v>5/4/10</c:v>
                </c:pt>
                <c:pt idx="85">
                  <c:v>5/5/10</c:v>
                </c:pt>
                <c:pt idx="86">
                  <c:v>5/6/10</c:v>
                </c:pt>
                <c:pt idx="87">
                  <c:v>5/7/10</c:v>
                </c:pt>
                <c:pt idx="88">
                  <c:v>5/8/10</c:v>
                </c:pt>
                <c:pt idx="89">
                  <c:v>5/9/10</c:v>
                </c:pt>
                <c:pt idx="90">
                  <c:v>5/10/10</c:v>
                </c:pt>
                <c:pt idx="91">
                  <c:v>5/11/10</c:v>
                </c:pt>
                <c:pt idx="92">
                  <c:v>5/12/10</c:v>
                </c:pt>
                <c:pt idx="93">
                  <c:v>5/13/10</c:v>
                </c:pt>
                <c:pt idx="94">
                  <c:v>5/14/10</c:v>
                </c:pt>
                <c:pt idx="95">
                  <c:v>5/15/10</c:v>
                </c:pt>
                <c:pt idx="96">
                  <c:v>5/16/10</c:v>
                </c:pt>
                <c:pt idx="97">
                  <c:v>5/17/10</c:v>
                </c:pt>
                <c:pt idx="98">
                  <c:v>5/18/10</c:v>
                </c:pt>
                <c:pt idx="99">
                  <c:v>5/19/10</c:v>
                </c:pt>
                <c:pt idx="100">
                  <c:v>5/20/10</c:v>
                </c:pt>
                <c:pt idx="101">
                  <c:v>5/21/10</c:v>
                </c:pt>
                <c:pt idx="102">
                  <c:v>5/22/10</c:v>
                </c:pt>
                <c:pt idx="103">
                  <c:v>5/23/10</c:v>
                </c:pt>
                <c:pt idx="104">
                  <c:v>5/24/10</c:v>
                </c:pt>
                <c:pt idx="105">
                  <c:v>5/25/10</c:v>
                </c:pt>
                <c:pt idx="106">
                  <c:v>5/26/10</c:v>
                </c:pt>
                <c:pt idx="107">
                  <c:v>5/27/10</c:v>
                </c:pt>
                <c:pt idx="108">
                  <c:v>5/28/10</c:v>
                </c:pt>
                <c:pt idx="109">
                  <c:v>5/29/10</c:v>
                </c:pt>
                <c:pt idx="110">
                  <c:v>5/30/10</c:v>
                </c:pt>
                <c:pt idx="111">
                  <c:v>5/31/10</c:v>
                </c:pt>
                <c:pt idx="112">
                  <c:v>6/1/10</c:v>
                </c:pt>
                <c:pt idx="113">
                  <c:v>6/2/10</c:v>
                </c:pt>
                <c:pt idx="114">
                  <c:v>6/3/10</c:v>
                </c:pt>
                <c:pt idx="115">
                  <c:v>6/4/10</c:v>
                </c:pt>
                <c:pt idx="116">
                  <c:v>6/5/10</c:v>
                </c:pt>
                <c:pt idx="117">
                  <c:v>6/6/10</c:v>
                </c:pt>
                <c:pt idx="118">
                  <c:v>6/7/10</c:v>
                </c:pt>
                <c:pt idx="119">
                  <c:v>6/8/10</c:v>
                </c:pt>
                <c:pt idx="120">
                  <c:v>6/9/10</c:v>
                </c:pt>
                <c:pt idx="121">
                  <c:v>6/10/10</c:v>
                </c:pt>
                <c:pt idx="122">
                  <c:v>6/11/10</c:v>
                </c:pt>
                <c:pt idx="123">
                  <c:v>6/12/10</c:v>
                </c:pt>
                <c:pt idx="124">
                  <c:v>6/13/10</c:v>
                </c:pt>
                <c:pt idx="125">
                  <c:v>6/14/10</c:v>
                </c:pt>
                <c:pt idx="126">
                  <c:v>6/15/10</c:v>
                </c:pt>
                <c:pt idx="127">
                  <c:v>6/16/10</c:v>
                </c:pt>
                <c:pt idx="128">
                  <c:v>6/17/10</c:v>
                </c:pt>
                <c:pt idx="129">
                  <c:v>6/18/10</c:v>
                </c:pt>
                <c:pt idx="130">
                  <c:v>6/19/10</c:v>
                </c:pt>
                <c:pt idx="131">
                  <c:v>6/20/10</c:v>
                </c:pt>
                <c:pt idx="132">
                  <c:v>6/21/10</c:v>
                </c:pt>
                <c:pt idx="133">
                  <c:v>6/22/10</c:v>
                </c:pt>
                <c:pt idx="134">
                  <c:v>6/23/10</c:v>
                </c:pt>
                <c:pt idx="135">
                  <c:v>6/24/10</c:v>
                </c:pt>
                <c:pt idx="136">
                  <c:v>6/25/10</c:v>
                </c:pt>
                <c:pt idx="137">
                  <c:v>6/26/10</c:v>
                </c:pt>
                <c:pt idx="138">
                  <c:v>6/27/10</c:v>
                </c:pt>
                <c:pt idx="139">
                  <c:v>6/28/10</c:v>
                </c:pt>
                <c:pt idx="140">
                  <c:v>6/29/10</c:v>
                </c:pt>
                <c:pt idx="141">
                  <c:v>6/30/10</c:v>
                </c:pt>
                <c:pt idx="142">
                  <c:v>7/1/10</c:v>
                </c:pt>
                <c:pt idx="143">
                  <c:v>7/2/10</c:v>
                </c:pt>
                <c:pt idx="144">
                  <c:v>7/3/10</c:v>
                </c:pt>
                <c:pt idx="145">
                  <c:v>7/4/10</c:v>
                </c:pt>
                <c:pt idx="146">
                  <c:v>7/5/10</c:v>
                </c:pt>
                <c:pt idx="147">
                  <c:v>7/6/10</c:v>
                </c:pt>
                <c:pt idx="148">
                  <c:v>7/7/10</c:v>
                </c:pt>
                <c:pt idx="149">
                  <c:v>7/8/10</c:v>
                </c:pt>
                <c:pt idx="150">
                  <c:v>7/9/10</c:v>
                </c:pt>
                <c:pt idx="151">
                  <c:v>7/10/10</c:v>
                </c:pt>
                <c:pt idx="152">
                  <c:v>7/11/10</c:v>
                </c:pt>
                <c:pt idx="153">
                  <c:v>7/12/10</c:v>
                </c:pt>
                <c:pt idx="154">
                  <c:v>7/13/10</c:v>
                </c:pt>
                <c:pt idx="155">
                  <c:v>7/14/10</c:v>
                </c:pt>
                <c:pt idx="156">
                  <c:v>7/15/10</c:v>
                </c:pt>
                <c:pt idx="157">
                  <c:v>7/16/10</c:v>
                </c:pt>
                <c:pt idx="158">
                  <c:v>7/17/10</c:v>
                </c:pt>
                <c:pt idx="159">
                  <c:v>7/18/10</c:v>
                </c:pt>
                <c:pt idx="160">
                  <c:v>7/19/10</c:v>
                </c:pt>
                <c:pt idx="161">
                  <c:v>7/20/10</c:v>
                </c:pt>
                <c:pt idx="162">
                  <c:v>7/21/10</c:v>
                </c:pt>
                <c:pt idx="163">
                  <c:v>7/22/10</c:v>
                </c:pt>
                <c:pt idx="164">
                  <c:v>7/23/10</c:v>
                </c:pt>
                <c:pt idx="165">
                  <c:v>7/24/10</c:v>
                </c:pt>
                <c:pt idx="166">
                  <c:v>7/25/10</c:v>
                </c:pt>
                <c:pt idx="167">
                  <c:v>7/26/10</c:v>
                </c:pt>
                <c:pt idx="168">
                  <c:v>7/27/10</c:v>
                </c:pt>
                <c:pt idx="169">
                  <c:v>7/28/10</c:v>
                </c:pt>
                <c:pt idx="170">
                  <c:v>Grand Total</c:v>
                </c:pt>
              </c:strCache>
            </c:strRef>
          </c:cat>
          <c:val>
            <c:numRef>
              <c:f>Chinook!$CA$4:$CA$174</c:f>
              <c:numCache>
                <c:formatCode>0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54.68421052631578</c:v>
                </c:pt>
                <c:pt idx="115">
                  <c:v>1093.6842105263158</c:v>
                </c:pt>
                <c:pt idx="116">
                  <c:v>5282.4947368421053</c:v>
                </c:pt>
                <c:pt idx="117">
                  <c:v>2417.0421052631577</c:v>
                </c:pt>
                <c:pt idx="118">
                  <c:v>3663.8421052631575</c:v>
                </c:pt>
                <c:pt idx="119">
                  <c:v>1760.8315789473684</c:v>
                </c:pt>
                <c:pt idx="120">
                  <c:v>743.70526315789459</c:v>
                </c:pt>
                <c:pt idx="121">
                  <c:v>1257.7368421052631</c:v>
                </c:pt>
                <c:pt idx="122">
                  <c:v>831.19999999999993</c:v>
                </c:pt>
                <c:pt idx="123">
                  <c:v>1028.0631578947368</c:v>
                </c:pt>
                <c:pt idx="124">
                  <c:v>1290.5473684210526</c:v>
                </c:pt>
                <c:pt idx="125">
                  <c:v>914.22784810126586</c:v>
                </c:pt>
                <c:pt idx="126">
                  <c:v>345.92405063291142</c:v>
                </c:pt>
                <c:pt idx="127">
                  <c:v>555.94936708860757</c:v>
                </c:pt>
                <c:pt idx="128">
                  <c:v>382.98734177215186</c:v>
                </c:pt>
                <c:pt idx="129">
                  <c:v>877.16455696202524</c:v>
                </c:pt>
                <c:pt idx="130">
                  <c:v>333.56962025316454</c:v>
                </c:pt>
                <c:pt idx="131">
                  <c:v>259.44303797468353</c:v>
                </c:pt>
                <c:pt idx="132">
                  <c:v>744.2285714285714</c:v>
                </c:pt>
                <c:pt idx="133">
                  <c:v>616.31428571428569</c:v>
                </c:pt>
                <c:pt idx="134">
                  <c:v>558.17142857142858</c:v>
                </c:pt>
                <c:pt idx="135">
                  <c:v>1127.9714285714285</c:v>
                </c:pt>
                <c:pt idx="136">
                  <c:v>790.74285714285713</c:v>
                </c:pt>
                <c:pt idx="137">
                  <c:v>383.74285714285713</c:v>
                </c:pt>
                <c:pt idx="138">
                  <c:v>255.82857142857142</c:v>
                </c:pt>
                <c:pt idx="139">
                  <c:v>1022.684210526316</c:v>
                </c:pt>
                <c:pt idx="140">
                  <c:v>822.15789473684208</c:v>
                </c:pt>
                <c:pt idx="141">
                  <c:v>922.42105263157896</c:v>
                </c:pt>
                <c:pt idx="142">
                  <c:v>1122.9473684210527</c:v>
                </c:pt>
                <c:pt idx="143">
                  <c:v>1203.1578947368421</c:v>
                </c:pt>
                <c:pt idx="144">
                  <c:v>661.73684210526324</c:v>
                </c:pt>
                <c:pt idx="145">
                  <c:v>762</c:v>
                </c:pt>
                <c:pt idx="146">
                  <c:v>521.36842105263156</c:v>
                </c:pt>
                <c:pt idx="147">
                  <c:v>302.35714285714289</c:v>
                </c:pt>
                <c:pt idx="148">
                  <c:v>204.53571428571431</c:v>
                </c:pt>
                <c:pt idx="149">
                  <c:v>222.32142857142858</c:v>
                </c:pt>
                <c:pt idx="150">
                  <c:v>329.03571428571428</c:v>
                </c:pt>
                <c:pt idx="151">
                  <c:v>97.821428571428569</c:v>
                </c:pt>
                <c:pt idx="152">
                  <c:v>151.17857142857144</c:v>
                </c:pt>
                <c:pt idx="153">
                  <c:v>124.5</c:v>
                </c:pt>
                <c:pt idx="154">
                  <c:v>151.17857142857144</c:v>
                </c:pt>
                <c:pt idx="155">
                  <c:v>35.571428571428569</c:v>
                </c:pt>
                <c:pt idx="156">
                  <c:v>35.571428571428569</c:v>
                </c:pt>
                <c:pt idx="157">
                  <c:v>44.464285714285715</c:v>
                </c:pt>
                <c:pt idx="158">
                  <c:v>71.142857142857139</c:v>
                </c:pt>
                <c:pt idx="159">
                  <c:v>44.464285714285715</c:v>
                </c:pt>
                <c:pt idx="160">
                  <c:v>17.785714285714285</c:v>
                </c:pt>
                <c:pt idx="161">
                  <c:v>26.678571428571431</c:v>
                </c:pt>
                <c:pt idx="162">
                  <c:v>35.571428571428569</c:v>
                </c:pt>
                <c:pt idx="163">
                  <c:v>17.785714285714285</c:v>
                </c:pt>
                <c:pt idx="164">
                  <c:v>17.785714285714285</c:v>
                </c:pt>
                <c:pt idx="165">
                  <c:v>8.8928571428571423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</c:numCache>
            </c:numRef>
          </c:val>
        </c:ser>
        <c:ser>
          <c:idx val="1"/>
          <c:order val="1"/>
          <c:tx>
            <c:strRef>
              <c:f>Chinook!$CB$3</c:f>
              <c:strCache>
                <c:ptCount val="1"/>
                <c:pt idx="0">
                  <c:v>Wild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strRef>
              <c:f>Chinook!$BZ$4:$BZ$174</c:f>
              <c:strCache>
                <c:ptCount val="171"/>
                <c:pt idx="0">
                  <c:v>2/9/10</c:v>
                </c:pt>
                <c:pt idx="1">
                  <c:v>2/10/10</c:v>
                </c:pt>
                <c:pt idx="2">
                  <c:v>2/11/10</c:v>
                </c:pt>
                <c:pt idx="3">
                  <c:v>2/12/10</c:v>
                </c:pt>
                <c:pt idx="4">
                  <c:v>2/13/10</c:v>
                </c:pt>
                <c:pt idx="5">
                  <c:v>2/14/10</c:v>
                </c:pt>
                <c:pt idx="6">
                  <c:v>2/15/10</c:v>
                </c:pt>
                <c:pt idx="7">
                  <c:v>2/16/10</c:v>
                </c:pt>
                <c:pt idx="8">
                  <c:v>2/17/10</c:v>
                </c:pt>
                <c:pt idx="9">
                  <c:v>2/18/10</c:v>
                </c:pt>
                <c:pt idx="10">
                  <c:v>2/19/10</c:v>
                </c:pt>
                <c:pt idx="11">
                  <c:v>2/20/10</c:v>
                </c:pt>
                <c:pt idx="12">
                  <c:v>2/21/10</c:v>
                </c:pt>
                <c:pt idx="13">
                  <c:v>2/22/10</c:v>
                </c:pt>
                <c:pt idx="14">
                  <c:v>2/23/10</c:v>
                </c:pt>
                <c:pt idx="15">
                  <c:v>2/24/10</c:v>
                </c:pt>
                <c:pt idx="16">
                  <c:v>2/25/10</c:v>
                </c:pt>
                <c:pt idx="17">
                  <c:v>2/26/10</c:v>
                </c:pt>
                <c:pt idx="18">
                  <c:v>2/27/10</c:v>
                </c:pt>
                <c:pt idx="19">
                  <c:v>2/28/10</c:v>
                </c:pt>
                <c:pt idx="20">
                  <c:v>3/1/10</c:v>
                </c:pt>
                <c:pt idx="21">
                  <c:v>3/2/10</c:v>
                </c:pt>
                <c:pt idx="22">
                  <c:v>3/3/10</c:v>
                </c:pt>
                <c:pt idx="23">
                  <c:v>3/4/10</c:v>
                </c:pt>
                <c:pt idx="24">
                  <c:v>3/5/10</c:v>
                </c:pt>
                <c:pt idx="25">
                  <c:v>3/6/10</c:v>
                </c:pt>
                <c:pt idx="26">
                  <c:v>3/7/10</c:v>
                </c:pt>
                <c:pt idx="27">
                  <c:v>3/8/10</c:v>
                </c:pt>
                <c:pt idx="28">
                  <c:v>3/9/10</c:v>
                </c:pt>
                <c:pt idx="29">
                  <c:v>3/10/10</c:v>
                </c:pt>
                <c:pt idx="30">
                  <c:v>3/11/10</c:v>
                </c:pt>
                <c:pt idx="31">
                  <c:v>3/12/10</c:v>
                </c:pt>
                <c:pt idx="32">
                  <c:v>3/13/10</c:v>
                </c:pt>
                <c:pt idx="33">
                  <c:v>3/14/10</c:v>
                </c:pt>
                <c:pt idx="34">
                  <c:v>3/15/10</c:v>
                </c:pt>
                <c:pt idx="35">
                  <c:v>3/16/10</c:v>
                </c:pt>
                <c:pt idx="36">
                  <c:v>3/17/10</c:v>
                </c:pt>
                <c:pt idx="37">
                  <c:v>3/18/10</c:v>
                </c:pt>
                <c:pt idx="38">
                  <c:v>3/19/10</c:v>
                </c:pt>
                <c:pt idx="39">
                  <c:v>3/20/10</c:v>
                </c:pt>
                <c:pt idx="40">
                  <c:v>3/21/10</c:v>
                </c:pt>
                <c:pt idx="41">
                  <c:v>3/22/10</c:v>
                </c:pt>
                <c:pt idx="42">
                  <c:v>3/23/10</c:v>
                </c:pt>
                <c:pt idx="43">
                  <c:v>3/24/10</c:v>
                </c:pt>
                <c:pt idx="44">
                  <c:v>3/25/10</c:v>
                </c:pt>
                <c:pt idx="45">
                  <c:v>3/26/10</c:v>
                </c:pt>
                <c:pt idx="46">
                  <c:v>3/27/10</c:v>
                </c:pt>
                <c:pt idx="47">
                  <c:v>3/28/10</c:v>
                </c:pt>
                <c:pt idx="48">
                  <c:v>3/29/10</c:v>
                </c:pt>
                <c:pt idx="49">
                  <c:v>3/30/10</c:v>
                </c:pt>
                <c:pt idx="50">
                  <c:v>3/31/10</c:v>
                </c:pt>
                <c:pt idx="51">
                  <c:v>4/1/10</c:v>
                </c:pt>
                <c:pt idx="52">
                  <c:v>4/2/10</c:v>
                </c:pt>
                <c:pt idx="53">
                  <c:v>4/3/10</c:v>
                </c:pt>
                <c:pt idx="54">
                  <c:v>4/4/10</c:v>
                </c:pt>
                <c:pt idx="55">
                  <c:v>4/5/10</c:v>
                </c:pt>
                <c:pt idx="56">
                  <c:v>4/6/10</c:v>
                </c:pt>
                <c:pt idx="57">
                  <c:v>4/7/10</c:v>
                </c:pt>
                <c:pt idx="58">
                  <c:v>4/8/10</c:v>
                </c:pt>
                <c:pt idx="59">
                  <c:v>4/9/10</c:v>
                </c:pt>
                <c:pt idx="60">
                  <c:v>4/10/10</c:v>
                </c:pt>
                <c:pt idx="61">
                  <c:v>4/11/10</c:v>
                </c:pt>
                <c:pt idx="62">
                  <c:v>4/12/10</c:v>
                </c:pt>
                <c:pt idx="63">
                  <c:v>4/13/10</c:v>
                </c:pt>
                <c:pt idx="64">
                  <c:v>4/14/10</c:v>
                </c:pt>
                <c:pt idx="65">
                  <c:v>4/15/10</c:v>
                </c:pt>
                <c:pt idx="66">
                  <c:v>4/16/10</c:v>
                </c:pt>
                <c:pt idx="67">
                  <c:v>4/17/10</c:v>
                </c:pt>
                <c:pt idx="68">
                  <c:v>4/18/10</c:v>
                </c:pt>
                <c:pt idx="69">
                  <c:v>4/19/10</c:v>
                </c:pt>
                <c:pt idx="70">
                  <c:v>4/20/10</c:v>
                </c:pt>
                <c:pt idx="71">
                  <c:v>4/21/10</c:v>
                </c:pt>
                <c:pt idx="72">
                  <c:v>4/22/10</c:v>
                </c:pt>
                <c:pt idx="73">
                  <c:v>4/23/10</c:v>
                </c:pt>
                <c:pt idx="74">
                  <c:v>4/24/10</c:v>
                </c:pt>
                <c:pt idx="75">
                  <c:v>4/25/10</c:v>
                </c:pt>
                <c:pt idx="76">
                  <c:v>4/26/10</c:v>
                </c:pt>
                <c:pt idx="77">
                  <c:v>4/27/10</c:v>
                </c:pt>
                <c:pt idx="78">
                  <c:v>4/28/10</c:v>
                </c:pt>
                <c:pt idx="79">
                  <c:v>4/29/10</c:v>
                </c:pt>
                <c:pt idx="80">
                  <c:v>4/30/10</c:v>
                </c:pt>
                <c:pt idx="81">
                  <c:v>5/1/10</c:v>
                </c:pt>
                <c:pt idx="82">
                  <c:v>5/2/10</c:v>
                </c:pt>
                <c:pt idx="83">
                  <c:v>5/3/10</c:v>
                </c:pt>
                <c:pt idx="84">
                  <c:v>5/4/10</c:v>
                </c:pt>
                <c:pt idx="85">
                  <c:v>5/5/10</c:v>
                </c:pt>
                <c:pt idx="86">
                  <c:v>5/6/10</c:v>
                </c:pt>
                <c:pt idx="87">
                  <c:v>5/7/10</c:v>
                </c:pt>
                <c:pt idx="88">
                  <c:v>5/8/10</c:v>
                </c:pt>
                <c:pt idx="89">
                  <c:v>5/9/10</c:v>
                </c:pt>
                <c:pt idx="90">
                  <c:v>5/10/10</c:v>
                </c:pt>
                <c:pt idx="91">
                  <c:v>5/11/10</c:v>
                </c:pt>
                <c:pt idx="92">
                  <c:v>5/12/10</c:v>
                </c:pt>
                <c:pt idx="93">
                  <c:v>5/13/10</c:v>
                </c:pt>
                <c:pt idx="94">
                  <c:v>5/14/10</c:v>
                </c:pt>
                <c:pt idx="95">
                  <c:v>5/15/10</c:v>
                </c:pt>
                <c:pt idx="96">
                  <c:v>5/16/10</c:v>
                </c:pt>
                <c:pt idx="97">
                  <c:v>5/17/10</c:v>
                </c:pt>
                <c:pt idx="98">
                  <c:v>5/18/10</c:v>
                </c:pt>
                <c:pt idx="99">
                  <c:v>5/19/10</c:v>
                </c:pt>
                <c:pt idx="100">
                  <c:v>5/20/10</c:v>
                </c:pt>
                <c:pt idx="101">
                  <c:v>5/21/10</c:v>
                </c:pt>
                <c:pt idx="102">
                  <c:v>5/22/10</c:v>
                </c:pt>
                <c:pt idx="103">
                  <c:v>5/23/10</c:v>
                </c:pt>
                <c:pt idx="104">
                  <c:v>5/24/10</c:v>
                </c:pt>
                <c:pt idx="105">
                  <c:v>5/25/10</c:v>
                </c:pt>
                <c:pt idx="106">
                  <c:v>5/26/10</c:v>
                </c:pt>
                <c:pt idx="107">
                  <c:v>5/27/10</c:v>
                </c:pt>
                <c:pt idx="108">
                  <c:v>5/28/10</c:v>
                </c:pt>
                <c:pt idx="109">
                  <c:v>5/29/10</c:v>
                </c:pt>
                <c:pt idx="110">
                  <c:v>5/30/10</c:v>
                </c:pt>
                <c:pt idx="111">
                  <c:v>5/31/10</c:v>
                </c:pt>
                <c:pt idx="112">
                  <c:v>6/1/10</c:v>
                </c:pt>
                <c:pt idx="113">
                  <c:v>6/2/10</c:v>
                </c:pt>
                <c:pt idx="114">
                  <c:v>6/3/10</c:v>
                </c:pt>
                <c:pt idx="115">
                  <c:v>6/4/10</c:v>
                </c:pt>
                <c:pt idx="116">
                  <c:v>6/5/10</c:v>
                </c:pt>
                <c:pt idx="117">
                  <c:v>6/6/10</c:v>
                </c:pt>
                <c:pt idx="118">
                  <c:v>6/7/10</c:v>
                </c:pt>
                <c:pt idx="119">
                  <c:v>6/8/10</c:v>
                </c:pt>
                <c:pt idx="120">
                  <c:v>6/9/10</c:v>
                </c:pt>
                <c:pt idx="121">
                  <c:v>6/10/10</c:v>
                </c:pt>
                <c:pt idx="122">
                  <c:v>6/11/10</c:v>
                </c:pt>
                <c:pt idx="123">
                  <c:v>6/12/10</c:v>
                </c:pt>
                <c:pt idx="124">
                  <c:v>6/13/10</c:v>
                </c:pt>
                <c:pt idx="125">
                  <c:v>6/14/10</c:v>
                </c:pt>
                <c:pt idx="126">
                  <c:v>6/15/10</c:v>
                </c:pt>
                <c:pt idx="127">
                  <c:v>6/16/10</c:v>
                </c:pt>
                <c:pt idx="128">
                  <c:v>6/17/10</c:v>
                </c:pt>
                <c:pt idx="129">
                  <c:v>6/18/10</c:v>
                </c:pt>
                <c:pt idx="130">
                  <c:v>6/19/10</c:v>
                </c:pt>
                <c:pt idx="131">
                  <c:v>6/20/10</c:v>
                </c:pt>
                <c:pt idx="132">
                  <c:v>6/21/10</c:v>
                </c:pt>
                <c:pt idx="133">
                  <c:v>6/22/10</c:v>
                </c:pt>
                <c:pt idx="134">
                  <c:v>6/23/10</c:v>
                </c:pt>
                <c:pt idx="135">
                  <c:v>6/24/10</c:v>
                </c:pt>
                <c:pt idx="136">
                  <c:v>6/25/10</c:v>
                </c:pt>
                <c:pt idx="137">
                  <c:v>6/26/10</c:v>
                </c:pt>
                <c:pt idx="138">
                  <c:v>6/27/10</c:v>
                </c:pt>
                <c:pt idx="139">
                  <c:v>6/28/10</c:v>
                </c:pt>
                <c:pt idx="140">
                  <c:v>6/29/10</c:v>
                </c:pt>
                <c:pt idx="141">
                  <c:v>6/30/10</c:v>
                </c:pt>
                <c:pt idx="142">
                  <c:v>7/1/10</c:v>
                </c:pt>
                <c:pt idx="143">
                  <c:v>7/2/10</c:v>
                </c:pt>
                <c:pt idx="144">
                  <c:v>7/3/10</c:v>
                </c:pt>
                <c:pt idx="145">
                  <c:v>7/4/10</c:v>
                </c:pt>
                <c:pt idx="146">
                  <c:v>7/5/10</c:v>
                </c:pt>
                <c:pt idx="147">
                  <c:v>7/6/10</c:v>
                </c:pt>
                <c:pt idx="148">
                  <c:v>7/7/10</c:v>
                </c:pt>
                <c:pt idx="149">
                  <c:v>7/8/10</c:v>
                </c:pt>
                <c:pt idx="150">
                  <c:v>7/9/10</c:v>
                </c:pt>
                <c:pt idx="151">
                  <c:v>7/10/10</c:v>
                </c:pt>
                <c:pt idx="152">
                  <c:v>7/11/10</c:v>
                </c:pt>
                <c:pt idx="153">
                  <c:v>7/12/10</c:v>
                </c:pt>
                <c:pt idx="154">
                  <c:v>7/13/10</c:v>
                </c:pt>
                <c:pt idx="155">
                  <c:v>7/14/10</c:v>
                </c:pt>
                <c:pt idx="156">
                  <c:v>7/15/10</c:v>
                </c:pt>
                <c:pt idx="157">
                  <c:v>7/16/10</c:v>
                </c:pt>
                <c:pt idx="158">
                  <c:v>7/17/10</c:v>
                </c:pt>
                <c:pt idx="159">
                  <c:v>7/18/10</c:v>
                </c:pt>
                <c:pt idx="160">
                  <c:v>7/19/10</c:v>
                </c:pt>
                <c:pt idx="161">
                  <c:v>7/20/10</c:v>
                </c:pt>
                <c:pt idx="162">
                  <c:v>7/21/10</c:v>
                </c:pt>
                <c:pt idx="163">
                  <c:v>7/22/10</c:v>
                </c:pt>
                <c:pt idx="164">
                  <c:v>7/23/10</c:v>
                </c:pt>
                <c:pt idx="165">
                  <c:v>7/24/10</c:v>
                </c:pt>
                <c:pt idx="166">
                  <c:v>7/25/10</c:v>
                </c:pt>
                <c:pt idx="167">
                  <c:v>7/26/10</c:v>
                </c:pt>
                <c:pt idx="168">
                  <c:v>7/27/10</c:v>
                </c:pt>
                <c:pt idx="169">
                  <c:v>7/28/10</c:v>
                </c:pt>
                <c:pt idx="170">
                  <c:v>Grand Total</c:v>
                </c:pt>
              </c:strCache>
            </c:strRef>
          </c:cat>
          <c:val>
            <c:numRef>
              <c:f>Chinook!$CB$4:$CB$174</c:f>
              <c:numCache>
                <c:formatCode>0</c:formatCode>
                <c:ptCount val="171"/>
                <c:pt idx="0">
                  <c:v>32.810526315789474</c:v>
                </c:pt>
                <c:pt idx="1">
                  <c:v>76.557894736842101</c:v>
                </c:pt>
                <c:pt idx="2">
                  <c:v>87.494736842105269</c:v>
                </c:pt>
                <c:pt idx="3">
                  <c:v>76.557894736842101</c:v>
                </c:pt>
                <c:pt idx="4">
                  <c:v>76.557894736842101</c:v>
                </c:pt>
                <c:pt idx="5">
                  <c:v>76.557894736842101</c:v>
                </c:pt>
                <c:pt idx="6">
                  <c:v>32.810526315789474</c:v>
                </c:pt>
                <c:pt idx="7">
                  <c:v>54.684210526315788</c:v>
                </c:pt>
                <c:pt idx="8">
                  <c:v>54.684210526315788</c:v>
                </c:pt>
                <c:pt idx="9">
                  <c:v>32.810526315789474</c:v>
                </c:pt>
                <c:pt idx="10">
                  <c:v>32.810526315789474</c:v>
                </c:pt>
                <c:pt idx="11">
                  <c:v>98.431578947368422</c:v>
                </c:pt>
                <c:pt idx="12">
                  <c:v>87.494736842105269</c:v>
                </c:pt>
                <c:pt idx="13">
                  <c:v>21.873684210526317</c:v>
                </c:pt>
                <c:pt idx="14">
                  <c:v>10.936842105263159</c:v>
                </c:pt>
                <c:pt idx="15">
                  <c:v>0</c:v>
                </c:pt>
                <c:pt idx="16">
                  <c:v>32.810526315789474</c:v>
                </c:pt>
                <c:pt idx="17">
                  <c:v>0</c:v>
                </c:pt>
                <c:pt idx="18">
                  <c:v>0</c:v>
                </c:pt>
                <c:pt idx="19">
                  <c:v>10.936842105263159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10.936842105263159</c:v>
                </c:pt>
                <c:pt idx="24">
                  <c:v>0</c:v>
                </c:pt>
                <c:pt idx="25">
                  <c:v>0</c:v>
                </c:pt>
                <c:pt idx="26">
                  <c:v>21.873684210526317</c:v>
                </c:pt>
                <c:pt idx="27">
                  <c:v>32.810526315789474</c:v>
                </c:pt>
                <c:pt idx="28">
                  <c:v>32.810526315789474</c:v>
                </c:pt>
                <c:pt idx="29">
                  <c:v>65.621052631578948</c:v>
                </c:pt>
                <c:pt idx="30">
                  <c:v>32.810526315789474</c:v>
                </c:pt>
                <c:pt idx="31">
                  <c:v>10.936842105263159</c:v>
                </c:pt>
                <c:pt idx="32">
                  <c:v>76.557894736842101</c:v>
                </c:pt>
                <c:pt idx="33">
                  <c:v>32.810526315789474</c:v>
                </c:pt>
                <c:pt idx="34">
                  <c:v>32.810526315789474</c:v>
                </c:pt>
                <c:pt idx="35">
                  <c:v>32.810526315789474</c:v>
                </c:pt>
                <c:pt idx="36">
                  <c:v>65.621052631578948</c:v>
                </c:pt>
                <c:pt idx="37">
                  <c:v>65.621052631578948</c:v>
                </c:pt>
                <c:pt idx="38">
                  <c:v>43.747368421052634</c:v>
                </c:pt>
                <c:pt idx="39">
                  <c:v>10.936842105263159</c:v>
                </c:pt>
                <c:pt idx="40">
                  <c:v>0</c:v>
                </c:pt>
                <c:pt idx="41">
                  <c:v>21.873684210526317</c:v>
                </c:pt>
                <c:pt idx="42">
                  <c:v>21.873684210526317</c:v>
                </c:pt>
                <c:pt idx="43">
                  <c:v>21.873684210526317</c:v>
                </c:pt>
                <c:pt idx="44">
                  <c:v>32.810526315789474</c:v>
                </c:pt>
                <c:pt idx="45">
                  <c:v>43.747368421052634</c:v>
                </c:pt>
                <c:pt idx="46">
                  <c:v>10.936842105263159</c:v>
                </c:pt>
                <c:pt idx="47">
                  <c:v>10.936842105263159</c:v>
                </c:pt>
                <c:pt idx="48">
                  <c:v>10.936842105263159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10.936842105263159</c:v>
                </c:pt>
                <c:pt idx="54">
                  <c:v>0</c:v>
                </c:pt>
                <c:pt idx="55">
                  <c:v>10.936842105263159</c:v>
                </c:pt>
                <c:pt idx="56">
                  <c:v>0</c:v>
                </c:pt>
                <c:pt idx="57">
                  <c:v>10.936842105263159</c:v>
                </c:pt>
                <c:pt idx="58">
                  <c:v>32.810526315789474</c:v>
                </c:pt>
                <c:pt idx="59">
                  <c:v>0</c:v>
                </c:pt>
                <c:pt idx="60">
                  <c:v>0</c:v>
                </c:pt>
                <c:pt idx="61">
                  <c:v>32.810526315789474</c:v>
                </c:pt>
                <c:pt idx="62">
                  <c:v>0</c:v>
                </c:pt>
                <c:pt idx="63">
                  <c:v>0</c:v>
                </c:pt>
                <c:pt idx="64">
                  <c:v>10.936842105263159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10.936842105263159</c:v>
                </c:pt>
                <c:pt idx="69">
                  <c:v>0</c:v>
                </c:pt>
                <c:pt idx="70">
                  <c:v>10.936842105263159</c:v>
                </c:pt>
                <c:pt idx="71">
                  <c:v>0</c:v>
                </c:pt>
                <c:pt idx="72">
                  <c:v>10.936842105263159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21.873684210526317</c:v>
                </c:pt>
                <c:pt idx="79">
                  <c:v>43.747368421052634</c:v>
                </c:pt>
                <c:pt idx="80">
                  <c:v>0</c:v>
                </c:pt>
                <c:pt idx="81">
                  <c:v>10.936842105263159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10.936842105263159</c:v>
                </c:pt>
                <c:pt idx="86">
                  <c:v>0</c:v>
                </c:pt>
                <c:pt idx="87">
                  <c:v>21.873684210526317</c:v>
                </c:pt>
                <c:pt idx="88">
                  <c:v>0</c:v>
                </c:pt>
                <c:pt idx="89">
                  <c:v>0</c:v>
                </c:pt>
                <c:pt idx="90">
                  <c:v>10.936842105263159</c:v>
                </c:pt>
                <c:pt idx="91">
                  <c:v>21.873684210526317</c:v>
                </c:pt>
                <c:pt idx="92">
                  <c:v>0</c:v>
                </c:pt>
                <c:pt idx="93">
                  <c:v>0</c:v>
                </c:pt>
                <c:pt idx="94">
                  <c:v>10.936842105263159</c:v>
                </c:pt>
                <c:pt idx="95">
                  <c:v>10.936842105263159</c:v>
                </c:pt>
                <c:pt idx="96">
                  <c:v>10.936842105263159</c:v>
                </c:pt>
                <c:pt idx="97">
                  <c:v>21.873684210526317</c:v>
                </c:pt>
                <c:pt idx="98">
                  <c:v>43.747368421052634</c:v>
                </c:pt>
                <c:pt idx="99">
                  <c:v>54.684210526315788</c:v>
                </c:pt>
                <c:pt idx="100">
                  <c:v>240.61052631578946</c:v>
                </c:pt>
                <c:pt idx="101">
                  <c:v>393.72631578947369</c:v>
                </c:pt>
                <c:pt idx="102">
                  <c:v>306.2315789473684</c:v>
                </c:pt>
                <c:pt idx="103">
                  <c:v>76.557894736842101</c:v>
                </c:pt>
                <c:pt idx="104">
                  <c:v>131.2421052631579</c:v>
                </c:pt>
                <c:pt idx="105">
                  <c:v>54.684210526315788</c:v>
                </c:pt>
                <c:pt idx="106">
                  <c:v>54.684210526315788</c:v>
                </c:pt>
                <c:pt idx="107">
                  <c:v>142.17894736842103</c:v>
                </c:pt>
                <c:pt idx="108">
                  <c:v>109.36842105263158</c:v>
                </c:pt>
                <c:pt idx="109">
                  <c:v>142.17894736842103</c:v>
                </c:pt>
                <c:pt idx="110">
                  <c:v>54.684210526315788</c:v>
                </c:pt>
                <c:pt idx="111">
                  <c:v>65.621052631578948</c:v>
                </c:pt>
                <c:pt idx="112">
                  <c:v>43.747368421052634</c:v>
                </c:pt>
                <c:pt idx="113">
                  <c:v>54.684210526315788</c:v>
                </c:pt>
                <c:pt idx="114">
                  <c:v>120.30526315789473</c:v>
                </c:pt>
                <c:pt idx="115">
                  <c:v>98.431578947368422</c:v>
                </c:pt>
                <c:pt idx="116">
                  <c:v>98.431578947368422</c:v>
                </c:pt>
                <c:pt idx="117">
                  <c:v>32.810526315789474</c:v>
                </c:pt>
                <c:pt idx="118">
                  <c:v>76.557894736842101</c:v>
                </c:pt>
                <c:pt idx="119">
                  <c:v>65.621052631578948</c:v>
                </c:pt>
                <c:pt idx="120">
                  <c:v>32.810526315789474</c:v>
                </c:pt>
                <c:pt idx="121">
                  <c:v>109.36842105263158</c:v>
                </c:pt>
                <c:pt idx="122">
                  <c:v>142.17894736842103</c:v>
                </c:pt>
                <c:pt idx="123">
                  <c:v>164.05263157894734</c:v>
                </c:pt>
                <c:pt idx="124">
                  <c:v>229.67368421052632</c:v>
                </c:pt>
                <c:pt idx="125">
                  <c:v>142.07594936708861</c:v>
                </c:pt>
                <c:pt idx="126">
                  <c:v>55.594936708860757</c:v>
                </c:pt>
                <c:pt idx="127">
                  <c:v>49.417721518987335</c:v>
                </c:pt>
                <c:pt idx="128">
                  <c:v>80.303797468354432</c:v>
                </c:pt>
                <c:pt idx="129">
                  <c:v>129.72151898734177</c:v>
                </c:pt>
                <c:pt idx="130">
                  <c:v>80.303797468354432</c:v>
                </c:pt>
                <c:pt idx="131">
                  <c:v>49.417721518987335</c:v>
                </c:pt>
                <c:pt idx="132">
                  <c:v>186.05714285714285</c:v>
                </c:pt>
                <c:pt idx="133">
                  <c:v>186.05714285714285</c:v>
                </c:pt>
                <c:pt idx="134">
                  <c:v>151.17142857142858</c:v>
                </c:pt>
                <c:pt idx="135">
                  <c:v>139.54285714285712</c:v>
                </c:pt>
                <c:pt idx="136">
                  <c:v>116.28571428571428</c:v>
                </c:pt>
                <c:pt idx="137">
                  <c:v>93.028571428571425</c:v>
                </c:pt>
                <c:pt idx="138">
                  <c:v>81.400000000000006</c:v>
                </c:pt>
                <c:pt idx="139">
                  <c:v>160.42105263157896</c:v>
                </c:pt>
                <c:pt idx="140">
                  <c:v>160.42105263157896</c:v>
                </c:pt>
                <c:pt idx="141">
                  <c:v>120.31578947368422</c:v>
                </c:pt>
                <c:pt idx="142">
                  <c:v>381</c:v>
                </c:pt>
                <c:pt idx="143">
                  <c:v>320.84210526315792</c:v>
                </c:pt>
                <c:pt idx="144">
                  <c:v>260.68421052631578</c:v>
                </c:pt>
                <c:pt idx="145">
                  <c:v>260.68421052631578</c:v>
                </c:pt>
                <c:pt idx="146">
                  <c:v>381</c:v>
                </c:pt>
                <c:pt idx="147">
                  <c:v>160.07142857142858</c:v>
                </c:pt>
                <c:pt idx="148">
                  <c:v>53.357142857142861</c:v>
                </c:pt>
                <c:pt idx="149">
                  <c:v>62.25</c:v>
                </c:pt>
                <c:pt idx="150">
                  <c:v>106.71428571428572</c:v>
                </c:pt>
                <c:pt idx="151">
                  <c:v>97.821428571428569</c:v>
                </c:pt>
                <c:pt idx="152">
                  <c:v>44.464285714285715</c:v>
                </c:pt>
                <c:pt idx="153">
                  <c:v>44.464285714285715</c:v>
                </c:pt>
                <c:pt idx="154">
                  <c:v>53.357142857142861</c:v>
                </c:pt>
                <c:pt idx="155">
                  <c:v>26.678571428571431</c:v>
                </c:pt>
                <c:pt idx="156">
                  <c:v>17.785714285714285</c:v>
                </c:pt>
                <c:pt idx="157">
                  <c:v>80.035714285714292</c:v>
                </c:pt>
                <c:pt idx="158">
                  <c:v>8.8928571428571423</c:v>
                </c:pt>
                <c:pt idx="159">
                  <c:v>35.571428571428569</c:v>
                </c:pt>
                <c:pt idx="160">
                  <c:v>35.571428571428569</c:v>
                </c:pt>
                <c:pt idx="161">
                  <c:v>26.678571428571431</c:v>
                </c:pt>
                <c:pt idx="162">
                  <c:v>17.785714285714285</c:v>
                </c:pt>
                <c:pt idx="163">
                  <c:v>35.571428571428569</c:v>
                </c:pt>
                <c:pt idx="164">
                  <c:v>35.571428571428569</c:v>
                </c:pt>
                <c:pt idx="165">
                  <c:v>0</c:v>
                </c:pt>
                <c:pt idx="166">
                  <c:v>8.8928571428571423</c:v>
                </c:pt>
                <c:pt idx="167">
                  <c:v>0</c:v>
                </c:pt>
                <c:pt idx="168">
                  <c:v>8.8928571428571423</c:v>
                </c:pt>
                <c:pt idx="169">
                  <c:v>8.8928571428571423</c:v>
                </c:pt>
              </c:numCache>
            </c:numRef>
          </c:val>
        </c:ser>
        <c:marker val="1"/>
        <c:axId val="138521216"/>
        <c:axId val="138535296"/>
      </c:lineChart>
      <c:catAx>
        <c:axId val="138521216"/>
        <c:scaling>
          <c:orientation val="minMax"/>
        </c:scaling>
        <c:axPos val="b"/>
        <c:numFmt formatCode="m/d/yy;@" sourceLinked="0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8535296"/>
        <c:crosses val="autoZero"/>
        <c:auto val="1"/>
        <c:lblAlgn val="ctr"/>
        <c:lblOffset val="100"/>
      </c:catAx>
      <c:valAx>
        <c:axId val="138535296"/>
        <c:scaling>
          <c:orientation val="minMax"/>
          <c:max val="5500"/>
        </c:scaling>
        <c:axPos val="l"/>
        <c:majorGridlines/>
        <c:numFmt formatCode="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8521216"/>
        <c:crosses val="autoZero"/>
        <c:crossBetween val="between"/>
        <c:majorUnit val="5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11922009748781402"/>
          <c:y val="7.4317964589686397E-2"/>
          <c:w val="0.28443184861632553"/>
          <c:h val="0.21374235734983993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276225</xdr:colOff>
      <xdr:row>8</xdr:row>
      <xdr:rowOff>95250</xdr:rowOff>
    </xdr:from>
    <xdr:to>
      <xdr:col>88</xdr:col>
      <xdr:colOff>533400</xdr:colOff>
      <xdr:row>28</xdr:row>
      <xdr:rowOff>152400</xdr:rowOff>
    </xdr:to>
    <xdr:graphicFrame macro="">
      <xdr:nvGraphicFramePr>
        <xdr:cNvPr id="107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FP/Science/Wildstck/JMX%20Project/Ontology/Example%20Datasets/Puget%20Sound/Dungeness/Data/Pete%20Data%2005-10/2010LengthEfficiencies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FP/Science/Wildstck/JMX%20Project/Ontology/Example%20Datasets/Puget%20Sound/Dungeness/Data/Pete%20Data%2005-10/2010LengthEfficiencie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0408.636679166666" createdVersion="1" refreshedVersion="3" recordCount="34" upgradeOnRefresh="1">
  <cacheSource type="worksheet">
    <worksheetSource ref="M212:R246" sheet="Chinook Recapture" r:id="rId2"/>
  </cacheSource>
  <cacheFields count="6">
    <cacheField name="Date" numFmtId="0">
      <sharedItems containsSemiMixedTypes="0" containsNonDate="0" containsDate="1" containsString="0" minDate="2010-04-30T00:00:00" maxDate="2010-07-29T00:00:00"/>
    </cacheField>
    <cacheField name="Mark" numFmtId="0">
      <sharedItems/>
    </cacheField>
    <cacheField name="Stat Wk" numFmtId="0">
      <sharedItems containsSemiMixedTypes="0" containsString="0" containsNumber="1" containsInteger="1" minValue="18" maxValue="31" count="9">
        <n v="18"/>
        <n v="22"/>
        <n v="23"/>
        <n v="26"/>
        <n v="27"/>
        <n v="28"/>
        <n v="29"/>
        <n v="30"/>
        <n v="31"/>
      </sharedItems>
    </cacheField>
    <cacheField name="Species" numFmtId="0">
      <sharedItems containsSemiMixedTypes="0" containsString="0" containsNumber="1" containsInteger="1" minValue="10" maxValue="10"/>
    </cacheField>
    <cacheField name="H\W" numFmtId="0">
      <sharedItems/>
    </cacheField>
    <cacheField name="FKL" numFmtId="0">
      <sharedItems containsSemiMixedTypes="0" containsString="0" containsNumber="1" containsInteger="1" minValue="57" maxValue="94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0408.635319907407" createdVersion="1" refreshedVersion="3" recordCount="210" upgradeOnRefresh="1">
  <cacheSource type="worksheet">
    <worksheetSource ref="M1:R211" sheet="Chinook Recapture" r:id="rId2"/>
  </cacheSource>
  <cacheFields count="6">
    <cacheField name="Date" numFmtId="0">
      <sharedItems containsSemiMixedTypes="0" containsNonDate="0" containsDate="1" containsString="0" minDate="2010-06-05T00:00:00" maxDate="2010-07-21T00:00:00"/>
    </cacheField>
    <cacheField name="Mark" numFmtId="0">
      <sharedItems/>
    </cacheField>
    <cacheField name="Stat Wk" numFmtId="0">
      <sharedItems containsSemiMixedTypes="0" containsString="0" containsNumber="1" containsInteger="1" minValue="23" maxValue="30" count="7">
        <n v="23"/>
        <n v="24"/>
        <n v="25"/>
        <n v="26"/>
        <n v="27"/>
        <n v="28"/>
        <n v="30"/>
      </sharedItems>
    </cacheField>
    <cacheField name="Species" numFmtId="0">
      <sharedItems containsSemiMixedTypes="0" containsString="0" containsNumber="1" containsInteger="1" minValue="10" maxValue="10"/>
    </cacheField>
    <cacheField name="H\W" numFmtId="0">
      <sharedItems/>
    </cacheField>
    <cacheField name="FKL" numFmtId="0">
      <sharedItems containsSemiMixedTypes="0" containsString="0" containsNumber="1" containsInteger="1" minValue="77" maxValue="109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0429.712599305552" createdVersion="1" refreshedVersion="3" recordCount="383" upgradeOnRefresh="1">
  <cacheSource type="worksheet">
    <worksheetSource ref="N5:Z388" sheet="Chinook"/>
  </cacheSource>
  <cacheFields count="13">
    <cacheField name="Date" numFmtId="0">
      <sharedItems containsSemiMixedTypes="0" containsNonDate="0" containsDate="1" containsString="0" minDate="2010-02-08T00:00:00" maxDate="2010-07-29T00:00:00"/>
    </cacheField>
    <cacheField name="Time" numFmtId="0">
      <sharedItems containsSemiMixedTypes="0" containsNonDate="0" containsDate="1" containsString="0" minDate="1899-12-30T00:05:00" maxDate="1906-07-28T00:00:00"/>
    </cacheField>
    <cacheField name="Up" numFmtId="0">
      <sharedItems containsSemiMixedTypes="0" containsNonDate="0" containsDate="1" containsString="0" minDate="2010-02-09T00:00:00" maxDate="2010-07-29T00:00:00" count="170"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</sharedItems>
    </cacheField>
    <cacheField name="Time2" numFmtId="0">
      <sharedItems containsSemiMixedTypes="0" containsNonDate="0" containsDate="1" containsString="0" minDate="1899-12-30T00:05:00" maxDate="1906-07-28T00:00:00"/>
    </cacheField>
    <cacheField name="TimeIn" numFmtId="0">
      <sharedItems containsString="0" containsBlank="1" containsNumber="1" minValue="8.3333333333333329E-2" maxValue="24.166666666666668"/>
    </cacheField>
    <cacheField name="TimeOut" numFmtId="0">
      <sharedItems containsString="0" containsBlank="1" containsNumber="1" minValue="0" maxValue="14.333333333333334"/>
    </cacheField>
    <cacheField name="10" numFmtId="0">
      <sharedItems containsSemiMixedTypes="0" containsString="0" containsNumber="1" containsInteger="1" minValue="0" maxValue="463"/>
    </cacheField>
    <cacheField name="10\12" numFmtId="0">
      <sharedItems containsSemiMixedTypes="0" containsString="0" containsNumber="1" containsInteger="1" minValue="0" maxValue="5"/>
    </cacheField>
    <cacheField name="10\30" numFmtId="0">
      <sharedItems containsSemiMixedTypes="0" containsString="0" containsNumber="1" containsInteger="1" minValue="0" maxValue="453"/>
    </cacheField>
    <cacheField name="Total" numFmtId="0">
      <sharedItems containsSemiMixedTypes="0" containsString="0" containsNumber="1" containsInteger="1" minValue="0" maxValue="458"/>
    </cacheField>
    <cacheField name="10\00" numFmtId="0">
      <sharedItems containsSemiMixedTypes="0" containsString="0" containsNumber="1" containsInteger="1" minValue="0" maxValue="18"/>
    </cacheField>
    <cacheField name="Hatchery" numFmtId="0">
      <sharedItems containsString="0" containsBlank="1" containsNumber="1" minValue="0" maxValue="107.63239103048627"/>
    </cacheField>
    <cacheField name="Wild" numFmtId="0">
      <sharedItems containsString="0" containsBlank="1" containsNumber="1" minValue="0" maxValue="49.00000000000000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d v="2010-04-30T00:00:00"/>
    <s v="LC"/>
    <x v="0"/>
    <n v="10"/>
    <s v="W"/>
    <n v="69"/>
  </r>
  <r>
    <d v="2010-05-24T00:00:00"/>
    <s v="LC"/>
    <x v="1"/>
    <n v="10"/>
    <s v="W"/>
    <n v="77"/>
  </r>
  <r>
    <d v="2010-05-25T00:00:00"/>
    <s v="LC"/>
    <x v="1"/>
    <n v="10"/>
    <s v="W"/>
    <n v="80"/>
  </r>
  <r>
    <d v="2010-05-29T00:00:00"/>
    <s v="LC"/>
    <x v="1"/>
    <n v="10"/>
    <s v="W"/>
    <n v="84"/>
  </r>
  <r>
    <d v="2010-05-30T00:00:00"/>
    <s v="LC"/>
    <x v="1"/>
    <n v="10"/>
    <s v="W"/>
    <n v="75"/>
  </r>
  <r>
    <d v="2010-05-30T00:00:00"/>
    <s v="LC"/>
    <x v="1"/>
    <n v="10"/>
    <s v="W"/>
    <n v="79"/>
  </r>
  <r>
    <d v="2010-06-01T00:00:00"/>
    <s v="LV"/>
    <x v="2"/>
    <n v="10"/>
    <s v="W"/>
    <n v="75"/>
  </r>
  <r>
    <d v="2010-06-01T00:00:00"/>
    <s v="LV "/>
    <x v="2"/>
    <n v="10"/>
    <s v="W"/>
    <n v="57"/>
  </r>
  <r>
    <d v="2010-06-23T00:00:00"/>
    <s v="LC"/>
    <x v="3"/>
    <n v="10"/>
    <s v="W"/>
    <n v="77"/>
  </r>
  <r>
    <d v="2010-06-23T00:00:00"/>
    <s v="LC"/>
    <x v="3"/>
    <n v="10"/>
    <s v="W"/>
    <n v="81"/>
  </r>
  <r>
    <d v="2010-06-23T00:00:00"/>
    <s v="LC"/>
    <x v="3"/>
    <n v="10"/>
    <s v="W"/>
    <n v="80"/>
  </r>
  <r>
    <d v="2010-06-24T00:00:00"/>
    <s v="LC"/>
    <x v="3"/>
    <n v="10"/>
    <s v="W"/>
    <n v="83"/>
  </r>
  <r>
    <d v="2010-06-27T00:00:00"/>
    <s v="LC"/>
    <x v="3"/>
    <n v="10"/>
    <s v="W"/>
    <n v="78"/>
  </r>
  <r>
    <d v="2010-06-27T00:00:00"/>
    <s v="LC"/>
    <x v="3"/>
    <n v="10"/>
    <s v="W"/>
    <n v="86"/>
  </r>
  <r>
    <d v="2010-06-29T00:00:00"/>
    <s v="UC"/>
    <x v="4"/>
    <n v="10"/>
    <s v="W"/>
    <n v="84"/>
  </r>
  <r>
    <d v="2010-07-02T00:00:00"/>
    <s v="UC"/>
    <x v="4"/>
    <n v="10"/>
    <s v="W"/>
    <n v="88"/>
  </r>
  <r>
    <d v="2010-07-02T00:00:00"/>
    <s v="UC"/>
    <x v="4"/>
    <n v="10"/>
    <s v="W"/>
    <n v="77"/>
  </r>
  <r>
    <d v="2010-07-02T00:00:00"/>
    <s v="UC"/>
    <x v="4"/>
    <n v="10"/>
    <s v="W"/>
    <n v="81"/>
  </r>
  <r>
    <d v="2010-07-03T00:00:00"/>
    <s v="LC"/>
    <x v="4"/>
    <n v="10"/>
    <s v="W"/>
    <n v="82"/>
  </r>
  <r>
    <d v="2010-07-04T00:00:00"/>
    <s v="UC"/>
    <x v="4"/>
    <n v="10"/>
    <s v="W"/>
    <n v="79"/>
  </r>
  <r>
    <d v="2010-07-04T00:00:00"/>
    <s v="UC"/>
    <x v="4"/>
    <n v="10"/>
    <s v="W"/>
    <n v="79"/>
  </r>
  <r>
    <d v="2010-07-04T00:00:00"/>
    <s v="UC"/>
    <x v="4"/>
    <n v="10"/>
    <s v="W"/>
    <n v="86"/>
  </r>
  <r>
    <d v="2010-07-06T00:00:00"/>
    <s v="UC"/>
    <x v="5"/>
    <n v="10"/>
    <s v="W"/>
    <n v="86"/>
  </r>
  <r>
    <d v="2010-07-06T00:00:00"/>
    <s v="UC"/>
    <x v="5"/>
    <n v="10"/>
    <s v="W"/>
    <n v="88"/>
  </r>
  <r>
    <d v="2010-07-06T00:00:00"/>
    <s v="UC"/>
    <x v="5"/>
    <n v="10"/>
    <s v="W"/>
    <n v="77"/>
  </r>
  <r>
    <d v="2010-07-06T00:00:00"/>
    <s v="UC"/>
    <x v="5"/>
    <n v="10"/>
    <s v="W"/>
    <n v="89"/>
  </r>
  <r>
    <d v="2010-07-06T00:00:00"/>
    <s v="UC"/>
    <x v="5"/>
    <n v="10"/>
    <s v="W"/>
    <n v="86"/>
  </r>
  <r>
    <d v="2010-07-06T00:00:00"/>
    <s v="UC"/>
    <x v="5"/>
    <n v="10"/>
    <s v="W"/>
    <n v="80"/>
  </r>
  <r>
    <d v="2010-07-06T00:00:00"/>
    <s v="UC"/>
    <x v="5"/>
    <n v="10"/>
    <s v="W"/>
    <n v="91"/>
  </r>
  <r>
    <d v="2010-07-06T00:00:00"/>
    <s v="UC"/>
    <x v="5"/>
    <n v="10"/>
    <s v="W"/>
    <n v="85"/>
  </r>
  <r>
    <d v="2010-07-06T00:00:00"/>
    <s v="UC"/>
    <x v="5"/>
    <n v="10"/>
    <s v="W"/>
    <n v="84"/>
  </r>
  <r>
    <d v="2010-07-17T00:00:00"/>
    <s v="LC"/>
    <x v="6"/>
    <n v="10"/>
    <s v="W"/>
    <n v="89"/>
  </r>
  <r>
    <d v="2010-07-20T00:00:00"/>
    <s v="LC"/>
    <x v="7"/>
    <n v="10"/>
    <s v="W"/>
    <n v="94"/>
  </r>
  <r>
    <d v="2010-07-28T00:00:00"/>
    <s v="UC"/>
    <x v="8"/>
    <n v="10"/>
    <s v="W"/>
    <n v="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0">
  <r>
    <d v="2010-06-05T00:00:00"/>
    <s v="LV"/>
    <x v="0"/>
    <n v="10"/>
    <s v="H"/>
    <n v="98"/>
  </r>
  <r>
    <d v="2010-06-05T00:00:00"/>
    <s v="LV"/>
    <x v="0"/>
    <n v="10"/>
    <s v="H"/>
    <n v="95"/>
  </r>
  <r>
    <d v="2010-06-05T00:00:00"/>
    <s v="LV"/>
    <x v="0"/>
    <n v="10"/>
    <s v="H"/>
    <n v="97"/>
  </r>
  <r>
    <d v="2010-06-05T00:00:00"/>
    <s v="LV"/>
    <x v="0"/>
    <n v="10"/>
    <s v="H"/>
    <n v="85"/>
  </r>
  <r>
    <d v="2010-06-05T00:00:00"/>
    <s v="LV"/>
    <x v="0"/>
    <n v="10"/>
    <s v="H"/>
    <n v="91"/>
  </r>
  <r>
    <d v="2010-06-05T00:00:00"/>
    <s v="LC"/>
    <x v="0"/>
    <n v="10"/>
    <s v="H"/>
    <n v="94"/>
  </r>
  <r>
    <d v="2010-06-05T00:00:00"/>
    <s v="LC"/>
    <x v="0"/>
    <n v="10"/>
    <s v="H"/>
    <n v="96"/>
  </r>
  <r>
    <d v="2010-06-05T00:00:00"/>
    <s v="LC"/>
    <x v="0"/>
    <n v="10"/>
    <s v="H"/>
    <n v="99"/>
  </r>
  <r>
    <d v="2010-06-05T00:00:00"/>
    <s v="LC"/>
    <x v="0"/>
    <n v="10"/>
    <s v="H"/>
    <n v="88"/>
  </r>
  <r>
    <d v="2010-06-05T00:00:00"/>
    <s v="LC"/>
    <x v="0"/>
    <n v="10"/>
    <s v="H"/>
    <n v="89"/>
  </r>
  <r>
    <d v="2010-06-05T00:00:00"/>
    <s v="LC"/>
    <x v="0"/>
    <n v="10"/>
    <s v="H"/>
    <n v="95"/>
  </r>
  <r>
    <d v="2010-06-05T00:00:00"/>
    <s v="LC"/>
    <x v="0"/>
    <n v="10"/>
    <s v="H"/>
    <n v="99"/>
  </r>
  <r>
    <d v="2010-06-05T00:00:00"/>
    <s v="LC"/>
    <x v="0"/>
    <n v="10"/>
    <s v="H"/>
    <n v="103"/>
  </r>
  <r>
    <d v="2010-06-06T00:00:00"/>
    <s v="LV"/>
    <x v="0"/>
    <n v="10"/>
    <s v="H"/>
    <n v="101"/>
  </r>
  <r>
    <d v="2010-06-06T00:00:00"/>
    <s v="LV"/>
    <x v="0"/>
    <n v="10"/>
    <s v="H"/>
    <n v="101"/>
  </r>
  <r>
    <d v="2010-06-06T00:00:00"/>
    <s v="LV"/>
    <x v="0"/>
    <n v="10"/>
    <s v="H"/>
    <n v="96"/>
  </r>
  <r>
    <d v="2010-06-06T00:00:00"/>
    <s v="LV"/>
    <x v="0"/>
    <n v="10"/>
    <s v="H"/>
    <n v="98"/>
  </r>
  <r>
    <d v="2010-06-06T00:00:00"/>
    <s v="LV"/>
    <x v="0"/>
    <n v="10"/>
    <s v="H"/>
    <n v="93"/>
  </r>
  <r>
    <d v="2010-06-06T00:00:00"/>
    <s v="LV"/>
    <x v="0"/>
    <n v="10"/>
    <s v="H"/>
    <n v="99"/>
  </r>
  <r>
    <d v="2010-06-06T00:00:00"/>
    <s v="LV"/>
    <x v="0"/>
    <n v="10"/>
    <s v="H"/>
    <n v="91"/>
  </r>
  <r>
    <d v="2010-06-06T00:00:00"/>
    <s v="LV"/>
    <x v="0"/>
    <n v="10"/>
    <s v="H"/>
    <n v="83"/>
  </r>
  <r>
    <d v="2010-06-06T00:00:00"/>
    <s v="LV"/>
    <x v="0"/>
    <n v="10"/>
    <s v="H"/>
    <n v="89"/>
  </r>
  <r>
    <d v="2010-06-06T00:00:00"/>
    <s v="LV"/>
    <x v="0"/>
    <n v="10"/>
    <s v="H"/>
    <n v="92"/>
  </r>
  <r>
    <d v="2010-06-06T00:00:00"/>
    <s v="LV"/>
    <x v="0"/>
    <n v="10"/>
    <s v="H"/>
    <n v="84"/>
  </r>
  <r>
    <d v="2010-06-08T00:00:00"/>
    <s v="LV"/>
    <x v="1"/>
    <n v="10"/>
    <s v="H"/>
    <n v="101"/>
  </r>
  <r>
    <d v="2010-06-08T00:00:00"/>
    <s v="LV"/>
    <x v="1"/>
    <n v="10"/>
    <s v="H"/>
    <n v="91"/>
  </r>
  <r>
    <d v="2010-06-08T00:00:00"/>
    <s v="LV"/>
    <x v="1"/>
    <n v="10"/>
    <s v="H"/>
    <n v="103"/>
  </r>
  <r>
    <d v="2010-06-08T00:00:00"/>
    <s v="LV"/>
    <x v="1"/>
    <n v="10"/>
    <s v="H"/>
    <n v="93"/>
  </r>
  <r>
    <d v="2010-06-08T00:00:00"/>
    <s v="LV"/>
    <x v="1"/>
    <n v="10"/>
    <s v="H"/>
    <n v="92"/>
  </r>
  <r>
    <d v="2010-06-08T00:00:00"/>
    <s v="LV"/>
    <x v="1"/>
    <n v="10"/>
    <s v="H"/>
    <n v="84"/>
  </r>
  <r>
    <d v="2010-06-08T00:00:00"/>
    <s v="LV"/>
    <x v="1"/>
    <n v="10"/>
    <s v="H"/>
    <n v="100"/>
  </r>
  <r>
    <d v="2010-06-08T00:00:00"/>
    <s v="LV"/>
    <x v="1"/>
    <n v="10"/>
    <s v="H"/>
    <n v="90"/>
  </r>
  <r>
    <d v="2010-06-08T00:00:00"/>
    <s v="LV"/>
    <x v="1"/>
    <n v="10"/>
    <s v="H"/>
    <n v="99"/>
  </r>
  <r>
    <d v="2010-06-08T00:00:00"/>
    <s v="LV"/>
    <x v="1"/>
    <n v="10"/>
    <s v="H"/>
    <n v="91"/>
  </r>
  <r>
    <d v="2010-06-08T00:00:00"/>
    <s v="LV"/>
    <x v="1"/>
    <n v="10"/>
    <s v="H"/>
    <n v="90"/>
  </r>
  <r>
    <d v="2010-06-08T00:00:00"/>
    <s v="LV"/>
    <x v="1"/>
    <n v="10"/>
    <s v="H"/>
    <n v="100"/>
  </r>
  <r>
    <d v="2010-06-08T00:00:00"/>
    <s v="LV"/>
    <x v="1"/>
    <n v="10"/>
    <s v="H"/>
    <n v="87"/>
  </r>
  <r>
    <d v="2010-06-08T00:00:00"/>
    <s v="LV"/>
    <x v="1"/>
    <n v="10"/>
    <s v="H"/>
    <n v="99"/>
  </r>
  <r>
    <d v="2010-06-08T00:00:00"/>
    <s v="LV"/>
    <x v="1"/>
    <n v="10"/>
    <s v="H"/>
    <n v="101"/>
  </r>
  <r>
    <d v="2010-06-08T00:00:00"/>
    <s v="LV"/>
    <x v="1"/>
    <n v="10"/>
    <s v="H"/>
    <n v="88"/>
  </r>
  <r>
    <d v="2010-06-08T00:00:00"/>
    <s v="LV"/>
    <x v="1"/>
    <n v="10"/>
    <s v="H"/>
    <n v="98"/>
  </r>
  <r>
    <d v="2010-06-08T00:00:00"/>
    <s v="LV"/>
    <x v="1"/>
    <n v="10"/>
    <s v="H"/>
    <n v="91"/>
  </r>
  <r>
    <d v="2010-06-08T00:00:00"/>
    <s v="LV"/>
    <x v="1"/>
    <n v="10"/>
    <s v="H"/>
    <n v="87"/>
  </r>
  <r>
    <d v="2010-06-09T00:00:00"/>
    <s v="RV"/>
    <x v="1"/>
    <n v="10"/>
    <s v="H"/>
    <n v="91"/>
  </r>
  <r>
    <d v="2010-06-09T00:00:00"/>
    <s v="RV"/>
    <x v="1"/>
    <n v="10"/>
    <s v="H"/>
    <n v="93"/>
  </r>
  <r>
    <d v="2010-06-09T00:00:00"/>
    <s v="RV"/>
    <x v="1"/>
    <n v="10"/>
    <s v="H"/>
    <n v="90"/>
  </r>
  <r>
    <d v="2010-06-09T00:00:00"/>
    <s v="RV"/>
    <x v="1"/>
    <n v="10"/>
    <s v="H"/>
    <n v="98"/>
  </r>
  <r>
    <d v="2010-06-09T00:00:00"/>
    <s v="RV"/>
    <x v="1"/>
    <n v="10"/>
    <s v="H"/>
    <n v="81"/>
  </r>
  <r>
    <d v="2010-06-09T00:00:00"/>
    <s v="RV"/>
    <x v="1"/>
    <n v="10"/>
    <s v="H"/>
    <n v="88"/>
  </r>
  <r>
    <d v="2010-06-09T00:00:00"/>
    <s v="RV"/>
    <x v="1"/>
    <n v="10"/>
    <s v="H"/>
    <n v="94"/>
  </r>
  <r>
    <d v="2010-06-09T00:00:00"/>
    <s v="RV"/>
    <x v="1"/>
    <n v="10"/>
    <s v="H"/>
    <n v="87"/>
  </r>
  <r>
    <d v="2010-06-09T00:00:00"/>
    <s v="RV"/>
    <x v="1"/>
    <n v="10"/>
    <s v="H"/>
    <n v="97"/>
  </r>
  <r>
    <d v="2010-06-09T00:00:00"/>
    <s v="RV"/>
    <x v="1"/>
    <n v="10"/>
    <s v="H"/>
    <n v="89"/>
  </r>
  <r>
    <d v="2010-06-10T00:00:00"/>
    <s v="RV"/>
    <x v="1"/>
    <n v="10"/>
    <s v="H"/>
    <n v="91"/>
  </r>
  <r>
    <d v="2010-06-11T00:00:00"/>
    <s v="RV"/>
    <x v="1"/>
    <n v="10"/>
    <s v="H"/>
    <n v="96"/>
  </r>
  <r>
    <d v="2010-06-11T00:00:00"/>
    <s v="RV"/>
    <x v="1"/>
    <n v="10"/>
    <s v="H"/>
    <n v="96"/>
  </r>
  <r>
    <d v="2010-06-11T00:00:00"/>
    <s v="RV"/>
    <x v="1"/>
    <n v="10"/>
    <s v="H"/>
    <n v="87"/>
  </r>
  <r>
    <d v="2010-06-11T00:00:00"/>
    <s v="RV"/>
    <x v="1"/>
    <n v="10"/>
    <s v="H"/>
    <n v="85"/>
  </r>
  <r>
    <d v="2010-06-11T00:00:00"/>
    <s v="RV"/>
    <x v="1"/>
    <n v="10"/>
    <s v="H"/>
    <n v="92"/>
  </r>
  <r>
    <d v="2010-06-11T00:00:00"/>
    <s v="RV"/>
    <x v="1"/>
    <n v="10"/>
    <s v="H"/>
    <n v="89"/>
  </r>
  <r>
    <d v="2010-06-11T00:00:00"/>
    <s v="RV"/>
    <x v="1"/>
    <n v="10"/>
    <s v="H"/>
    <n v="95"/>
  </r>
  <r>
    <d v="2010-06-11T00:00:00"/>
    <s v="RV"/>
    <x v="1"/>
    <n v="10"/>
    <s v="H"/>
    <n v="84"/>
  </r>
  <r>
    <d v="2010-06-11T00:00:00"/>
    <s v="RV"/>
    <x v="1"/>
    <n v="10"/>
    <s v="H"/>
    <n v="86"/>
  </r>
  <r>
    <d v="2010-06-11T00:00:00"/>
    <s v="RV"/>
    <x v="1"/>
    <n v="10"/>
    <s v="H"/>
    <n v="100"/>
  </r>
  <r>
    <d v="2010-06-11T00:00:00"/>
    <s v="RV"/>
    <x v="1"/>
    <n v="10"/>
    <s v="H"/>
    <n v="96"/>
  </r>
  <r>
    <d v="2010-06-11T00:00:00"/>
    <s v="RV"/>
    <x v="1"/>
    <n v="10"/>
    <s v="H"/>
    <n v="94"/>
  </r>
  <r>
    <d v="2010-06-11T00:00:00"/>
    <s v="RV"/>
    <x v="1"/>
    <n v="10"/>
    <s v="H"/>
    <n v="85"/>
  </r>
  <r>
    <d v="2010-06-12T00:00:00"/>
    <s v="RV"/>
    <x v="1"/>
    <n v="10"/>
    <s v="H"/>
    <n v="97"/>
  </r>
  <r>
    <d v="2010-06-12T00:00:00"/>
    <s v="RV"/>
    <x v="1"/>
    <n v="10"/>
    <s v="H"/>
    <n v="100"/>
  </r>
  <r>
    <d v="2010-06-12T00:00:00"/>
    <s v="RV"/>
    <x v="1"/>
    <n v="10"/>
    <s v="H"/>
    <n v="84"/>
  </r>
  <r>
    <d v="2010-06-12T00:00:00"/>
    <s v="RV"/>
    <x v="1"/>
    <n v="10"/>
    <s v="H"/>
    <n v="86"/>
  </r>
  <r>
    <d v="2010-06-12T00:00:00"/>
    <s v="RV"/>
    <x v="1"/>
    <n v="10"/>
    <s v="H"/>
    <n v="95"/>
  </r>
  <r>
    <d v="2010-06-14T00:00:00"/>
    <s v="RV"/>
    <x v="2"/>
    <n v="10"/>
    <s v="H"/>
    <n v="101"/>
  </r>
  <r>
    <d v="2010-06-14T00:00:00"/>
    <s v="RV"/>
    <x v="2"/>
    <n v="10"/>
    <s v="H"/>
    <n v="97"/>
  </r>
  <r>
    <d v="2010-06-14T00:00:00"/>
    <s v="RV"/>
    <x v="2"/>
    <n v="10"/>
    <s v="H"/>
    <n v="91"/>
  </r>
  <r>
    <d v="2010-06-14T00:00:00"/>
    <s v="RV"/>
    <x v="2"/>
    <n v="10"/>
    <s v="H"/>
    <n v="88"/>
  </r>
  <r>
    <d v="2010-06-14T00:00:00"/>
    <s v="RV"/>
    <x v="2"/>
    <n v="10"/>
    <s v="H"/>
    <n v="92"/>
  </r>
  <r>
    <d v="2010-06-14T00:00:00"/>
    <s v="RV"/>
    <x v="2"/>
    <n v="10"/>
    <s v="H"/>
    <n v="95"/>
  </r>
  <r>
    <d v="2010-06-14T00:00:00"/>
    <s v="RV"/>
    <x v="2"/>
    <n v="10"/>
    <s v="H"/>
    <n v="90"/>
  </r>
  <r>
    <d v="2010-06-14T00:00:00"/>
    <s v="RV"/>
    <x v="2"/>
    <n v="10"/>
    <s v="H"/>
    <n v="88"/>
  </r>
  <r>
    <d v="2010-06-15T00:00:00"/>
    <s v="RV"/>
    <x v="2"/>
    <n v="10"/>
    <s v="H"/>
    <n v="87"/>
  </r>
  <r>
    <d v="2010-06-15T00:00:00"/>
    <s v="RV"/>
    <x v="2"/>
    <n v="10"/>
    <s v="H"/>
    <n v="93"/>
  </r>
  <r>
    <d v="2010-06-15T00:00:00"/>
    <s v="RV"/>
    <x v="2"/>
    <n v="10"/>
    <s v="H"/>
    <n v="90"/>
  </r>
  <r>
    <d v="2010-06-15T00:00:00"/>
    <s v="RV"/>
    <x v="2"/>
    <n v="10"/>
    <s v="H"/>
    <n v="96"/>
  </r>
  <r>
    <d v="2010-06-15T00:00:00"/>
    <s v="RV"/>
    <x v="2"/>
    <n v="10"/>
    <s v="H"/>
    <n v="98"/>
  </r>
  <r>
    <d v="2010-06-15T00:00:00"/>
    <s v="RV"/>
    <x v="2"/>
    <n v="10"/>
    <s v="H"/>
    <n v="91"/>
  </r>
  <r>
    <d v="2010-06-15T00:00:00"/>
    <s v="RV"/>
    <x v="2"/>
    <n v="10"/>
    <s v="H"/>
    <n v="95"/>
  </r>
  <r>
    <d v="2010-06-15T00:00:00"/>
    <s v="RV"/>
    <x v="2"/>
    <n v="10"/>
    <s v="H"/>
    <n v="89"/>
  </r>
  <r>
    <d v="2010-06-15T00:00:00"/>
    <s v="RV"/>
    <x v="2"/>
    <n v="10"/>
    <s v="H"/>
    <n v="84"/>
  </r>
  <r>
    <d v="2010-06-16T00:00:00"/>
    <s v="RV"/>
    <x v="2"/>
    <n v="10"/>
    <s v="H"/>
    <n v="87"/>
  </r>
  <r>
    <d v="2010-06-16T00:00:00"/>
    <s v="RV"/>
    <x v="2"/>
    <n v="10"/>
    <s v="H"/>
    <n v="92"/>
  </r>
  <r>
    <d v="2010-06-16T00:00:00"/>
    <s v="RV"/>
    <x v="2"/>
    <n v="10"/>
    <s v="H"/>
    <n v="99"/>
  </r>
  <r>
    <d v="2010-06-17T00:00:00"/>
    <s v="LC"/>
    <x v="2"/>
    <n v="10"/>
    <s v="H"/>
    <n v="96"/>
  </r>
  <r>
    <d v="2010-06-17T00:00:00"/>
    <s v="LC"/>
    <x v="2"/>
    <n v="10"/>
    <s v="H"/>
    <n v="89"/>
  </r>
  <r>
    <d v="2010-06-17T00:00:00"/>
    <s v="LC"/>
    <x v="2"/>
    <n v="10"/>
    <s v="H"/>
    <n v="80"/>
  </r>
  <r>
    <d v="2010-06-17T00:00:00"/>
    <s v="LC"/>
    <x v="2"/>
    <n v="10"/>
    <s v="H"/>
    <n v="100"/>
  </r>
  <r>
    <d v="2010-06-17T00:00:00"/>
    <s v="LC"/>
    <x v="2"/>
    <n v="10"/>
    <s v="H"/>
    <n v="93"/>
  </r>
  <r>
    <d v="2010-06-17T00:00:00"/>
    <s v="LC"/>
    <x v="2"/>
    <n v="10"/>
    <s v="H"/>
    <n v="97"/>
  </r>
  <r>
    <d v="2010-06-17T00:00:00"/>
    <s v="LC"/>
    <x v="2"/>
    <n v="10"/>
    <s v="H"/>
    <n v="97"/>
  </r>
  <r>
    <d v="2010-06-17T00:00:00"/>
    <s v="LC"/>
    <x v="2"/>
    <n v="10"/>
    <s v="H"/>
    <n v="97"/>
  </r>
  <r>
    <d v="2010-06-17T00:00:00"/>
    <s v="LC"/>
    <x v="2"/>
    <n v="10"/>
    <s v="H"/>
    <n v="96"/>
  </r>
  <r>
    <d v="2010-06-17T00:00:00"/>
    <s v="LC"/>
    <x v="2"/>
    <n v="10"/>
    <s v="H"/>
    <n v="88"/>
  </r>
  <r>
    <d v="2010-06-17T00:00:00"/>
    <s v="LC"/>
    <x v="2"/>
    <n v="10"/>
    <s v="H"/>
    <n v="93"/>
  </r>
  <r>
    <d v="2010-06-18T00:00:00"/>
    <s v="LC"/>
    <x v="2"/>
    <n v="10"/>
    <s v="H"/>
    <n v="86"/>
  </r>
  <r>
    <d v="2010-06-18T00:00:00"/>
    <s v="LC"/>
    <x v="2"/>
    <n v="10"/>
    <s v="H"/>
    <n v="94"/>
  </r>
  <r>
    <d v="2010-06-18T00:00:00"/>
    <s v="LC"/>
    <x v="2"/>
    <n v="10"/>
    <s v="H"/>
    <n v="87"/>
  </r>
  <r>
    <d v="2010-06-18T00:00:00"/>
    <s v="LC"/>
    <x v="2"/>
    <n v="10"/>
    <s v="H"/>
    <n v="101"/>
  </r>
  <r>
    <d v="2010-06-18T00:00:00"/>
    <s v="LC"/>
    <x v="2"/>
    <n v="10"/>
    <s v="H"/>
    <n v="90"/>
  </r>
  <r>
    <d v="2010-06-18T00:00:00"/>
    <s v="LC"/>
    <x v="2"/>
    <n v="10"/>
    <s v="H"/>
    <n v="102"/>
  </r>
  <r>
    <d v="2010-06-18T00:00:00"/>
    <s v="LC"/>
    <x v="2"/>
    <n v="10"/>
    <s v="H"/>
    <n v="88"/>
  </r>
  <r>
    <d v="2010-06-18T00:00:00"/>
    <s v="LC"/>
    <x v="2"/>
    <n v="10"/>
    <s v="H"/>
    <n v="77"/>
  </r>
  <r>
    <d v="2010-06-18T00:00:00"/>
    <s v="LC"/>
    <x v="2"/>
    <n v="10"/>
    <s v="H"/>
    <n v="88"/>
  </r>
  <r>
    <d v="2010-06-18T00:00:00"/>
    <s v="LC"/>
    <x v="2"/>
    <n v="10"/>
    <s v="H"/>
    <n v="89"/>
  </r>
  <r>
    <d v="2010-06-19T00:00:00"/>
    <s v="LC"/>
    <x v="2"/>
    <n v="10"/>
    <s v="H"/>
    <n v="87"/>
  </r>
  <r>
    <d v="2010-06-19T00:00:00"/>
    <s v="LC"/>
    <x v="2"/>
    <n v="10"/>
    <s v="H"/>
    <n v="88"/>
  </r>
  <r>
    <d v="2010-06-19T00:00:00"/>
    <s v="LC"/>
    <x v="2"/>
    <n v="10"/>
    <s v="H"/>
    <n v="88"/>
  </r>
  <r>
    <d v="2010-06-19T00:00:00"/>
    <s v="LC"/>
    <x v="2"/>
    <n v="10"/>
    <s v="H"/>
    <n v="91"/>
  </r>
  <r>
    <d v="2010-06-19T00:00:00"/>
    <s v="LC"/>
    <x v="2"/>
    <n v="10"/>
    <s v="H"/>
    <n v="88"/>
  </r>
  <r>
    <d v="2010-06-19T00:00:00"/>
    <s v="LC"/>
    <x v="2"/>
    <n v="10"/>
    <s v="H"/>
    <n v="89"/>
  </r>
  <r>
    <d v="2010-06-19T00:00:00"/>
    <s v="LC"/>
    <x v="2"/>
    <n v="10"/>
    <s v="H"/>
    <n v="94"/>
  </r>
  <r>
    <d v="2010-06-19T00:00:00"/>
    <s v="LC"/>
    <x v="2"/>
    <n v="10"/>
    <s v="H"/>
    <n v="96"/>
  </r>
  <r>
    <d v="2010-06-19T00:00:00"/>
    <s v="LC"/>
    <x v="2"/>
    <n v="10"/>
    <s v="H"/>
    <n v="100"/>
  </r>
  <r>
    <d v="2010-06-19T00:00:00"/>
    <s v="LC"/>
    <x v="2"/>
    <n v="10"/>
    <s v="H"/>
    <n v="99"/>
  </r>
  <r>
    <d v="2010-06-19T00:00:00"/>
    <s v="LC"/>
    <x v="2"/>
    <n v="10"/>
    <s v="H"/>
    <n v="96"/>
  </r>
  <r>
    <d v="2010-06-19T00:00:00"/>
    <s v="LC"/>
    <x v="2"/>
    <n v="10"/>
    <s v="H"/>
    <n v="89"/>
  </r>
  <r>
    <d v="2010-06-19T00:00:00"/>
    <s v="LC"/>
    <x v="2"/>
    <n v="10"/>
    <s v="H"/>
    <n v="89"/>
  </r>
  <r>
    <d v="2010-06-19T00:00:00"/>
    <s v="LC"/>
    <x v="2"/>
    <n v="10"/>
    <s v="H"/>
    <n v="89"/>
  </r>
  <r>
    <d v="2010-06-19T00:00:00"/>
    <s v="LC"/>
    <x v="2"/>
    <n v="10"/>
    <s v="H"/>
    <n v="93"/>
  </r>
  <r>
    <d v="2010-06-19T00:00:00"/>
    <s v="LC"/>
    <x v="2"/>
    <n v="10"/>
    <s v="H"/>
    <n v="92"/>
  </r>
  <r>
    <d v="2010-06-19T00:00:00"/>
    <s v="LC"/>
    <x v="2"/>
    <n v="10"/>
    <s v="H"/>
    <n v="88"/>
  </r>
  <r>
    <d v="2010-06-19T00:00:00"/>
    <s v="LC"/>
    <x v="2"/>
    <n v="10"/>
    <s v="H"/>
    <n v="106"/>
  </r>
  <r>
    <d v="2010-06-19T00:00:00"/>
    <s v="LC"/>
    <x v="2"/>
    <n v="10"/>
    <s v="H"/>
    <n v="94"/>
  </r>
  <r>
    <d v="2010-06-19T00:00:00"/>
    <s v="LC"/>
    <x v="2"/>
    <n v="10"/>
    <s v="H"/>
    <n v="94"/>
  </r>
  <r>
    <d v="2010-06-19T00:00:00"/>
    <s v="LC"/>
    <x v="2"/>
    <n v="10"/>
    <s v="H"/>
    <n v="99"/>
  </r>
  <r>
    <d v="2010-06-19T00:00:00"/>
    <s v="LC"/>
    <x v="2"/>
    <n v="10"/>
    <s v="H"/>
    <n v="91"/>
  </r>
  <r>
    <d v="2010-06-19T00:00:00"/>
    <s v="LC"/>
    <x v="2"/>
    <n v="10"/>
    <s v="H"/>
    <n v="98"/>
  </r>
  <r>
    <d v="2010-06-19T00:00:00"/>
    <s v="LC"/>
    <x v="2"/>
    <n v="10"/>
    <s v="H"/>
    <n v="94"/>
  </r>
  <r>
    <d v="2010-06-19T00:00:00"/>
    <s v="LC"/>
    <x v="2"/>
    <n v="10"/>
    <s v="H"/>
    <n v="86"/>
  </r>
  <r>
    <d v="2010-06-19T00:00:00"/>
    <s v="LC"/>
    <x v="2"/>
    <n v="10"/>
    <s v="H"/>
    <n v="84"/>
  </r>
  <r>
    <d v="2010-06-19T00:00:00"/>
    <s v="LC"/>
    <x v="2"/>
    <n v="10"/>
    <s v="H"/>
    <n v="97"/>
  </r>
  <r>
    <d v="2010-06-19T00:00:00"/>
    <s v="LC"/>
    <x v="2"/>
    <n v="10"/>
    <s v="H"/>
    <n v="92"/>
  </r>
  <r>
    <d v="2010-06-19T00:00:00"/>
    <s v="LC"/>
    <x v="2"/>
    <n v="10"/>
    <s v="H"/>
    <n v="98"/>
  </r>
  <r>
    <d v="2010-06-19T00:00:00"/>
    <s v="LC"/>
    <x v="2"/>
    <n v="10"/>
    <s v="H"/>
    <n v="88"/>
  </r>
  <r>
    <d v="2010-06-19T00:00:00"/>
    <s v="LC"/>
    <x v="2"/>
    <n v="10"/>
    <s v="H"/>
    <n v="90"/>
  </r>
  <r>
    <d v="2010-06-19T00:00:00"/>
    <s v="LC"/>
    <x v="2"/>
    <n v="10"/>
    <s v="H"/>
    <n v="90"/>
  </r>
  <r>
    <d v="2010-06-19T00:00:00"/>
    <s v="LC"/>
    <x v="2"/>
    <n v="10"/>
    <s v="H"/>
    <n v="89"/>
  </r>
  <r>
    <d v="2010-06-19T00:00:00"/>
    <s v="LC"/>
    <x v="2"/>
    <n v="10"/>
    <s v="H"/>
    <n v="85"/>
  </r>
  <r>
    <d v="2010-06-19T00:00:00"/>
    <s v="LC"/>
    <x v="2"/>
    <n v="10"/>
    <s v="H"/>
    <n v="92"/>
  </r>
  <r>
    <d v="2010-06-20T00:00:00"/>
    <s v="LC"/>
    <x v="2"/>
    <n v="10"/>
    <s v="H"/>
    <n v="93"/>
  </r>
  <r>
    <d v="2010-06-20T00:00:00"/>
    <s v="LC"/>
    <x v="2"/>
    <n v="10"/>
    <s v="H"/>
    <n v="93"/>
  </r>
  <r>
    <d v="2010-06-20T00:00:00"/>
    <s v="LC"/>
    <x v="2"/>
    <n v="10"/>
    <s v="H"/>
    <n v="95"/>
  </r>
  <r>
    <d v="2010-06-20T00:00:00"/>
    <s v="LC"/>
    <x v="2"/>
    <n v="10"/>
    <s v="H"/>
    <n v="94"/>
  </r>
  <r>
    <d v="2010-06-20T00:00:00"/>
    <s v="LC"/>
    <x v="2"/>
    <n v="10"/>
    <s v="H"/>
    <n v="91"/>
  </r>
  <r>
    <d v="2010-06-21T00:00:00"/>
    <s v="LC"/>
    <x v="3"/>
    <n v="10"/>
    <s v="H"/>
    <n v="86"/>
  </r>
  <r>
    <d v="2010-06-21T00:00:00"/>
    <s v="LC"/>
    <x v="3"/>
    <n v="10"/>
    <s v="H"/>
    <n v="86"/>
  </r>
  <r>
    <d v="2010-06-21T00:00:00"/>
    <s v="LC"/>
    <x v="3"/>
    <n v="10"/>
    <s v="H"/>
    <n v="93"/>
  </r>
  <r>
    <d v="2010-06-21T00:00:00"/>
    <s v="LC"/>
    <x v="3"/>
    <n v="10"/>
    <s v="H"/>
    <n v="89"/>
  </r>
  <r>
    <d v="2010-06-21T00:00:00"/>
    <s v="LC"/>
    <x v="3"/>
    <n v="10"/>
    <s v="H"/>
    <n v="99"/>
  </r>
  <r>
    <d v="2010-06-22T00:00:00"/>
    <s v="LC"/>
    <x v="3"/>
    <n v="10"/>
    <s v="H"/>
    <n v="88"/>
  </r>
  <r>
    <d v="2010-06-22T00:00:00"/>
    <s v="LC"/>
    <x v="3"/>
    <n v="10"/>
    <s v="H"/>
    <n v="98"/>
  </r>
  <r>
    <d v="2010-06-22T00:00:00"/>
    <s v="LC"/>
    <x v="3"/>
    <n v="10"/>
    <s v="H"/>
    <n v="92"/>
  </r>
  <r>
    <d v="2010-06-22T00:00:00"/>
    <s v="LC"/>
    <x v="3"/>
    <n v="10"/>
    <s v="H"/>
    <n v="96"/>
  </r>
  <r>
    <d v="2010-06-22T00:00:00"/>
    <s v="LC"/>
    <x v="3"/>
    <n v="10"/>
    <s v="H"/>
    <n v="87"/>
  </r>
  <r>
    <d v="2010-06-22T00:00:00"/>
    <s v="LC"/>
    <x v="3"/>
    <n v="10"/>
    <s v="H"/>
    <n v="92"/>
  </r>
  <r>
    <d v="2010-06-22T00:00:00"/>
    <s v="LC"/>
    <x v="3"/>
    <n v="10"/>
    <s v="H"/>
    <n v="87"/>
  </r>
  <r>
    <d v="2010-06-22T00:00:00"/>
    <s v="LC"/>
    <x v="3"/>
    <n v="10"/>
    <s v="H"/>
    <n v="92"/>
  </r>
  <r>
    <d v="2010-06-23T00:00:00"/>
    <s v="LC"/>
    <x v="3"/>
    <n v="10"/>
    <s v="H"/>
    <n v="86"/>
  </r>
  <r>
    <d v="2010-06-23T00:00:00"/>
    <s v="LC"/>
    <x v="3"/>
    <n v="10"/>
    <s v="H"/>
    <n v="105"/>
  </r>
  <r>
    <d v="2010-06-23T00:00:00"/>
    <s v="LC"/>
    <x v="3"/>
    <n v="10"/>
    <s v="H"/>
    <n v="98"/>
  </r>
  <r>
    <d v="2010-06-23T00:00:00"/>
    <s v="LC"/>
    <x v="3"/>
    <n v="10"/>
    <s v="H"/>
    <n v="91"/>
  </r>
  <r>
    <d v="2010-06-24T00:00:00"/>
    <s v="LC"/>
    <x v="3"/>
    <n v="10"/>
    <s v="H"/>
    <n v="94"/>
  </r>
  <r>
    <d v="2010-06-26T00:00:00"/>
    <s v="LC"/>
    <x v="3"/>
    <n v="10"/>
    <s v="H"/>
    <n v="99"/>
  </r>
  <r>
    <d v="2010-06-26T00:00:00"/>
    <s v="LC"/>
    <x v="3"/>
    <n v="10"/>
    <s v="H"/>
    <n v="96"/>
  </r>
  <r>
    <d v="2010-06-26T00:00:00"/>
    <s v="LC"/>
    <x v="3"/>
    <n v="10"/>
    <s v="H"/>
    <n v="99"/>
  </r>
  <r>
    <d v="2010-06-26T00:00:00"/>
    <s v="LC"/>
    <x v="3"/>
    <n v="10"/>
    <s v="H"/>
    <n v="96"/>
  </r>
  <r>
    <d v="2010-06-26T00:00:00"/>
    <s v="LC"/>
    <x v="3"/>
    <n v="10"/>
    <s v="H"/>
    <n v="101"/>
  </r>
  <r>
    <d v="2010-06-26T00:00:00"/>
    <s v="LC"/>
    <x v="3"/>
    <n v="10"/>
    <s v="H"/>
    <n v="91"/>
  </r>
  <r>
    <d v="2010-06-26T00:00:00"/>
    <s v="LC"/>
    <x v="3"/>
    <n v="10"/>
    <s v="H"/>
    <n v="92"/>
  </r>
  <r>
    <d v="2010-06-27T00:00:00"/>
    <s v="UC"/>
    <x v="3"/>
    <n v="10"/>
    <s v="H"/>
    <n v="105"/>
  </r>
  <r>
    <d v="2010-06-27T00:00:00"/>
    <s v="UC"/>
    <x v="3"/>
    <n v="10"/>
    <s v="H"/>
    <n v="89"/>
  </r>
  <r>
    <d v="2010-06-27T00:00:00"/>
    <s v="UC"/>
    <x v="3"/>
    <n v="10"/>
    <s v="H"/>
    <n v="93"/>
  </r>
  <r>
    <d v="2010-06-27T00:00:00"/>
    <s v="UC"/>
    <x v="3"/>
    <n v="10"/>
    <s v="H"/>
    <n v="92"/>
  </r>
  <r>
    <d v="2010-06-27T00:00:00"/>
    <s v="UC"/>
    <x v="3"/>
    <n v="10"/>
    <s v="H"/>
    <n v="91"/>
  </r>
  <r>
    <d v="2010-06-27T00:00:00"/>
    <s v="UC"/>
    <x v="3"/>
    <n v="10"/>
    <s v="H"/>
    <n v="94"/>
  </r>
  <r>
    <d v="2010-06-28T00:00:00"/>
    <s v="UC"/>
    <x v="4"/>
    <n v="10"/>
    <s v="H"/>
    <n v="101"/>
  </r>
  <r>
    <d v="2010-06-28T00:00:00"/>
    <s v="UC"/>
    <x v="4"/>
    <n v="10"/>
    <s v="H"/>
    <n v="97"/>
  </r>
  <r>
    <d v="2010-06-29T00:00:00"/>
    <s v="UC"/>
    <x v="4"/>
    <n v="10"/>
    <s v="H"/>
    <n v="101"/>
  </r>
  <r>
    <d v="2010-06-29T00:00:00"/>
    <s v="UC"/>
    <x v="4"/>
    <n v="10"/>
    <s v="H"/>
    <n v="95"/>
  </r>
  <r>
    <d v="2010-06-29T00:00:00"/>
    <s v="UC"/>
    <x v="4"/>
    <n v="10"/>
    <s v="H"/>
    <n v="93"/>
  </r>
  <r>
    <d v="2010-07-01T00:00:00"/>
    <s v="UC"/>
    <x v="4"/>
    <n v="10"/>
    <s v="H"/>
    <n v="99"/>
  </r>
  <r>
    <d v="2010-07-01T00:00:00"/>
    <s v="UC"/>
    <x v="4"/>
    <n v="10"/>
    <s v="H"/>
    <n v="103"/>
  </r>
  <r>
    <d v="2010-07-02T00:00:00"/>
    <s v="UC"/>
    <x v="4"/>
    <n v="10"/>
    <s v="H"/>
    <n v="100"/>
  </r>
  <r>
    <d v="2010-07-02T00:00:00"/>
    <s v="UC"/>
    <x v="4"/>
    <n v="10"/>
    <s v="H"/>
    <n v="92"/>
  </r>
  <r>
    <d v="2010-07-02T00:00:00"/>
    <s v="UC"/>
    <x v="4"/>
    <n v="10"/>
    <s v="H"/>
    <n v="101"/>
  </r>
  <r>
    <d v="2010-07-02T00:00:00"/>
    <s v="UC"/>
    <x v="4"/>
    <n v="10"/>
    <s v="H"/>
    <n v="106"/>
  </r>
  <r>
    <d v="2010-07-03T00:00:00"/>
    <s v="LC"/>
    <x v="4"/>
    <n v="10"/>
    <s v="H"/>
    <n v="96"/>
  </r>
  <r>
    <d v="2010-07-06T00:00:00"/>
    <s v="UC"/>
    <x v="5"/>
    <n v="10"/>
    <s v="H"/>
    <n v="109"/>
  </r>
  <r>
    <d v="2010-07-06T00:00:00"/>
    <s v="UC"/>
    <x v="5"/>
    <n v="10"/>
    <s v="H"/>
    <n v="105"/>
  </r>
  <r>
    <d v="2010-07-06T00:00:00"/>
    <s v="UC"/>
    <x v="5"/>
    <n v="10"/>
    <s v="H"/>
    <n v="101"/>
  </r>
  <r>
    <d v="2010-07-06T00:00:00"/>
    <s v="UC"/>
    <x v="5"/>
    <n v="10"/>
    <s v="H"/>
    <n v="104"/>
  </r>
  <r>
    <d v="2010-07-06T00:00:00"/>
    <s v="UC"/>
    <x v="5"/>
    <n v="10"/>
    <s v="H"/>
    <n v="105"/>
  </r>
  <r>
    <d v="2010-07-06T00:00:00"/>
    <s v="UC"/>
    <x v="5"/>
    <n v="10"/>
    <s v="H"/>
    <n v="99"/>
  </r>
  <r>
    <d v="2010-07-06T00:00:00"/>
    <s v="UC"/>
    <x v="5"/>
    <n v="10"/>
    <s v="H"/>
    <n v="83"/>
  </r>
  <r>
    <d v="2010-07-06T00:00:00"/>
    <s v="UC"/>
    <x v="5"/>
    <n v="10"/>
    <s v="H"/>
    <n v="97"/>
  </r>
  <r>
    <d v="2010-07-06T00:00:00"/>
    <s v="UC"/>
    <x v="5"/>
    <n v="10"/>
    <s v="H"/>
    <n v="104"/>
  </r>
  <r>
    <d v="2010-07-06T00:00:00"/>
    <s v="UC"/>
    <x v="5"/>
    <n v="10"/>
    <s v="H"/>
    <n v="89"/>
  </r>
  <r>
    <d v="2010-07-06T00:00:00"/>
    <s v="UC"/>
    <x v="5"/>
    <n v="10"/>
    <s v="H"/>
    <n v="96"/>
  </r>
  <r>
    <d v="2010-07-08T00:00:00"/>
    <s v="UC"/>
    <x v="5"/>
    <n v="10"/>
    <s v="H"/>
    <n v="103"/>
  </r>
  <r>
    <d v="2010-07-08T00:00:00"/>
    <s v="UC"/>
    <x v="5"/>
    <n v="10"/>
    <s v="H"/>
    <n v="94"/>
  </r>
  <r>
    <d v="2010-07-20T00:00:00"/>
    <s v="LC"/>
    <x v="6"/>
    <n v="10"/>
    <s v="H"/>
    <n v="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3">
  <r>
    <d v="2010-02-08T00:00:00"/>
    <d v="1899-12-30T16:30:00"/>
    <x v="0"/>
    <d v="1899-12-30T08:30:00"/>
    <n v="16"/>
    <n v="0"/>
    <n v="3"/>
    <n v="0"/>
    <n v="0"/>
    <n v="0"/>
    <n v="3"/>
    <m/>
    <m/>
  </r>
  <r>
    <d v="2010-02-09T00:00:00"/>
    <d v="1899-12-30T08:30:00"/>
    <x v="0"/>
    <d v="1899-12-30T17:45:00"/>
    <n v="9.25"/>
    <n v="0"/>
    <n v="0"/>
    <n v="0"/>
    <n v="0"/>
    <n v="0"/>
    <n v="0"/>
    <m/>
    <m/>
  </r>
  <r>
    <d v="2010-02-09T00:00:00"/>
    <d v="1899-12-30T17:45:00"/>
    <x v="1"/>
    <d v="1899-12-30T07:38:00"/>
    <n v="13.883333333333333"/>
    <n v="0"/>
    <n v="6"/>
    <n v="0"/>
    <n v="0"/>
    <n v="0"/>
    <n v="6"/>
    <m/>
    <m/>
  </r>
  <r>
    <d v="2010-02-10T00:00:00"/>
    <d v="1899-12-30T07:45:00"/>
    <x v="1"/>
    <d v="1899-12-30T17:05:00"/>
    <n v="9.3333333333333339"/>
    <n v="0.11666666666666667"/>
    <n v="1"/>
    <n v="0"/>
    <n v="0"/>
    <n v="0"/>
    <n v="1"/>
    <m/>
    <m/>
  </r>
  <r>
    <d v="2010-02-10T00:00:00"/>
    <d v="1899-12-30T17:05:00"/>
    <x v="2"/>
    <d v="1899-12-30T07:25:00"/>
    <n v="14.333333333333334"/>
    <n v="0"/>
    <n v="8"/>
    <n v="0"/>
    <n v="0"/>
    <n v="0"/>
    <n v="8"/>
    <m/>
    <m/>
  </r>
  <r>
    <d v="2010-02-11T00:00:00"/>
    <d v="1899-12-30T07:30:00"/>
    <x v="2"/>
    <d v="1899-12-30T17:35:00"/>
    <n v="10.083333333333334"/>
    <n v="8.3333333333333329E-2"/>
    <n v="0"/>
    <n v="0"/>
    <n v="0"/>
    <n v="0"/>
    <n v="0"/>
    <m/>
    <m/>
  </r>
  <r>
    <d v="2010-02-11T00:00:00"/>
    <d v="1899-12-30T17:35:00"/>
    <x v="3"/>
    <d v="1899-12-30T07:20:00"/>
    <n v="13.75"/>
    <n v="0"/>
    <n v="5"/>
    <n v="0"/>
    <n v="0"/>
    <n v="0"/>
    <n v="5"/>
    <m/>
    <m/>
  </r>
  <r>
    <d v="2010-02-12T00:00:00"/>
    <d v="1899-12-30T07:20:00"/>
    <x v="3"/>
    <d v="1899-12-30T17:45:00"/>
    <n v="10.416666666666666"/>
    <n v="0"/>
    <n v="2"/>
    <n v="0"/>
    <n v="0"/>
    <n v="0"/>
    <n v="2"/>
    <m/>
    <m/>
  </r>
  <r>
    <d v="2010-02-12T00:00:00"/>
    <d v="1899-12-30T17:45:00"/>
    <x v="4"/>
    <d v="1899-12-30T07:45:00"/>
    <n v="14"/>
    <n v="0"/>
    <n v="4"/>
    <n v="0"/>
    <n v="0"/>
    <n v="0"/>
    <n v="4"/>
    <m/>
    <m/>
  </r>
  <r>
    <d v="2010-02-13T00:00:00"/>
    <d v="1899-12-30T07:45:00"/>
    <x v="4"/>
    <d v="1899-12-30T17:50:00"/>
    <n v="10.083333333333334"/>
    <n v="0"/>
    <n v="3"/>
    <n v="0"/>
    <n v="0"/>
    <n v="0"/>
    <n v="3"/>
    <m/>
    <m/>
  </r>
  <r>
    <d v="2010-02-13T00:00:00"/>
    <d v="1899-12-30T17:50:00"/>
    <x v="5"/>
    <d v="1899-12-30T07:30:00"/>
    <n v="13.666666666666666"/>
    <n v="0"/>
    <n v="7"/>
    <n v="0"/>
    <n v="0"/>
    <n v="0"/>
    <n v="7"/>
    <m/>
    <m/>
  </r>
  <r>
    <d v="2010-02-14T00:00:00"/>
    <d v="1899-12-30T07:30:00"/>
    <x v="5"/>
    <d v="1899-12-30T17:50:00"/>
    <n v="10.333333333333334"/>
    <n v="0"/>
    <n v="0"/>
    <n v="0"/>
    <n v="0"/>
    <n v="0"/>
    <n v="0"/>
    <m/>
    <m/>
  </r>
  <r>
    <d v="2010-02-14T00:00:00"/>
    <d v="1899-12-30T17:50:00"/>
    <x v="6"/>
    <d v="1899-12-30T07:20:00"/>
    <n v="13.5"/>
    <n v="0"/>
    <n v="2"/>
    <n v="0"/>
    <n v="0"/>
    <n v="0"/>
    <n v="2"/>
    <m/>
    <m/>
  </r>
  <r>
    <d v="2010-02-15T00:00:00"/>
    <d v="1899-12-30T07:20:00"/>
    <x v="6"/>
    <d v="1899-12-30T18:00:00"/>
    <n v="10.666666666666666"/>
    <n v="0"/>
    <n v="1"/>
    <n v="0"/>
    <n v="0"/>
    <n v="0"/>
    <n v="1"/>
    <m/>
    <m/>
  </r>
  <r>
    <d v="2010-02-15T00:00:00"/>
    <d v="1899-12-30T18:00:00"/>
    <x v="7"/>
    <d v="1899-12-30T08:20:00"/>
    <n v="14.333333333333334"/>
    <n v="0"/>
    <n v="4"/>
    <n v="0"/>
    <n v="0"/>
    <n v="0"/>
    <n v="4"/>
    <m/>
    <m/>
  </r>
  <r>
    <d v="2010-02-16T00:00:00"/>
    <d v="1899-12-30T08:25:00"/>
    <x v="7"/>
    <d v="1899-12-30T17:10:00"/>
    <n v="8.75"/>
    <n v="8.3333333333333329E-2"/>
    <n v="1"/>
    <n v="0"/>
    <n v="0"/>
    <n v="0"/>
    <n v="1"/>
    <m/>
    <m/>
  </r>
  <r>
    <d v="2010-02-16T00:00:00"/>
    <d v="1899-12-30T17:10:00"/>
    <x v="8"/>
    <d v="1899-12-30T08:05:00"/>
    <n v="14.916666666666666"/>
    <n v="0"/>
    <n v="4"/>
    <n v="0"/>
    <n v="0"/>
    <n v="0"/>
    <n v="4"/>
    <m/>
    <m/>
  </r>
  <r>
    <d v="2010-02-17T00:00:00"/>
    <d v="1899-12-30T08:10:00"/>
    <x v="8"/>
    <d v="1899-12-30T16:55:00"/>
    <n v="8.75"/>
    <n v="8.3333333333333329E-2"/>
    <n v="1"/>
    <n v="0"/>
    <n v="0"/>
    <n v="0"/>
    <n v="1"/>
    <m/>
    <m/>
  </r>
  <r>
    <d v="2010-02-17T00:00:00"/>
    <d v="1899-12-30T16:55:00"/>
    <x v="9"/>
    <d v="1899-12-30T07:25:00"/>
    <n v="14.5"/>
    <n v="0"/>
    <n v="1"/>
    <n v="0"/>
    <n v="0"/>
    <n v="0"/>
    <n v="1"/>
    <m/>
    <m/>
  </r>
  <r>
    <d v="2010-02-18T00:00:00"/>
    <d v="1899-12-30T07:25:00"/>
    <x v="9"/>
    <d v="1899-12-30T17:45:00"/>
    <n v="10.333333333333334"/>
    <n v="0"/>
    <n v="2"/>
    <n v="0"/>
    <n v="0"/>
    <n v="0"/>
    <n v="2"/>
    <m/>
    <m/>
  </r>
  <r>
    <d v="2010-02-18T00:00:00"/>
    <d v="1899-12-30T17:45:00"/>
    <x v="10"/>
    <d v="1899-12-30T07:23:00"/>
    <n v="13.633333333333333"/>
    <n v="0"/>
    <n v="2"/>
    <n v="0"/>
    <n v="0"/>
    <n v="0"/>
    <n v="2"/>
    <m/>
    <m/>
  </r>
  <r>
    <d v="2010-02-19T00:00:00"/>
    <d v="1899-12-30T07:23:00"/>
    <x v="10"/>
    <d v="1899-12-30T17:15:00"/>
    <n v="9.8666666666666671"/>
    <n v="0"/>
    <n v="1"/>
    <n v="0"/>
    <n v="0"/>
    <n v="0"/>
    <n v="1"/>
    <m/>
    <m/>
  </r>
  <r>
    <d v="2010-02-19T00:00:00"/>
    <d v="1899-12-30T17:15:00"/>
    <x v="11"/>
    <d v="1899-12-30T07:25:00"/>
    <n v="14.166666666666666"/>
    <n v="0"/>
    <n v="9"/>
    <n v="0"/>
    <n v="0"/>
    <n v="0"/>
    <n v="9"/>
    <m/>
    <m/>
  </r>
  <r>
    <d v="2010-02-20T00:00:00"/>
    <d v="1899-12-30T07:25:00"/>
    <x v="11"/>
    <d v="1899-12-30T17:38:00"/>
    <n v="10.216666666666667"/>
    <n v="0"/>
    <n v="0"/>
    <n v="0"/>
    <n v="0"/>
    <n v="0"/>
    <n v="0"/>
    <m/>
    <m/>
  </r>
  <r>
    <d v="2010-02-20T00:00:00"/>
    <d v="1899-12-30T17:38:00"/>
    <x v="12"/>
    <d v="1899-12-30T07:55:00"/>
    <n v="14.283333333333333"/>
    <n v="0"/>
    <n v="7"/>
    <n v="0"/>
    <n v="0"/>
    <n v="0"/>
    <n v="7"/>
    <m/>
    <m/>
  </r>
  <r>
    <d v="2010-02-21T00:00:00"/>
    <d v="1899-12-30T07:55:00"/>
    <x v="12"/>
    <d v="1899-12-30T17:20:00"/>
    <n v="9.4166666666666661"/>
    <n v="0"/>
    <n v="1"/>
    <n v="0"/>
    <n v="0"/>
    <n v="0"/>
    <n v="1"/>
    <m/>
    <m/>
  </r>
  <r>
    <d v="2010-02-21T00:00:00"/>
    <d v="1899-12-30T17:20:00"/>
    <x v="13"/>
    <d v="1899-12-30T08:05:00"/>
    <n v="14.75"/>
    <n v="0"/>
    <n v="2"/>
    <n v="0"/>
    <n v="0"/>
    <n v="0"/>
    <n v="2"/>
    <m/>
    <m/>
  </r>
  <r>
    <d v="2010-02-22T00:00:00"/>
    <d v="1899-12-30T08:10:00"/>
    <x v="13"/>
    <d v="1899-12-30T17:05:00"/>
    <n v="8.9166666666666661"/>
    <n v="8.3333333333333329E-2"/>
    <n v="0"/>
    <n v="0"/>
    <n v="0"/>
    <n v="0"/>
    <n v="0"/>
    <m/>
    <m/>
  </r>
  <r>
    <d v="2010-02-22T00:00:00"/>
    <d v="1899-12-30T17:05:00"/>
    <x v="14"/>
    <d v="1899-12-30T07:40:00"/>
    <n v="14.583333333333334"/>
    <n v="0"/>
    <n v="1"/>
    <n v="0"/>
    <n v="0"/>
    <n v="0"/>
    <n v="1"/>
    <m/>
    <m/>
  </r>
  <r>
    <d v="2010-02-23T00:00:00"/>
    <d v="1899-12-30T07:45:00"/>
    <x v="14"/>
    <d v="1899-12-30T18:00:00"/>
    <n v="10.25"/>
    <n v="8.3333333333333329E-2"/>
    <n v="0"/>
    <n v="0"/>
    <n v="0"/>
    <n v="0"/>
    <n v="0"/>
    <m/>
    <m/>
  </r>
  <r>
    <d v="2010-02-23T00:00:00"/>
    <d v="1899-12-30T18:00:00"/>
    <x v="15"/>
    <d v="1899-12-30T07:20:00"/>
    <n v="13.333333333333334"/>
    <n v="0"/>
    <n v="0"/>
    <n v="0"/>
    <n v="0"/>
    <n v="0"/>
    <n v="0"/>
    <m/>
    <m/>
  </r>
  <r>
    <d v="2010-02-24T00:00:00"/>
    <d v="1899-12-30T07:25:00"/>
    <x v="15"/>
    <d v="1899-12-30T17:32:00"/>
    <n v="10.116666666666667"/>
    <n v="8.3333333333333329E-2"/>
    <n v="0"/>
    <n v="0"/>
    <n v="0"/>
    <n v="0"/>
    <n v="0"/>
    <m/>
    <m/>
  </r>
  <r>
    <d v="2010-02-24T00:00:00"/>
    <d v="1899-12-30T17:32:00"/>
    <x v="16"/>
    <d v="1899-12-30T07:17:00"/>
    <n v="13.75"/>
    <n v="0"/>
    <n v="3"/>
    <n v="0"/>
    <n v="0"/>
    <n v="0"/>
    <n v="3"/>
    <m/>
    <m/>
  </r>
  <r>
    <d v="2010-02-25T00:00:00"/>
    <d v="1899-12-30T07:17:00"/>
    <x v="16"/>
    <d v="1899-12-30T17:45:00"/>
    <n v="10.466666666666667"/>
    <n v="0"/>
    <n v="0"/>
    <n v="0"/>
    <n v="0"/>
    <n v="0"/>
    <n v="0"/>
    <m/>
    <m/>
  </r>
  <r>
    <d v="2010-02-25T00:00:00"/>
    <d v="1899-12-30T17:45:00"/>
    <x v="17"/>
    <d v="1899-12-30T07:35:00"/>
    <n v="13.833333333333334"/>
    <n v="0"/>
    <n v="0"/>
    <n v="0"/>
    <n v="0"/>
    <n v="0"/>
    <n v="0"/>
    <m/>
    <m/>
  </r>
  <r>
    <d v="2010-02-26T00:00:00"/>
    <d v="1899-12-30T07:35:00"/>
    <x v="17"/>
    <d v="1899-12-30T17:20:00"/>
    <n v="9.75"/>
    <n v="0"/>
    <n v="0"/>
    <n v="0"/>
    <n v="0"/>
    <n v="0"/>
    <n v="0"/>
    <m/>
    <m/>
  </r>
  <r>
    <d v="2010-02-26T00:00:00"/>
    <d v="1899-12-30T17:20:00"/>
    <x v="18"/>
    <d v="1899-12-30T07:10:00"/>
    <n v="13.833333333333334"/>
    <n v="0"/>
    <n v="0"/>
    <n v="0"/>
    <n v="0"/>
    <n v="0"/>
    <n v="0"/>
    <m/>
    <m/>
  </r>
  <r>
    <d v="2010-02-27T00:00:00"/>
    <d v="1899-12-30T07:10:00"/>
    <x v="18"/>
    <d v="1899-12-30T18:15:00"/>
    <n v="11.083333333333334"/>
    <n v="0"/>
    <n v="0"/>
    <n v="0"/>
    <n v="0"/>
    <n v="0"/>
    <n v="0"/>
    <m/>
    <m/>
  </r>
  <r>
    <d v="2010-02-27T00:00:00"/>
    <d v="1899-12-30T18:15:00"/>
    <x v="19"/>
    <d v="1899-12-30T07:50:00"/>
    <n v="13.583333333333334"/>
    <n v="0"/>
    <n v="1"/>
    <n v="0"/>
    <n v="0"/>
    <n v="0"/>
    <n v="1"/>
    <m/>
    <m/>
  </r>
  <r>
    <d v="2010-02-28T00:00:00"/>
    <d v="1899-12-30T07:50:00"/>
    <x v="19"/>
    <d v="1899-12-30T17:30:00"/>
    <n v="9.6666666666666661"/>
    <n v="0"/>
    <n v="0"/>
    <n v="0"/>
    <n v="0"/>
    <n v="0"/>
    <n v="0"/>
    <m/>
    <m/>
  </r>
  <r>
    <d v="2010-02-28T00:00:00"/>
    <d v="1899-12-30T17:30:00"/>
    <x v="20"/>
    <d v="1899-12-30T08:10:00"/>
    <n v="14.666666666666666"/>
    <n v="0"/>
    <n v="0"/>
    <n v="0"/>
    <n v="0"/>
    <n v="0"/>
    <n v="0"/>
    <m/>
    <m/>
  </r>
  <r>
    <d v="2010-03-01T00:00:00"/>
    <d v="1899-12-30T08:10:00"/>
    <x v="20"/>
    <d v="1899-12-30T18:05:00"/>
    <n v="9.9166666666666661"/>
    <n v="0"/>
    <n v="0"/>
    <n v="0"/>
    <n v="0"/>
    <n v="0"/>
    <n v="0"/>
    <m/>
    <m/>
  </r>
  <r>
    <d v="2010-03-01T00:00:00"/>
    <d v="1899-12-30T18:05:00"/>
    <x v="21"/>
    <d v="1899-12-30T06:55:00"/>
    <n v="12.833333333333334"/>
    <n v="0"/>
    <n v="0"/>
    <n v="0"/>
    <n v="0"/>
    <n v="0"/>
    <n v="0"/>
    <m/>
    <m/>
  </r>
  <r>
    <d v="2010-03-02T00:00:00"/>
    <d v="1899-12-30T06:55:00"/>
    <x v="21"/>
    <d v="1899-12-30T17:10:00"/>
    <n v="10.25"/>
    <n v="0"/>
    <n v="0"/>
    <n v="0"/>
    <n v="0"/>
    <n v="0"/>
    <n v="0"/>
    <m/>
    <m/>
  </r>
  <r>
    <d v="2010-03-02T00:00:00"/>
    <d v="1899-12-30T17:10:00"/>
    <x v="22"/>
    <d v="1899-12-30T07:30:00"/>
    <n v="14.333333333333334"/>
    <n v="0"/>
    <n v="0"/>
    <n v="0"/>
    <n v="0"/>
    <n v="0"/>
    <n v="0"/>
    <m/>
    <m/>
  </r>
  <r>
    <d v="2010-03-03T00:00:00"/>
    <d v="1899-12-30T07:30:00"/>
    <x v="22"/>
    <d v="1899-12-30T17:50:00"/>
    <n v="10.333333333333334"/>
    <n v="0"/>
    <n v="0"/>
    <n v="0"/>
    <n v="0"/>
    <n v="0"/>
    <n v="0"/>
    <m/>
    <m/>
  </r>
  <r>
    <d v="2010-03-03T00:00:00"/>
    <d v="1899-12-30T17:50:00"/>
    <x v="23"/>
    <d v="1899-12-30T07:18:00"/>
    <n v="13.466666666666667"/>
    <n v="0"/>
    <n v="1"/>
    <n v="0"/>
    <n v="0"/>
    <n v="0"/>
    <n v="1"/>
    <m/>
    <m/>
  </r>
  <r>
    <d v="2010-03-04T00:00:00"/>
    <d v="1899-12-30T07:18:00"/>
    <x v="23"/>
    <d v="1899-12-30T18:10:00"/>
    <n v="10.866666666666667"/>
    <n v="0"/>
    <n v="0"/>
    <n v="0"/>
    <n v="0"/>
    <n v="0"/>
    <n v="0"/>
    <m/>
    <m/>
  </r>
  <r>
    <d v="2010-03-04T00:00:00"/>
    <d v="1899-12-30T18:10:00"/>
    <x v="24"/>
    <d v="1899-12-30T07:20:00"/>
    <n v="13.166666666666666"/>
    <n v="0"/>
    <n v="0"/>
    <n v="0"/>
    <n v="0"/>
    <n v="0"/>
    <n v="0"/>
    <m/>
    <m/>
  </r>
  <r>
    <d v="2010-03-05T00:00:00"/>
    <d v="1899-12-30T07:20:00"/>
    <x v="24"/>
    <d v="1899-12-30T18:10:00"/>
    <n v="10.833333333333334"/>
    <n v="0"/>
    <n v="0"/>
    <n v="0"/>
    <n v="0"/>
    <n v="0"/>
    <n v="0"/>
    <m/>
    <m/>
  </r>
  <r>
    <d v="2010-03-05T00:00:00"/>
    <d v="1899-12-30T18:10:00"/>
    <x v="25"/>
    <d v="1899-12-30T07:30:00"/>
    <n v="13.333333333333334"/>
    <n v="0"/>
    <n v="0"/>
    <n v="0"/>
    <n v="0"/>
    <n v="0"/>
    <n v="0"/>
    <m/>
    <m/>
  </r>
  <r>
    <d v="2010-03-06T00:00:00"/>
    <d v="1899-12-30T07:35:00"/>
    <x v="25"/>
    <d v="1899-12-30T19:00:00"/>
    <n v="11.416666666666666"/>
    <n v="8.3333333333333329E-2"/>
    <n v="0"/>
    <n v="0"/>
    <n v="0"/>
    <n v="0"/>
    <n v="0"/>
    <m/>
    <m/>
  </r>
  <r>
    <d v="2010-03-06T00:00:00"/>
    <d v="1899-12-30T19:00:00"/>
    <x v="26"/>
    <d v="1899-12-30T08:30:00"/>
    <n v="13.5"/>
    <n v="0"/>
    <n v="2"/>
    <n v="0"/>
    <n v="0"/>
    <n v="0"/>
    <n v="2"/>
    <m/>
    <m/>
  </r>
  <r>
    <d v="2010-03-07T00:00:00"/>
    <d v="1899-12-30T08:35:00"/>
    <x v="26"/>
    <d v="1899-12-30T18:10:00"/>
    <n v="9.5833333333333339"/>
    <n v="8.3333333333333329E-2"/>
    <n v="0"/>
    <n v="0"/>
    <n v="0"/>
    <n v="0"/>
    <n v="0"/>
    <m/>
    <m/>
  </r>
  <r>
    <d v="2010-03-07T00:00:00"/>
    <d v="1899-12-30T18:10:00"/>
    <x v="27"/>
    <d v="1899-12-30T08:15:00"/>
    <n v="14.083333333333334"/>
    <n v="0"/>
    <n v="2"/>
    <n v="0"/>
    <n v="0"/>
    <n v="0"/>
    <n v="2"/>
    <m/>
    <m/>
  </r>
  <r>
    <d v="2010-03-08T00:00:00"/>
    <d v="1899-12-30T08:15:00"/>
    <x v="27"/>
    <d v="1899-12-30T17:40:00"/>
    <n v="9.4166666666666661"/>
    <n v="0"/>
    <n v="1"/>
    <n v="0"/>
    <n v="0"/>
    <n v="0"/>
    <n v="1"/>
    <m/>
    <m/>
  </r>
  <r>
    <d v="2010-03-08T00:00:00"/>
    <d v="1899-12-30T17:40:00"/>
    <x v="28"/>
    <d v="1899-12-30T07:20:00"/>
    <n v="13.666666666666666"/>
    <n v="0"/>
    <n v="3"/>
    <n v="0"/>
    <n v="0"/>
    <n v="0"/>
    <n v="3"/>
    <m/>
    <m/>
  </r>
  <r>
    <d v="2010-03-09T00:00:00"/>
    <d v="1899-12-30T07:20:00"/>
    <x v="28"/>
    <d v="1899-12-30T17:38:00"/>
    <n v="10.3"/>
    <n v="0"/>
    <n v="0"/>
    <n v="0"/>
    <n v="0"/>
    <n v="0"/>
    <n v="0"/>
    <m/>
    <m/>
  </r>
  <r>
    <d v="2010-03-09T00:00:00"/>
    <d v="1899-12-30T17:38:00"/>
    <x v="29"/>
    <d v="1899-12-30T07:30:00"/>
    <n v="13.866666666666667"/>
    <n v="0"/>
    <n v="6"/>
    <n v="0"/>
    <n v="0"/>
    <n v="0"/>
    <n v="6"/>
    <m/>
    <m/>
  </r>
  <r>
    <d v="2010-03-10T00:00:00"/>
    <d v="1899-12-30T07:30:00"/>
    <x v="29"/>
    <d v="1899-12-30T15:30:00"/>
    <n v="8"/>
    <n v="0"/>
    <n v="0"/>
    <n v="0"/>
    <n v="0"/>
    <n v="0"/>
    <n v="0"/>
    <m/>
    <m/>
  </r>
  <r>
    <d v="2010-03-10T00:00:00"/>
    <d v="1899-12-30T15:30:00"/>
    <x v="30"/>
    <d v="1899-12-30T07:28:00"/>
    <n v="15.966666666666667"/>
    <n v="0"/>
    <n v="3"/>
    <n v="0"/>
    <n v="0"/>
    <n v="0"/>
    <n v="3"/>
    <m/>
    <m/>
  </r>
  <r>
    <d v="2010-03-11T00:00:00"/>
    <d v="1899-12-30T07:28:00"/>
    <x v="30"/>
    <d v="1899-12-30T17:30:00"/>
    <n v="10.033333333333333"/>
    <n v="0"/>
    <n v="0"/>
    <n v="0"/>
    <n v="0"/>
    <n v="0"/>
    <n v="0"/>
    <m/>
    <m/>
  </r>
  <r>
    <d v="2010-03-11T00:00:00"/>
    <d v="1899-12-30T17:30:00"/>
    <x v="31"/>
    <d v="1899-12-30T07:30:00"/>
    <n v="14"/>
    <n v="0"/>
    <n v="1"/>
    <n v="0"/>
    <n v="0"/>
    <n v="0"/>
    <n v="1"/>
    <m/>
    <m/>
  </r>
  <r>
    <d v="2010-03-12T00:00:00"/>
    <d v="1899-12-30T07:30:00"/>
    <x v="31"/>
    <d v="1899-12-30T17:15:00"/>
    <n v="9.75"/>
    <n v="0"/>
    <n v="0"/>
    <n v="0"/>
    <n v="0"/>
    <n v="0"/>
    <n v="0"/>
    <m/>
    <m/>
  </r>
  <r>
    <d v="2010-03-12T00:00:00"/>
    <d v="1899-12-30T17:15:00"/>
    <x v="32"/>
    <d v="1899-12-30T06:55:00"/>
    <n v="13.666666666666666"/>
    <n v="0"/>
    <n v="7"/>
    <n v="0"/>
    <n v="0"/>
    <n v="0"/>
    <n v="7"/>
    <m/>
    <m/>
  </r>
  <r>
    <d v="2010-03-13T00:00:00"/>
    <d v="1899-12-30T06:55:00"/>
    <x v="32"/>
    <d v="1899-12-30T18:30:00"/>
    <n v="11.583333333333334"/>
    <n v="0"/>
    <n v="0"/>
    <n v="0"/>
    <n v="0"/>
    <n v="0"/>
    <n v="0"/>
    <m/>
    <m/>
  </r>
  <r>
    <d v="2010-03-13T00:00:00"/>
    <d v="1899-12-30T18:30:00"/>
    <x v="33"/>
    <d v="1899-12-30T07:35:00"/>
    <n v="13.083333333333334"/>
    <n v="0"/>
    <n v="3"/>
    <n v="0"/>
    <n v="0"/>
    <n v="0"/>
    <n v="3"/>
    <m/>
    <m/>
  </r>
  <r>
    <d v="2010-03-14T00:00:00"/>
    <d v="1899-12-30T07:35:00"/>
    <x v="33"/>
    <d v="1899-12-30T19:00:00"/>
    <n v="11.416666666666666"/>
    <n v="0"/>
    <n v="0"/>
    <n v="0"/>
    <n v="0"/>
    <n v="0"/>
    <n v="0"/>
    <m/>
    <m/>
  </r>
  <r>
    <d v="2010-03-14T00:00:00"/>
    <d v="1899-12-30T19:00:00"/>
    <x v="34"/>
    <d v="1899-12-30T08:00:00"/>
    <n v="13"/>
    <n v="0"/>
    <n v="3"/>
    <n v="0"/>
    <n v="0"/>
    <n v="0"/>
    <n v="3"/>
    <m/>
    <m/>
  </r>
  <r>
    <d v="2010-03-15T00:00:00"/>
    <d v="1899-12-30T08:00:00"/>
    <x v="34"/>
    <d v="1899-12-30T19:05:00"/>
    <n v="11.083333333333334"/>
    <n v="0"/>
    <n v="0"/>
    <n v="0"/>
    <n v="0"/>
    <n v="0"/>
    <n v="0"/>
    <m/>
    <m/>
  </r>
  <r>
    <d v="2010-03-15T00:00:00"/>
    <d v="1899-12-30T19:05:00"/>
    <x v="35"/>
    <d v="1899-12-30T07:50:00"/>
    <n v="12.75"/>
    <n v="0"/>
    <n v="3"/>
    <n v="0"/>
    <n v="0"/>
    <n v="0"/>
    <n v="3"/>
    <m/>
    <m/>
  </r>
  <r>
    <d v="2010-03-16T00:00:00"/>
    <d v="1899-12-30T07:50:00"/>
    <x v="35"/>
    <d v="1899-12-30T15:25:00"/>
    <n v="7.583333333333333"/>
    <n v="0"/>
    <n v="0"/>
    <n v="0"/>
    <n v="0"/>
    <n v="0"/>
    <n v="0"/>
    <m/>
    <m/>
  </r>
  <r>
    <d v="2010-03-16T00:00:00"/>
    <d v="1899-12-30T15:25:00"/>
    <x v="36"/>
    <d v="1899-12-30T08:30:00"/>
    <n v="17.083333333333332"/>
    <n v="0"/>
    <n v="6"/>
    <n v="0"/>
    <n v="0"/>
    <n v="0"/>
    <n v="6"/>
    <m/>
    <m/>
  </r>
  <r>
    <d v="2010-03-17T00:00:00"/>
    <d v="1899-12-30T08:30:00"/>
    <x v="36"/>
    <d v="1899-12-30T19:15:00"/>
    <n v="10.75"/>
    <n v="0"/>
    <n v="0"/>
    <n v="0"/>
    <n v="0"/>
    <n v="0"/>
    <n v="0"/>
    <m/>
    <m/>
  </r>
  <r>
    <d v="2010-03-17T00:00:00"/>
    <d v="1899-12-30T19:15:00"/>
    <x v="37"/>
    <d v="1899-12-30T07:50:00"/>
    <n v="12.583333333333334"/>
    <n v="0"/>
    <n v="6"/>
    <n v="0"/>
    <n v="0"/>
    <n v="0"/>
    <n v="6"/>
    <m/>
    <m/>
  </r>
  <r>
    <d v="2010-03-18T00:00:00"/>
    <d v="1899-12-30T07:50:00"/>
    <x v="37"/>
    <d v="1899-12-30T19:38:00"/>
    <n v="11.8"/>
    <n v="0"/>
    <n v="0"/>
    <n v="0"/>
    <n v="0"/>
    <n v="0"/>
    <n v="0"/>
    <m/>
    <m/>
  </r>
  <r>
    <d v="2010-03-18T00:00:00"/>
    <d v="1899-12-30T19:38:00"/>
    <x v="38"/>
    <d v="1899-12-30T09:00:00"/>
    <n v="13.366666666666667"/>
    <n v="0"/>
    <n v="4"/>
    <n v="0"/>
    <n v="0"/>
    <n v="0"/>
    <n v="4"/>
    <m/>
    <m/>
  </r>
  <r>
    <d v="2010-03-19T00:00:00"/>
    <d v="1899-12-30T09:00:00"/>
    <x v="38"/>
    <d v="1899-12-30T18:30:00"/>
    <n v="9.5"/>
    <n v="0"/>
    <n v="0"/>
    <n v="0"/>
    <n v="0"/>
    <n v="0"/>
    <n v="0"/>
    <m/>
    <m/>
  </r>
  <r>
    <d v="2010-03-19T00:00:00"/>
    <d v="1899-12-30T18:30:00"/>
    <x v="39"/>
    <d v="1899-12-30T08:00:00"/>
    <n v="13.5"/>
    <n v="0"/>
    <n v="1"/>
    <n v="0"/>
    <n v="0"/>
    <n v="0"/>
    <n v="1"/>
    <m/>
    <m/>
  </r>
  <r>
    <d v="2010-03-20T00:00:00"/>
    <d v="1899-12-30T08:05:00"/>
    <x v="39"/>
    <d v="1899-12-30T18:50:00"/>
    <n v="10.75"/>
    <n v="8.3333333333333329E-2"/>
    <n v="0"/>
    <n v="0"/>
    <n v="0"/>
    <n v="0"/>
    <n v="0"/>
    <m/>
    <m/>
  </r>
  <r>
    <d v="2010-03-20T00:00:00"/>
    <d v="1899-12-30T18:50:00"/>
    <x v="40"/>
    <d v="1899-12-30T08:15:00"/>
    <n v="13.416666666666666"/>
    <n v="0"/>
    <n v="0"/>
    <n v="0"/>
    <n v="0"/>
    <n v="0"/>
    <n v="0"/>
    <m/>
    <m/>
  </r>
  <r>
    <d v="2010-03-21T00:00:00"/>
    <d v="1899-12-30T08:20:00"/>
    <x v="40"/>
    <d v="1899-12-30T17:30:00"/>
    <n v="9.1666666666666661"/>
    <n v="8.3333333333333329E-2"/>
    <n v="0"/>
    <n v="0"/>
    <n v="0"/>
    <n v="0"/>
    <n v="0"/>
    <m/>
    <m/>
  </r>
  <r>
    <d v="2010-03-21T00:00:00"/>
    <d v="1899-12-30T17:30:00"/>
    <x v="41"/>
    <d v="1899-12-30T07:45:00"/>
    <n v="14.25"/>
    <n v="0"/>
    <n v="2"/>
    <n v="0"/>
    <n v="0"/>
    <n v="0"/>
    <n v="2"/>
    <m/>
    <m/>
  </r>
  <r>
    <d v="2010-03-22T00:00:00"/>
    <d v="1899-12-30T07:50:00"/>
    <x v="41"/>
    <d v="1899-12-30T17:00:00"/>
    <n v="9.1666666666666661"/>
    <n v="8.3333333333333329E-2"/>
    <n v="0"/>
    <n v="0"/>
    <n v="0"/>
    <n v="0"/>
    <n v="0"/>
    <m/>
    <m/>
  </r>
  <r>
    <d v="2010-03-22T00:00:00"/>
    <d v="1899-12-30T17:00:00"/>
    <x v="42"/>
    <d v="1899-12-30T07:40:00"/>
    <n v="14.666666666666666"/>
    <n v="0"/>
    <n v="2"/>
    <n v="0"/>
    <n v="0"/>
    <n v="0"/>
    <n v="2"/>
    <m/>
    <m/>
  </r>
  <r>
    <d v="2010-03-23T00:00:00"/>
    <d v="1899-12-30T07:45:00"/>
    <x v="42"/>
    <d v="1899-12-30T19:00:00"/>
    <n v="11.25"/>
    <n v="8.3333333333333329E-2"/>
    <n v="0"/>
    <n v="0"/>
    <n v="0"/>
    <n v="0"/>
    <n v="0"/>
    <m/>
    <m/>
  </r>
  <r>
    <d v="2010-03-23T00:00:00"/>
    <d v="1899-12-30T19:00:00"/>
    <x v="43"/>
    <d v="1899-12-30T07:40:00"/>
    <n v="12.666666666666666"/>
    <n v="0"/>
    <n v="2"/>
    <n v="0"/>
    <n v="0"/>
    <n v="0"/>
    <n v="2"/>
    <m/>
    <m/>
  </r>
  <r>
    <d v="2010-03-24T00:00:00"/>
    <d v="1899-12-30T07:40:00"/>
    <x v="43"/>
    <d v="1899-12-30T18:30:00"/>
    <n v="10.833333333333334"/>
    <n v="0"/>
    <n v="0"/>
    <n v="0"/>
    <n v="0"/>
    <n v="0"/>
    <n v="0"/>
    <m/>
    <m/>
  </r>
  <r>
    <d v="2010-03-24T00:00:00"/>
    <d v="1899-12-30T18:30:00"/>
    <x v="44"/>
    <d v="1899-12-30T07:45:00"/>
    <n v="13.25"/>
    <n v="0"/>
    <n v="2"/>
    <n v="0"/>
    <n v="0"/>
    <n v="0"/>
    <n v="2"/>
    <m/>
    <m/>
  </r>
  <r>
    <d v="2010-03-25T00:00:00"/>
    <d v="1899-12-30T07:45:00"/>
    <x v="44"/>
    <d v="1899-12-30T17:45:00"/>
    <n v="10"/>
    <n v="0"/>
    <n v="1"/>
    <n v="0"/>
    <n v="0"/>
    <n v="0"/>
    <n v="1"/>
    <m/>
    <m/>
  </r>
  <r>
    <d v="2010-03-25T00:00:00"/>
    <d v="1899-12-30T17:45:00"/>
    <x v="45"/>
    <d v="1899-12-30T07:15:00"/>
    <n v="13.5"/>
    <n v="0"/>
    <n v="4"/>
    <n v="0"/>
    <n v="0"/>
    <n v="0"/>
    <n v="4"/>
    <m/>
    <m/>
  </r>
  <r>
    <d v="2010-03-26T00:00:00"/>
    <d v="1899-12-30T07:15:00"/>
    <x v="45"/>
    <d v="1899-12-30T17:30:00"/>
    <n v="10.25"/>
    <n v="0"/>
    <n v="0"/>
    <n v="0"/>
    <n v="0"/>
    <n v="0"/>
    <n v="0"/>
    <m/>
    <m/>
  </r>
  <r>
    <d v="2010-03-26T00:00:00"/>
    <d v="1899-12-30T17:30:00"/>
    <x v="46"/>
    <d v="1899-12-30T09:00:00"/>
    <n v="15.5"/>
    <n v="0"/>
    <n v="1"/>
    <n v="0"/>
    <n v="0"/>
    <n v="0"/>
    <n v="1"/>
    <m/>
    <m/>
  </r>
  <r>
    <d v="2010-03-27T00:00:00"/>
    <d v="1899-12-30T09:00:00"/>
    <x v="46"/>
    <d v="1899-12-30T18:10:00"/>
    <n v="9.1666666666666661"/>
    <n v="0"/>
    <n v="0"/>
    <n v="0"/>
    <n v="0"/>
    <n v="0"/>
    <n v="0"/>
    <m/>
    <m/>
  </r>
  <r>
    <d v="2010-03-27T00:00:00"/>
    <d v="1899-12-30T18:10:00"/>
    <x v="47"/>
    <d v="1899-12-30T09:30:00"/>
    <n v="15.333333333333334"/>
    <n v="0"/>
    <n v="1"/>
    <n v="0"/>
    <n v="0"/>
    <n v="0"/>
    <n v="1"/>
    <m/>
    <m/>
  </r>
  <r>
    <d v="2010-03-28T00:00:00"/>
    <d v="1899-12-30T09:30:00"/>
    <x v="47"/>
    <d v="1899-12-30T17:35:00"/>
    <n v="8.0833333333333339"/>
    <n v="0"/>
    <n v="0"/>
    <n v="0"/>
    <n v="0"/>
    <n v="0"/>
    <n v="0"/>
    <m/>
    <m/>
  </r>
  <r>
    <d v="2010-03-28T00:00:00"/>
    <d v="1899-12-30T17:35:00"/>
    <x v="48"/>
    <d v="1899-12-30T08:50:00"/>
    <n v="15.25"/>
    <n v="0"/>
    <n v="1"/>
    <n v="0"/>
    <n v="0"/>
    <n v="0"/>
    <n v="1"/>
    <m/>
    <m/>
  </r>
  <r>
    <d v="2010-03-29T00:00:00"/>
    <d v="1899-12-30T08:50:00"/>
    <x v="48"/>
    <d v="1899-12-30T18:00:00"/>
    <n v="9.1666666666666661"/>
    <n v="0"/>
    <n v="0"/>
    <n v="0"/>
    <n v="0"/>
    <n v="0"/>
    <n v="0"/>
    <m/>
    <m/>
  </r>
  <r>
    <d v="2010-03-29T00:00:00"/>
    <d v="1899-12-30T18:00:00"/>
    <x v="49"/>
    <d v="1899-12-30T07:15:00"/>
    <n v="13.25"/>
    <n v="0"/>
    <n v="0"/>
    <n v="0"/>
    <n v="0"/>
    <n v="0"/>
    <n v="0"/>
    <m/>
    <m/>
  </r>
  <r>
    <d v="2010-03-30T00:00:00"/>
    <d v="1899-12-30T07:15:00"/>
    <x v="49"/>
    <d v="1899-12-30T07:35:00"/>
    <m/>
    <n v="0.33333333333333331"/>
    <n v="0"/>
    <n v="0"/>
    <n v="0"/>
    <n v="0"/>
    <n v="0"/>
    <n v="0"/>
    <n v="0"/>
  </r>
  <r>
    <d v="2010-03-30T00:00:00"/>
    <d v="1899-12-30T07:35:00"/>
    <x v="49"/>
    <d v="1899-12-30T19:30:00"/>
    <n v="11.916666666666666"/>
    <m/>
    <n v="0"/>
    <n v="0"/>
    <n v="0"/>
    <n v="0"/>
    <n v="0"/>
    <m/>
    <m/>
  </r>
  <r>
    <d v="2010-03-30T00:00:00"/>
    <d v="1899-12-30T19:30:00"/>
    <x v="50"/>
    <d v="1899-12-30T07:30:00"/>
    <n v="12"/>
    <n v="0"/>
    <n v="0"/>
    <n v="0"/>
    <n v="0"/>
    <n v="0"/>
    <n v="0"/>
    <m/>
    <m/>
  </r>
  <r>
    <d v="2010-03-31T00:00:00"/>
    <d v="1899-12-30T07:35:00"/>
    <x v="50"/>
    <d v="1899-12-30T20:00:00"/>
    <n v="12.416666666666666"/>
    <n v="8.3333333333333329E-2"/>
    <n v="0"/>
    <n v="0"/>
    <n v="0"/>
    <n v="0"/>
    <n v="0"/>
    <m/>
    <m/>
  </r>
  <r>
    <d v="2010-03-31T00:00:00"/>
    <d v="1899-12-30T20:00:00"/>
    <x v="51"/>
    <d v="1899-12-30T07:45:00"/>
    <n v="11.75"/>
    <n v="0"/>
    <n v="0"/>
    <n v="0"/>
    <n v="0"/>
    <n v="0"/>
    <n v="0"/>
    <m/>
    <m/>
  </r>
  <r>
    <d v="2010-04-01T00:00:00"/>
    <d v="1899-12-30T07:45:00"/>
    <x v="51"/>
    <d v="1899-12-30T18:30:00"/>
    <n v="10.75"/>
    <n v="0"/>
    <n v="0"/>
    <n v="0"/>
    <n v="0"/>
    <n v="0"/>
    <n v="0"/>
    <m/>
    <m/>
  </r>
  <r>
    <d v="2010-04-01T00:00:00"/>
    <d v="1899-12-30T18:30:00"/>
    <x v="52"/>
    <d v="1899-12-30T08:50:00"/>
    <n v="14.333333333333334"/>
    <n v="0"/>
    <n v="0"/>
    <n v="0"/>
    <n v="0"/>
    <n v="0"/>
    <n v="0"/>
    <m/>
    <m/>
  </r>
  <r>
    <d v="2010-04-02T00:00:00"/>
    <d v="1899-12-30T08:50:00"/>
    <x v="52"/>
    <d v="1899-12-30T13:00:00"/>
    <n v="4.166666666666667"/>
    <n v="0"/>
    <n v="0"/>
    <n v="0"/>
    <n v="0"/>
    <n v="0"/>
    <n v="0"/>
    <m/>
    <m/>
  </r>
  <r>
    <d v="2010-04-02T00:00:00"/>
    <d v="1899-12-30T13:00:00"/>
    <x v="52"/>
    <d v="1899-12-30T16:15:00"/>
    <n v="3.25"/>
    <n v="0"/>
    <n v="0"/>
    <n v="0"/>
    <n v="0"/>
    <n v="0"/>
    <n v="0"/>
    <m/>
    <m/>
  </r>
  <r>
    <d v="2010-04-02T00:00:00"/>
    <d v="1899-12-30T16:15:00"/>
    <x v="53"/>
    <d v="1899-12-30T08:05:00"/>
    <n v="15.833333333333334"/>
    <n v="0"/>
    <n v="1"/>
    <n v="0"/>
    <n v="0"/>
    <n v="0"/>
    <n v="1"/>
    <m/>
    <m/>
  </r>
  <r>
    <d v="2010-04-03T00:00:00"/>
    <d v="1899-12-30T08:05:00"/>
    <x v="53"/>
    <d v="1899-12-30T20:30:00"/>
    <n v="12.416666666666666"/>
    <n v="0"/>
    <n v="0"/>
    <n v="0"/>
    <n v="0"/>
    <n v="0"/>
    <n v="0"/>
    <m/>
    <m/>
  </r>
  <r>
    <d v="2010-04-03T00:00:00"/>
    <d v="1899-12-30T20:30:00"/>
    <x v="54"/>
    <d v="1899-12-30T09:20:00"/>
    <n v="12.833333333333334"/>
    <n v="0"/>
    <n v="0"/>
    <n v="0"/>
    <n v="0"/>
    <n v="0"/>
    <n v="0"/>
    <m/>
    <m/>
  </r>
  <r>
    <d v="2010-04-04T00:00:00"/>
    <d v="1899-12-30T09:20:00"/>
    <x v="54"/>
    <d v="1899-12-30T19:05:00"/>
    <n v="9.75"/>
    <n v="0"/>
    <n v="0"/>
    <n v="0"/>
    <n v="0"/>
    <n v="0"/>
    <n v="0"/>
    <m/>
    <m/>
  </r>
  <r>
    <d v="2010-04-04T00:00:00"/>
    <d v="1899-12-30T19:05:00"/>
    <x v="55"/>
    <d v="1899-12-30T07:20:00"/>
    <n v="12.25"/>
    <n v="0"/>
    <n v="0"/>
    <n v="0"/>
    <n v="0"/>
    <n v="0"/>
    <n v="0"/>
    <m/>
    <m/>
  </r>
  <r>
    <d v="2010-04-05T00:00:00"/>
    <d v="1899-12-30T07:20:00"/>
    <x v="55"/>
    <d v="1899-12-30T21:00:00"/>
    <n v="13.666666666666666"/>
    <n v="0"/>
    <n v="1"/>
    <n v="0"/>
    <n v="0"/>
    <n v="0"/>
    <n v="1"/>
    <m/>
    <m/>
  </r>
  <r>
    <d v="2010-04-05T00:00:00"/>
    <d v="1899-12-30T21:00:00"/>
    <x v="56"/>
    <d v="1899-12-30T07:30:00"/>
    <n v="10.5"/>
    <n v="0"/>
    <n v="0"/>
    <n v="0"/>
    <n v="0"/>
    <n v="0"/>
    <n v="0"/>
    <m/>
    <m/>
  </r>
  <r>
    <d v="2010-04-06T00:00:00"/>
    <d v="1899-12-30T07:35:00"/>
    <x v="56"/>
    <d v="1899-12-30T20:50:00"/>
    <n v="13.25"/>
    <n v="8.3333333333333329E-2"/>
    <n v="0"/>
    <n v="0"/>
    <n v="0"/>
    <n v="0"/>
    <n v="0"/>
    <m/>
    <m/>
  </r>
  <r>
    <d v="2010-04-06T00:00:00"/>
    <d v="1899-12-30T20:50:00"/>
    <x v="57"/>
    <d v="1899-12-30T07:15:00"/>
    <n v="10.416666666666666"/>
    <n v="0"/>
    <n v="1"/>
    <n v="0"/>
    <n v="0"/>
    <n v="0"/>
    <n v="1"/>
    <m/>
    <m/>
  </r>
  <r>
    <d v="2010-04-07T00:00:00"/>
    <d v="1899-12-30T07:15:00"/>
    <x v="57"/>
    <d v="1899-12-30T12:30:00"/>
    <n v="5.25"/>
    <n v="0"/>
    <n v="0"/>
    <n v="0"/>
    <n v="0"/>
    <n v="0"/>
    <n v="0"/>
    <m/>
    <m/>
  </r>
  <r>
    <d v="2010-04-07T00:00:00"/>
    <d v="1899-12-30T12:30:00"/>
    <x v="57"/>
    <d v="1899-12-30T14:40:00"/>
    <m/>
    <n v="2.1666666666666665"/>
    <n v="0"/>
    <n v="0"/>
    <n v="0"/>
    <n v="0"/>
    <n v="0"/>
    <n v="0"/>
    <n v="0"/>
  </r>
  <r>
    <d v="2010-04-07T00:00:00"/>
    <d v="1899-12-30T14:40:00"/>
    <x v="57"/>
    <d v="1899-12-30T19:45:00"/>
    <n v="5.083333333333333"/>
    <m/>
    <n v="0"/>
    <n v="0"/>
    <n v="0"/>
    <n v="0"/>
    <n v="0"/>
    <m/>
    <m/>
  </r>
  <r>
    <d v="2010-04-07T00:00:00"/>
    <d v="1899-12-30T19:45:00"/>
    <x v="58"/>
    <d v="1899-12-30T00:30:00"/>
    <n v="4.75"/>
    <n v="0"/>
    <n v="1"/>
    <n v="0"/>
    <n v="0"/>
    <n v="0"/>
    <n v="1"/>
    <m/>
    <m/>
  </r>
  <r>
    <d v="2010-04-08T00:00:00"/>
    <d v="1899-12-30T00:30:00"/>
    <x v="58"/>
    <d v="1899-12-30T02:15:00"/>
    <n v="1.75"/>
    <n v="0"/>
    <n v="0"/>
    <n v="0"/>
    <n v="0"/>
    <n v="0"/>
    <n v="0"/>
    <m/>
    <m/>
  </r>
  <r>
    <d v="2010-04-08T00:00:00"/>
    <d v="1899-12-30T02:15:00"/>
    <x v="58"/>
    <d v="1899-12-30T03:00:00"/>
    <m/>
    <n v="0.75"/>
    <n v="0"/>
    <n v="0"/>
    <n v="0"/>
    <n v="0"/>
    <n v="0"/>
    <n v="0"/>
    <n v="4.2533081285444233E-3"/>
  </r>
  <r>
    <d v="2010-04-08T00:00:00"/>
    <d v="1899-12-30T03:00:00"/>
    <x v="58"/>
    <d v="1899-12-30T08:45:00"/>
    <n v="5.75"/>
    <m/>
    <n v="1"/>
    <n v="0"/>
    <n v="0"/>
    <n v="0"/>
    <n v="1"/>
    <m/>
    <m/>
  </r>
  <r>
    <d v="2010-04-08T00:00:00"/>
    <d v="1899-12-30T08:45:00"/>
    <x v="58"/>
    <d v="1899-12-30T09:00:00"/>
    <m/>
    <n v="0.25"/>
    <n v="0"/>
    <n v="0"/>
    <n v="0"/>
    <n v="0"/>
    <n v="0"/>
    <n v="0"/>
    <n v="9.6714804384261588E-5"/>
  </r>
  <r>
    <d v="2010-04-08T00:00:00"/>
    <d v="1899-12-30T09:00:00"/>
    <x v="58"/>
    <d v="1899-12-30T19:30:00"/>
    <n v="10.5"/>
    <m/>
    <n v="1"/>
    <n v="0"/>
    <n v="0"/>
    <n v="0"/>
    <n v="1"/>
    <m/>
    <m/>
  </r>
  <r>
    <d v="2010-04-08T00:00:00"/>
    <d v="1899-12-30T19:35:00"/>
    <x v="58"/>
    <d v="1899-12-30T21:00:00"/>
    <n v="1.4166666666666667"/>
    <n v="8.3333333333333329E-2"/>
    <n v="0"/>
    <n v="0"/>
    <n v="0"/>
    <n v="0"/>
    <n v="0"/>
    <m/>
    <m/>
  </r>
  <r>
    <d v="2010-04-08T00:00:00"/>
    <d v="1899-12-30T21:00:00"/>
    <x v="58"/>
    <d v="1899-12-30T22:00:00"/>
    <m/>
    <n v="1"/>
    <n v="0"/>
    <n v="0"/>
    <n v="0"/>
    <n v="0"/>
    <n v="0"/>
    <n v="0"/>
    <n v="0"/>
  </r>
  <r>
    <d v="2010-04-08T00:00:00"/>
    <d v="1899-12-30T22:00:00"/>
    <x v="58"/>
    <d v="1899-12-30T23:45:00"/>
    <n v="1.75"/>
    <m/>
    <n v="0"/>
    <n v="0"/>
    <n v="0"/>
    <n v="0"/>
    <n v="0"/>
    <m/>
    <m/>
  </r>
  <r>
    <d v="2010-04-08T00:00:00"/>
    <d v="1899-12-30T23:45:00"/>
    <x v="59"/>
    <d v="1899-12-30T00:30:00"/>
    <n v="0.75"/>
    <n v="0"/>
    <n v="0"/>
    <n v="0"/>
    <n v="0"/>
    <n v="0"/>
    <n v="0"/>
    <m/>
    <m/>
  </r>
  <r>
    <d v="2010-04-09T00:00:00"/>
    <d v="1899-12-30T00:30:00"/>
    <x v="59"/>
    <d v="1899-12-30T08:20:00"/>
    <n v="7.833333333333333"/>
    <n v="0"/>
    <n v="0"/>
    <n v="0"/>
    <n v="0"/>
    <n v="0"/>
    <n v="0"/>
    <m/>
    <m/>
  </r>
  <r>
    <d v="2010-04-09T00:00:00"/>
    <d v="1899-12-30T08:20:00"/>
    <x v="59"/>
    <d v="1899-12-30T08:50:00"/>
    <m/>
    <n v="0.5"/>
    <n v="0"/>
    <n v="0"/>
    <n v="0"/>
    <n v="0"/>
    <n v="0"/>
    <n v="0"/>
    <n v="5.6689342403628109E-4"/>
  </r>
  <r>
    <d v="2010-04-09T00:00:00"/>
    <d v="1899-12-30T08:50:00"/>
    <x v="59"/>
    <d v="1899-12-30T19:20:00"/>
    <n v="10.5"/>
    <m/>
    <n v="0"/>
    <n v="0"/>
    <n v="0"/>
    <n v="0"/>
    <n v="0"/>
    <m/>
    <m/>
  </r>
  <r>
    <d v="2010-04-09T00:00:00"/>
    <d v="1899-12-30T19:20:00"/>
    <x v="60"/>
    <d v="1899-12-30T00:25:00"/>
    <n v="5.083333333333333"/>
    <n v="0"/>
    <n v="0"/>
    <n v="0"/>
    <n v="0"/>
    <n v="0"/>
    <n v="0"/>
    <m/>
    <m/>
  </r>
  <r>
    <d v="2010-04-10T00:00:00"/>
    <d v="1899-12-30T00:25:00"/>
    <x v="60"/>
    <d v="1899-12-30T08:35:00"/>
    <n v="8.1666666666666661"/>
    <n v="0"/>
    <n v="0"/>
    <n v="0"/>
    <n v="0"/>
    <n v="0"/>
    <n v="0"/>
    <m/>
    <m/>
  </r>
  <r>
    <d v="2010-04-10T00:00:00"/>
    <d v="1899-12-30T08:35:00"/>
    <x v="60"/>
    <d v="1899-12-30T09:00:00"/>
    <m/>
    <n v="0.41666666666666669"/>
    <n v="0"/>
    <n v="0"/>
    <n v="0"/>
    <n v="0"/>
    <n v="0"/>
    <n v="0"/>
    <n v="0"/>
  </r>
  <r>
    <d v="2010-04-10T00:00:00"/>
    <d v="1899-12-30T09:00:00"/>
    <x v="60"/>
    <d v="1899-12-30T20:30:00"/>
    <n v="11.5"/>
    <m/>
    <n v="0"/>
    <n v="0"/>
    <n v="0"/>
    <n v="0"/>
    <n v="0"/>
    <m/>
    <m/>
  </r>
  <r>
    <d v="2010-04-10T00:00:00"/>
    <d v="1899-12-30T20:30:00"/>
    <x v="61"/>
    <d v="1899-12-30T08:25:00"/>
    <n v="11.916666666666666"/>
    <n v="0"/>
    <n v="2"/>
    <n v="0"/>
    <n v="0"/>
    <n v="0"/>
    <n v="2"/>
    <m/>
    <m/>
  </r>
  <r>
    <d v="2010-04-11T00:00:00"/>
    <d v="1899-12-30T08:30:00"/>
    <x v="61"/>
    <d v="1899-12-30T20:30:00"/>
    <n v="12"/>
    <n v="8.3333333333333329E-2"/>
    <n v="1"/>
    <n v="0"/>
    <n v="0"/>
    <n v="0"/>
    <n v="1"/>
    <m/>
    <m/>
  </r>
  <r>
    <d v="2010-04-11T00:00:00"/>
    <d v="1899-12-30T20:30:00"/>
    <x v="62"/>
    <d v="1899-12-30T08:00:00"/>
    <n v="11.5"/>
    <n v="0"/>
    <n v="0"/>
    <n v="0"/>
    <n v="0"/>
    <n v="0"/>
    <n v="0"/>
    <m/>
    <m/>
  </r>
  <r>
    <d v="2010-04-12T00:00:00"/>
    <d v="1899-12-30T08:05:00"/>
    <x v="62"/>
    <d v="1899-12-30T20:30:00"/>
    <n v="12.416666666666666"/>
    <n v="8.3333333333333329E-2"/>
    <n v="0"/>
    <n v="0"/>
    <n v="0"/>
    <n v="0"/>
    <n v="0"/>
    <m/>
    <m/>
  </r>
  <r>
    <d v="2010-04-12T00:00:00"/>
    <d v="1899-12-30T20:30:00"/>
    <x v="63"/>
    <d v="1899-12-30T08:20:00"/>
    <n v="11.833333333333334"/>
    <n v="0"/>
    <n v="0"/>
    <n v="0"/>
    <n v="0"/>
    <n v="0"/>
    <n v="0"/>
    <m/>
    <m/>
  </r>
  <r>
    <d v="2010-04-13T00:00:00"/>
    <d v="1899-12-30T08:20:00"/>
    <x v="63"/>
    <d v="1899-12-30T14:20:00"/>
    <n v="6"/>
    <n v="0"/>
    <n v="0"/>
    <n v="0"/>
    <n v="0"/>
    <n v="0"/>
    <n v="0"/>
    <m/>
    <m/>
  </r>
  <r>
    <d v="2010-04-13T00:00:00"/>
    <d v="1899-12-30T14:20:00"/>
    <x v="64"/>
    <d v="1899-12-30T08:50:00"/>
    <n v="18.5"/>
    <n v="0"/>
    <n v="1"/>
    <n v="0"/>
    <n v="0"/>
    <n v="0"/>
    <n v="1"/>
    <m/>
    <m/>
  </r>
  <r>
    <d v="2010-04-14T00:00:00"/>
    <d v="1899-12-30T08:50:00"/>
    <x v="64"/>
    <d v="1899-12-30T15:45:00"/>
    <n v="6.916666666666667"/>
    <n v="0"/>
    <n v="0"/>
    <n v="0"/>
    <n v="0"/>
    <n v="0"/>
    <n v="0"/>
    <m/>
    <m/>
  </r>
  <r>
    <d v="2010-04-14T00:00:00"/>
    <d v="1899-12-30T15:45:00"/>
    <x v="65"/>
    <d v="1899-12-30T09:00:00"/>
    <n v="17.25"/>
    <n v="0"/>
    <n v="0"/>
    <n v="0"/>
    <n v="0"/>
    <n v="0"/>
    <n v="0"/>
    <m/>
    <m/>
  </r>
  <r>
    <d v="2010-04-15T00:00:00"/>
    <d v="1899-12-30T09:10:00"/>
    <x v="65"/>
    <d v="1899-12-30T20:20:00"/>
    <n v="11.166666666666666"/>
    <n v="0.16666666666666666"/>
    <n v="0"/>
    <n v="0"/>
    <n v="0"/>
    <n v="0"/>
    <n v="0"/>
    <m/>
    <m/>
  </r>
  <r>
    <d v="2010-04-15T00:00:00"/>
    <d v="1899-12-30T20:20:00"/>
    <x v="66"/>
    <d v="1899-12-30T08:15:00"/>
    <n v="11.916666666666666"/>
    <n v="0"/>
    <n v="0"/>
    <n v="0"/>
    <n v="0"/>
    <n v="0"/>
    <n v="0"/>
    <m/>
    <m/>
  </r>
  <r>
    <d v="2010-04-16T00:00:00"/>
    <d v="1899-12-30T08:15:00"/>
    <x v="66"/>
    <d v="1899-12-30T19:45:00"/>
    <n v="11.5"/>
    <n v="0"/>
    <n v="0"/>
    <n v="0"/>
    <n v="0"/>
    <n v="0"/>
    <n v="0"/>
    <m/>
    <m/>
  </r>
  <r>
    <d v="2010-04-16T00:00:00"/>
    <d v="1899-12-30T19:45:00"/>
    <x v="67"/>
    <d v="1899-12-30T08:45:00"/>
    <n v="13"/>
    <n v="0"/>
    <n v="0"/>
    <n v="0"/>
    <n v="0"/>
    <n v="0"/>
    <n v="0"/>
    <m/>
    <m/>
  </r>
  <r>
    <d v="2010-04-17T00:00:00"/>
    <d v="1899-12-30T08:50:00"/>
    <x v="67"/>
    <d v="1899-12-30T19:25:00"/>
    <n v="10.583333333333334"/>
    <n v="8.3333333333333329E-2"/>
    <n v="0"/>
    <n v="0"/>
    <n v="0"/>
    <n v="0"/>
    <n v="0"/>
    <m/>
    <m/>
  </r>
  <r>
    <d v="2010-04-17T00:00:00"/>
    <d v="1899-12-30T19:25:00"/>
    <x v="68"/>
    <d v="1899-12-30T09:45:00"/>
    <n v="14.333333333333334"/>
    <n v="0"/>
    <n v="1"/>
    <n v="0"/>
    <n v="0"/>
    <n v="0"/>
    <n v="1"/>
    <m/>
    <m/>
  </r>
  <r>
    <d v="2010-04-18T00:00:00"/>
    <d v="1899-12-30T09:55:00"/>
    <x v="68"/>
    <d v="1899-12-30T20:00:00"/>
    <n v="10.083333333333334"/>
    <n v="0.16666666666666666"/>
    <n v="0"/>
    <n v="0"/>
    <n v="0"/>
    <n v="0"/>
    <n v="0"/>
    <m/>
    <m/>
  </r>
  <r>
    <d v="2010-04-18T00:00:00"/>
    <d v="1899-12-30T20:00:00"/>
    <x v="69"/>
    <d v="1899-12-30T07:00:00"/>
    <n v="11"/>
    <n v="0"/>
    <n v="0"/>
    <n v="0"/>
    <n v="0"/>
    <n v="0"/>
    <n v="0"/>
    <m/>
    <m/>
  </r>
  <r>
    <d v="2010-04-19T00:00:00"/>
    <d v="1899-12-30T07:00:00"/>
    <x v="69"/>
    <d v="1899-12-30T19:00:00"/>
    <n v="12"/>
    <n v="0"/>
    <n v="0"/>
    <n v="0"/>
    <n v="0"/>
    <n v="0"/>
    <n v="0"/>
    <m/>
    <m/>
  </r>
  <r>
    <d v="2010-04-19T00:00:00"/>
    <d v="1899-12-30T19:00:00"/>
    <x v="70"/>
    <d v="1899-12-30T08:15:00"/>
    <n v="13.25"/>
    <n v="0"/>
    <n v="1"/>
    <n v="0"/>
    <n v="0"/>
    <n v="0"/>
    <n v="1"/>
    <m/>
    <m/>
  </r>
  <r>
    <d v="2010-04-20T00:00:00"/>
    <d v="1899-12-30T08:15:00"/>
    <x v="70"/>
    <d v="1899-12-30T08:30:00"/>
    <m/>
    <n v="0.25"/>
    <n v="0"/>
    <n v="0"/>
    <n v="0"/>
    <n v="0"/>
    <n v="0"/>
    <n v="0"/>
    <n v="0"/>
  </r>
  <r>
    <d v="2010-04-20T00:00:00"/>
    <d v="1899-12-30T08:30:00"/>
    <x v="71"/>
    <d v="1899-12-30T07:25:00"/>
    <n v="22.916666666666668"/>
    <m/>
    <n v="0"/>
    <n v="0"/>
    <n v="0"/>
    <n v="0"/>
    <n v="0"/>
    <m/>
    <m/>
  </r>
  <r>
    <d v="2010-04-21T00:00:00"/>
    <d v="1899-12-30T07:25:00"/>
    <x v="71"/>
    <d v="1899-12-30T07:40:00"/>
    <m/>
    <n v="0.25"/>
    <n v="0"/>
    <n v="0"/>
    <n v="0"/>
    <n v="0"/>
    <n v="0"/>
    <n v="0"/>
    <n v="0"/>
  </r>
  <r>
    <d v="2010-04-21T00:00:00"/>
    <d v="1899-12-30T07:40:00"/>
    <x v="71"/>
    <d v="1899-12-30T20:00:00"/>
    <n v="12.333333333333334"/>
    <m/>
    <n v="0"/>
    <n v="0"/>
    <n v="0"/>
    <n v="0"/>
    <n v="0"/>
    <m/>
    <m/>
  </r>
  <r>
    <d v="2010-04-21T00:00:00"/>
    <d v="1899-12-30T20:00:00"/>
    <x v="72"/>
    <d v="1899-12-30T07:00:00"/>
    <n v="11"/>
    <n v="0"/>
    <n v="0"/>
    <n v="0"/>
    <n v="0"/>
    <n v="0"/>
    <n v="0"/>
    <m/>
    <m/>
  </r>
  <r>
    <d v="2010-04-22T00:00:00"/>
    <d v="1899-12-30T07:00:00"/>
    <x v="72"/>
    <d v="1899-12-30T20:15:00"/>
    <n v="13.25"/>
    <n v="0"/>
    <n v="1"/>
    <n v="0"/>
    <n v="0"/>
    <n v="0"/>
    <n v="1"/>
    <m/>
    <m/>
  </r>
  <r>
    <d v="2010-04-22T00:00:00"/>
    <d v="1899-12-30T20:15:00"/>
    <x v="73"/>
    <d v="1899-12-30T08:00:00"/>
    <n v="11.75"/>
    <n v="0"/>
    <n v="0"/>
    <n v="0"/>
    <n v="0"/>
    <n v="0"/>
    <n v="0"/>
    <m/>
    <m/>
  </r>
  <r>
    <d v="2010-04-23T00:00:00"/>
    <d v="1899-12-30T08:05:00"/>
    <x v="73"/>
    <d v="1899-12-30T17:00:00"/>
    <n v="8.9166666666666661"/>
    <n v="8.3333333333333329E-2"/>
    <n v="0"/>
    <n v="0"/>
    <n v="0"/>
    <n v="0"/>
    <n v="0"/>
    <m/>
    <m/>
  </r>
  <r>
    <d v="2010-04-23T00:00:00"/>
    <d v="1899-12-30T17:00:00"/>
    <x v="74"/>
    <d v="1899-12-30T08:00:00"/>
    <n v="15"/>
    <n v="0"/>
    <n v="0"/>
    <n v="0"/>
    <n v="0"/>
    <n v="0"/>
    <n v="0"/>
    <m/>
    <m/>
  </r>
  <r>
    <d v="2010-04-24T00:00:00"/>
    <d v="1899-12-30T08:05:00"/>
    <x v="74"/>
    <d v="1899-12-30T21:15:00"/>
    <n v="13.166666666666666"/>
    <n v="8.3333333333333329E-2"/>
    <n v="0"/>
    <n v="0"/>
    <n v="0"/>
    <n v="0"/>
    <n v="0"/>
    <m/>
    <m/>
  </r>
  <r>
    <d v="2010-04-24T00:00:00"/>
    <d v="1899-12-30T21:15:00"/>
    <x v="75"/>
    <d v="1899-12-30T07:55:00"/>
    <n v="10.666666666666666"/>
    <n v="0"/>
    <n v="0"/>
    <n v="0"/>
    <n v="0"/>
    <n v="0"/>
    <n v="0"/>
    <m/>
    <m/>
  </r>
  <r>
    <d v="2010-04-25T00:00:00"/>
    <d v="1899-12-30T08:05:00"/>
    <x v="75"/>
    <d v="1899-12-30T17:40:00"/>
    <n v="9.5833333333333339"/>
    <n v="0.16666666666666666"/>
    <n v="0"/>
    <n v="0"/>
    <n v="0"/>
    <n v="0"/>
    <n v="0"/>
    <m/>
    <m/>
  </r>
  <r>
    <d v="2010-04-25T00:00:00"/>
    <d v="1899-12-30T17:40:00"/>
    <x v="76"/>
    <d v="1899-12-30T07:45:00"/>
    <n v="14.083333333333334"/>
    <n v="0"/>
    <n v="0"/>
    <n v="0"/>
    <n v="0"/>
    <n v="0"/>
    <n v="0"/>
    <m/>
    <m/>
  </r>
  <r>
    <d v="2010-04-26T00:00:00"/>
    <d v="1899-12-30T07:45:00"/>
    <x v="76"/>
    <d v="1899-12-30T19:50:00"/>
    <n v="12.083333333333334"/>
    <n v="0"/>
    <n v="0"/>
    <n v="0"/>
    <n v="0"/>
    <n v="0"/>
    <n v="0"/>
    <m/>
    <m/>
  </r>
  <r>
    <d v="2010-04-26T00:00:00"/>
    <d v="1899-12-30T20:00:00"/>
    <x v="77"/>
    <d v="1899-12-30T07:35:00"/>
    <n v="11.583333333333334"/>
    <n v="0.16666666666666666"/>
    <n v="0"/>
    <n v="0"/>
    <n v="0"/>
    <n v="0"/>
    <n v="0"/>
    <m/>
    <m/>
  </r>
  <r>
    <d v="2010-04-27T00:00:00"/>
    <d v="1899-12-30T07:45:00"/>
    <x v="77"/>
    <d v="1899-12-30T19:00:00"/>
    <n v="11.25"/>
    <n v="0.16666666666666666"/>
    <n v="0"/>
    <n v="0"/>
    <n v="0"/>
    <n v="0"/>
    <n v="0"/>
    <m/>
    <m/>
  </r>
  <r>
    <d v="2010-04-27T00:00:00"/>
    <d v="1899-12-30T19:00:00"/>
    <x v="78"/>
    <d v="1899-12-30T07:30:00"/>
    <n v="12.5"/>
    <n v="0"/>
    <n v="0"/>
    <n v="0"/>
    <n v="0"/>
    <n v="0"/>
    <n v="0"/>
    <m/>
    <m/>
  </r>
  <r>
    <d v="2010-04-28T00:00:00"/>
    <d v="1899-12-30T07:40:00"/>
    <x v="78"/>
    <d v="1899-12-30T18:30:00"/>
    <n v="10.833333333333334"/>
    <n v="0.16666666666666666"/>
    <n v="2"/>
    <n v="0"/>
    <n v="0"/>
    <n v="0"/>
    <n v="2"/>
    <m/>
    <m/>
  </r>
  <r>
    <d v="2010-04-28T00:00:00"/>
    <d v="1899-12-30T18:30:00"/>
    <x v="79"/>
    <d v="1899-12-30T07:50:00"/>
    <n v="13.333333333333334"/>
    <n v="0"/>
    <n v="4"/>
    <n v="0"/>
    <n v="0"/>
    <n v="0"/>
    <n v="4"/>
    <m/>
    <m/>
  </r>
  <r>
    <d v="2010-04-29T00:00:00"/>
    <d v="1899-12-30T07:55:00"/>
    <x v="79"/>
    <d v="1899-12-30T20:15:00"/>
    <n v="12.333333333333334"/>
    <n v="8.3333333333333329E-2"/>
    <n v="0"/>
    <n v="0"/>
    <n v="0"/>
    <n v="0"/>
    <n v="0"/>
    <m/>
    <m/>
  </r>
  <r>
    <d v="2010-04-29T00:00:00"/>
    <d v="1899-12-30T20:15:00"/>
    <x v="80"/>
    <d v="1899-12-30T08:10:00"/>
    <n v="11.916666666666666"/>
    <n v="0"/>
    <n v="0"/>
    <n v="0"/>
    <n v="0"/>
    <n v="0"/>
    <n v="0"/>
    <m/>
    <m/>
  </r>
  <r>
    <d v="2010-04-30T00:00:00"/>
    <d v="1899-12-30T08:15:00"/>
    <x v="80"/>
    <d v="1899-12-30T19:30:00"/>
    <n v="11.25"/>
    <n v="8.3333333333333329E-2"/>
    <n v="0"/>
    <n v="0"/>
    <n v="0"/>
    <n v="0"/>
    <n v="0"/>
    <m/>
    <m/>
  </r>
  <r>
    <d v="2010-04-30T00:00:00"/>
    <d v="1899-12-30T19:30:00"/>
    <x v="81"/>
    <d v="1899-12-30T07:50:00"/>
    <n v="12.333333333333334"/>
    <n v="0"/>
    <n v="1"/>
    <n v="0"/>
    <n v="0"/>
    <n v="0"/>
    <n v="1"/>
    <m/>
    <m/>
  </r>
  <r>
    <d v="2010-05-01T00:00:00"/>
    <d v="1899-12-30T07:55:00"/>
    <x v="81"/>
    <d v="1899-12-30T19:25:00"/>
    <n v="11.5"/>
    <n v="8.3333333333333329E-2"/>
    <n v="0"/>
    <n v="0"/>
    <n v="0"/>
    <n v="0"/>
    <n v="0"/>
    <m/>
    <m/>
  </r>
  <r>
    <d v="2010-05-01T00:00:00"/>
    <d v="1899-12-30T19:25:00"/>
    <x v="82"/>
    <d v="1899-12-30T09:00:00"/>
    <n v="13.583333333333334"/>
    <n v="0"/>
    <n v="0"/>
    <n v="0"/>
    <n v="0"/>
    <n v="0"/>
    <n v="0"/>
    <m/>
    <m/>
  </r>
  <r>
    <d v="2010-05-02T00:00:00"/>
    <d v="1899-12-30T09:00:00"/>
    <x v="82"/>
    <d v="1899-12-30T19:30:00"/>
    <n v="10.5"/>
    <n v="0"/>
    <n v="0"/>
    <n v="0"/>
    <n v="0"/>
    <n v="0"/>
    <n v="0"/>
    <m/>
    <m/>
  </r>
  <r>
    <d v="2010-05-02T00:00:00"/>
    <d v="1899-12-30T19:30:00"/>
    <x v="83"/>
    <d v="1899-12-30T05:30:00"/>
    <n v="10"/>
    <n v="0"/>
    <n v="0"/>
    <n v="0"/>
    <n v="0"/>
    <n v="0"/>
    <n v="0"/>
    <m/>
    <m/>
  </r>
  <r>
    <d v="2010-05-03T00:00:00"/>
    <d v="1899-12-30T05:30:00"/>
    <x v="83"/>
    <d v="1899-12-30T18:50:00"/>
    <n v="13.333333333333334"/>
    <n v="0"/>
    <n v="0"/>
    <n v="0"/>
    <n v="0"/>
    <n v="0"/>
    <n v="0"/>
    <m/>
    <m/>
  </r>
  <r>
    <d v="2010-05-03T00:00:00"/>
    <d v="1899-12-30T19:00:00"/>
    <x v="84"/>
    <d v="1899-12-30T06:35:00"/>
    <n v="11.583333333333334"/>
    <n v="0.16666666666666666"/>
    <n v="0"/>
    <n v="0"/>
    <n v="0"/>
    <n v="0"/>
    <n v="0"/>
    <m/>
    <m/>
  </r>
  <r>
    <d v="2010-05-04T00:00:00"/>
    <d v="1899-12-30T06:40:00"/>
    <x v="84"/>
    <d v="1899-12-30T20:00:00"/>
    <n v="13.333333333333334"/>
    <n v="8.3333333333333329E-2"/>
    <n v="0"/>
    <n v="0"/>
    <n v="0"/>
    <n v="0"/>
    <n v="0"/>
    <m/>
    <m/>
  </r>
  <r>
    <d v="2010-05-04T00:00:00"/>
    <d v="1899-12-30T20:00:00"/>
    <x v="85"/>
    <d v="1899-12-30T07:55:00"/>
    <n v="11.916666666666666"/>
    <n v="0"/>
    <n v="1"/>
    <n v="0"/>
    <n v="0"/>
    <n v="0"/>
    <n v="1"/>
    <m/>
    <m/>
  </r>
  <r>
    <d v="2010-05-05T00:00:00"/>
    <d v="1899-12-30T08:00:00"/>
    <x v="85"/>
    <d v="1899-12-30T19:55:00"/>
    <n v="11.916666666666666"/>
    <n v="8.3333333333333329E-2"/>
    <n v="0"/>
    <n v="0"/>
    <n v="0"/>
    <n v="0"/>
    <n v="0"/>
    <m/>
    <m/>
  </r>
  <r>
    <d v="2010-05-05T00:00:00"/>
    <d v="1899-12-30T19:55:00"/>
    <x v="86"/>
    <d v="1899-12-30T08:30:00"/>
    <n v="12.583333333333334"/>
    <n v="0"/>
    <n v="0"/>
    <n v="0"/>
    <n v="0"/>
    <n v="0"/>
    <n v="0"/>
    <m/>
    <m/>
  </r>
  <r>
    <d v="2010-05-06T00:00:00"/>
    <d v="1899-12-30T08:35:00"/>
    <x v="86"/>
    <d v="1899-12-30T19:20:00"/>
    <n v="10.75"/>
    <n v="8.3333333333333329E-2"/>
    <n v="0"/>
    <n v="0"/>
    <n v="0"/>
    <n v="0"/>
    <n v="0"/>
    <m/>
    <m/>
  </r>
  <r>
    <d v="2010-05-06T00:00:00"/>
    <d v="1899-12-30T19:20:00"/>
    <x v="87"/>
    <d v="1899-12-30T07:25:00"/>
    <n v="12.083333333333334"/>
    <n v="0"/>
    <n v="2"/>
    <n v="0"/>
    <n v="0"/>
    <n v="0"/>
    <n v="2"/>
    <m/>
    <m/>
  </r>
  <r>
    <d v="2010-05-07T00:00:00"/>
    <d v="1899-12-30T07:25:00"/>
    <x v="87"/>
    <d v="1899-12-30T14:30:00"/>
    <n v="7.083333333333333"/>
    <n v="0"/>
    <n v="0"/>
    <n v="0"/>
    <n v="0"/>
    <n v="0"/>
    <n v="0"/>
    <m/>
    <m/>
  </r>
  <r>
    <d v="2010-05-07T00:00:00"/>
    <d v="1899-12-30T14:30:00"/>
    <x v="88"/>
    <d v="1899-12-30T08:20:00"/>
    <n v="17.833333333333332"/>
    <n v="0"/>
    <n v="0"/>
    <n v="0"/>
    <n v="0"/>
    <n v="0"/>
    <n v="0"/>
    <m/>
    <m/>
  </r>
  <r>
    <d v="2010-05-08T00:00:00"/>
    <d v="1899-12-30T08:30:00"/>
    <x v="89"/>
    <d v="1899-12-30T08:05:00"/>
    <n v="23.583333333333332"/>
    <n v="0.16666666666666666"/>
    <n v="0"/>
    <n v="0"/>
    <n v="0"/>
    <n v="0"/>
    <n v="0"/>
    <m/>
    <m/>
  </r>
  <r>
    <d v="2010-05-09T00:00:00"/>
    <d v="1899-12-30T08:05:00"/>
    <x v="89"/>
    <d v="1899-12-30T21:00:00"/>
    <n v="12.916666666666666"/>
    <n v="0"/>
    <n v="0"/>
    <n v="0"/>
    <n v="0"/>
    <n v="0"/>
    <n v="0"/>
    <m/>
    <m/>
  </r>
  <r>
    <d v="2010-05-09T00:00:00"/>
    <d v="1899-12-30T21:00:00"/>
    <x v="90"/>
    <d v="1899-12-30T07:35:00"/>
    <n v="10.583333333333334"/>
    <n v="0"/>
    <n v="1"/>
    <n v="0"/>
    <n v="0"/>
    <n v="0"/>
    <n v="1"/>
    <m/>
    <m/>
  </r>
  <r>
    <d v="2010-05-10T00:00:00"/>
    <d v="1899-12-30T07:35:00"/>
    <x v="90"/>
    <d v="1899-12-30T19:10:00"/>
    <n v="11.583333333333334"/>
    <n v="0"/>
    <n v="0"/>
    <n v="0"/>
    <n v="0"/>
    <n v="0"/>
    <n v="0"/>
    <m/>
    <m/>
  </r>
  <r>
    <d v="2010-05-10T00:00:00"/>
    <d v="1899-12-30T19:10:00"/>
    <x v="91"/>
    <d v="1899-12-30T07:25:00"/>
    <n v="12.25"/>
    <n v="0"/>
    <n v="2"/>
    <n v="0"/>
    <n v="0"/>
    <n v="0"/>
    <n v="2"/>
    <m/>
    <m/>
  </r>
  <r>
    <d v="2010-05-11T00:00:00"/>
    <d v="1899-12-30T07:30:00"/>
    <x v="91"/>
    <d v="1899-12-30T20:20:00"/>
    <n v="12.833333333333334"/>
    <n v="8.3333333333333329E-2"/>
    <n v="0"/>
    <n v="0"/>
    <n v="0"/>
    <n v="0"/>
    <n v="0"/>
    <m/>
    <m/>
  </r>
  <r>
    <d v="2010-05-11T00:00:00"/>
    <d v="1899-12-30T20:20:00"/>
    <x v="92"/>
    <d v="1899-12-30T07:40:00"/>
    <n v="11.333333333333334"/>
    <n v="0"/>
    <n v="0"/>
    <n v="0"/>
    <n v="0"/>
    <n v="0"/>
    <n v="0"/>
    <m/>
    <m/>
  </r>
  <r>
    <d v="2010-05-12T00:00:00"/>
    <d v="1899-12-30T07:45:00"/>
    <x v="92"/>
    <d v="1899-12-30T21:15:00"/>
    <n v="13.5"/>
    <n v="8.3333333333333329E-2"/>
    <n v="0"/>
    <n v="0"/>
    <n v="0"/>
    <n v="0"/>
    <n v="0"/>
    <m/>
    <m/>
  </r>
  <r>
    <d v="2010-05-12T00:00:00"/>
    <d v="1899-12-30T21:15:00"/>
    <x v="93"/>
    <d v="1899-12-30T07:10:00"/>
    <n v="9.9166666666666661"/>
    <n v="0"/>
    <n v="0"/>
    <n v="0"/>
    <n v="0"/>
    <n v="0"/>
    <n v="0"/>
    <m/>
    <m/>
  </r>
  <r>
    <d v="2010-05-13T00:00:00"/>
    <d v="1899-12-30T07:15:00"/>
    <x v="93"/>
    <d v="1899-12-30T16:10:00"/>
    <n v="8.9166666666666661"/>
    <n v="8.3333333333333329E-2"/>
    <n v="0"/>
    <n v="0"/>
    <n v="0"/>
    <n v="0"/>
    <n v="0"/>
    <m/>
    <m/>
  </r>
  <r>
    <d v="2010-05-13T00:00:00"/>
    <d v="1899-12-30T16:10:00"/>
    <x v="94"/>
    <d v="1899-12-30T08:50:00"/>
    <n v="16.666666666666668"/>
    <n v="0"/>
    <n v="1"/>
    <n v="0"/>
    <n v="0"/>
    <n v="0"/>
    <n v="1"/>
    <m/>
    <m/>
  </r>
  <r>
    <d v="2010-05-14T00:00:00"/>
    <d v="1899-12-30T08:50:00"/>
    <x v="94"/>
    <d v="1899-12-30T15:45:00"/>
    <n v="6.916666666666667"/>
    <n v="0"/>
    <n v="0"/>
    <n v="0"/>
    <n v="0"/>
    <n v="0"/>
    <n v="0"/>
    <m/>
    <m/>
  </r>
  <r>
    <d v="2010-05-14T00:00:00"/>
    <d v="1899-12-30T15:45:00"/>
    <x v="95"/>
    <d v="1899-12-30T07:45:00"/>
    <n v="16"/>
    <n v="0"/>
    <n v="1"/>
    <n v="0"/>
    <n v="0"/>
    <n v="0"/>
    <n v="1"/>
    <m/>
    <m/>
  </r>
  <r>
    <d v="2010-05-15T00:00:00"/>
    <d v="1899-12-30T07:45:00"/>
    <x v="95"/>
    <d v="1899-12-30T20:40:00"/>
    <n v="12.916666666666666"/>
    <n v="0"/>
    <n v="0"/>
    <n v="0"/>
    <n v="0"/>
    <n v="0"/>
    <n v="0"/>
    <m/>
    <m/>
  </r>
  <r>
    <d v="2010-05-15T00:00:00"/>
    <d v="1899-12-30T20:40:00"/>
    <x v="96"/>
    <d v="1899-12-30T07:35:00"/>
    <n v="10.916666666666666"/>
    <n v="0"/>
    <n v="1"/>
    <n v="0"/>
    <n v="0"/>
    <n v="0"/>
    <n v="1"/>
    <m/>
    <m/>
  </r>
  <r>
    <d v="2010-05-16T00:00:00"/>
    <d v="1899-12-30T07:40:00"/>
    <x v="96"/>
    <d v="1899-12-30T21:30:00"/>
    <n v="13.833333333333334"/>
    <n v="8.3333333333333329E-2"/>
    <n v="0"/>
    <n v="0"/>
    <n v="0"/>
    <n v="0"/>
    <n v="0"/>
    <m/>
    <m/>
  </r>
  <r>
    <d v="2010-05-16T00:00:00"/>
    <d v="1899-12-30T21:30:00"/>
    <x v="97"/>
    <d v="1899-12-30T07:25:00"/>
    <n v="9.9166666666666661"/>
    <n v="0"/>
    <n v="0"/>
    <n v="0"/>
    <n v="0"/>
    <n v="0"/>
    <n v="0"/>
    <m/>
    <m/>
  </r>
  <r>
    <d v="2010-05-17T00:00:00"/>
    <d v="1899-12-30T07:30:00"/>
    <x v="97"/>
    <d v="1899-12-30T20:00:00"/>
    <n v="12.5"/>
    <n v="8.3333333333333329E-2"/>
    <n v="2"/>
    <n v="0"/>
    <n v="0"/>
    <n v="0"/>
    <n v="2"/>
    <m/>
    <m/>
  </r>
  <r>
    <d v="2010-05-17T00:00:00"/>
    <d v="1899-12-30T20:00:00"/>
    <x v="98"/>
    <d v="1899-12-30T07:30:00"/>
    <n v="11.5"/>
    <n v="0"/>
    <n v="3"/>
    <n v="0"/>
    <n v="0"/>
    <n v="0"/>
    <n v="3"/>
    <m/>
    <m/>
  </r>
  <r>
    <d v="2010-05-18T00:00:00"/>
    <d v="1899-12-30T07:30:00"/>
    <x v="98"/>
    <d v="1899-12-30T07:45:00"/>
    <m/>
    <n v="0.25"/>
    <n v="0"/>
    <n v="0"/>
    <n v="0"/>
    <n v="0"/>
    <n v="0"/>
    <n v="0"/>
    <n v="1.0396001537870051E-4"/>
  </r>
  <r>
    <d v="2010-05-18T00:00:00"/>
    <d v="1899-12-30T07:45:00"/>
    <x v="98"/>
    <d v="1899-12-30T20:30:00"/>
    <n v="12.75"/>
    <m/>
    <n v="1"/>
    <n v="0"/>
    <n v="0"/>
    <n v="0"/>
    <n v="1"/>
    <m/>
    <m/>
  </r>
  <r>
    <d v="2010-05-18T00:00:00"/>
    <d v="1899-12-30T20:30:00"/>
    <x v="99"/>
    <d v="1899-12-30T07:45:00"/>
    <n v="11.25"/>
    <n v="0"/>
    <n v="3"/>
    <n v="0"/>
    <n v="0"/>
    <n v="0"/>
    <n v="3"/>
    <m/>
    <m/>
  </r>
  <r>
    <d v="2010-05-19T00:00:00"/>
    <d v="1899-12-30T07:50:00"/>
    <x v="99"/>
    <d v="1899-12-30T18:10:00"/>
    <n v="10.333333333333334"/>
    <n v="8.3333333333333329E-2"/>
    <n v="1"/>
    <n v="0"/>
    <n v="0"/>
    <n v="0"/>
    <n v="1"/>
    <m/>
    <m/>
  </r>
  <r>
    <d v="2010-05-19T00:00:00"/>
    <d v="1899-12-30T18:10:00"/>
    <x v="99"/>
    <d v="1899-12-30T23:40:00"/>
    <n v="5.5"/>
    <n v="0"/>
    <n v="1"/>
    <n v="0"/>
    <n v="0"/>
    <n v="0"/>
    <n v="1"/>
    <m/>
    <m/>
  </r>
  <r>
    <d v="2010-05-19T00:00:00"/>
    <d v="1899-12-30T23:40:00"/>
    <x v="100"/>
    <d v="1899-12-30T07:20:00"/>
    <n v="7.666666666666667"/>
    <n v="0"/>
    <n v="9"/>
    <n v="0"/>
    <n v="0"/>
    <n v="0"/>
    <n v="9"/>
    <m/>
    <m/>
  </r>
  <r>
    <d v="2010-05-20T00:00:00"/>
    <d v="1899-12-30T07:30:00"/>
    <x v="100"/>
    <d v="1899-12-30T21:30:00"/>
    <n v="14"/>
    <n v="0.16666666666666666"/>
    <n v="8"/>
    <n v="0"/>
    <n v="0"/>
    <n v="0"/>
    <n v="8"/>
    <m/>
    <m/>
  </r>
  <r>
    <d v="2010-05-20T00:00:00"/>
    <d v="1899-12-30T21:30:00"/>
    <x v="100"/>
    <d v="1899-12-30T22:00:00"/>
    <m/>
    <n v="0.5"/>
    <n v="0"/>
    <n v="0"/>
    <n v="0"/>
    <n v="0"/>
    <n v="0"/>
    <n v="0"/>
    <n v="2.0408163265306121E-2"/>
  </r>
  <r>
    <d v="2010-05-20T00:00:00"/>
    <d v="1899-12-30T22:00:00"/>
    <x v="100"/>
    <d v="1899-12-30T22:15:00"/>
    <n v="0.25"/>
    <m/>
    <n v="0"/>
    <n v="0"/>
    <n v="0"/>
    <n v="0"/>
    <n v="0"/>
    <m/>
    <m/>
  </r>
  <r>
    <d v="2010-05-20T00:00:00"/>
    <d v="1899-12-30T22:15:00"/>
    <x v="100"/>
    <d v="1899-12-30T23:30:00"/>
    <m/>
    <n v="1.25"/>
    <n v="4"/>
    <n v="0"/>
    <n v="0"/>
    <n v="0"/>
    <n v="4"/>
    <n v="0"/>
    <n v="14.0625"/>
  </r>
  <r>
    <d v="2010-05-20T00:00:00"/>
    <d v="1899-12-30T23:30:00"/>
    <x v="100"/>
    <d v="1899-12-30T23:40:00"/>
    <n v="0.16666666666666666"/>
    <m/>
    <n v="1"/>
    <n v="0"/>
    <n v="0"/>
    <n v="0"/>
    <n v="1"/>
    <m/>
    <m/>
  </r>
  <r>
    <d v="2010-05-20T00:00:00"/>
    <d v="1899-12-30T23:40:00"/>
    <x v="101"/>
    <d v="1899-12-30T00:30:00"/>
    <m/>
    <n v="0.83333333333333337"/>
    <n v="3"/>
    <n v="0"/>
    <n v="0"/>
    <n v="0"/>
    <n v="3"/>
    <n v="0"/>
    <n v="6.2500000000000009"/>
  </r>
  <r>
    <d v="2010-05-21T00:00:00"/>
    <d v="1899-12-30T00:30:00"/>
    <x v="101"/>
    <d v="1899-12-30T00:35:00"/>
    <n v="8.3333333333333329E-2"/>
    <m/>
    <n v="0"/>
    <n v="0"/>
    <n v="0"/>
    <n v="0"/>
    <n v="0"/>
    <m/>
    <m/>
  </r>
  <r>
    <d v="2010-05-21T00:00:00"/>
    <d v="1899-12-30T00:35:00"/>
    <x v="101"/>
    <d v="1899-12-30T01:00:00"/>
    <m/>
    <n v="0.41666666666666669"/>
    <n v="0"/>
    <n v="0"/>
    <n v="0"/>
    <n v="0"/>
    <n v="0"/>
    <n v="0"/>
    <n v="0"/>
  </r>
  <r>
    <d v="2010-05-21T00:00:00"/>
    <d v="1899-12-30T01:00:00"/>
    <x v="101"/>
    <d v="1899-12-30T01:05:00"/>
    <n v="8.3333333333333329E-2"/>
    <m/>
    <n v="0"/>
    <n v="0"/>
    <n v="0"/>
    <n v="0"/>
    <n v="0"/>
    <m/>
    <m/>
  </r>
  <r>
    <d v="2010-05-21T00:00:00"/>
    <d v="1899-12-30T01:05:00"/>
    <x v="101"/>
    <d v="1899-12-30T02:00:00"/>
    <m/>
    <n v="0.91666666666666663"/>
    <n v="0"/>
    <n v="0"/>
    <n v="0"/>
    <n v="0"/>
    <n v="0"/>
    <n v="0"/>
    <n v="0"/>
  </r>
  <r>
    <d v="2010-05-21T00:00:00"/>
    <d v="1899-12-30T02:00:00"/>
    <x v="101"/>
    <d v="1899-12-30T02:15:00"/>
    <n v="0.25"/>
    <m/>
    <n v="0"/>
    <n v="0"/>
    <n v="0"/>
    <n v="0"/>
    <n v="0"/>
    <m/>
    <m/>
  </r>
  <r>
    <d v="2010-05-21T00:00:00"/>
    <d v="1899-12-30T02:15:00"/>
    <x v="101"/>
    <d v="1899-12-30T03:00:00"/>
    <m/>
    <n v="0.75"/>
    <n v="0"/>
    <n v="0"/>
    <n v="0"/>
    <n v="0"/>
    <n v="0"/>
    <n v="0"/>
    <n v="0.140625"/>
  </r>
  <r>
    <d v="2010-05-21T00:00:00"/>
    <d v="1899-12-30T03:00:00"/>
    <x v="101"/>
    <d v="1899-12-30T05:00:00"/>
    <n v="2"/>
    <m/>
    <n v="2"/>
    <n v="0"/>
    <n v="0"/>
    <n v="0"/>
    <n v="2"/>
    <m/>
    <m/>
  </r>
  <r>
    <d v="2010-05-21T00:00:00"/>
    <d v="1899-12-30T05:00:00"/>
    <x v="101"/>
    <d v="1899-12-30T05:15:00"/>
    <m/>
    <n v="0.25"/>
    <n v="0"/>
    <n v="0"/>
    <n v="0"/>
    <n v="0"/>
    <n v="0"/>
    <n v="0"/>
    <n v="2.2657342178120102E-4"/>
  </r>
  <r>
    <d v="2010-05-21T00:00:00"/>
    <d v="1899-12-30T05:15:00"/>
    <x v="101"/>
    <d v="1899-12-30T21:10:00"/>
    <n v="15.916666666666666"/>
    <m/>
    <n v="14"/>
    <n v="0"/>
    <n v="0"/>
    <n v="0"/>
    <n v="14"/>
    <m/>
    <m/>
  </r>
  <r>
    <d v="2010-05-21T00:00:00"/>
    <d v="1899-12-30T21:10:00"/>
    <x v="101"/>
    <d v="1899-12-30T22:00:00"/>
    <m/>
    <n v="0.83333333333333337"/>
    <n v="0"/>
    <n v="0"/>
    <n v="0"/>
    <n v="0"/>
    <n v="0"/>
    <n v="0"/>
    <n v="3.290809899167528E-2"/>
  </r>
  <r>
    <d v="2010-05-21T00:00:00"/>
    <d v="1899-12-30T22:00:00"/>
    <x v="101"/>
    <d v="1899-12-30T22:10:00"/>
    <n v="0.16666666666666666"/>
    <m/>
    <n v="3"/>
    <n v="0"/>
    <n v="0"/>
    <n v="0"/>
    <n v="3"/>
    <m/>
    <m/>
  </r>
  <r>
    <d v="2010-05-21T00:00:00"/>
    <d v="1899-12-30T22:10:00"/>
    <x v="101"/>
    <d v="1899-12-30T23:00:00"/>
    <m/>
    <n v="0.83333333333333337"/>
    <n v="13"/>
    <n v="0"/>
    <n v="0"/>
    <n v="0"/>
    <n v="13"/>
    <n v="0"/>
    <n v="6.2500000000000009"/>
  </r>
  <r>
    <d v="2010-05-21T00:00:00"/>
    <d v="1899-12-30T23:00:00"/>
    <x v="101"/>
    <d v="1899-12-30T23:05:00"/>
    <n v="8.3333333333333329E-2"/>
    <m/>
    <n v="1"/>
    <n v="0"/>
    <n v="0"/>
    <n v="0"/>
    <n v="1"/>
    <m/>
    <m/>
  </r>
  <r>
    <d v="2010-05-21T00:00:00"/>
    <d v="1899-12-30T23:05:00"/>
    <x v="102"/>
    <d v="1906-07-27T00:00:00"/>
    <m/>
    <n v="0.91666666666666663"/>
    <n v="11"/>
    <n v="0"/>
    <n v="0"/>
    <n v="0"/>
    <n v="11"/>
    <n v="0"/>
    <n v="0"/>
  </r>
  <r>
    <d v="2010-05-22T00:00:00"/>
    <d v="1906-07-27T00:00:00"/>
    <x v="102"/>
    <d v="1899-12-30T00:05:00"/>
    <n v="8.3333333333333329E-2"/>
    <m/>
    <n v="1"/>
    <n v="0"/>
    <n v="0"/>
    <n v="0"/>
    <n v="1"/>
    <m/>
    <m/>
  </r>
  <r>
    <d v="2010-05-22T00:00:00"/>
    <d v="1899-12-30T00:05:00"/>
    <x v="102"/>
    <d v="1899-12-30T01:15:00"/>
    <m/>
    <n v="1.1666666666666667"/>
    <n v="7"/>
    <n v="0"/>
    <n v="0"/>
    <n v="0"/>
    <n v="7"/>
    <n v="0"/>
    <n v="49.000000000000007"/>
  </r>
  <r>
    <d v="2010-05-22T00:00:00"/>
    <d v="1899-12-30T01:15:00"/>
    <x v="102"/>
    <d v="1899-12-30T01:20:00"/>
    <n v="8.3333333333333329E-2"/>
    <m/>
    <n v="0"/>
    <n v="0"/>
    <n v="0"/>
    <n v="0"/>
    <n v="0"/>
    <m/>
    <m/>
  </r>
  <r>
    <d v="2010-05-22T00:00:00"/>
    <d v="1899-12-30T01:20:00"/>
    <x v="102"/>
    <d v="1899-12-30T01:45:00"/>
    <m/>
    <n v="0.41666666666666669"/>
    <n v="0"/>
    <n v="0"/>
    <n v="0"/>
    <n v="0"/>
    <n v="0"/>
    <n v="0"/>
    <n v="0.17361111111111113"/>
  </r>
  <r>
    <d v="2010-05-22T00:00:00"/>
    <d v="1899-12-30T01:45:00"/>
    <x v="102"/>
    <d v="1899-12-30T05:15:00"/>
    <n v="3.5"/>
    <m/>
    <n v="7"/>
    <n v="0"/>
    <n v="0"/>
    <n v="0"/>
    <n v="7"/>
    <m/>
    <m/>
  </r>
  <r>
    <d v="2010-05-22T00:00:00"/>
    <d v="1899-12-30T05:18:00"/>
    <x v="102"/>
    <d v="1899-12-30T20:00:00"/>
    <n v="14.7"/>
    <n v="0.05"/>
    <n v="2"/>
    <n v="0"/>
    <n v="0"/>
    <n v="0"/>
    <n v="2"/>
    <m/>
    <m/>
  </r>
  <r>
    <d v="2010-05-22T00:00:00"/>
    <d v="1899-12-30T20:00:00"/>
    <x v="103"/>
    <d v="1899-12-30T08:00:00"/>
    <n v="12"/>
    <n v="0"/>
    <n v="7"/>
    <n v="0"/>
    <n v="0"/>
    <n v="0"/>
    <n v="7"/>
    <m/>
    <m/>
  </r>
  <r>
    <d v="2010-05-23T00:00:00"/>
    <d v="1899-12-30T08:05:00"/>
    <x v="103"/>
    <d v="1899-12-30T19:30:00"/>
    <n v="11.416666666666666"/>
    <n v="8.3333333333333329E-2"/>
    <n v="0"/>
    <n v="0"/>
    <n v="0"/>
    <n v="0"/>
    <n v="0"/>
    <m/>
    <m/>
  </r>
  <r>
    <d v="2010-05-23T00:00:00"/>
    <d v="1899-12-30T19:30:00"/>
    <x v="104"/>
    <d v="1899-12-30T09:00:00"/>
    <n v="13.5"/>
    <n v="0"/>
    <n v="11"/>
    <n v="0"/>
    <n v="0"/>
    <n v="0"/>
    <n v="11"/>
    <m/>
    <m/>
  </r>
  <r>
    <d v="2010-05-24T00:00:00"/>
    <d v="1899-12-30T09:05:00"/>
    <x v="104"/>
    <d v="1899-12-30T19:00:00"/>
    <n v="9.9166666666666661"/>
    <n v="8.3333333333333329E-2"/>
    <n v="1"/>
    <n v="0"/>
    <n v="0"/>
    <n v="0"/>
    <n v="1"/>
    <m/>
    <m/>
  </r>
  <r>
    <d v="2010-05-24T00:00:00"/>
    <d v="1899-12-30T19:00:00"/>
    <x v="105"/>
    <d v="1899-12-30T07:15:00"/>
    <n v="12.25"/>
    <n v="0"/>
    <n v="5"/>
    <n v="0"/>
    <n v="0"/>
    <n v="0"/>
    <n v="5"/>
    <m/>
    <m/>
  </r>
  <r>
    <d v="2010-05-25T00:00:00"/>
    <d v="1899-12-30T07:20:00"/>
    <x v="105"/>
    <d v="1899-12-30T15:30:00"/>
    <n v="8.1666666666666661"/>
    <n v="8.3333333333333329E-2"/>
    <n v="0"/>
    <n v="0"/>
    <n v="0"/>
    <n v="0"/>
    <n v="0"/>
    <m/>
    <m/>
  </r>
  <r>
    <d v="2010-05-25T00:00:00"/>
    <d v="1899-12-30T15:30:00"/>
    <x v="106"/>
    <d v="1899-12-30T06:55:00"/>
    <n v="15.416666666666666"/>
    <n v="0"/>
    <n v="5"/>
    <n v="0"/>
    <n v="0"/>
    <n v="0"/>
    <n v="5"/>
    <m/>
    <m/>
  </r>
  <r>
    <d v="2010-05-26T00:00:00"/>
    <d v="1899-12-30T07:00:00"/>
    <x v="106"/>
    <d v="1899-12-30T18:05:00"/>
    <n v="11.083333333333334"/>
    <n v="8.3333333333333329E-2"/>
    <n v="0"/>
    <n v="0"/>
    <n v="0"/>
    <n v="0"/>
    <n v="0"/>
    <m/>
    <m/>
  </r>
  <r>
    <d v="2010-05-26T00:00:00"/>
    <d v="1899-12-30T18:05:00"/>
    <x v="107"/>
    <d v="1899-12-30T08:00:00"/>
    <n v="13.916666666666666"/>
    <n v="0"/>
    <n v="12"/>
    <n v="0"/>
    <n v="0"/>
    <n v="0"/>
    <n v="12"/>
    <m/>
    <m/>
  </r>
  <r>
    <d v="2010-05-27T00:00:00"/>
    <d v="1899-12-30T08:00:00"/>
    <x v="107"/>
    <d v="1899-12-30T16:00:00"/>
    <n v="8"/>
    <n v="0"/>
    <n v="1"/>
    <n v="0"/>
    <n v="0"/>
    <n v="0"/>
    <n v="1"/>
    <m/>
    <m/>
  </r>
  <r>
    <d v="2010-05-27T00:00:00"/>
    <d v="1899-12-30T16:00:00"/>
    <x v="108"/>
    <d v="1899-12-30T06:50:00"/>
    <n v="14.833333333333334"/>
    <n v="0"/>
    <n v="4"/>
    <n v="0"/>
    <n v="0"/>
    <n v="0"/>
    <n v="4"/>
    <m/>
    <m/>
  </r>
  <r>
    <d v="2010-05-28T00:00:00"/>
    <d v="1899-12-30T06:50:00"/>
    <x v="108"/>
    <d v="1899-12-30T21:00:00"/>
    <n v="14.166666666666666"/>
    <n v="0"/>
    <n v="6"/>
    <n v="0"/>
    <n v="0"/>
    <n v="0"/>
    <n v="6"/>
    <m/>
    <m/>
  </r>
  <r>
    <d v="2010-05-28T00:00:00"/>
    <d v="1899-12-30T21:00:00"/>
    <x v="109"/>
    <d v="1899-12-30T07:00:00"/>
    <n v="10"/>
    <n v="0"/>
    <n v="3"/>
    <n v="0"/>
    <n v="0"/>
    <n v="0"/>
    <n v="3"/>
    <m/>
    <m/>
  </r>
  <r>
    <d v="2010-05-29T00:00:00"/>
    <d v="1899-12-30T07:00:00"/>
    <x v="109"/>
    <d v="1899-12-30T07:15:00"/>
    <m/>
    <n v="0.25"/>
    <n v="0"/>
    <n v="0"/>
    <n v="0"/>
    <n v="0"/>
    <n v="0"/>
    <n v="0"/>
    <n v="2.624050845828528E-3"/>
  </r>
  <r>
    <d v="2010-05-29T00:00:00"/>
    <d v="1899-12-30T07:15:00"/>
    <x v="109"/>
    <d v="1899-12-30T19:15:00"/>
    <n v="12"/>
    <m/>
    <n v="10"/>
    <n v="0"/>
    <n v="0"/>
    <n v="0"/>
    <n v="10"/>
    <m/>
    <m/>
  </r>
  <r>
    <d v="2010-05-29T00:00:00"/>
    <d v="1899-12-30T19:15:00"/>
    <x v="110"/>
    <d v="1899-12-30T09:20:00"/>
    <n v="14.083333333333334"/>
    <n v="0"/>
    <n v="2"/>
    <n v="0"/>
    <n v="0"/>
    <n v="0"/>
    <n v="2"/>
    <m/>
    <m/>
  </r>
  <r>
    <d v="2010-05-30T00:00:00"/>
    <d v="1899-12-30T09:25:00"/>
    <x v="110"/>
    <d v="1899-12-30T19:30:00"/>
    <n v="10.083333333333334"/>
    <n v="8.3333333333333329E-2"/>
    <n v="3"/>
    <n v="0"/>
    <n v="0"/>
    <n v="0"/>
    <n v="3"/>
    <m/>
    <m/>
  </r>
  <r>
    <d v="2010-05-30T00:00:00"/>
    <d v="1899-12-30T19:30:00"/>
    <x v="111"/>
    <d v="1899-12-30T08:45:00"/>
    <n v="13.25"/>
    <n v="0"/>
    <n v="6"/>
    <n v="0"/>
    <n v="0"/>
    <n v="0"/>
    <n v="6"/>
    <m/>
    <m/>
  </r>
  <r>
    <d v="2010-05-31T00:00:00"/>
    <d v="1899-12-30T08:45:00"/>
    <x v="111"/>
    <d v="1899-12-30T20:00:00"/>
    <n v="11.25"/>
    <n v="0"/>
    <n v="0"/>
    <n v="0"/>
    <n v="0"/>
    <n v="0"/>
    <n v="0"/>
    <m/>
    <m/>
  </r>
  <r>
    <d v="2010-05-31T00:00:00"/>
    <d v="1899-12-30T20:00:00"/>
    <x v="112"/>
    <d v="1899-12-30T07:50:00"/>
    <n v="11.833333333333334"/>
    <n v="0"/>
    <n v="4"/>
    <n v="0"/>
    <n v="0"/>
    <n v="0"/>
    <n v="4"/>
    <m/>
    <m/>
  </r>
  <r>
    <d v="2010-06-01T00:00:00"/>
    <d v="1899-12-30T07:50:00"/>
    <x v="112"/>
    <d v="1899-12-30T18:00:00"/>
    <n v="10.166666666666666"/>
    <n v="0"/>
    <n v="0"/>
    <n v="0"/>
    <n v="0"/>
    <n v="0"/>
    <n v="0"/>
    <m/>
    <m/>
  </r>
  <r>
    <d v="2010-06-01T00:00:00"/>
    <d v="1899-12-30T18:00:00"/>
    <x v="113"/>
    <d v="1899-12-30T08:20:00"/>
    <n v="14.333333333333334"/>
    <n v="0"/>
    <n v="3"/>
    <n v="0"/>
    <n v="0"/>
    <n v="0"/>
    <n v="3"/>
    <m/>
    <m/>
  </r>
  <r>
    <d v="2010-06-02T00:00:00"/>
    <d v="1899-12-30T08:20:00"/>
    <x v="113"/>
    <d v="1899-12-30T19:35:00"/>
    <n v="11.25"/>
    <n v="0"/>
    <n v="2"/>
    <n v="0"/>
    <n v="0"/>
    <n v="0"/>
    <n v="2"/>
    <m/>
    <m/>
  </r>
  <r>
    <d v="2010-06-02T00:00:00"/>
    <d v="1899-12-30T19:40:00"/>
    <x v="114"/>
    <d v="1899-12-30T07:10:00"/>
    <n v="11.5"/>
    <n v="8.3333333333333329E-2"/>
    <n v="10"/>
    <n v="0"/>
    <n v="2"/>
    <n v="2"/>
    <n v="8"/>
    <m/>
    <m/>
  </r>
  <r>
    <d v="2010-06-03T00:00:00"/>
    <d v="1899-12-30T07:10:00"/>
    <x v="114"/>
    <d v="1899-12-30T07:25:00"/>
    <m/>
    <n v="0.25"/>
    <n v="0"/>
    <n v="0"/>
    <n v="0"/>
    <n v="0"/>
    <n v="0"/>
    <n v="1.0480823973914393E-3"/>
    <n v="1.0306063702195716E-4"/>
  </r>
  <r>
    <d v="2010-06-03T00:00:00"/>
    <d v="1899-12-30T07:25:00"/>
    <x v="114"/>
    <d v="1899-12-30T19:00:00"/>
    <n v="11.583333333333334"/>
    <m/>
    <n v="6"/>
    <n v="0"/>
    <n v="3"/>
    <n v="3"/>
    <n v="3"/>
    <m/>
    <m/>
  </r>
  <r>
    <d v="2010-06-03T00:00:00"/>
    <d v="1899-12-30T19:00:00"/>
    <x v="115"/>
    <d v="1899-12-30T07:40:00"/>
    <n v="12.666666666666666"/>
    <n v="0"/>
    <n v="62"/>
    <n v="0"/>
    <n v="54"/>
    <n v="54"/>
    <n v="8"/>
    <m/>
    <m/>
  </r>
  <r>
    <d v="2010-06-04T00:00:00"/>
    <d v="1899-12-30T07:45:00"/>
    <x v="115"/>
    <d v="1899-12-30T21:00:00"/>
    <n v="13.25"/>
    <n v="8.3333333333333329E-2"/>
    <n v="47"/>
    <n v="0"/>
    <n v="46"/>
    <n v="46"/>
    <n v="1"/>
    <m/>
    <m/>
  </r>
  <r>
    <d v="2010-06-04T00:00:00"/>
    <d v="1899-12-30T21:00:00"/>
    <x v="116"/>
    <d v="1899-12-30T08:50:00"/>
    <n v="11.833333333333334"/>
    <n v="0"/>
    <n v="463"/>
    <n v="5"/>
    <n v="453"/>
    <n v="458"/>
    <n v="5"/>
    <m/>
    <m/>
  </r>
  <r>
    <d v="2010-06-05T00:00:00"/>
    <d v="1899-12-30T09:00:00"/>
    <x v="116"/>
    <d v="1899-12-30T20:45:00"/>
    <n v="11.75"/>
    <n v="0.16666666666666666"/>
    <n v="29"/>
    <n v="0"/>
    <n v="25"/>
    <n v="25"/>
    <n v="4"/>
    <m/>
    <m/>
  </r>
  <r>
    <d v="2010-06-05T00:00:00"/>
    <d v="1899-12-30T20:45:00"/>
    <x v="117"/>
    <d v="1899-12-30T06:10:00"/>
    <n v="9.4166666666666661"/>
    <n v="0"/>
    <n v="195"/>
    <n v="3"/>
    <n v="191"/>
    <n v="194"/>
    <n v="1"/>
    <m/>
    <m/>
  </r>
  <r>
    <d v="2010-06-06T00:00:00"/>
    <d v="1899-12-30T06:15:00"/>
    <x v="117"/>
    <d v="1899-12-30T17:35:00"/>
    <n v="11.333333333333334"/>
    <n v="8.3333333333333329E-2"/>
    <n v="29"/>
    <n v="0"/>
    <n v="27"/>
    <n v="27"/>
    <n v="2"/>
    <m/>
    <m/>
  </r>
  <r>
    <d v="2010-06-06T00:00:00"/>
    <d v="1899-12-30T17:35:00"/>
    <x v="118"/>
    <d v="1899-12-30T08:30:00"/>
    <n v="14.916666666666666"/>
    <n v="0"/>
    <n v="306"/>
    <n v="0"/>
    <n v="300"/>
    <n v="300"/>
    <n v="6"/>
    <m/>
    <m/>
  </r>
  <r>
    <d v="2010-06-07T00:00:00"/>
    <d v="1899-12-30T08:40:00"/>
    <x v="118"/>
    <d v="1899-12-30T20:20:00"/>
    <n v="11.666666666666666"/>
    <n v="0.16666666666666666"/>
    <n v="36"/>
    <n v="0"/>
    <n v="35"/>
    <n v="35"/>
    <n v="1"/>
    <m/>
    <m/>
  </r>
  <r>
    <d v="2010-06-07T00:00:00"/>
    <d v="1899-12-30T20:20:00"/>
    <x v="119"/>
    <d v="1899-12-30T07:55:00"/>
    <n v="11.583333333333334"/>
    <n v="0"/>
    <n v="158"/>
    <n v="0"/>
    <n v="152"/>
    <n v="152"/>
    <n v="6"/>
    <m/>
    <m/>
  </r>
  <r>
    <d v="2010-06-08T00:00:00"/>
    <d v="1899-12-30T08:00:00"/>
    <x v="119"/>
    <d v="1899-12-30T16:00:00"/>
    <n v="8"/>
    <n v="8.3333333333333329E-2"/>
    <n v="9"/>
    <n v="0"/>
    <n v="9"/>
    <n v="9"/>
    <n v="0"/>
    <m/>
    <m/>
  </r>
  <r>
    <d v="2010-06-08T00:00:00"/>
    <d v="1899-12-30T16:00:00"/>
    <x v="120"/>
    <d v="1899-12-30T08:00:00"/>
    <n v="16"/>
    <n v="0"/>
    <n v="65"/>
    <n v="0"/>
    <n v="62"/>
    <n v="62"/>
    <n v="3"/>
    <m/>
    <m/>
  </r>
  <r>
    <d v="2010-06-09T00:00:00"/>
    <d v="1899-12-30T08:05:00"/>
    <x v="120"/>
    <d v="1899-12-30T21:15:00"/>
    <n v="13.166666666666666"/>
    <n v="8.3333333333333329E-2"/>
    <n v="6"/>
    <n v="0"/>
    <n v="6"/>
    <n v="6"/>
    <n v="0"/>
    <m/>
    <m/>
  </r>
  <r>
    <d v="2010-06-09T00:00:00"/>
    <d v="1899-12-30T21:15:00"/>
    <x v="121"/>
    <d v="1899-12-30T08:05:00"/>
    <n v="10.833333333333334"/>
    <n v="0"/>
    <n v="101"/>
    <n v="1"/>
    <n v="93"/>
    <n v="94"/>
    <n v="7"/>
    <m/>
    <m/>
  </r>
  <r>
    <d v="2010-06-10T00:00:00"/>
    <d v="1899-12-30T08:10:00"/>
    <x v="121"/>
    <d v="1899-12-30T20:15:00"/>
    <n v="12.083333333333334"/>
    <n v="8.3333333333333329E-2"/>
    <n v="24"/>
    <n v="0"/>
    <n v="21"/>
    <n v="21"/>
    <n v="3"/>
    <m/>
    <m/>
  </r>
  <r>
    <d v="2010-06-10T00:00:00"/>
    <d v="1899-12-30T20:15:00"/>
    <x v="122"/>
    <d v="1899-12-30T07:20:00"/>
    <n v="11.083333333333334"/>
    <n v="0"/>
    <n v="60"/>
    <n v="0"/>
    <n v="50"/>
    <n v="50"/>
    <n v="10"/>
    <m/>
    <m/>
  </r>
  <r>
    <d v="2010-06-11T00:00:00"/>
    <d v="1899-12-30T07:20:00"/>
    <x v="122"/>
    <d v="1899-12-30T22:30:00"/>
    <n v="15.166666666666666"/>
    <n v="0"/>
    <n v="29"/>
    <n v="0"/>
    <n v="26"/>
    <n v="26"/>
    <n v="3"/>
    <m/>
    <m/>
  </r>
  <r>
    <d v="2010-06-11T00:00:00"/>
    <d v="1899-12-30T22:30:00"/>
    <x v="123"/>
    <d v="1899-12-30T08:25:00"/>
    <n v="9.9166666666666661"/>
    <n v="0"/>
    <n v="105"/>
    <n v="0"/>
    <n v="91"/>
    <n v="91"/>
    <n v="14"/>
    <m/>
    <m/>
  </r>
  <r>
    <d v="2010-06-12T00:00:00"/>
    <d v="1899-12-30T08:30:00"/>
    <x v="123"/>
    <d v="1899-12-30T21:40:00"/>
    <n v="13.166666666666666"/>
    <n v="8.3333333333333329E-2"/>
    <n v="4"/>
    <n v="0"/>
    <n v="3"/>
    <n v="3"/>
    <n v="1"/>
    <m/>
    <m/>
  </r>
  <r>
    <d v="2010-06-12T00:00:00"/>
    <d v="1899-12-30T21:40:00"/>
    <x v="124"/>
    <d v="1899-12-30T08:45:00"/>
    <n v="11.083333333333334"/>
    <n v="0"/>
    <n v="117"/>
    <n v="0"/>
    <n v="103"/>
    <n v="103"/>
    <n v="14"/>
    <m/>
    <m/>
  </r>
  <r>
    <d v="2010-06-13T00:00:00"/>
    <d v="1899-12-30T08:50:00"/>
    <x v="124"/>
    <d v="1899-12-30T20:45:00"/>
    <n v="11.916666666666666"/>
    <n v="8.3333333333333329E-2"/>
    <n v="22"/>
    <n v="0"/>
    <n v="15"/>
    <n v="15"/>
    <n v="7"/>
    <m/>
    <m/>
  </r>
  <r>
    <d v="2010-06-13T00:00:00"/>
    <d v="1899-12-30T20:45:00"/>
    <x v="125"/>
    <d v="1899-12-30T08:00:00"/>
    <n v="11.25"/>
    <n v="0"/>
    <n v="137"/>
    <n v="1"/>
    <n v="120"/>
    <n v="121"/>
    <n v="16"/>
    <m/>
    <m/>
  </r>
  <r>
    <d v="2010-06-14T00:00:00"/>
    <d v="1899-12-30T08:05:00"/>
    <x v="125"/>
    <d v="1899-12-30T21:10:00"/>
    <n v="13.083333333333334"/>
    <n v="8.3333333333333329E-2"/>
    <n v="34"/>
    <n v="0"/>
    <n v="27"/>
    <n v="27"/>
    <n v="7"/>
    <m/>
    <m/>
  </r>
  <r>
    <d v="2010-06-14T00:00:00"/>
    <d v="1899-12-30T21:10:00"/>
    <x v="126"/>
    <d v="1899-12-30T09:10:00"/>
    <n v="12"/>
    <n v="0"/>
    <n v="50"/>
    <n v="0"/>
    <n v="42"/>
    <n v="42"/>
    <n v="8"/>
    <m/>
    <m/>
  </r>
  <r>
    <d v="2010-06-15T00:00:00"/>
    <d v="1899-12-30T09:15:00"/>
    <x v="126"/>
    <d v="1899-12-30T15:00:00"/>
    <n v="5.75"/>
    <n v="8.3333333333333329E-2"/>
    <n v="15"/>
    <n v="0"/>
    <n v="14"/>
    <n v="14"/>
    <n v="1"/>
    <m/>
    <m/>
  </r>
  <r>
    <d v="2010-06-15T00:00:00"/>
    <d v="1899-12-30T15:00:00"/>
    <x v="127"/>
    <d v="1899-12-30T08:45:00"/>
    <n v="17.75"/>
    <n v="0"/>
    <n v="90"/>
    <n v="0"/>
    <n v="83"/>
    <n v="83"/>
    <n v="7"/>
    <m/>
    <m/>
  </r>
  <r>
    <d v="2010-06-16T00:00:00"/>
    <d v="1899-12-30T08:50:00"/>
    <x v="127"/>
    <d v="1899-12-30T20:35:00"/>
    <n v="11.75"/>
    <n v="8.3333333333333329E-2"/>
    <n v="8"/>
    <n v="0"/>
    <n v="7"/>
    <n v="7"/>
    <n v="1"/>
    <m/>
    <m/>
  </r>
  <r>
    <d v="2010-06-16T00:00:00"/>
    <d v="1899-12-30T20:35:00"/>
    <x v="128"/>
    <d v="1899-12-30T08:55:00"/>
    <n v="12.333333333333334"/>
    <n v="0"/>
    <n v="65"/>
    <n v="2"/>
    <n v="52"/>
    <n v="54"/>
    <n v="11"/>
    <m/>
    <m/>
  </r>
  <r>
    <d v="2010-06-17T00:00:00"/>
    <d v="1899-12-30T08:55:00"/>
    <x v="128"/>
    <d v="1899-12-30T13:00:00"/>
    <n v="4.083333333333333"/>
    <n v="0"/>
    <n v="10"/>
    <n v="0"/>
    <n v="8"/>
    <n v="8"/>
    <n v="2"/>
    <m/>
    <m/>
  </r>
  <r>
    <d v="2010-06-17T00:00:00"/>
    <d v="1899-12-30T13:00:00"/>
    <x v="129"/>
    <d v="1899-12-30T09:15:00"/>
    <n v="20.25"/>
    <n v="0"/>
    <n v="152"/>
    <n v="0"/>
    <n v="134"/>
    <n v="134"/>
    <n v="18"/>
    <m/>
    <m/>
  </r>
  <r>
    <d v="2010-06-18T00:00:00"/>
    <d v="1899-12-30T09:20:00"/>
    <x v="129"/>
    <d v="1899-12-30T13:00:00"/>
    <n v="3.6666666666666665"/>
    <n v="8.3333333333333329E-2"/>
    <n v="4"/>
    <n v="0"/>
    <n v="3"/>
    <n v="3"/>
    <n v="1"/>
    <m/>
    <m/>
  </r>
  <r>
    <d v="2010-06-18T00:00:00"/>
    <d v="1899-12-30T13:00:00"/>
    <x v="129"/>
    <d v="1899-12-30T21:15:00"/>
    <n v="8.25"/>
    <n v="0"/>
    <n v="7"/>
    <n v="0"/>
    <n v="5"/>
    <n v="5"/>
    <n v="2"/>
    <m/>
    <m/>
  </r>
  <r>
    <d v="2010-06-18T00:00:00"/>
    <d v="1899-12-30T21:15:00"/>
    <x v="130"/>
    <d v="1899-12-30T09:05:00"/>
    <n v="11.833333333333334"/>
    <n v="0"/>
    <n v="59"/>
    <n v="2"/>
    <n v="47"/>
    <n v="49"/>
    <n v="10"/>
    <m/>
    <m/>
  </r>
  <r>
    <d v="2010-06-19T00:00:00"/>
    <d v="1899-12-30T09:10:00"/>
    <x v="130"/>
    <d v="1899-12-30T20:55:00"/>
    <n v="11.75"/>
    <n v="8.3333333333333329E-2"/>
    <n v="8"/>
    <n v="0"/>
    <n v="5"/>
    <n v="5"/>
    <n v="3"/>
    <m/>
    <m/>
  </r>
  <r>
    <d v="2010-06-19T00:00:00"/>
    <d v="1899-12-30T21:00:00"/>
    <x v="131"/>
    <d v="1899-12-30T08:30:00"/>
    <n v="11.5"/>
    <n v="8.3333333333333329E-2"/>
    <n v="43"/>
    <n v="0"/>
    <n v="36"/>
    <n v="36"/>
    <n v="7"/>
    <m/>
    <m/>
  </r>
  <r>
    <d v="2010-06-20T00:00:00"/>
    <d v="1899-12-30T08:35:00"/>
    <x v="131"/>
    <d v="1899-12-30T20:15:00"/>
    <n v="11.666666666666666"/>
    <n v="8.3333333333333329E-2"/>
    <n v="7"/>
    <n v="0"/>
    <n v="6"/>
    <n v="6"/>
    <n v="1"/>
    <m/>
    <m/>
  </r>
  <r>
    <d v="2010-06-20T00:00:00"/>
    <d v="1899-12-30T20:15:00"/>
    <x v="132"/>
    <d v="1899-12-30T08:10:00"/>
    <n v="11.916666666666666"/>
    <n v="0"/>
    <n v="72"/>
    <n v="1"/>
    <n v="58"/>
    <n v="59"/>
    <n v="13"/>
    <m/>
    <m/>
  </r>
  <r>
    <d v="2010-06-21T00:00:00"/>
    <d v="1899-12-30T08:10:00"/>
    <x v="132"/>
    <d v="1899-12-30T20:00:00"/>
    <n v="11.833333333333334"/>
    <n v="0"/>
    <n v="8"/>
    <n v="0"/>
    <n v="5"/>
    <n v="5"/>
    <n v="3"/>
    <m/>
    <m/>
  </r>
  <r>
    <d v="2010-06-21T00:00:00"/>
    <d v="1899-12-30T20:00:00"/>
    <x v="133"/>
    <d v="1899-12-30T07:50:00"/>
    <n v="11.833333333333334"/>
    <n v="0"/>
    <n v="60"/>
    <n v="0"/>
    <n v="49"/>
    <n v="49"/>
    <n v="11"/>
    <m/>
    <m/>
  </r>
  <r>
    <d v="2010-06-22T00:00:00"/>
    <d v="1899-12-30T07:55:00"/>
    <x v="133"/>
    <d v="1899-12-30T19:30:00"/>
    <n v="11.583333333333334"/>
    <n v="8.3333333333333329E-2"/>
    <n v="9"/>
    <n v="0"/>
    <n v="4"/>
    <n v="4"/>
    <n v="5"/>
    <m/>
    <m/>
  </r>
  <r>
    <d v="2010-06-22T00:00:00"/>
    <d v="1899-12-30T19:30:00"/>
    <x v="134"/>
    <d v="1899-12-30T07:35:00"/>
    <n v="12.083333333333334"/>
    <n v="0"/>
    <n v="46"/>
    <n v="0"/>
    <n v="36"/>
    <n v="36"/>
    <n v="10"/>
    <m/>
    <m/>
  </r>
  <r>
    <d v="2010-06-23T00:00:00"/>
    <d v="1899-12-30T07:35:00"/>
    <x v="134"/>
    <d v="1899-12-30T19:30:00"/>
    <n v="11.916666666666666"/>
    <n v="0"/>
    <n v="15"/>
    <n v="0"/>
    <n v="12"/>
    <n v="12"/>
    <n v="3"/>
    <m/>
    <m/>
  </r>
  <r>
    <d v="2010-06-23T00:00:00"/>
    <d v="1899-12-30T19:35:00"/>
    <x v="135"/>
    <d v="1899-12-30T07:50:00"/>
    <n v="12.25"/>
    <n v="8.3333333333333329E-2"/>
    <n v="78"/>
    <n v="0"/>
    <n v="68"/>
    <n v="68"/>
    <n v="10"/>
    <m/>
    <m/>
  </r>
  <r>
    <d v="2010-06-24T00:00:00"/>
    <d v="1899-12-30T07:55:00"/>
    <x v="135"/>
    <d v="1899-12-30T20:00:00"/>
    <n v="12.083333333333334"/>
    <n v="8.3333333333333329E-2"/>
    <n v="31"/>
    <n v="0"/>
    <n v="29"/>
    <n v="29"/>
    <n v="2"/>
    <m/>
    <m/>
  </r>
  <r>
    <d v="2010-06-24T00:00:00"/>
    <d v="1899-12-30T20:00:00"/>
    <x v="136"/>
    <d v="1899-12-30T08:10:00"/>
    <n v="12.166666666666666"/>
    <n v="0"/>
    <n v="52"/>
    <n v="0"/>
    <n v="44"/>
    <n v="44"/>
    <n v="8"/>
    <m/>
    <m/>
  </r>
  <r>
    <d v="2010-06-25T00:00:00"/>
    <d v="1899-12-30T08:10:00"/>
    <x v="136"/>
    <d v="1899-12-30T22:30:00"/>
    <m/>
    <n v="14.333333333333334"/>
    <n v="26"/>
    <n v="0"/>
    <n v="24"/>
    <n v="24"/>
    <n v="2"/>
    <n v="107.63239103048627"/>
    <n v="0.25368066247065174"/>
  </r>
  <r>
    <d v="2010-06-25T00:00:00"/>
    <d v="1899-12-30T22:30:00"/>
    <x v="137"/>
    <d v="1899-12-30T08:10:00"/>
    <n v="9.6666666666666661"/>
    <m/>
    <n v="30"/>
    <n v="0"/>
    <n v="23"/>
    <n v="23"/>
    <n v="7"/>
    <m/>
    <m/>
  </r>
  <r>
    <d v="2010-06-26T00:00:00"/>
    <d v="1899-12-30T08:15:00"/>
    <x v="137"/>
    <d v="1899-12-30T18:45:00"/>
    <n v="10.5"/>
    <n v="8.3333333333333329E-2"/>
    <n v="11"/>
    <n v="0"/>
    <n v="10"/>
    <n v="10"/>
    <n v="1"/>
    <m/>
    <m/>
  </r>
  <r>
    <d v="2010-06-26T00:00:00"/>
    <d v="1899-12-30T18:45:00"/>
    <x v="138"/>
    <d v="1899-12-30T08:00:00"/>
    <n v="13.25"/>
    <n v="0"/>
    <n v="24"/>
    <n v="0"/>
    <n v="18"/>
    <n v="18"/>
    <n v="6"/>
    <m/>
    <m/>
  </r>
  <r>
    <d v="2010-06-27T00:00:00"/>
    <d v="1899-12-30T08:00:00"/>
    <x v="138"/>
    <d v="1899-12-30T08:30:00"/>
    <m/>
    <n v="0.5"/>
    <n v="0"/>
    <n v="0"/>
    <n v="0"/>
    <n v="0"/>
    <n v="0"/>
    <n v="2.2842911581771961E-2"/>
    <n v="4.2865287261722558E-6"/>
  </r>
  <r>
    <d v="2010-06-27T00:00:00"/>
    <d v="1899-12-30T08:30:00"/>
    <x v="138"/>
    <d v="1899-12-30T20:00:00"/>
    <n v="11.5"/>
    <m/>
    <n v="5"/>
    <n v="0"/>
    <n v="4"/>
    <n v="4"/>
    <n v="1"/>
    <m/>
    <m/>
  </r>
  <r>
    <d v="2010-06-27T00:00:00"/>
    <d v="1899-12-30T20:00:00"/>
    <x v="139"/>
    <d v="1899-12-30T07:35:00"/>
    <n v="11.583333333333334"/>
    <n v="0"/>
    <n v="32"/>
    <n v="0"/>
    <n v="30"/>
    <n v="30"/>
    <n v="2"/>
    <m/>
    <m/>
  </r>
  <r>
    <d v="2010-06-28T00:00:00"/>
    <d v="1899-12-30T07:40:00"/>
    <x v="139"/>
    <d v="1899-12-30T20:15:00"/>
    <n v="12.583333333333334"/>
    <n v="8.3333333333333329E-2"/>
    <n v="27"/>
    <n v="0"/>
    <n v="21"/>
    <n v="21"/>
    <n v="6"/>
    <m/>
    <m/>
  </r>
  <r>
    <d v="2010-06-28T00:00:00"/>
    <d v="1899-12-30T20:15:00"/>
    <x v="140"/>
    <d v="1899-12-30T09:00:00"/>
    <n v="12.75"/>
    <n v="0"/>
    <n v="43"/>
    <n v="0"/>
    <n v="36"/>
    <n v="36"/>
    <n v="7"/>
    <m/>
    <m/>
  </r>
  <r>
    <d v="2010-06-29T00:00:00"/>
    <d v="1899-12-30T09:05:00"/>
    <x v="140"/>
    <d v="1899-12-30T18:00:00"/>
    <n v="8.9166666666666661"/>
    <n v="8.3333333333333329E-2"/>
    <n v="6"/>
    <n v="0"/>
    <n v="5"/>
    <n v="5"/>
    <n v="1"/>
    <m/>
    <m/>
  </r>
  <r>
    <d v="2010-06-29T00:00:00"/>
    <d v="1899-12-30T18:00:00"/>
    <x v="141"/>
    <d v="1899-12-30T06:30:00"/>
    <n v="12.5"/>
    <n v="0"/>
    <n v="34"/>
    <n v="0"/>
    <n v="30"/>
    <n v="30"/>
    <n v="4"/>
    <m/>
    <m/>
  </r>
  <r>
    <d v="2010-06-30T00:00:00"/>
    <d v="1899-12-30T06:30:00"/>
    <x v="141"/>
    <d v="1899-12-30T17:15:00"/>
    <n v="10.75"/>
    <n v="0"/>
    <n v="18"/>
    <n v="0"/>
    <n v="16"/>
    <n v="16"/>
    <n v="2"/>
    <m/>
    <m/>
  </r>
  <r>
    <d v="2010-06-30T00:00:00"/>
    <d v="1899-12-30T17:15:00"/>
    <x v="142"/>
    <d v="1899-12-30T09:00:00"/>
    <n v="15.75"/>
    <n v="0"/>
    <n v="64"/>
    <n v="0"/>
    <n v="46"/>
    <n v="46"/>
    <n v="18"/>
    <m/>
    <m/>
  </r>
  <r>
    <d v="2010-07-01T00:00:00"/>
    <d v="1899-12-30T09:05:00"/>
    <x v="142"/>
    <d v="1899-12-30T16:30:00"/>
    <n v="7.416666666666667"/>
    <n v="8.3333333333333329E-2"/>
    <n v="11"/>
    <n v="0"/>
    <n v="10"/>
    <n v="10"/>
    <n v="1"/>
    <m/>
    <m/>
  </r>
  <r>
    <d v="2010-07-01T00:00:00"/>
    <d v="1899-12-30T16:30:00"/>
    <x v="143"/>
    <d v="1899-12-30T04:15:00"/>
    <n v="11.75"/>
    <n v="0"/>
    <n v="69"/>
    <n v="0"/>
    <n v="54"/>
    <n v="54"/>
    <n v="15"/>
    <m/>
    <m/>
  </r>
  <r>
    <d v="2010-07-02T00:00:00"/>
    <d v="1899-12-30T04:20:00"/>
    <x v="143"/>
    <d v="1899-12-30T20:30:00"/>
    <n v="16.166666666666668"/>
    <n v="8.3333333333333329E-2"/>
    <n v="7"/>
    <n v="0"/>
    <n v="6"/>
    <n v="6"/>
    <n v="1"/>
    <m/>
    <m/>
  </r>
  <r>
    <d v="2010-07-02T00:00:00"/>
    <d v="1899-12-30T20:30:00"/>
    <x v="144"/>
    <d v="1899-12-30T04:25:00"/>
    <n v="7.916666666666667"/>
    <n v="0"/>
    <n v="41"/>
    <n v="0"/>
    <n v="28"/>
    <n v="28"/>
    <n v="13"/>
    <m/>
    <m/>
  </r>
  <r>
    <d v="2010-07-03T00:00:00"/>
    <d v="1899-12-30T04:30:00"/>
    <x v="144"/>
    <d v="1899-12-30T20:00:00"/>
    <n v="15.5"/>
    <n v="8.3333333333333329E-2"/>
    <n v="5"/>
    <n v="0"/>
    <n v="5"/>
    <n v="5"/>
    <n v="0"/>
    <m/>
    <m/>
  </r>
  <r>
    <d v="2010-07-03T00:00:00"/>
    <d v="1899-12-30T20:00:00"/>
    <x v="145"/>
    <d v="1899-12-30T08:30:00"/>
    <n v="12.5"/>
    <n v="0"/>
    <n v="39"/>
    <n v="0"/>
    <n v="30"/>
    <n v="30"/>
    <n v="9"/>
    <m/>
    <m/>
  </r>
  <r>
    <d v="2010-07-04T00:00:00"/>
    <d v="1899-12-30T08:30:00"/>
    <x v="145"/>
    <d v="1899-12-30T22:00:00"/>
    <n v="13.5"/>
    <n v="0"/>
    <n v="12"/>
    <n v="0"/>
    <n v="8"/>
    <n v="8"/>
    <n v="4"/>
    <m/>
    <m/>
  </r>
  <r>
    <d v="2010-07-04T00:00:00"/>
    <d v="1899-12-30T22:00:00"/>
    <x v="146"/>
    <d v="1899-12-30T05:20:00"/>
    <n v="7.333333333333333"/>
    <n v="0"/>
    <n v="39"/>
    <n v="0"/>
    <n v="23"/>
    <n v="23"/>
    <n v="16"/>
    <m/>
    <m/>
  </r>
  <r>
    <d v="2010-07-05T00:00:00"/>
    <d v="1899-12-30T05:25:00"/>
    <x v="146"/>
    <d v="1899-12-30T21:30:00"/>
    <n v="16.083333333333332"/>
    <n v="8.3333333333333329E-2"/>
    <n v="6"/>
    <n v="0"/>
    <n v="3"/>
    <n v="3"/>
    <n v="3"/>
    <m/>
    <m/>
  </r>
  <r>
    <d v="2010-07-05T00:00:00"/>
    <d v="1899-12-30T21:30:00"/>
    <x v="147"/>
    <d v="1899-12-30T09:00:00"/>
    <n v="11.5"/>
    <n v="0"/>
    <n v="48"/>
    <n v="0"/>
    <n v="32"/>
    <n v="32"/>
    <n v="16"/>
    <m/>
    <m/>
  </r>
  <r>
    <d v="2010-07-06T00:00:00"/>
    <d v="1899-12-30T09:05:00"/>
    <x v="147"/>
    <d v="1899-12-30T19:30:00"/>
    <n v="10.416666666666666"/>
    <n v="8.3333333333333329E-2"/>
    <n v="4"/>
    <n v="0"/>
    <n v="2"/>
    <n v="2"/>
    <n v="2"/>
    <m/>
    <m/>
  </r>
  <r>
    <d v="2010-07-06T00:00:00"/>
    <d v="1899-12-30T19:30:00"/>
    <x v="148"/>
    <d v="1899-12-30T08:30:00"/>
    <n v="13"/>
    <n v="0"/>
    <n v="23"/>
    <n v="0"/>
    <n v="18"/>
    <n v="18"/>
    <n v="5"/>
    <m/>
    <m/>
  </r>
  <r>
    <d v="2010-07-07T00:00:00"/>
    <d v="1899-12-30T08:30:00"/>
    <x v="148"/>
    <d v="1899-12-30T09:15:00"/>
    <m/>
    <n v="0.75"/>
    <n v="0"/>
    <n v="0"/>
    <n v="0"/>
    <n v="0"/>
    <n v="0"/>
    <n v="1.0489570578691184E-2"/>
    <n v="1.3776181719848566E-3"/>
  </r>
  <r>
    <d v="2010-07-07T00:00:00"/>
    <d v="1899-12-30T09:15:00"/>
    <x v="148"/>
    <d v="1899-12-30T20:00:00"/>
    <n v="10.75"/>
    <m/>
    <n v="6"/>
    <n v="0"/>
    <n v="5"/>
    <n v="5"/>
    <n v="1"/>
    <m/>
    <m/>
  </r>
  <r>
    <d v="2010-07-07T00:00:00"/>
    <d v="1899-12-30T20:00:00"/>
    <x v="149"/>
    <d v="1899-12-30T07:45:00"/>
    <n v="11.75"/>
    <n v="0"/>
    <n v="32"/>
    <n v="0"/>
    <n v="25"/>
    <n v="25"/>
    <n v="7"/>
    <m/>
    <m/>
  </r>
  <r>
    <d v="2010-07-08T00:00:00"/>
    <d v="1899-12-30T07:50:00"/>
    <x v="150"/>
    <d v="1899-12-30T08:00:00"/>
    <n v="24.166666666666668"/>
    <n v="8.3333333333333329E-2"/>
    <n v="39"/>
    <n v="0"/>
    <n v="29"/>
    <n v="29"/>
    <n v="10"/>
    <m/>
    <m/>
  </r>
  <r>
    <d v="2010-07-09T00:00:00"/>
    <d v="1899-12-30T08:05:00"/>
    <x v="150"/>
    <d v="1899-12-30T19:20:00"/>
    <n v="11.25"/>
    <n v="8.3333333333333329E-2"/>
    <n v="10"/>
    <n v="0"/>
    <n v="8"/>
    <n v="8"/>
    <n v="2"/>
    <m/>
    <m/>
  </r>
  <r>
    <d v="2010-07-09T00:00:00"/>
    <d v="1899-12-30T19:20:00"/>
    <x v="151"/>
    <d v="1899-12-30T08:00:00"/>
    <n v="12.666666666666666"/>
    <n v="0"/>
    <n v="19"/>
    <n v="0"/>
    <n v="9"/>
    <n v="9"/>
    <n v="10"/>
    <m/>
    <m/>
  </r>
  <r>
    <d v="2010-07-10T00:00:00"/>
    <d v="1899-12-30T08:00:00"/>
    <x v="151"/>
    <d v="1899-12-30T20:00:00"/>
    <n v="12"/>
    <n v="0"/>
    <n v="3"/>
    <n v="0"/>
    <n v="2"/>
    <n v="2"/>
    <n v="1"/>
    <m/>
    <m/>
  </r>
  <r>
    <d v="2010-07-10T00:00:00"/>
    <d v="1899-12-30T20:00:00"/>
    <x v="152"/>
    <d v="1899-12-30T08:00:00"/>
    <n v="12"/>
    <n v="0"/>
    <n v="22"/>
    <n v="0"/>
    <n v="17"/>
    <n v="17"/>
    <n v="5"/>
    <m/>
    <m/>
  </r>
  <r>
    <d v="2010-07-11T00:00:00"/>
    <d v="1899-12-30T08:00:00"/>
    <x v="152"/>
    <d v="1899-12-30T20:00:00"/>
    <n v="12"/>
    <n v="0"/>
    <n v="0"/>
    <n v="0"/>
    <n v="0"/>
    <n v="0"/>
    <n v="0"/>
    <m/>
    <m/>
  </r>
  <r>
    <d v="2010-07-11T00:00:00"/>
    <d v="1899-12-30T20:00:00"/>
    <x v="153"/>
    <d v="1899-12-30T08:00:00"/>
    <m/>
    <n v="12"/>
    <n v="14"/>
    <n v="0"/>
    <n v="10"/>
    <n v="10"/>
    <n v="4"/>
    <n v="55.599716446124766"/>
    <n v="0.87381852551984907"/>
  </r>
  <r>
    <d v="2010-07-12T00:00:00"/>
    <d v="1899-12-30T08:00:00"/>
    <x v="153"/>
    <d v="1899-12-30T20:00:00"/>
    <m/>
    <n v="12"/>
    <n v="5"/>
    <n v="0"/>
    <n v="4"/>
    <n v="4"/>
    <n v="1"/>
    <n v="14.173010380622838"/>
    <n v="0.88581314878892736"/>
  </r>
  <r>
    <d v="2010-07-12T00:00:00"/>
    <d v="1899-12-30T20:00:00"/>
    <x v="154"/>
    <d v="1899-12-30T07:45:00"/>
    <m/>
    <n v="11.75"/>
    <n v="13"/>
    <n v="0"/>
    <n v="9"/>
    <n v="9"/>
    <n v="4"/>
    <n v="53.307193415577089"/>
    <n v="0.83778868180266775"/>
  </r>
  <r>
    <d v="2010-07-13T00:00:00"/>
    <d v="1899-12-30T07:45:00"/>
    <x v="154"/>
    <d v="1899-12-30T20:30:00"/>
    <n v="12.75"/>
    <m/>
    <n v="10"/>
    <n v="0"/>
    <n v="8"/>
    <n v="8"/>
    <n v="2"/>
    <m/>
    <m/>
  </r>
  <r>
    <d v="2010-07-13T00:00:00"/>
    <d v="1899-12-30T20:30:00"/>
    <x v="155"/>
    <d v="1899-12-30T08:00:00"/>
    <n v="11.5"/>
    <n v="0"/>
    <n v="5"/>
    <n v="0"/>
    <n v="2"/>
    <n v="2"/>
    <n v="3"/>
    <m/>
    <m/>
  </r>
  <r>
    <d v="2010-07-14T00:00:00"/>
    <d v="1899-12-30T08:00:00"/>
    <x v="155"/>
    <d v="1899-12-30T21:00:00"/>
    <n v="13"/>
    <n v="0"/>
    <n v="2"/>
    <n v="0"/>
    <n v="2"/>
    <n v="2"/>
    <n v="0"/>
    <m/>
    <m/>
  </r>
  <r>
    <d v="2010-07-14T00:00:00"/>
    <d v="1899-12-30T21:00:00"/>
    <x v="156"/>
    <d v="1899-12-30T08:00:00"/>
    <n v="11"/>
    <n v="0"/>
    <n v="3"/>
    <n v="0"/>
    <n v="2"/>
    <n v="2"/>
    <n v="1"/>
    <m/>
    <m/>
  </r>
  <r>
    <d v="2010-07-15T00:00:00"/>
    <d v="1899-12-30T08:00:00"/>
    <x v="156"/>
    <d v="1899-12-30T20:30:00"/>
    <n v="12.5"/>
    <n v="0"/>
    <n v="3"/>
    <n v="0"/>
    <n v="2"/>
    <n v="2"/>
    <n v="1"/>
    <m/>
    <m/>
  </r>
  <r>
    <d v="2010-07-15T00:00:00"/>
    <d v="1899-12-30T20:30:00"/>
    <x v="157"/>
    <d v="1899-12-30T08:00:00"/>
    <n v="11.5"/>
    <n v="0"/>
    <n v="7"/>
    <n v="0"/>
    <n v="2"/>
    <n v="2"/>
    <n v="5"/>
    <m/>
    <m/>
  </r>
  <r>
    <d v="2010-07-16T00:00:00"/>
    <d v="1899-12-30T08:00:00"/>
    <x v="157"/>
    <d v="1899-12-30T21:00:00"/>
    <n v="13"/>
    <n v="0"/>
    <n v="7"/>
    <n v="0"/>
    <n v="3"/>
    <n v="3"/>
    <n v="4"/>
    <m/>
    <m/>
  </r>
  <r>
    <d v="2010-07-16T00:00:00"/>
    <d v="1899-12-30T21:00:00"/>
    <x v="158"/>
    <d v="1899-12-30T08:00:00"/>
    <n v="11"/>
    <n v="0"/>
    <n v="6"/>
    <n v="0"/>
    <n v="5"/>
    <n v="5"/>
    <n v="1"/>
    <m/>
    <m/>
  </r>
  <r>
    <d v="2010-07-17T00:00:00"/>
    <d v="1899-12-30T08:05:00"/>
    <x v="158"/>
    <d v="1899-12-30T15:00:00"/>
    <n v="6.916666666666667"/>
    <n v="8.3333333333333329E-2"/>
    <n v="2"/>
    <n v="0"/>
    <n v="2"/>
    <n v="2"/>
    <n v="0"/>
    <m/>
    <m/>
  </r>
  <r>
    <d v="2010-07-17T00:00:00"/>
    <d v="1899-12-30T15:00:00"/>
    <x v="158"/>
    <d v="1899-12-30T21:45:00"/>
    <m/>
    <n v="6.75"/>
    <n v="1"/>
    <n v="0"/>
    <n v="1"/>
    <n v="1"/>
    <n v="0"/>
    <n v="0.35688549537776693"/>
    <n v="0"/>
  </r>
  <r>
    <d v="2010-07-17T00:00:00"/>
    <d v="1899-12-30T21:45:00"/>
    <x v="159"/>
    <d v="1899-12-30T08:00:00"/>
    <n v="10.25"/>
    <m/>
    <n v="8"/>
    <n v="0"/>
    <n v="4"/>
    <n v="4"/>
    <n v="4"/>
    <m/>
    <m/>
  </r>
  <r>
    <d v="2010-07-18T00:00:00"/>
    <d v="1899-12-30T08:05:00"/>
    <x v="159"/>
    <d v="1899-12-30T17:00:00"/>
    <n v="8.9166666666666661"/>
    <n v="8.3333333333333329E-2"/>
    <n v="1"/>
    <n v="0"/>
    <n v="1"/>
    <n v="1"/>
    <n v="0"/>
    <m/>
    <m/>
  </r>
  <r>
    <d v="2010-07-18T00:00:00"/>
    <d v="1899-12-30T17:00:00"/>
    <x v="160"/>
    <d v="1899-12-30T11:30:00"/>
    <n v="18.5"/>
    <n v="0"/>
    <n v="4"/>
    <n v="0"/>
    <n v="1"/>
    <n v="1"/>
    <n v="3"/>
    <m/>
    <m/>
  </r>
  <r>
    <d v="2010-07-19T00:00:00"/>
    <d v="1899-12-30T11:30:00"/>
    <x v="160"/>
    <d v="1899-12-30T21:30:00"/>
    <m/>
    <n v="10"/>
    <n v="1"/>
    <n v="0"/>
    <n v="1"/>
    <n v="1"/>
    <n v="1"/>
    <n v="0.31443794217835624"/>
    <n v="0.83911193986364419"/>
  </r>
  <r>
    <d v="2010-07-19T00:00:00"/>
    <d v="1899-12-30T21:30:00"/>
    <x v="161"/>
    <d v="1899-12-30T08:00:00"/>
    <n v="10.5"/>
    <m/>
    <n v="4"/>
    <n v="0"/>
    <n v="3"/>
    <n v="3"/>
    <n v="1"/>
    <m/>
    <m/>
  </r>
  <r>
    <d v="2010-07-20T00:00:00"/>
    <d v="1899-12-30T08:05:00"/>
    <x v="161"/>
    <d v="1899-12-30T19:00:00"/>
    <n v="10.916666666666666"/>
    <n v="8.3333333333333329E-2"/>
    <n v="2"/>
    <n v="0"/>
    <n v="0"/>
    <n v="0"/>
    <n v="2"/>
    <m/>
    <m/>
  </r>
  <r>
    <d v="2010-07-20T00:00:00"/>
    <d v="1899-12-30T19:00:00"/>
    <x v="162"/>
    <d v="1899-12-30T08:00:00"/>
    <n v="13"/>
    <n v="0"/>
    <n v="5"/>
    <n v="0"/>
    <n v="3"/>
    <n v="3"/>
    <n v="2"/>
    <m/>
    <m/>
  </r>
  <r>
    <d v="2010-07-21T00:00:00"/>
    <d v="1899-12-30T08:05:00"/>
    <x v="162"/>
    <d v="1899-12-30T21:30:00"/>
    <n v="13.416666666666666"/>
    <n v="8.3333333333333329E-2"/>
    <n v="1"/>
    <n v="0"/>
    <n v="1"/>
    <n v="1"/>
    <n v="0"/>
    <m/>
    <m/>
  </r>
  <r>
    <d v="2010-07-21T00:00:00"/>
    <d v="1899-12-30T21:30:00"/>
    <x v="163"/>
    <d v="1899-12-30T08:00:00"/>
    <n v="10.5"/>
    <n v="0"/>
    <n v="5"/>
    <n v="0"/>
    <n v="2"/>
    <n v="2"/>
    <n v="3"/>
    <m/>
    <m/>
  </r>
  <r>
    <d v="2010-07-22T00:00:00"/>
    <d v="1899-12-30T08:05:00"/>
    <x v="163"/>
    <d v="1899-12-30T19:15:00"/>
    <n v="11.166666666666666"/>
    <n v="8.3333333333333329E-2"/>
    <n v="1"/>
    <n v="0"/>
    <n v="0"/>
    <n v="0"/>
    <n v="1"/>
    <m/>
    <m/>
  </r>
  <r>
    <d v="2010-07-22T00:00:00"/>
    <d v="1899-12-30T19:15:00"/>
    <x v="164"/>
    <d v="1899-12-30T08:00:00"/>
    <n v="12.75"/>
    <n v="0"/>
    <n v="5"/>
    <n v="0"/>
    <n v="2"/>
    <n v="2"/>
    <n v="3"/>
    <m/>
    <m/>
  </r>
  <r>
    <d v="2010-07-23T00:00:00"/>
    <d v="1899-12-30T08:05:00"/>
    <x v="164"/>
    <d v="1899-12-30T17:30:00"/>
    <n v="9.4166666666666661"/>
    <n v="8.3333333333333329E-2"/>
    <n v="1"/>
    <n v="0"/>
    <n v="0"/>
    <n v="0"/>
    <n v="1"/>
    <m/>
    <m/>
  </r>
  <r>
    <d v="2010-07-23T00:00:00"/>
    <d v="1899-12-30T17:30:00"/>
    <x v="165"/>
    <d v="1899-12-30T08:00:00"/>
    <n v="14.5"/>
    <n v="0"/>
    <n v="1"/>
    <n v="0"/>
    <n v="1"/>
    <n v="1"/>
    <n v="0"/>
    <m/>
    <m/>
  </r>
  <r>
    <d v="2010-07-24T00:00:00"/>
    <d v="1899-12-30T08:05:00"/>
    <x v="165"/>
    <d v="1899-12-30T17:30:00"/>
    <n v="9.4166666666666661"/>
    <n v="8.3333333333333329E-2"/>
    <n v="0"/>
    <n v="0"/>
    <n v="0"/>
    <n v="0"/>
    <n v="0"/>
    <m/>
    <m/>
  </r>
  <r>
    <d v="2010-07-24T00:00:00"/>
    <d v="1899-12-30T17:30:00"/>
    <x v="166"/>
    <d v="1899-12-30T09:30:00"/>
    <n v="16"/>
    <n v="0"/>
    <n v="1"/>
    <n v="0"/>
    <n v="0"/>
    <n v="0"/>
    <n v="1"/>
    <m/>
    <m/>
  </r>
  <r>
    <d v="2010-07-25T00:00:00"/>
    <d v="1899-12-30T09:30:00"/>
    <x v="166"/>
    <d v="1899-12-30T20:30:00"/>
    <m/>
    <n v="11"/>
    <n v="0"/>
    <n v="0"/>
    <n v="0"/>
    <n v="0"/>
    <n v="0"/>
    <n v="0"/>
    <n v="0"/>
  </r>
  <r>
    <d v="2010-07-25T00:00:00"/>
    <d v="1899-12-30T20:30:00"/>
    <x v="167"/>
    <d v="1899-12-30T08:00:00"/>
    <n v="11.5"/>
    <m/>
    <n v="0"/>
    <n v="0"/>
    <n v="0"/>
    <n v="0"/>
    <n v="0"/>
    <m/>
    <m/>
  </r>
  <r>
    <d v="2010-07-26T00:00:00"/>
    <d v="1899-12-30T08:05:00"/>
    <x v="167"/>
    <d v="1899-12-30T18:00:00"/>
    <n v="9.9166666666666661"/>
    <n v="8.3333333333333329E-2"/>
    <n v="0"/>
    <n v="0"/>
    <n v="0"/>
    <n v="0"/>
    <n v="0"/>
    <m/>
    <m/>
  </r>
  <r>
    <d v="2010-07-26T00:00:00"/>
    <d v="1899-12-30T18:00:00"/>
    <x v="168"/>
    <d v="1899-12-30T08:00:00"/>
    <n v="14"/>
    <n v="0"/>
    <n v="1"/>
    <n v="0"/>
    <n v="0"/>
    <n v="0"/>
    <n v="1"/>
    <m/>
    <m/>
  </r>
  <r>
    <d v="2010-07-27T00:00:00"/>
    <d v="1899-12-30T08:00:00"/>
    <x v="168"/>
    <d v="1899-12-30T18:00:00"/>
    <n v="10"/>
    <n v="0"/>
    <n v="0"/>
    <n v="0"/>
    <n v="0"/>
    <n v="0"/>
    <n v="0"/>
    <m/>
    <m/>
  </r>
  <r>
    <d v="2010-07-27T00:00:00"/>
    <d v="1899-12-30T18:00:00"/>
    <x v="169"/>
    <d v="1899-12-30T07:30:00"/>
    <n v="13.5"/>
    <n v="0"/>
    <n v="1"/>
    <n v="0"/>
    <n v="0"/>
    <n v="0"/>
    <n v="1"/>
    <m/>
    <m/>
  </r>
  <r>
    <d v="2010-07-28T00:00:00"/>
    <d v="1899-12-30T07:35:00"/>
    <x v="169"/>
    <d v="1899-12-30T10:15:00"/>
    <n v="2.6666666666666665"/>
    <n v="8.3333333333333329E-2"/>
    <n v="0"/>
    <n v="0"/>
    <n v="0"/>
    <n v="0"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Data" updatedVersion="3" showMemberPropertyTips="0" useAutoFormatting="1" itemPrintTitles="1" createdVersion="1" indent="0" compact="0" compactData="0" gridDropZones="1">
  <location ref="B394:D566" firstHeaderRow="1" firstDataRow="2" firstDataCol="1"/>
  <pivotFields count="13">
    <pivotField compact="0" numFmtId="167" outline="0" subtotalTop="0" showAll="0" includeNewItemsInFilter="1"/>
    <pivotField compact="0" numFmtId="169" outline="0" subtotalTop="0" showAll="0" includeNewItemsInFilter="1"/>
    <pivotField axis="axisRow" compact="0" numFmtId="167" outline="0" subtotalTop="0" showAll="0" includeNewItemsInFilter="1">
      <items count="1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2"/>
  </rowFields>
  <rowItems count="1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tchery" fld="11" baseField="0" baseItem="0"/>
    <dataField name="Sum of Wild" fld="12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Data" updatedVersion="3" showMemberPropertyTips="0" useAutoFormatting="1" itemPrintTitles="1" createdVersion="1" indent="0" compact="0" compactData="0" gridDropZones="1">
  <location ref="BF4:BK13" firstHeaderRow="1" firstDataRow="2" firstDataCol="1"/>
  <pivotFields count="6">
    <pivotField compact="0" numFmtId="14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FKL" fld="5" subtotal="average" baseField="0" baseItem="0" numFmtId="2"/>
    <dataField name="StdDev of FKL" fld="5" subtotal="stdDev" baseField="0" baseItem="0" numFmtId="2"/>
    <dataField name="Min of FKL" fld="5" subtotal="min" baseField="0" baseItem="0"/>
    <dataField name="Max of FKL" fld="5" subtotal="max" baseField="0" baseItem="0"/>
    <dataField name="Count of FKL" fld="5" subtotal="count" baseField="0" baseItem="0"/>
  </dataFields>
  <formats count="1">
    <format dxfId="0">
      <pivotArea outline="0" fieldPosition="0">
        <references count="1">
          <reference field="4294967294" count="2" selected="0">
            <x v="0"/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updatedVersion="3" showMemberPropertyTips="0" useAutoFormatting="1" itemPrintTitles="1" createdVersion="1" indent="0" compact="0" compactData="0" gridDropZones="1">
  <location ref="BF17:BK28" firstHeaderRow="1" firstDataRow="2" firstDataCol="1"/>
  <pivotFields count="6">
    <pivotField compact="0" numFmtId="14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FKL" fld="5" subtotal="average" baseField="0" baseItem="0"/>
    <dataField name="StdDev of FKL2" fld="5" subtotal="stdDev" baseField="0" baseItem="0"/>
    <dataField name="Min of FKL" fld="5" subtotal="min" baseField="0" baseItem="0"/>
    <dataField name="Max of FKL2" fld="5" subtotal="max" baseField="0" baseItem="0"/>
    <dataField name="Count of FKL3" fld="5" subtotal="count" baseField="0" baseItem="0"/>
  </dataFields>
  <formats count="3">
    <format dxfId="3">
      <pivotArea outline="0" fieldPosition="0">
        <references count="2">
          <reference field="4294967294" count="1" selected="0">
            <x v="0"/>
          </reference>
          <reference field="2" count="0" selected="0"/>
        </references>
      </pivotArea>
    </format>
    <format dxfId="2">
      <pivotArea outline="0" fieldPosition="0">
        <references count="2">
          <reference field="4294967294" count="1" selected="0">
            <x v="1"/>
          </reference>
          <reference field="2" count="0" selected="0"/>
        </references>
      </pivotArea>
    </format>
    <format dxfId="1">
      <pivotArea field="2" grandRow="1" outline="0" axis="axisRow" fieldPosition="0">
        <references count="1">
          <reference field="4294967294" count="2" selected="0">
            <x v="0"/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03"/>
  <sheetViews>
    <sheetView workbookViewId="0">
      <selection activeCell="G40" sqref="G40"/>
    </sheetView>
  </sheetViews>
  <sheetFormatPr defaultRowHeight="12.75"/>
  <cols>
    <col min="1" max="1" width="9.140625" style="335"/>
    <col min="2" max="2" width="10.140625" style="335" bestFit="1" customWidth="1"/>
    <col min="3" max="3" width="9.28515625" style="335" customWidth="1"/>
    <col min="4" max="4" width="10.140625" style="335" bestFit="1" customWidth="1"/>
    <col min="5" max="6" width="9.140625" style="335"/>
    <col min="7" max="7" width="20.7109375" style="335" customWidth="1"/>
    <col min="8" max="8" width="9.140625" style="335"/>
    <col min="9" max="9" width="22" style="335" customWidth="1"/>
    <col min="10" max="16384" width="9.140625" style="335"/>
  </cols>
  <sheetData>
    <row r="1" spans="1:9">
      <c r="I1" s="372" t="s">
        <v>368</v>
      </c>
    </row>
    <row r="2" spans="1:9">
      <c r="B2" s="373">
        <v>2010</v>
      </c>
      <c r="D2" s="374"/>
    </row>
    <row r="3" spans="1:9">
      <c r="A3" s="335" t="s">
        <v>95</v>
      </c>
      <c r="B3" s="373" t="s">
        <v>82</v>
      </c>
      <c r="C3" s="335" t="s">
        <v>369</v>
      </c>
      <c r="D3" s="374" t="s">
        <v>93</v>
      </c>
      <c r="E3" s="335" t="s">
        <v>96</v>
      </c>
      <c r="F3" s="335" t="s">
        <v>370</v>
      </c>
      <c r="G3" s="335" t="s">
        <v>371</v>
      </c>
      <c r="I3" s="335" t="s">
        <v>372</v>
      </c>
    </row>
    <row r="4" spans="1:9">
      <c r="A4" s="335">
        <v>7</v>
      </c>
      <c r="B4" s="375">
        <v>40219</v>
      </c>
      <c r="C4" s="335">
        <v>0</v>
      </c>
      <c r="D4" s="335">
        <v>10</v>
      </c>
      <c r="E4" s="335">
        <v>32</v>
      </c>
      <c r="G4" s="335" t="s">
        <v>373</v>
      </c>
      <c r="I4" s="335" t="s">
        <v>374</v>
      </c>
    </row>
    <row r="5" spans="1:9">
      <c r="A5" s="335">
        <v>7</v>
      </c>
      <c r="B5" s="375">
        <v>40219</v>
      </c>
      <c r="C5" s="335">
        <v>0</v>
      </c>
      <c r="D5" s="335">
        <v>10</v>
      </c>
      <c r="E5" s="335">
        <v>39</v>
      </c>
      <c r="G5" s="335" t="s">
        <v>375</v>
      </c>
      <c r="I5" s="335" t="s">
        <v>376</v>
      </c>
    </row>
    <row r="6" spans="1:9">
      <c r="A6" s="335">
        <v>7</v>
      </c>
      <c r="B6" s="375">
        <v>40219</v>
      </c>
      <c r="C6" s="335">
        <v>0</v>
      </c>
      <c r="D6" s="335">
        <v>10</v>
      </c>
      <c r="E6" s="335">
        <v>40</v>
      </c>
      <c r="G6" s="335" t="s">
        <v>377</v>
      </c>
      <c r="I6" s="335" t="s">
        <v>378</v>
      </c>
    </row>
    <row r="7" spans="1:9">
      <c r="A7" s="335">
        <v>7</v>
      </c>
      <c r="B7" s="375">
        <v>40219</v>
      </c>
      <c r="C7" s="335">
        <v>0</v>
      </c>
      <c r="D7" s="335">
        <v>10</v>
      </c>
      <c r="E7" s="335">
        <v>37</v>
      </c>
      <c r="G7" s="335" t="s">
        <v>379</v>
      </c>
      <c r="I7" s="335" t="s">
        <v>380</v>
      </c>
    </row>
    <row r="8" spans="1:9">
      <c r="A8" s="335">
        <v>7</v>
      </c>
      <c r="B8" s="375">
        <v>40219</v>
      </c>
      <c r="C8" s="335">
        <v>0</v>
      </c>
      <c r="D8" s="335">
        <v>10</v>
      </c>
      <c r="E8" s="335">
        <v>40</v>
      </c>
      <c r="G8" s="335" t="s">
        <v>381</v>
      </c>
      <c r="I8" s="335" t="s">
        <v>382</v>
      </c>
    </row>
    <row r="9" spans="1:9">
      <c r="A9" s="335">
        <v>7</v>
      </c>
      <c r="B9" s="375">
        <v>40219</v>
      </c>
      <c r="C9" s="335">
        <v>0</v>
      </c>
      <c r="D9" s="335">
        <v>10</v>
      </c>
      <c r="E9" s="335">
        <v>39</v>
      </c>
      <c r="G9" s="335" t="s">
        <v>383</v>
      </c>
      <c r="I9" s="335" t="s">
        <v>384</v>
      </c>
    </row>
    <row r="10" spans="1:9">
      <c r="A10" s="335">
        <v>7</v>
      </c>
      <c r="B10" s="375">
        <v>40219</v>
      </c>
      <c r="C10" s="335">
        <v>0</v>
      </c>
      <c r="D10" s="335">
        <v>70</v>
      </c>
      <c r="E10" s="335">
        <v>42</v>
      </c>
      <c r="G10" s="335" t="s">
        <v>385</v>
      </c>
    </row>
    <row r="11" spans="1:9">
      <c r="A11" s="335">
        <v>7</v>
      </c>
      <c r="B11" s="375">
        <v>40219</v>
      </c>
      <c r="C11" s="335">
        <v>0</v>
      </c>
      <c r="D11" s="335">
        <v>100</v>
      </c>
      <c r="E11" s="335">
        <v>128</v>
      </c>
      <c r="G11" s="335" t="s">
        <v>386</v>
      </c>
    </row>
    <row r="12" spans="1:9">
      <c r="A12" s="335">
        <v>7</v>
      </c>
      <c r="B12" s="375">
        <v>40219</v>
      </c>
      <c r="C12" s="335">
        <v>0</v>
      </c>
      <c r="D12" s="335">
        <v>100</v>
      </c>
      <c r="E12" s="335">
        <v>124</v>
      </c>
      <c r="G12" s="335" t="s">
        <v>387</v>
      </c>
    </row>
    <row r="13" spans="1:9">
      <c r="A13" s="335">
        <v>7</v>
      </c>
      <c r="B13" s="375">
        <v>40220</v>
      </c>
      <c r="C13" s="335">
        <v>0</v>
      </c>
      <c r="D13" s="335">
        <v>10</v>
      </c>
      <c r="E13" s="335">
        <v>39</v>
      </c>
      <c r="G13" s="335" t="s">
        <v>388</v>
      </c>
    </row>
    <row r="14" spans="1:9">
      <c r="A14" s="335">
        <v>7</v>
      </c>
      <c r="B14" s="375">
        <v>40220</v>
      </c>
      <c r="C14" s="335">
        <v>0</v>
      </c>
      <c r="D14" s="335">
        <v>10</v>
      </c>
      <c r="E14" s="335">
        <v>38</v>
      </c>
      <c r="G14" s="335" t="s">
        <v>389</v>
      </c>
    </row>
    <row r="15" spans="1:9">
      <c r="A15" s="335">
        <v>7</v>
      </c>
      <c r="B15" s="375">
        <v>40220</v>
      </c>
      <c r="C15" s="335">
        <v>0</v>
      </c>
      <c r="D15" s="335">
        <v>10</v>
      </c>
      <c r="E15" s="335">
        <v>39</v>
      </c>
      <c r="G15" s="335" t="s">
        <v>390</v>
      </c>
    </row>
    <row r="16" spans="1:9">
      <c r="A16" s="335">
        <v>7</v>
      </c>
      <c r="B16" s="375">
        <v>40220</v>
      </c>
      <c r="C16" s="335">
        <v>0</v>
      </c>
      <c r="D16" s="335">
        <v>10</v>
      </c>
      <c r="E16" s="335">
        <v>37</v>
      </c>
      <c r="G16" s="335" t="s">
        <v>391</v>
      </c>
    </row>
    <row r="17" spans="1:7">
      <c r="A17" s="335">
        <v>7</v>
      </c>
      <c r="B17" s="375">
        <v>40220</v>
      </c>
      <c r="C17" s="335">
        <v>0</v>
      </c>
      <c r="D17" s="335">
        <v>10</v>
      </c>
      <c r="E17" s="335">
        <v>40</v>
      </c>
      <c r="G17" s="335" t="s">
        <v>392</v>
      </c>
    </row>
    <row r="18" spans="1:7">
      <c r="A18" s="335">
        <v>7</v>
      </c>
      <c r="B18" s="375">
        <v>40220</v>
      </c>
      <c r="C18" s="335">
        <v>0</v>
      </c>
      <c r="D18" s="335">
        <v>10</v>
      </c>
      <c r="E18" s="335">
        <v>39</v>
      </c>
      <c r="G18" s="335" t="s">
        <v>393</v>
      </c>
    </row>
    <row r="19" spans="1:7">
      <c r="A19" s="335">
        <v>7</v>
      </c>
      <c r="B19" s="375">
        <v>40220</v>
      </c>
      <c r="C19" s="335">
        <v>0</v>
      </c>
      <c r="D19" s="335">
        <v>10</v>
      </c>
      <c r="E19" s="335">
        <v>40</v>
      </c>
      <c r="G19" s="335" t="s">
        <v>394</v>
      </c>
    </row>
    <row r="20" spans="1:7">
      <c r="A20" s="335">
        <v>7</v>
      </c>
      <c r="B20" s="375">
        <v>40220</v>
      </c>
      <c r="C20" s="335">
        <v>0</v>
      </c>
      <c r="D20" s="335">
        <v>10</v>
      </c>
      <c r="E20" s="335">
        <v>40</v>
      </c>
      <c r="G20" s="335" t="s">
        <v>395</v>
      </c>
    </row>
    <row r="21" spans="1:7">
      <c r="A21" s="335">
        <v>7</v>
      </c>
      <c r="B21" s="375">
        <v>40220</v>
      </c>
      <c r="C21" s="335">
        <v>0</v>
      </c>
      <c r="D21" s="335">
        <v>100</v>
      </c>
      <c r="E21" s="335">
        <v>80</v>
      </c>
    </row>
    <row r="22" spans="1:7">
      <c r="A22" s="335">
        <v>7</v>
      </c>
      <c r="B22" s="375">
        <v>40221</v>
      </c>
      <c r="C22" s="335">
        <v>0</v>
      </c>
      <c r="D22" s="335">
        <v>10</v>
      </c>
      <c r="E22" s="335">
        <v>38</v>
      </c>
    </row>
    <row r="23" spans="1:7">
      <c r="A23" s="335">
        <v>7</v>
      </c>
      <c r="B23" s="375">
        <v>40221</v>
      </c>
      <c r="C23" s="335">
        <v>0</v>
      </c>
      <c r="D23" s="335">
        <v>10</v>
      </c>
      <c r="E23" s="335">
        <v>38</v>
      </c>
    </row>
    <row r="24" spans="1:7">
      <c r="A24" s="335">
        <v>7</v>
      </c>
      <c r="B24" s="375">
        <v>40221</v>
      </c>
      <c r="C24" s="335">
        <v>0</v>
      </c>
      <c r="D24" s="335">
        <v>10</v>
      </c>
      <c r="E24" s="335">
        <v>36</v>
      </c>
    </row>
    <row r="25" spans="1:7">
      <c r="A25" s="335">
        <v>7</v>
      </c>
      <c r="B25" s="375">
        <v>40221</v>
      </c>
      <c r="C25" s="335">
        <v>0</v>
      </c>
      <c r="D25" s="335">
        <v>10</v>
      </c>
      <c r="E25" s="335">
        <v>40</v>
      </c>
    </row>
    <row r="26" spans="1:7">
      <c r="A26" s="335">
        <v>7</v>
      </c>
      <c r="B26" s="375">
        <v>40221</v>
      </c>
      <c r="C26" s="335">
        <v>0</v>
      </c>
      <c r="D26" s="335">
        <v>10</v>
      </c>
      <c r="E26" s="335">
        <v>38</v>
      </c>
    </row>
    <row r="27" spans="1:7">
      <c r="A27" s="335">
        <v>7</v>
      </c>
      <c r="B27" s="375">
        <v>40221</v>
      </c>
      <c r="C27" s="335">
        <v>0</v>
      </c>
      <c r="D27" s="335">
        <v>30</v>
      </c>
      <c r="E27" s="335">
        <v>32</v>
      </c>
    </row>
    <row r="28" spans="1:7">
      <c r="A28" s="335">
        <v>7</v>
      </c>
      <c r="B28" s="375">
        <v>40221</v>
      </c>
      <c r="C28" s="335">
        <v>0</v>
      </c>
      <c r="D28" s="335">
        <v>100</v>
      </c>
      <c r="E28" s="335">
        <v>82</v>
      </c>
    </row>
    <row r="29" spans="1:7">
      <c r="A29" s="335">
        <v>7</v>
      </c>
      <c r="B29" s="375">
        <v>40221</v>
      </c>
      <c r="C29" s="335">
        <v>0</v>
      </c>
      <c r="D29" s="335">
        <v>100</v>
      </c>
      <c r="E29" s="335">
        <v>154</v>
      </c>
    </row>
    <row r="30" spans="1:7">
      <c r="A30" s="335">
        <v>7</v>
      </c>
      <c r="B30" s="375">
        <v>40952</v>
      </c>
      <c r="C30" s="335">
        <v>0</v>
      </c>
      <c r="D30" s="335">
        <v>10</v>
      </c>
      <c r="E30" s="335">
        <v>38</v>
      </c>
    </row>
    <row r="31" spans="1:7">
      <c r="A31" s="335">
        <v>7</v>
      </c>
      <c r="B31" s="375">
        <v>40952</v>
      </c>
      <c r="C31" s="335">
        <v>0</v>
      </c>
      <c r="D31" s="335">
        <v>10</v>
      </c>
      <c r="E31" s="335">
        <v>38</v>
      </c>
    </row>
    <row r="32" spans="1:7">
      <c r="A32" s="335">
        <v>7</v>
      </c>
      <c r="B32" s="375">
        <v>40952</v>
      </c>
      <c r="C32" s="335">
        <v>0</v>
      </c>
      <c r="D32" s="335">
        <v>10</v>
      </c>
      <c r="E32" s="335">
        <v>37</v>
      </c>
    </row>
    <row r="33" spans="1:5">
      <c r="A33" s="335">
        <v>7</v>
      </c>
      <c r="B33" s="375">
        <v>40952</v>
      </c>
      <c r="C33" s="335">
        <v>0</v>
      </c>
      <c r="D33" s="335">
        <v>10</v>
      </c>
      <c r="E33" s="335">
        <v>38</v>
      </c>
    </row>
    <row r="34" spans="1:5">
      <c r="A34" s="335">
        <v>7</v>
      </c>
      <c r="B34" s="375">
        <v>40952</v>
      </c>
      <c r="C34" s="335">
        <v>0</v>
      </c>
      <c r="D34" s="335">
        <v>70</v>
      </c>
      <c r="E34" s="335">
        <v>72</v>
      </c>
    </row>
    <row r="35" spans="1:5">
      <c r="A35" s="335">
        <v>7</v>
      </c>
      <c r="B35" s="375">
        <v>40952</v>
      </c>
      <c r="C35" s="335">
        <v>0</v>
      </c>
      <c r="D35" s="335">
        <v>100</v>
      </c>
      <c r="E35" s="335">
        <v>117</v>
      </c>
    </row>
    <row r="36" spans="1:5">
      <c r="A36" s="335">
        <v>7</v>
      </c>
      <c r="B36" s="375">
        <v>40952</v>
      </c>
      <c r="C36" s="335">
        <v>0</v>
      </c>
      <c r="D36" s="335">
        <v>100</v>
      </c>
      <c r="E36" s="335">
        <v>141</v>
      </c>
    </row>
    <row r="37" spans="1:5">
      <c r="A37" s="335">
        <v>7</v>
      </c>
      <c r="B37" s="375">
        <v>40223</v>
      </c>
      <c r="C37" s="335">
        <v>0</v>
      </c>
      <c r="D37" s="335">
        <v>10</v>
      </c>
      <c r="E37" s="335">
        <v>38</v>
      </c>
    </row>
    <row r="38" spans="1:5">
      <c r="A38" s="335">
        <v>7</v>
      </c>
      <c r="B38" s="375">
        <v>40223</v>
      </c>
      <c r="C38" s="335">
        <v>0</v>
      </c>
      <c r="D38" s="335">
        <v>10</v>
      </c>
      <c r="E38" s="335">
        <v>38</v>
      </c>
    </row>
    <row r="39" spans="1:5">
      <c r="A39" s="335">
        <v>7</v>
      </c>
      <c r="B39" s="375">
        <v>40223</v>
      </c>
      <c r="C39" s="335">
        <v>0</v>
      </c>
      <c r="D39" s="335">
        <v>10</v>
      </c>
      <c r="E39" s="335">
        <v>39</v>
      </c>
    </row>
    <row r="40" spans="1:5">
      <c r="A40" s="335">
        <v>7</v>
      </c>
      <c r="B40" s="375">
        <v>40223</v>
      </c>
      <c r="C40" s="335">
        <v>0</v>
      </c>
      <c r="D40" s="335">
        <v>10</v>
      </c>
      <c r="E40" s="335">
        <v>37</v>
      </c>
    </row>
    <row r="41" spans="1:5">
      <c r="A41" s="335">
        <v>7</v>
      </c>
      <c r="B41" s="375">
        <v>40223</v>
      </c>
      <c r="C41" s="335">
        <v>0</v>
      </c>
      <c r="D41" s="335">
        <v>10</v>
      </c>
      <c r="E41" s="335">
        <v>38</v>
      </c>
    </row>
    <row r="42" spans="1:5">
      <c r="A42" s="335">
        <v>7</v>
      </c>
      <c r="B42" s="375">
        <v>40223</v>
      </c>
      <c r="C42" s="335">
        <v>0</v>
      </c>
      <c r="D42" s="335">
        <v>10</v>
      </c>
      <c r="E42" s="335">
        <v>38</v>
      </c>
    </row>
    <row r="43" spans="1:5">
      <c r="A43" s="335">
        <v>7</v>
      </c>
      <c r="B43" s="375">
        <v>40223</v>
      </c>
      <c r="C43" s="335">
        <v>0</v>
      </c>
      <c r="D43" s="335">
        <v>10</v>
      </c>
      <c r="E43" s="335">
        <v>37</v>
      </c>
    </row>
    <row r="44" spans="1:5">
      <c r="A44" s="335">
        <v>7</v>
      </c>
      <c r="B44" s="375">
        <v>40223</v>
      </c>
      <c r="C44" s="335">
        <v>0</v>
      </c>
      <c r="D44" s="335">
        <v>100</v>
      </c>
      <c r="E44" s="335">
        <v>157</v>
      </c>
    </row>
    <row r="45" spans="1:5">
      <c r="A45" s="335">
        <v>8</v>
      </c>
      <c r="B45" s="375">
        <v>40224</v>
      </c>
      <c r="C45" s="335">
        <v>0</v>
      </c>
      <c r="D45" s="335">
        <v>30</v>
      </c>
      <c r="E45" s="335">
        <v>35</v>
      </c>
    </row>
    <row r="46" spans="1:5">
      <c r="A46" s="335">
        <v>8</v>
      </c>
      <c r="B46" s="375">
        <v>40224</v>
      </c>
      <c r="C46" s="335">
        <v>0</v>
      </c>
      <c r="D46" s="335">
        <v>30</v>
      </c>
      <c r="E46" s="335">
        <v>30</v>
      </c>
    </row>
    <row r="47" spans="1:5">
      <c r="A47" s="335">
        <v>8</v>
      </c>
      <c r="B47" s="375">
        <v>40224</v>
      </c>
      <c r="C47" s="335">
        <v>0</v>
      </c>
      <c r="D47" s="335">
        <v>30</v>
      </c>
      <c r="E47" s="335">
        <v>31</v>
      </c>
    </row>
    <row r="48" spans="1:5">
      <c r="A48" s="335">
        <v>8</v>
      </c>
      <c r="B48" s="375">
        <v>40224</v>
      </c>
      <c r="C48" s="335">
        <v>0</v>
      </c>
      <c r="D48" s="335">
        <v>30</v>
      </c>
      <c r="E48" s="335">
        <v>32</v>
      </c>
    </row>
    <row r="49" spans="1:5">
      <c r="A49" s="335">
        <v>8</v>
      </c>
      <c r="B49" s="375">
        <v>40224</v>
      </c>
      <c r="C49" s="335">
        <v>0</v>
      </c>
      <c r="D49" s="335">
        <v>30</v>
      </c>
      <c r="E49" s="335">
        <v>31</v>
      </c>
    </row>
    <row r="50" spans="1:5">
      <c r="A50" s="335">
        <v>8</v>
      </c>
      <c r="B50" s="375">
        <v>40224</v>
      </c>
      <c r="C50" s="335">
        <v>0</v>
      </c>
      <c r="D50" s="335">
        <v>10</v>
      </c>
      <c r="E50" s="335">
        <v>40</v>
      </c>
    </row>
    <row r="51" spans="1:5">
      <c r="A51" s="335">
        <v>8</v>
      </c>
      <c r="B51" s="375">
        <v>40224</v>
      </c>
      <c r="C51" s="335">
        <v>0</v>
      </c>
      <c r="D51" s="335">
        <v>10</v>
      </c>
      <c r="E51" s="335">
        <v>36</v>
      </c>
    </row>
    <row r="52" spans="1:5">
      <c r="A52" s="335">
        <v>8</v>
      </c>
      <c r="B52" s="375">
        <v>40225</v>
      </c>
      <c r="C52" s="335">
        <v>0</v>
      </c>
      <c r="D52" s="335">
        <v>10</v>
      </c>
      <c r="E52" s="335">
        <v>38</v>
      </c>
    </row>
    <row r="53" spans="1:5">
      <c r="A53" s="335">
        <v>8</v>
      </c>
      <c r="B53" s="375">
        <v>40225</v>
      </c>
      <c r="C53" s="335">
        <v>0</v>
      </c>
      <c r="D53" s="335">
        <v>10</v>
      </c>
      <c r="E53" s="335">
        <v>37</v>
      </c>
    </row>
    <row r="54" spans="1:5">
      <c r="A54" s="335">
        <v>8</v>
      </c>
      <c r="B54" s="375">
        <v>40225</v>
      </c>
      <c r="C54" s="335">
        <v>0</v>
      </c>
      <c r="D54" s="335">
        <v>10</v>
      </c>
      <c r="E54" s="335">
        <v>38</v>
      </c>
    </row>
    <row r="55" spans="1:5">
      <c r="A55" s="335">
        <v>8</v>
      </c>
      <c r="B55" s="375">
        <v>40225</v>
      </c>
      <c r="C55" s="335">
        <v>0</v>
      </c>
      <c r="D55" s="335">
        <v>11</v>
      </c>
      <c r="E55" s="335">
        <v>89</v>
      </c>
    </row>
    <row r="56" spans="1:5">
      <c r="A56" s="335">
        <v>8</v>
      </c>
      <c r="B56" s="375">
        <v>40225</v>
      </c>
      <c r="C56" s="335">
        <v>0</v>
      </c>
      <c r="D56" s="335">
        <v>101</v>
      </c>
      <c r="E56" s="335">
        <v>131</v>
      </c>
    </row>
    <row r="57" spans="1:5">
      <c r="A57" s="335">
        <v>8</v>
      </c>
      <c r="B57" s="375">
        <v>40226</v>
      </c>
      <c r="C57" s="335">
        <v>0</v>
      </c>
      <c r="D57" s="335">
        <v>10</v>
      </c>
      <c r="E57" s="335">
        <v>37</v>
      </c>
    </row>
    <row r="58" spans="1:5">
      <c r="A58" s="335">
        <v>8</v>
      </c>
      <c r="B58" s="375">
        <v>40226</v>
      </c>
      <c r="C58" s="335">
        <v>0</v>
      </c>
      <c r="D58" s="335">
        <v>10</v>
      </c>
      <c r="E58" s="335">
        <v>38</v>
      </c>
    </row>
    <row r="59" spans="1:5">
      <c r="A59" s="335">
        <v>8</v>
      </c>
      <c r="B59" s="375">
        <v>40226</v>
      </c>
      <c r="C59" s="335">
        <v>0</v>
      </c>
      <c r="D59" s="335">
        <v>10</v>
      </c>
      <c r="E59" s="335">
        <v>38</v>
      </c>
    </row>
    <row r="60" spans="1:5">
      <c r="A60" s="335">
        <v>8</v>
      </c>
      <c r="B60" s="375">
        <v>40226</v>
      </c>
      <c r="C60" s="335">
        <v>0</v>
      </c>
      <c r="D60" s="335">
        <v>30</v>
      </c>
      <c r="E60" s="335">
        <v>30</v>
      </c>
    </row>
    <row r="61" spans="1:5">
      <c r="A61" s="335">
        <v>8</v>
      </c>
      <c r="B61" s="375">
        <v>40226</v>
      </c>
      <c r="C61" s="335">
        <v>0</v>
      </c>
      <c r="D61" s="335">
        <v>100</v>
      </c>
      <c r="E61" s="335">
        <v>117</v>
      </c>
    </row>
    <row r="62" spans="1:5">
      <c r="A62" s="335">
        <v>8</v>
      </c>
      <c r="B62" s="375">
        <v>40227</v>
      </c>
      <c r="C62" s="335">
        <v>0</v>
      </c>
      <c r="D62" s="335">
        <v>10</v>
      </c>
      <c r="E62" s="335">
        <v>41</v>
      </c>
    </row>
    <row r="63" spans="1:5">
      <c r="A63" s="335">
        <v>8</v>
      </c>
      <c r="B63" s="375">
        <v>40227</v>
      </c>
      <c r="C63" s="335">
        <v>0</v>
      </c>
      <c r="D63" s="335">
        <v>30</v>
      </c>
      <c r="E63" s="335">
        <v>31</v>
      </c>
    </row>
    <row r="64" spans="1:5">
      <c r="A64" s="335">
        <v>8</v>
      </c>
      <c r="B64" s="375">
        <v>40227</v>
      </c>
      <c r="C64" s="335">
        <v>0</v>
      </c>
      <c r="D64" s="335">
        <v>101</v>
      </c>
      <c r="E64" s="335">
        <v>143</v>
      </c>
    </row>
    <row r="65" spans="1:5">
      <c r="A65" s="335">
        <v>8</v>
      </c>
      <c r="B65" s="375">
        <v>40227</v>
      </c>
      <c r="C65" s="335">
        <v>0</v>
      </c>
      <c r="D65" s="335">
        <v>101</v>
      </c>
      <c r="E65" s="335">
        <v>129</v>
      </c>
    </row>
    <row r="66" spans="1:5">
      <c r="A66" s="335">
        <v>8</v>
      </c>
      <c r="B66" s="375">
        <v>40227</v>
      </c>
      <c r="C66" s="335">
        <v>0</v>
      </c>
      <c r="D66" s="335">
        <v>100</v>
      </c>
      <c r="E66" s="335">
        <v>125</v>
      </c>
    </row>
    <row r="67" spans="1:5">
      <c r="A67" s="335">
        <v>8</v>
      </c>
      <c r="B67" s="375">
        <v>40228</v>
      </c>
      <c r="C67" s="335">
        <v>0</v>
      </c>
      <c r="D67" s="335">
        <v>101</v>
      </c>
      <c r="E67" s="335">
        <v>145</v>
      </c>
    </row>
    <row r="68" spans="1:5">
      <c r="A68" s="335">
        <v>8</v>
      </c>
      <c r="B68" s="375">
        <v>40228</v>
      </c>
      <c r="C68" s="335">
        <v>0</v>
      </c>
      <c r="D68" s="335">
        <v>10</v>
      </c>
      <c r="E68" s="335">
        <v>38</v>
      </c>
    </row>
    <row r="69" spans="1:5">
      <c r="A69" s="335">
        <v>8</v>
      </c>
      <c r="B69" s="375">
        <v>40228</v>
      </c>
      <c r="C69" s="335">
        <v>0</v>
      </c>
      <c r="D69" s="335">
        <v>10</v>
      </c>
      <c r="E69" s="335">
        <v>38</v>
      </c>
    </row>
    <row r="70" spans="1:5">
      <c r="A70" s="335">
        <v>8</v>
      </c>
      <c r="B70" s="375">
        <v>40228</v>
      </c>
      <c r="C70" s="335">
        <v>0</v>
      </c>
      <c r="D70" s="335">
        <v>30</v>
      </c>
      <c r="E70" s="335">
        <v>31</v>
      </c>
    </row>
    <row r="71" spans="1:5">
      <c r="A71" s="335">
        <v>8</v>
      </c>
      <c r="B71" s="375">
        <v>40228</v>
      </c>
      <c r="C71" s="335">
        <v>0</v>
      </c>
      <c r="D71" s="335">
        <v>30</v>
      </c>
      <c r="E71" s="335">
        <v>31</v>
      </c>
    </row>
    <row r="72" spans="1:5">
      <c r="A72" s="335">
        <v>8</v>
      </c>
      <c r="B72" s="375">
        <v>40229</v>
      </c>
      <c r="C72" s="335">
        <v>0</v>
      </c>
      <c r="D72" s="335">
        <v>10</v>
      </c>
      <c r="E72" s="335">
        <v>39</v>
      </c>
    </row>
    <row r="73" spans="1:5">
      <c r="A73" s="335">
        <v>8</v>
      </c>
      <c r="B73" s="375">
        <v>40229</v>
      </c>
      <c r="C73" s="335">
        <v>0</v>
      </c>
      <c r="D73" s="335">
        <v>10</v>
      </c>
      <c r="E73" s="335">
        <v>40</v>
      </c>
    </row>
    <row r="74" spans="1:5">
      <c r="A74" s="335">
        <v>8</v>
      </c>
      <c r="B74" s="375">
        <v>40229</v>
      </c>
      <c r="C74" s="335">
        <v>0</v>
      </c>
      <c r="D74" s="335">
        <v>10</v>
      </c>
      <c r="E74" s="335">
        <v>40</v>
      </c>
    </row>
    <row r="75" spans="1:5">
      <c r="A75" s="335">
        <v>8</v>
      </c>
      <c r="B75" s="375">
        <v>40229</v>
      </c>
      <c r="C75" s="335">
        <v>0</v>
      </c>
      <c r="D75" s="335">
        <v>10</v>
      </c>
      <c r="E75" s="335">
        <v>38</v>
      </c>
    </row>
    <row r="76" spans="1:5">
      <c r="A76" s="335">
        <v>8</v>
      </c>
      <c r="B76" s="375">
        <v>40229</v>
      </c>
      <c r="C76" s="335">
        <v>0</v>
      </c>
      <c r="D76" s="335">
        <v>10</v>
      </c>
      <c r="E76" s="335">
        <v>40</v>
      </c>
    </row>
    <row r="77" spans="1:5">
      <c r="A77" s="335">
        <v>8</v>
      </c>
      <c r="B77" s="375">
        <v>40229</v>
      </c>
      <c r="C77" s="335">
        <v>0</v>
      </c>
      <c r="D77" s="335">
        <v>10</v>
      </c>
      <c r="E77" s="335">
        <v>38</v>
      </c>
    </row>
    <row r="78" spans="1:5">
      <c r="A78" s="335">
        <v>8</v>
      </c>
      <c r="B78" s="375">
        <v>40229</v>
      </c>
      <c r="C78" s="335">
        <v>0</v>
      </c>
      <c r="D78" s="335">
        <v>10</v>
      </c>
      <c r="E78" s="335">
        <v>38</v>
      </c>
    </row>
    <row r="79" spans="1:5">
      <c r="A79" s="335">
        <v>8</v>
      </c>
      <c r="B79" s="375">
        <v>40229</v>
      </c>
      <c r="C79" s="335">
        <v>0</v>
      </c>
      <c r="D79" s="335">
        <v>10</v>
      </c>
      <c r="E79" s="335">
        <v>38</v>
      </c>
    </row>
    <row r="80" spans="1:5">
      <c r="A80" s="335">
        <v>8</v>
      </c>
      <c r="B80" s="375">
        <v>40229</v>
      </c>
      <c r="C80" s="335">
        <v>0</v>
      </c>
      <c r="D80" s="335">
        <v>10</v>
      </c>
      <c r="E80" s="335">
        <v>39</v>
      </c>
    </row>
    <row r="81" spans="1:5">
      <c r="A81" s="335">
        <v>8</v>
      </c>
      <c r="B81" s="375">
        <v>40229</v>
      </c>
      <c r="C81" s="335">
        <v>0</v>
      </c>
      <c r="D81" s="335">
        <v>100</v>
      </c>
      <c r="E81" s="335">
        <v>119</v>
      </c>
    </row>
    <row r="82" spans="1:5">
      <c r="A82" s="335">
        <v>8</v>
      </c>
      <c r="B82" s="375">
        <v>40230</v>
      </c>
      <c r="C82" s="335">
        <v>0</v>
      </c>
      <c r="D82" s="335">
        <v>10</v>
      </c>
      <c r="E82" s="335">
        <v>36</v>
      </c>
    </row>
    <row r="83" spans="1:5">
      <c r="A83" s="335">
        <v>8</v>
      </c>
      <c r="B83" s="375">
        <v>40230</v>
      </c>
      <c r="C83" s="335">
        <v>0</v>
      </c>
      <c r="D83" s="335">
        <v>10</v>
      </c>
      <c r="E83" s="335">
        <v>37</v>
      </c>
    </row>
    <row r="84" spans="1:5">
      <c r="A84" s="335">
        <v>8</v>
      </c>
      <c r="B84" s="375">
        <v>40230</v>
      </c>
      <c r="C84" s="335">
        <v>0</v>
      </c>
      <c r="D84" s="335">
        <v>10</v>
      </c>
      <c r="E84" s="335">
        <v>34</v>
      </c>
    </row>
    <row r="85" spans="1:5">
      <c r="A85" s="335">
        <v>8</v>
      </c>
      <c r="B85" s="375">
        <v>40230</v>
      </c>
      <c r="C85" s="335">
        <v>0</v>
      </c>
      <c r="D85" s="335">
        <v>10</v>
      </c>
      <c r="E85" s="335">
        <v>38</v>
      </c>
    </row>
    <row r="86" spans="1:5">
      <c r="A86" s="335">
        <v>8</v>
      </c>
      <c r="B86" s="375">
        <v>40230</v>
      </c>
      <c r="C86" s="335">
        <v>0</v>
      </c>
      <c r="D86" s="335">
        <v>10</v>
      </c>
      <c r="E86" s="335">
        <v>38</v>
      </c>
    </row>
    <row r="87" spans="1:5">
      <c r="A87" s="335">
        <v>8</v>
      </c>
      <c r="B87" s="375">
        <v>40230</v>
      </c>
      <c r="C87" s="335">
        <v>0</v>
      </c>
      <c r="D87" s="335">
        <v>10</v>
      </c>
      <c r="E87" s="335">
        <v>38</v>
      </c>
    </row>
    <row r="88" spans="1:5">
      <c r="A88" s="335">
        <v>8</v>
      </c>
      <c r="B88" s="375">
        <v>40230</v>
      </c>
      <c r="C88" s="335">
        <v>0</v>
      </c>
      <c r="D88" s="335">
        <v>10</v>
      </c>
      <c r="E88" s="335">
        <v>40</v>
      </c>
    </row>
    <row r="89" spans="1:5">
      <c r="A89" s="335">
        <v>9</v>
      </c>
      <c r="B89" s="375">
        <v>40231</v>
      </c>
      <c r="C89" s="335">
        <v>0</v>
      </c>
      <c r="D89" s="335">
        <v>41</v>
      </c>
      <c r="E89" s="335">
        <v>90</v>
      </c>
    </row>
    <row r="90" spans="1:5">
      <c r="A90" s="335">
        <v>9</v>
      </c>
      <c r="B90" s="375">
        <v>40231</v>
      </c>
      <c r="C90" s="335">
        <v>0</v>
      </c>
      <c r="D90" s="335">
        <v>100</v>
      </c>
      <c r="E90" s="335">
        <v>53</v>
      </c>
    </row>
    <row r="91" spans="1:5">
      <c r="A91" s="335">
        <v>9</v>
      </c>
      <c r="B91" s="375">
        <v>40232</v>
      </c>
      <c r="C91" s="335">
        <v>0</v>
      </c>
      <c r="D91" s="335">
        <v>10</v>
      </c>
      <c r="E91" s="335">
        <v>39</v>
      </c>
    </row>
    <row r="92" spans="1:5">
      <c r="A92" s="335">
        <v>9</v>
      </c>
      <c r="B92" s="375">
        <v>40234</v>
      </c>
      <c r="C92" s="335">
        <v>0</v>
      </c>
      <c r="D92" s="335">
        <v>10</v>
      </c>
      <c r="E92" s="335">
        <v>39</v>
      </c>
    </row>
    <row r="93" spans="1:5">
      <c r="A93" s="335">
        <v>9</v>
      </c>
      <c r="B93" s="375">
        <v>40234</v>
      </c>
      <c r="C93" s="335">
        <v>0</v>
      </c>
      <c r="D93" s="335">
        <v>10</v>
      </c>
      <c r="E93" s="335">
        <v>40</v>
      </c>
    </row>
    <row r="94" spans="1:5">
      <c r="A94" s="335">
        <v>9</v>
      </c>
      <c r="B94" s="375">
        <v>40234</v>
      </c>
      <c r="C94" s="335">
        <v>0</v>
      </c>
      <c r="D94" s="335">
        <v>10</v>
      </c>
      <c r="E94" s="335">
        <v>39</v>
      </c>
    </row>
    <row r="95" spans="1:5">
      <c r="A95" s="335">
        <v>9</v>
      </c>
      <c r="B95" s="375">
        <v>40234</v>
      </c>
      <c r="C95" s="335">
        <v>0</v>
      </c>
      <c r="D95" s="335">
        <v>30</v>
      </c>
      <c r="E95" s="335">
        <v>33</v>
      </c>
    </row>
    <row r="96" spans="1:5">
      <c r="A96" s="335">
        <v>9</v>
      </c>
      <c r="B96" s="375">
        <v>40236</v>
      </c>
      <c r="C96" s="335">
        <v>0</v>
      </c>
      <c r="D96" s="335">
        <v>30</v>
      </c>
      <c r="E96" s="335">
        <v>31</v>
      </c>
    </row>
    <row r="97" spans="1:5">
      <c r="A97" s="335">
        <v>9</v>
      </c>
      <c r="B97" s="375">
        <v>40236</v>
      </c>
      <c r="C97" s="335">
        <v>0</v>
      </c>
      <c r="D97" s="335">
        <v>30</v>
      </c>
      <c r="E97" s="335">
        <v>32</v>
      </c>
    </row>
    <row r="98" spans="1:5">
      <c r="A98" s="335">
        <v>9</v>
      </c>
      <c r="B98" s="375">
        <v>40236</v>
      </c>
      <c r="C98" s="335">
        <v>0</v>
      </c>
      <c r="D98" s="335">
        <v>30</v>
      </c>
      <c r="E98" s="335">
        <v>33</v>
      </c>
    </row>
    <row r="99" spans="1:5">
      <c r="A99" s="335">
        <v>10</v>
      </c>
      <c r="B99" s="375">
        <v>40238</v>
      </c>
      <c r="C99" s="335">
        <v>0</v>
      </c>
      <c r="D99" s="335">
        <v>30</v>
      </c>
      <c r="E99" s="335">
        <v>35</v>
      </c>
    </row>
    <row r="100" spans="1:5">
      <c r="A100" s="335">
        <v>10</v>
      </c>
      <c r="B100" s="375">
        <v>40238</v>
      </c>
      <c r="C100" s="335">
        <v>0</v>
      </c>
      <c r="D100" s="335">
        <v>30</v>
      </c>
      <c r="E100" s="335">
        <v>34</v>
      </c>
    </row>
    <row r="101" spans="1:5">
      <c r="A101" s="335">
        <v>10</v>
      </c>
      <c r="B101" s="375">
        <v>40238</v>
      </c>
      <c r="C101" s="335">
        <v>0</v>
      </c>
      <c r="D101" s="335">
        <v>30</v>
      </c>
      <c r="E101" s="335">
        <v>33</v>
      </c>
    </row>
    <row r="102" spans="1:5">
      <c r="A102" s="335">
        <v>10</v>
      </c>
      <c r="B102" s="375">
        <v>40238</v>
      </c>
      <c r="C102" s="335">
        <v>0</v>
      </c>
      <c r="D102" s="335">
        <v>70</v>
      </c>
      <c r="E102" s="335">
        <v>56</v>
      </c>
    </row>
    <row r="103" spans="1:5">
      <c r="A103" s="335">
        <v>10</v>
      </c>
      <c r="B103" s="375">
        <v>40239</v>
      </c>
      <c r="C103" s="335">
        <v>0</v>
      </c>
      <c r="D103" s="335">
        <v>30</v>
      </c>
      <c r="E103" s="335">
        <v>34</v>
      </c>
    </row>
    <row r="104" spans="1:5">
      <c r="A104" s="335">
        <v>10</v>
      </c>
      <c r="B104" s="375">
        <v>40239</v>
      </c>
      <c r="C104" s="335">
        <v>0</v>
      </c>
      <c r="D104" s="335">
        <v>30</v>
      </c>
      <c r="E104" s="335">
        <v>34</v>
      </c>
    </row>
    <row r="105" spans="1:5">
      <c r="A105" s="335">
        <v>10</v>
      </c>
      <c r="B105" s="375">
        <v>40239</v>
      </c>
      <c r="C105" s="335">
        <v>0</v>
      </c>
      <c r="D105" s="335">
        <v>100</v>
      </c>
      <c r="E105" s="335">
        <v>55</v>
      </c>
    </row>
    <row r="106" spans="1:5">
      <c r="A106" s="335">
        <v>10</v>
      </c>
      <c r="B106" s="375">
        <v>40240</v>
      </c>
      <c r="C106" s="335">
        <v>0</v>
      </c>
      <c r="D106" s="335">
        <v>70</v>
      </c>
      <c r="E106" s="335">
        <v>66</v>
      </c>
    </row>
    <row r="107" spans="1:5">
      <c r="A107" s="335">
        <v>10</v>
      </c>
      <c r="B107" s="375">
        <v>40241</v>
      </c>
      <c r="C107" s="335">
        <v>0</v>
      </c>
      <c r="D107" s="335">
        <v>10</v>
      </c>
      <c r="E107" s="335">
        <v>39</v>
      </c>
    </row>
    <row r="108" spans="1:5">
      <c r="A108" s="335">
        <v>10</v>
      </c>
      <c r="B108" s="375">
        <v>40241</v>
      </c>
      <c r="C108" s="335">
        <v>0</v>
      </c>
      <c r="D108" s="335">
        <v>70</v>
      </c>
      <c r="E108" s="335">
        <v>74</v>
      </c>
    </row>
    <row r="109" spans="1:5">
      <c r="A109" s="335">
        <v>10</v>
      </c>
      <c r="B109" s="375">
        <v>40241</v>
      </c>
      <c r="C109" s="335">
        <v>0</v>
      </c>
      <c r="D109" s="335">
        <v>100</v>
      </c>
      <c r="E109" s="335">
        <v>124</v>
      </c>
    </row>
    <row r="110" spans="1:5">
      <c r="A110" s="335">
        <v>10</v>
      </c>
      <c r="B110" s="375">
        <v>40242</v>
      </c>
      <c r="C110" s="335">
        <v>0</v>
      </c>
      <c r="D110" s="335">
        <v>30</v>
      </c>
      <c r="E110" s="335">
        <v>33</v>
      </c>
    </row>
    <row r="111" spans="1:5">
      <c r="A111" s="335">
        <v>10</v>
      </c>
      <c r="B111" s="375">
        <v>40242</v>
      </c>
      <c r="C111" s="335">
        <v>0</v>
      </c>
      <c r="D111" s="335">
        <v>30</v>
      </c>
      <c r="E111" s="335">
        <v>30</v>
      </c>
    </row>
    <row r="112" spans="1:5">
      <c r="A112" s="335">
        <v>10</v>
      </c>
      <c r="B112" s="375">
        <v>40243</v>
      </c>
      <c r="C112" s="335">
        <v>0</v>
      </c>
      <c r="D112" s="335">
        <v>100</v>
      </c>
      <c r="E112" s="335">
        <v>137</v>
      </c>
    </row>
    <row r="113" spans="1:5">
      <c r="A113" s="335">
        <v>10</v>
      </c>
      <c r="B113" s="375">
        <v>40243</v>
      </c>
      <c r="C113" s="335">
        <v>0</v>
      </c>
      <c r="D113" s="335">
        <v>100</v>
      </c>
      <c r="E113" s="335">
        <v>42</v>
      </c>
    </row>
    <row r="114" spans="1:5">
      <c r="A114" s="335">
        <v>10</v>
      </c>
      <c r="B114" s="375">
        <v>40243</v>
      </c>
      <c r="C114" s="335">
        <v>0</v>
      </c>
      <c r="D114" s="335">
        <v>100</v>
      </c>
      <c r="E114" s="335">
        <v>124</v>
      </c>
    </row>
    <row r="115" spans="1:5">
      <c r="A115" s="335">
        <v>10</v>
      </c>
      <c r="B115" s="375">
        <v>40243</v>
      </c>
      <c r="C115" s="335">
        <v>0</v>
      </c>
      <c r="D115" s="335">
        <v>100</v>
      </c>
      <c r="E115" s="335">
        <v>110</v>
      </c>
    </row>
    <row r="116" spans="1:5">
      <c r="A116" s="335">
        <v>10</v>
      </c>
      <c r="B116" s="375">
        <v>40244</v>
      </c>
      <c r="C116" s="335">
        <v>0</v>
      </c>
      <c r="D116" s="335">
        <v>10</v>
      </c>
      <c r="E116" s="335">
        <v>40</v>
      </c>
    </row>
    <row r="117" spans="1:5">
      <c r="A117" s="335">
        <v>10</v>
      </c>
      <c r="B117" s="375">
        <v>40244</v>
      </c>
      <c r="C117" s="335">
        <v>0</v>
      </c>
      <c r="D117" s="335">
        <v>10</v>
      </c>
      <c r="E117" s="335">
        <v>39</v>
      </c>
    </row>
    <row r="118" spans="1:5">
      <c r="A118" s="335">
        <v>10</v>
      </c>
      <c r="B118" s="375">
        <v>40244</v>
      </c>
      <c r="C118" s="335">
        <v>0</v>
      </c>
      <c r="D118" s="335">
        <v>30</v>
      </c>
      <c r="E118" s="335">
        <v>31</v>
      </c>
    </row>
    <row r="119" spans="1:5">
      <c r="A119" s="335">
        <v>10</v>
      </c>
      <c r="B119" s="375">
        <v>40244</v>
      </c>
      <c r="C119" s="335">
        <v>0</v>
      </c>
      <c r="D119" s="335">
        <v>30</v>
      </c>
      <c r="E119" s="335">
        <v>33</v>
      </c>
    </row>
    <row r="120" spans="1:5">
      <c r="A120" s="335">
        <v>10</v>
      </c>
      <c r="B120" s="375">
        <v>40244</v>
      </c>
      <c r="C120" s="335">
        <v>0</v>
      </c>
      <c r="D120" s="335">
        <v>30</v>
      </c>
      <c r="E120" s="335">
        <v>33</v>
      </c>
    </row>
    <row r="121" spans="1:5">
      <c r="A121" s="335">
        <v>10</v>
      </c>
      <c r="B121" s="375">
        <v>40244</v>
      </c>
      <c r="C121" s="335">
        <v>0</v>
      </c>
      <c r="D121" s="335">
        <v>100</v>
      </c>
      <c r="E121" s="335">
        <v>61</v>
      </c>
    </row>
    <row r="122" spans="1:5">
      <c r="A122" s="335">
        <v>11</v>
      </c>
      <c r="B122" s="375">
        <v>40245</v>
      </c>
      <c r="C122" s="335">
        <v>0</v>
      </c>
      <c r="D122" s="335">
        <v>10</v>
      </c>
      <c r="E122" s="335">
        <v>38</v>
      </c>
    </row>
    <row r="123" spans="1:5">
      <c r="A123" s="335">
        <v>11</v>
      </c>
      <c r="B123" s="375">
        <v>40245</v>
      </c>
      <c r="C123" s="335">
        <v>0</v>
      </c>
      <c r="D123" s="335">
        <v>10</v>
      </c>
      <c r="E123" s="335">
        <v>40</v>
      </c>
    </row>
    <row r="124" spans="1:5">
      <c r="A124" s="335">
        <v>11</v>
      </c>
      <c r="B124" s="375">
        <v>40245</v>
      </c>
      <c r="C124" s="335">
        <v>0</v>
      </c>
      <c r="D124" s="335">
        <v>20</v>
      </c>
      <c r="E124" s="335">
        <v>40</v>
      </c>
    </row>
    <row r="125" spans="1:5">
      <c r="A125" s="335">
        <v>11</v>
      </c>
      <c r="B125" s="375">
        <v>40245</v>
      </c>
      <c r="C125" s="335">
        <v>0</v>
      </c>
      <c r="D125" s="335">
        <v>30</v>
      </c>
      <c r="E125" s="335">
        <v>32</v>
      </c>
    </row>
    <row r="126" spans="1:5">
      <c r="A126" s="335">
        <v>11</v>
      </c>
      <c r="B126" s="375">
        <v>40245</v>
      </c>
      <c r="C126" s="335">
        <v>0</v>
      </c>
      <c r="D126" s="335">
        <v>30</v>
      </c>
      <c r="E126" s="335">
        <v>34</v>
      </c>
    </row>
    <row r="127" spans="1:5">
      <c r="A127" s="335">
        <v>11</v>
      </c>
      <c r="B127" s="375">
        <v>40245</v>
      </c>
      <c r="C127" s="335">
        <v>0</v>
      </c>
      <c r="D127" s="335">
        <v>30</v>
      </c>
      <c r="E127" s="335">
        <v>37</v>
      </c>
    </row>
    <row r="128" spans="1:5">
      <c r="A128" s="335">
        <v>11</v>
      </c>
      <c r="B128" s="375">
        <v>40245</v>
      </c>
      <c r="C128" s="335">
        <v>0</v>
      </c>
      <c r="D128" s="335">
        <v>100</v>
      </c>
      <c r="E128" s="335">
        <v>125</v>
      </c>
    </row>
    <row r="129" spans="1:5">
      <c r="A129" s="335">
        <v>11</v>
      </c>
      <c r="B129" s="375">
        <v>40245</v>
      </c>
      <c r="C129" s="335">
        <v>0</v>
      </c>
      <c r="D129" s="335">
        <v>100</v>
      </c>
      <c r="E129" s="335">
        <v>152</v>
      </c>
    </row>
    <row r="130" spans="1:5">
      <c r="A130" s="335">
        <v>11</v>
      </c>
      <c r="B130" s="375">
        <v>40246</v>
      </c>
      <c r="C130" s="335">
        <v>0</v>
      </c>
      <c r="D130" s="335">
        <v>10</v>
      </c>
      <c r="E130" s="335">
        <v>38</v>
      </c>
    </row>
    <row r="131" spans="1:5">
      <c r="A131" s="335">
        <v>11</v>
      </c>
      <c r="B131" s="375">
        <v>40246</v>
      </c>
      <c r="C131" s="335">
        <v>0</v>
      </c>
      <c r="D131" s="335">
        <v>10</v>
      </c>
      <c r="E131" s="335">
        <v>39</v>
      </c>
    </row>
    <row r="132" spans="1:5">
      <c r="A132" s="335">
        <v>11</v>
      </c>
      <c r="B132" s="375">
        <v>40246</v>
      </c>
      <c r="C132" s="335">
        <v>0</v>
      </c>
      <c r="D132" s="335">
        <v>10</v>
      </c>
      <c r="E132" s="335">
        <v>40</v>
      </c>
    </row>
    <row r="133" spans="1:5">
      <c r="A133" s="335">
        <v>11</v>
      </c>
      <c r="B133" s="375">
        <v>40246</v>
      </c>
      <c r="C133" s="335">
        <v>0</v>
      </c>
      <c r="D133" s="335">
        <v>30</v>
      </c>
      <c r="E133" s="335">
        <v>34</v>
      </c>
    </row>
    <row r="134" spans="1:5">
      <c r="A134" s="335">
        <v>11</v>
      </c>
      <c r="B134" s="375">
        <v>40246</v>
      </c>
      <c r="C134" s="335">
        <v>0</v>
      </c>
      <c r="D134" s="335">
        <v>30</v>
      </c>
      <c r="E134" s="335">
        <v>32</v>
      </c>
    </row>
    <row r="135" spans="1:5">
      <c r="A135" s="335">
        <v>11</v>
      </c>
      <c r="B135" s="375">
        <v>40246</v>
      </c>
      <c r="C135" s="335">
        <v>0</v>
      </c>
      <c r="D135" s="335">
        <v>20</v>
      </c>
      <c r="E135" s="335">
        <v>37</v>
      </c>
    </row>
    <row r="136" spans="1:5">
      <c r="A136" s="335">
        <v>11</v>
      </c>
      <c r="B136" s="375">
        <v>40246</v>
      </c>
      <c r="C136" s="335">
        <v>0</v>
      </c>
      <c r="D136" s="335">
        <v>20</v>
      </c>
      <c r="E136" s="335">
        <v>39</v>
      </c>
    </row>
    <row r="137" spans="1:5">
      <c r="A137" s="335">
        <v>11</v>
      </c>
      <c r="B137" s="375">
        <v>40246</v>
      </c>
      <c r="C137" s="335">
        <v>0</v>
      </c>
      <c r="D137" s="335">
        <v>20</v>
      </c>
      <c r="E137" s="335">
        <v>37</v>
      </c>
    </row>
    <row r="138" spans="1:5">
      <c r="A138" s="335">
        <v>11</v>
      </c>
      <c r="B138" s="375">
        <v>40246</v>
      </c>
      <c r="C138" s="335">
        <v>0</v>
      </c>
      <c r="D138" s="335">
        <v>20</v>
      </c>
      <c r="E138" s="335">
        <v>32</v>
      </c>
    </row>
    <row r="139" spans="1:5">
      <c r="A139" s="335">
        <v>11</v>
      </c>
      <c r="B139" s="375">
        <v>40246</v>
      </c>
      <c r="C139" s="335">
        <v>0</v>
      </c>
      <c r="D139" s="335">
        <v>20</v>
      </c>
      <c r="E139" s="335">
        <v>35</v>
      </c>
    </row>
    <row r="140" spans="1:5">
      <c r="A140" s="335">
        <v>11</v>
      </c>
      <c r="B140" s="375">
        <v>40247</v>
      </c>
      <c r="C140" s="335">
        <v>0</v>
      </c>
      <c r="D140" s="335">
        <v>10</v>
      </c>
      <c r="E140" s="335">
        <v>40</v>
      </c>
    </row>
    <row r="141" spans="1:5">
      <c r="A141" s="335">
        <v>11</v>
      </c>
      <c r="B141" s="375">
        <v>40247</v>
      </c>
      <c r="C141" s="335">
        <v>0</v>
      </c>
      <c r="D141" s="335">
        <v>10</v>
      </c>
      <c r="E141" s="335">
        <v>39</v>
      </c>
    </row>
    <row r="142" spans="1:5">
      <c r="A142" s="335">
        <v>11</v>
      </c>
      <c r="B142" s="375">
        <v>40247</v>
      </c>
      <c r="C142" s="335">
        <v>0</v>
      </c>
      <c r="D142" s="335">
        <v>10</v>
      </c>
      <c r="E142" s="335">
        <v>40</v>
      </c>
    </row>
    <row r="143" spans="1:5">
      <c r="A143" s="335">
        <v>11</v>
      </c>
      <c r="B143" s="375">
        <v>40247</v>
      </c>
      <c r="C143" s="335">
        <v>0</v>
      </c>
      <c r="D143" s="335">
        <v>10</v>
      </c>
      <c r="E143" s="335">
        <v>39</v>
      </c>
    </row>
    <row r="144" spans="1:5">
      <c r="A144" s="335">
        <v>11</v>
      </c>
      <c r="B144" s="375">
        <v>40247</v>
      </c>
      <c r="C144" s="335">
        <v>0</v>
      </c>
      <c r="D144" s="335">
        <v>10</v>
      </c>
      <c r="E144" s="335">
        <v>39</v>
      </c>
    </row>
    <row r="145" spans="1:5">
      <c r="A145" s="335">
        <v>11</v>
      </c>
      <c r="B145" s="375">
        <v>40247</v>
      </c>
      <c r="C145" s="335">
        <v>0</v>
      </c>
      <c r="D145" s="335">
        <v>10</v>
      </c>
      <c r="E145" s="335">
        <v>40</v>
      </c>
    </row>
    <row r="146" spans="1:5">
      <c r="A146" s="335">
        <v>11</v>
      </c>
      <c r="B146" s="375">
        <v>40247</v>
      </c>
      <c r="C146" s="335">
        <v>0</v>
      </c>
      <c r="D146" s="335">
        <v>20</v>
      </c>
      <c r="E146" s="335">
        <v>37</v>
      </c>
    </row>
    <row r="147" spans="1:5">
      <c r="A147" s="335">
        <v>11</v>
      </c>
      <c r="B147" s="375">
        <v>40247</v>
      </c>
      <c r="C147" s="335">
        <v>0</v>
      </c>
      <c r="D147" s="335">
        <v>20</v>
      </c>
      <c r="E147" s="335">
        <v>32</v>
      </c>
    </row>
    <row r="148" spans="1:5">
      <c r="A148" s="335">
        <v>11</v>
      </c>
      <c r="B148" s="375">
        <v>40247</v>
      </c>
      <c r="C148" s="335">
        <v>0</v>
      </c>
      <c r="D148" s="335">
        <v>20</v>
      </c>
      <c r="E148" s="335">
        <v>37</v>
      </c>
    </row>
    <row r="149" spans="1:5">
      <c r="A149" s="335">
        <v>11</v>
      </c>
      <c r="B149" s="375">
        <v>40247</v>
      </c>
      <c r="C149" s="335">
        <v>0</v>
      </c>
      <c r="D149" s="335">
        <v>20</v>
      </c>
      <c r="E149" s="335">
        <v>36</v>
      </c>
    </row>
    <row r="150" spans="1:5">
      <c r="A150" s="335">
        <v>11</v>
      </c>
      <c r="B150" s="375">
        <v>40247</v>
      </c>
      <c r="C150" s="335">
        <v>0</v>
      </c>
      <c r="D150" s="335">
        <v>20</v>
      </c>
      <c r="E150" s="335">
        <v>37</v>
      </c>
    </row>
    <row r="151" spans="1:5">
      <c r="A151" s="335">
        <v>11</v>
      </c>
      <c r="B151" s="375">
        <v>40247</v>
      </c>
      <c r="C151" s="335">
        <v>0</v>
      </c>
      <c r="D151" s="335">
        <v>20</v>
      </c>
      <c r="E151" s="335">
        <v>40</v>
      </c>
    </row>
    <row r="152" spans="1:5">
      <c r="A152" s="335">
        <v>11</v>
      </c>
      <c r="B152" s="375">
        <v>40247</v>
      </c>
      <c r="C152" s="335">
        <v>0</v>
      </c>
      <c r="D152" s="335">
        <v>30</v>
      </c>
      <c r="E152" s="335">
        <v>33</v>
      </c>
    </row>
    <row r="153" spans="1:5">
      <c r="A153" s="335">
        <v>11</v>
      </c>
      <c r="B153" s="375">
        <v>40247</v>
      </c>
      <c r="C153" s="335">
        <v>0</v>
      </c>
      <c r="D153" s="335">
        <v>100</v>
      </c>
      <c r="E153" s="335">
        <v>150</v>
      </c>
    </row>
    <row r="154" spans="1:5">
      <c r="A154" s="335">
        <v>11</v>
      </c>
      <c r="B154" s="375">
        <v>40247</v>
      </c>
      <c r="C154" s="335">
        <v>0</v>
      </c>
      <c r="D154" s="335">
        <v>100</v>
      </c>
      <c r="E154" s="335">
        <v>120</v>
      </c>
    </row>
    <row r="155" spans="1:5">
      <c r="A155" s="335">
        <v>11</v>
      </c>
      <c r="B155" s="375">
        <v>40247</v>
      </c>
      <c r="C155" s="335">
        <v>0</v>
      </c>
      <c r="D155" s="335">
        <v>100</v>
      </c>
      <c r="E155" s="335">
        <v>118</v>
      </c>
    </row>
    <row r="156" spans="1:5">
      <c r="A156" s="335">
        <v>11</v>
      </c>
      <c r="B156" s="375">
        <v>40247</v>
      </c>
      <c r="C156" s="335">
        <v>0</v>
      </c>
      <c r="D156" s="335">
        <v>101</v>
      </c>
      <c r="E156" s="335">
        <v>130</v>
      </c>
    </row>
    <row r="157" spans="1:5">
      <c r="A157" s="335">
        <v>11</v>
      </c>
      <c r="B157" s="375">
        <v>40248</v>
      </c>
      <c r="C157" s="335">
        <v>0</v>
      </c>
      <c r="D157" s="335">
        <v>10</v>
      </c>
      <c r="E157" s="335">
        <v>40</v>
      </c>
    </row>
    <row r="158" spans="1:5">
      <c r="A158" s="335">
        <v>11</v>
      </c>
      <c r="B158" s="375">
        <v>40248</v>
      </c>
      <c r="C158" s="335">
        <v>0</v>
      </c>
      <c r="D158" s="335">
        <v>10</v>
      </c>
      <c r="E158" s="335">
        <v>40</v>
      </c>
    </row>
    <row r="159" spans="1:5">
      <c r="A159" s="335">
        <v>11</v>
      </c>
      <c r="B159" s="375">
        <v>40248</v>
      </c>
      <c r="C159" s="335">
        <v>0</v>
      </c>
      <c r="D159" s="335">
        <v>10</v>
      </c>
      <c r="E159" s="335">
        <v>40</v>
      </c>
    </row>
    <row r="160" spans="1:5">
      <c r="A160" s="335">
        <v>11</v>
      </c>
      <c r="B160" s="375">
        <v>40248</v>
      </c>
      <c r="C160" s="335">
        <v>0</v>
      </c>
      <c r="D160" s="335">
        <v>20</v>
      </c>
      <c r="E160" s="335">
        <v>38</v>
      </c>
    </row>
    <row r="161" spans="1:5">
      <c r="A161" s="335">
        <v>11</v>
      </c>
      <c r="B161" s="375">
        <v>40248</v>
      </c>
      <c r="C161" s="335">
        <v>0</v>
      </c>
      <c r="D161" s="335">
        <v>20</v>
      </c>
      <c r="E161" s="335">
        <v>36</v>
      </c>
    </row>
    <row r="162" spans="1:5">
      <c r="A162" s="335">
        <v>11</v>
      </c>
      <c r="B162" s="375">
        <v>40248</v>
      </c>
      <c r="C162" s="335">
        <v>0</v>
      </c>
      <c r="D162" s="335">
        <v>20</v>
      </c>
      <c r="E162" s="335">
        <v>35</v>
      </c>
    </row>
    <row r="163" spans="1:5">
      <c r="A163" s="335">
        <v>11</v>
      </c>
      <c r="B163" s="375">
        <v>40248</v>
      </c>
      <c r="C163" s="335">
        <v>0</v>
      </c>
      <c r="D163" s="335">
        <v>30</v>
      </c>
      <c r="E163" s="335">
        <v>35</v>
      </c>
    </row>
    <row r="164" spans="1:5">
      <c r="A164" s="335">
        <v>11</v>
      </c>
      <c r="B164" s="375">
        <v>40249</v>
      </c>
      <c r="C164" s="335">
        <v>0</v>
      </c>
      <c r="D164" s="335">
        <v>10</v>
      </c>
      <c r="E164" s="335">
        <v>40</v>
      </c>
    </row>
    <row r="165" spans="1:5">
      <c r="A165" s="335">
        <v>11</v>
      </c>
      <c r="B165" s="375">
        <v>40249</v>
      </c>
      <c r="C165" s="335">
        <v>0</v>
      </c>
      <c r="D165" s="335">
        <v>20</v>
      </c>
      <c r="E165" s="335">
        <v>36</v>
      </c>
    </row>
    <row r="166" spans="1:5">
      <c r="A166" s="335">
        <v>11</v>
      </c>
      <c r="B166" s="375">
        <v>40249</v>
      </c>
      <c r="C166" s="335">
        <v>0</v>
      </c>
      <c r="D166" s="335">
        <v>20</v>
      </c>
      <c r="E166" s="335">
        <v>36</v>
      </c>
    </row>
    <row r="167" spans="1:5">
      <c r="A167" s="335">
        <v>11</v>
      </c>
      <c r="B167" s="375">
        <v>40250</v>
      </c>
      <c r="C167" s="335">
        <v>0</v>
      </c>
      <c r="D167" s="335">
        <v>10</v>
      </c>
      <c r="E167" s="335">
        <v>39</v>
      </c>
    </row>
    <row r="168" spans="1:5">
      <c r="A168" s="335">
        <v>11</v>
      </c>
      <c r="B168" s="375">
        <v>40250</v>
      </c>
      <c r="C168" s="335">
        <v>0</v>
      </c>
      <c r="D168" s="335">
        <v>10</v>
      </c>
      <c r="E168" s="335">
        <v>39</v>
      </c>
    </row>
    <row r="169" spans="1:5">
      <c r="A169" s="335">
        <v>11</v>
      </c>
      <c r="B169" s="375">
        <v>40250</v>
      </c>
      <c r="C169" s="335">
        <v>0</v>
      </c>
      <c r="D169" s="335">
        <v>10</v>
      </c>
      <c r="E169" s="335">
        <v>39</v>
      </c>
    </row>
    <row r="170" spans="1:5">
      <c r="A170" s="335">
        <v>11</v>
      </c>
      <c r="B170" s="375">
        <v>40250</v>
      </c>
      <c r="C170" s="335">
        <v>0</v>
      </c>
      <c r="D170" s="335">
        <v>10</v>
      </c>
      <c r="E170" s="335">
        <v>39</v>
      </c>
    </row>
    <row r="171" spans="1:5">
      <c r="A171" s="335">
        <v>11</v>
      </c>
      <c r="B171" s="375">
        <v>40250</v>
      </c>
      <c r="C171" s="335">
        <v>0</v>
      </c>
      <c r="D171" s="335">
        <v>10</v>
      </c>
      <c r="E171" s="335">
        <v>41</v>
      </c>
    </row>
    <row r="172" spans="1:5">
      <c r="A172" s="335">
        <v>11</v>
      </c>
      <c r="B172" s="375">
        <v>40250</v>
      </c>
      <c r="C172" s="335">
        <v>0</v>
      </c>
      <c r="D172" s="335">
        <v>20</v>
      </c>
      <c r="E172" s="335">
        <v>36</v>
      </c>
    </row>
    <row r="173" spans="1:5">
      <c r="A173" s="335">
        <v>11</v>
      </c>
      <c r="B173" s="375">
        <v>40250</v>
      </c>
      <c r="C173" s="335">
        <v>0</v>
      </c>
      <c r="D173" s="335">
        <v>20</v>
      </c>
      <c r="E173" s="335">
        <v>36</v>
      </c>
    </row>
    <row r="174" spans="1:5">
      <c r="A174" s="335">
        <v>11</v>
      </c>
      <c r="B174" s="375">
        <v>40250</v>
      </c>
      <c r="C174" s="335">
        <v>0</v>
      </c>
      <c r="D174" s="335">
        <v>20</v>
      </c>
      <c r="E174" s="335">
        <v>37</v>
      </c>
    </row>
    <row r="175" spans="1:5">
      <c r="A175" s="335">
        <v>11</v>
      </c>
      <c r="B175" s="375">
        <v>40250</v>
      </c>
      <c r="C175" s="335">
        <v>0</v>
      </c>
      <c r="D175" s="335">
        <v>20</v>
      </c>
      <c r="E175" s="335">
        <v>36</v>
      </c>
    </row>
    <row r="176" spans="1:5">
      <c r="A176" s="335">
        <v>11</v>
      </c>
      <c r="B176" s="375">
        <v>40250</v>
      </c>
      <c r="C176" s="335">
        <v>0</v>
      </c>
      <c r="D176" s="335">
        <v>30</v>
      </c>
      <c r="E176" s="335">
        <v>35</v>
      </c>
    </row>
    <row r="177" spans="1:5">
      <c r="A177" s="335">
        <v>11</v>
      </c>
      <c r="B177" s="375">
        <v>40250</v>
      </c>
      <c r="C177" s="335">
        <v>0</v>
      </c>
      <c r="D177" s="335">
        <v>30</v>
      </c>
      <c r="E177" s="335">
        <v>32</v>
      </c>
    </row>
    <row r="178" spans="1:5">
      <c r="A178" s="335">
        <v>11</v>
      </c>
      <c r="B178" s="375">
        <v>40250</v>
      </c>
      <c r="C178" s="335">
        <v>0</v>
      </c>
      <c r="D178" s="335">
        <v>101</v>
      </c>
      <c r="E178" s="335">
        <v>156</v>
      </c>
    </row>
    <row r="179" spans="1:5">
      <c r="A179" s="335">
        <v>11</v>
      </c>
      <c r="B179" s="375">
        <v>40250</v>
      </c>
      <c r="C179" s="335">
        <v>0</v>
      </c>
      <c r="D179" s="335">
        <v>101</v>
      </c>
      <c r="E179" s="335">
        <v>146</v>
      </c>
    </row>
    <row r="180" spans="1:5">
      <c r="A180" s="335">
        <v>11</v>
      </c>
      <c r="B180" s="375">
        <v>40250</v>
      </c>
      <c r="C180" s="335">
        <v>0</v>
      </c>
      <c r="D180" s="335">
        <v>101</v>
      </c>
      <c r="E180" s="335">
        <v>127</v>
      </c>
    </row>
    <row r="181" spans="1:5">
      <c r="A181" s="335">
        <v>11</v>
      </c>
      <c r="B181" s="375">
        <v>40250</v>
      </c>
      <c r="C181" s="335">
        <v>0</v>
      </c>
      <c r="D181" s="335">
        <v>100</v>
      </c>
      <c r="E181" s="335">
        <v>61</v>
      </c>
    </row>
    <row r="182" spans="1:5">
      <c r="A182" s="335">
        <v>11</v>
      </c>
      <c r="B182" s="375">
        <v>40251</v>
      </c>
      <c r="C182" s="335">
        <v>0</v>
      </c>
      <c r="D182" s="335">
        <v>10</v>
      </c>
      <c r="E182" s="335">
        <v>39</v>
      </c>
    </row>
    <row r="183" spans="1:5">
      <c r="A183" s="335">
        <v>11</v>
      </c>
      <c r="B183" s="375">
        <v>40251</v>
      </c>
      <c r="C183" s="335">
        <v>0</v>
      </c>
      <c r="D183" s="335">
        <v>10</v>
      </c>
      <c r="E183" s="335">
        <v>47</v>
      </c>
    </row>
    <row r="184" spans="1:5">
      <c r="A184" s="335">
        <v>11</v>
      </c>
      <c r="B184" s="375">
        <v>40251</v>
      </c>
      <c r="C184" s="335">
        <v>0</v>
      </c>
      <c r="D184" s="335">
        <v>10</v>
      </c>
      <c r="E184" s="335">
        <v>37</v>
      </c>
    </row>
    <row r="185" spans="1:5">
      <c r="A185" s="335">
        <v>11</v>
      </c>
      <c r="B185" s="375">
        <v>40251</v>
      </c>
      <c r="C185" s="335">
        <v>0</v>
      </c>
      <c r="D185" s="335">
        <v>20</v>
      </c>
      <c r="E185" s="335">
        <v>38</v>
      </c>
    </row>
    <row r="186" spans="1:5">
      <c r="A186" s="335">
        <v>11</v>
      </c>
      <c r="B186" s="375">
        <v>40251</v>
      </c>
      <c r="C186" s="335">
        <v>0</v>
      </c>
      <c r="D186" s="335">
        <v>20</v>
      </c>
      <c r="E186" s="335">
        <v>37</v>
      </c>
    </row>
    <row r="187" spans="1:5">
      <c r="A187" s="335">
        <v>11</v>
      </c>
      <c r="B187" s="375">
        <v>40251</v>
      </c>
      <c r="C187" s="335">
        <v>0</v>
      </c>
      <c r="D187" s="335">
        <v>20</v>
      </c>
      <c r="E187" s="335">
        <v>38</v>
      </c>
    </row>
    <row r="188" spans="1:5">
      <c r="A188" s="335">
        <v>11</v>
      </c>
      <c r="B188" s="375">
        <v>40251</v>
      </c>
      <c r="C188" s="335">
        <v>0</v>
      </c>
      <c r="D188" s="335">
        <v>20</v>
      </c>
      <c r="E188" s="335">
        <v>35</v>
      </c>
    </row>
    <row r="189" spans="1:5">
      <c r="A189" s="335">
        <v>11</v>
      </c>
      <c r="B189" s="375">
        <v>40251</v>
      </c>
      <c r="C189" s="335">
        <v>0</v>
      </c>
      <c r="D189" s="335">
        <v>20</v>
      </c>
      <c r="E189" s="335">
        <v>36</v>
      </c>
    </row>
    <row r="190" spans="1:5">
      <c r="A190" s="335">
        <v>11</v>
      </c>
      <c r="B190" s="375">
        <v>40251</v>
      </c>
      <c r="C190" s="335">
        <v>0</v>
      </c>
      <c r="D190" s="335">
        <v>20</v>
      </c>
      <c r="E190" s="335">
        <v>38</v>
      </c>
    </row>
    <row r="191" spans="1:5">
      <c r="A191" s="335">
        <v>11</v>
      </c>
      <c r="B191" s="375">
        <v>40251</v>
      </c>
      <c r="C191" s="335">
        <v>0</v>
      </c>
      <c r="D191" s="335">
        <v>101</v>
      </c>
      <c r="E191" s="335">
        <v>117</v>
      </c>
    </row>
    <row r="192" spans="1:5">
      <c r="A192" s="335">
        <v>11</v>
      </c>
      <c r="B192" s="375">
        <v>40251</v>
      </c>
      <c r="C192" s="335">
        <v>0</v>
      </c>
      <c r="D192" s="335">
        <v>101</v>
      </c>
      <c r="E192" s="335">
        <v>118</v>
      </c>
    </row>
    <row r="193" spans="1:5">
      <c r="A193" s="335">
        <v>12</v>
      </c>
      <c r="B193" s="375">
        <v>40252</v>
      </c>
      <c r="C193" s="335">
        <v>0</v>
      </c>
      <c r="D193" s="335">
        <v>10</v>
      </c>
      <c r="E193" s="335">
        <v>39</v>
      </c>
    </row>
    <row r="194" spans="1:5">
      <c r="A194" s="335">
        <v>12</v>
      </c>
      <c r="B194" s="375">
        <v>40252</v>
      </c>
      <c r="C194" s="335">
        <v>0</v>
      </c>
      <c r="D194" s="335">
        <v>10</v>
      </c>
      <c r="E194" s="335">
        <v>39</v>
      </c>
    </row>
    <row r="195" spans="1:5">
      <c r="A195" s="335">
        <v>12</v>
      </c>
      <c r="B195" s="375">
        <v>40252</v>
      </c>
      <c r="C195" s="335">
        <v>0</v>
      </c>
      <c r="D195" s="335">
        <v>10</v>
      </c>
      <c r="E195" s="335">
        <v>38</v>
      </c>
    </row>
    <row r="196" spans="1:5">
      <c r="A196" s="335">
        <v>12</v>
      </c>
      <c r="B196" s="375">
        <v>40252</v>
      </c>
      <c r="C196" s="335">
        <v>0</v>
      </c>
      <c r="D196" s="335">
        <v>20</v>
      </c>
      <c r="E196" s="335">
        <v>37</v>
      </c>
    </row>
    <row r="197" spans="1:5">
      <c r="A197" s="335">
        <v>12</v>
      </c>
      <c r="B197" s="375">
        <v>40252</v>
      </c>
      <c r="C197" s="335">
        <v>0</v>
      </c>
      <c r="D197" s="335">
        <v>20</v>
      </c>
      <c r="E197" s="335">
        <v>37</v>
      </c>
    </row>
    <row r="198" spans="1:5">
      <c r="A198" s="335">
        <v>12</v>
      </c>
      <c r="B198" s="375">
        <v>40252</v>
      </c>
      <c r="C198" s="335">
        <v>0</v>
      </c>
      <c r="D198" s="335">
        <v>20</v>
      </c>
      <c r="E198" s="335">
        <v>36</v>
      </c>
    </row>
    <row r="199" spans="1:5">
      <c r="A199" s="335">
        <v>12</v>
      </c>
      <c r="B199" s="375">
        <v>40252</v>
      </c>
      <c r="C199" s="335">
        <v>0</v>
      </c>
      <c r="D199" s="335">
        <v>30</v>
      </c>
      <c r="E199" s="335">
        <v>32</v>
      </c>
    </row>
    <row r="200" spans="1:5">
      <c r="A200" s="335">
        <v>12</v>
      </c>
      <c r="B200" s="375">
        <v>40252</v>
      </c>
      <c r="C200" s="335">
        <v>0</v>
      </c>
      <c r="D200" s="335">
        <v>30</v>
      </c>
      <c r="E200" s="335">
        <v>25</v>
      </c>
    </row>
    <row r="201" spans="1:5">
      <c r="A201" s="335">
        <v>12</v>
      </c>
      <c r="B201" s="375">
        <v>40252</v>
      </c>
      <c r="C201" s="335">
        <v>0</v>
      </c>
      <c r="D201" s="335">
        <v>101</v>
      </c>
      <c r="E201" s="335">
        <v>124</v>
      </c>
    </row>
    <row r="202" spans="1:5">
      <c r="A202" s="335">
        <v>12</v>
      </c>
      <c r="B202" s="375">
        <v>40253</v>
      </c>
      <c r="C202" s="335">
        <v>0</v>
      </c>
      <c r="D202" s="335">
        <v>10</v>
      </c>
      <c r="E202" s="335">
        <v>39</v>
      </c>
    </row>
    <row r="203" spans="1:5">
      <c r="A203" s="335">
        <v>12</v>
      </c>
      <c r="B203" s="375">
        <v>40253</v>
      </c>
      <c r="C203" s="335">
        <v>0</v>
      </c>
      <c r="D203" s="335">
        <v>10</v>
      </c>
      <c r="E203" s="335">
        <v>39</v>
      </c>
    </row>
    <row r="204" spans="1:5">
      <c r="A204" s="335">
        <v>12</v>
      </c>
      <c r="B204" s="375">
        <v>40253</v>
      </c>
      <c r="C204" s="335">
        <v>0</v>
      </c>
      <c r="D204" s="335">
        <v>10</v>
      </c>
      <c r="E204" s="335">
        <v>40</v>
      </c>
    </row>
    <row r="205" spans="1:5">
      <c r="A205" s="335">
        <v>12</v>
      </c>
      <c r="B205" s="375">
        <v>40253</v>
      </c>
      <c r="C205" s="335">
        <v>0</v>
      </c>
      <c r="D205" s="335">
        <v>20</v>
      </c>
      <c r="E205" s="335">
        <v>37</v>
      </c>
    </row>
    <row r="206" spans="1:5">
      <c r="A206" s="335">
        <v>12</v>
      </c>
      <c r="B206" s="375">
        <v>40253</v>
      </c>
      <c r="C206" s="335">
        <v>0</v>
      </c>
      <c r="D206" s="335">
        <v>20</v>
      </c>
      <c r="E206" s="335">
        <v>33</v>
      </c>
    </row>
    <row r="207" spans="1:5">
      <c r="A207" s="335">
        <v>12</v>
      </c>
      <c r="B207" s="375">
        <v>40253</v>
      </c>
      <c r="C207" s="335">
        <v>0</v>
      </c>
      <c r="D207" s="335">
        <v>20</v>
      </c>
      <c r="E207" s="335">
        <v>36</v>
      </c>
    </row>
    <row r="208" spans="1:5">
      <c r="A208" s="335">
        <v>12</v>
      </c>
      <c r="B208" s="375">
        <v>40253</v>
      </c>
      <c r="C208" s="335">
        <v>0</v>
      </c>
      <c r="D208" s="335">
        <v>20</v>
      </c>
      <c r="E208" s="335">
        <v>36</v>
      </c>
    </row>
    <row r="209" spans="1:5">
      <c r="A209" s="335">
        <v>12</v>
      </c>
      <c r="B209" s="375">
        <v>40253</v>
      </c>
      <c r="C209" s="335">
        <v>0</v>
      </c>
      <c r="D209" s="335">
        <v>20</v>
      </c>
      <c r="E209" s="335">
        <v>36</v>
      </c>
    </row>
    <row r="210" spans="1:5">
      <c r="A210" s="335">
        <v>12</v>
      </c>
      <c r="B210" s="375">
        <v>40253</v>
      </c>
      <c r="C210" s="335">
        <v>0</v>
      </c>
      <c r="D210" s="335">
        <v>20</v>
      </c>
      <c r="E210" s="335">
        <v>37</v>
      </c>
    </row>
    <row r="211" spans="1:5">
      <c r="A211" s="335">
        <v>12</v>
      </c>
      <c r="B211" s="375">
        <v>40253</v>
      </c>
      <c r="C211" s="335">
        <v>0</v>
      </c>
      <c r="D211" s="335">
        <v>20</v>
      </c>
      <c r="E211" s="335">
        <v>36</v>
      </c>
    </row>
    <row r="212" spans="1:5">
      <c r="A212" s="335">
        <v>12</v>
      </c>
      <c r="B212" s="375">
        <v>40253</v>
      </c>
      <c r="C212" s="335">
        <v>0</v>
      </c>
      <c r="D212" s="335">
        <v>20</v>
      </c>
      <c r="E212" s="335">
        <v>38</v>
      </c>
    </row>
    <row r="213" spans="1:5">
      <c r="A213" s="335">
        <v>12</v>
      </c>
      <c r="B213" s="375">
        <v>40253</v>
      </c>
      <c r="C213" s="335">
        <v>0</v>
      </c>
      <c r="D213" s="335">
        <v>20</v>
      </c>
      <c r="E213" s="335">
        <v>36</v>
      </c>
    </row>
    <row r="214" spans="1:5">
      <c r="A214" s="335">
        <v>12</v>
      </c>
      <c r="B214" s="375">
        <v>40253</v>
      </c>
      <c r="C214" s="335">
        <v>0</v>
      </c>
      <c r="D214" s="335">
        <v>30</v>
      </c>
      <c r="E214" s="335">
        <v>34</v>
      </c>
    </row>
    <row r="215" spans="1:5">
      <c r="A215" s="335">
        <v>12</v>
      </c>
      <c r="B215" s="375">
        <v>40254</v>
      </c>
      <c r="C215" s="335">
        <v>0</v>
      </c>
      <c r="D215" s="335">
        <v>10</v>
      </c>
      <c r="E215" s="335">
        <v>38</v>
      </c>
    </row>
    <row r="216" spans="1:5">
      <c r="A216" s="335">
        <v>12</v>
      </c>
      <c r="B216" s="375">
        <v>40254</v>
      </c>
      <c r="C216" s="335">
        <v>0</v>
      </c>
      <c r="D216" s="335">
        <v>10</v>
      </c>
      <c r="E216" s="335">
        <v>39</v>
      </c>
    </row>
    <row r="217" spans="1:5">
      <c r="A217" s="335">
        <v>12</v>
      </c>
      <c r="B217" s="375">
        <v>40254</v>
      </c>
      <c r="C217" s="335">
        <v>0</v>
      </c>
      <c r="D217" s="335">
        <v>10</v>
      </c>
      <c r="E217" s="335">
        <v>35</v>
      </c>
    </row>
    <row r="218" spans="1:5">
      <c r="A218" s="335">
        <v>12</v>
      </c>
      <c r="B218" s="375">
        <v>40254</v>
      </c>
      <c r="C218" s="335">
        <v>0</v>
      </c>
      <c r="D218" s="335">
        <v>10</v>
      </c>
      <c r="E218" s="335">
        <v>38</v>
      </c>
    </row>
    <row r="219" spans="1:5">
      <c r="A219" s="335">
        <v>12</v>
      </c>
      <c r="B219" s="375">
        <v>40254</v>
      </c>
      <c r="C219" s="335">
        <v>0</v>
      </c>
      <c r="D219" s="335">
        <v>10</v>
      </c>
      <c r="E219" s="335">
        <v>39</v>
      </c>
    </row>
    <row r="220" spans="1:5">
      <c r="A220" s="335">
        <v>12</v>
      </c>
      <c r="B220" s="375">
        <v>40254</v>
      </c>
      <c r="C220" s="335">
        <v>0</v>
      </c>
      <c r="D220" s="335">
        <v>10</v>
      </c>
      <c r="E220" s="335">
        <v>45</v>
      </c>
    </row>
    <row r="221" spans="1:5">
      <c r="A221" s="335">
        <v>12</v>
      </c>
      <c r="B221" s="375">
        <v>40254</v>
      </c>
      <c r="C221" s="335">
        <v>0</v>
      </c>
      <c r="D221" s="335">
        <v>20</v>
      </c>
      <c r="E221" s="335">
        <v>38</v>
      </c>
    </row>
    <row r="222" spans="1:5">
      <c r="A222" s="335">
        <v>12</v>
      </c>
      <c r="B222" s="375">
        <v>40254</v>
      </c>
      <c r="C222" s="335">
        <v>0</v>
      </c>
      <c r="D222" s="335">
        <v>20</v>
      </c>
      <c r="E222" s="335">
        <v>38</v>
      </c>
    </row>
    <row r="223" spans="1:5">
      <c r="A223" s="335">
        <v>12</v>
      </c>
      <c r="B223" s="375">
        <v>40254</v>
      </c>
      <c r="C223" s="335">
        <v>0</v>
      </c>
      <c r="D223" s="335">
        <v>20</v>
      </c>
      <c r="E223" s="335">
        <v>37</v>
      </c>
    </row>
    <row r="224" spans="1:5">
      <c r="A224" s="335">
        <v>12</v>
      </c>
      <c r="B224" s="375">
        <v>40254</v>
      </c>
      <c r="C224" s="335">
        <v>0</v>
      </c>
      <c r="D224" s="335">
        <v>20</v>
      </c>
      <c r="E224" s="335">
        <v>36</v>
      </c>
    </row>
    <row r="225" spans="1:5">
      <c r="A225" s="335">
        <v>12</v>
      </c>
      <c r="B225" s="375">
        <v>40254</v>
      </c>
      <c r="C225" s="335">
        <v>0</v>
      </c>
      <c r="D225" s="335">
        <v>20</v>
      </c>
      <c r="E225" s="335">
        <v>35</v>
      </c>
    </row>
    <row r="226" spans="1:5">
      <c r="A226" s="335">
        <v>12</v>
      </c>
      <c r="B226" s="375">
        <v>40254</v>
      </c>
      <c r="C226" s="335">
        <v>0</v>
      </c>
      <c r="D226" s="335">
        <v>20</v>
      </c>
      <c r="E226" s="335">
        <v>36</v>
      </c>
    </row>
    <row r="227" spans="1:5">
      <c r="A227" s="335">
        <v>12</v>
      </c>
      <c r="B227" s="375">
        <v>40254</v>
      </c>
      <c r="C227" s="335">
        <v>0</v>
      </c>
      <c r="D227" s="335">
        <v>20</v>
      </c>
      <c r="E227" s="335">
        <v>34</v>
      </c>
    </row>
    <row r="228" spans="1:5">
      <c r="A228" s="335">
        <v>12</v>
      </c>
      <c r="B228" s="375">
        <v>40255</v>
      </c>
      <c r="C228" s="335">
        <v>0</v>
      </c>
      <c r="D228" s="335">
        <v>10</v>
      </c>
      <c r="E228" s="335">
        <v>40</v>
      </c>
    </row>
    <row r="229" spans="1:5">
      <c r="A229" s="335">
        <v>12</v>
      </c>
      <c r="B229" s="375">
        <v>40255</v>
      </c>
      <c r="C229" s="335">
        <v>0</v>
      </c>
      <c r="D229" s="335">
        <v>10</v>
      </c>
      <c r="E229" s="335">
        <v>40</v>
      </c>
    </row>
    <row r="230" spans="1:5">
      <c r="A230" s="335">
        <v>12</v>
      </c>
      <c r="B230" s="375">
        <v>40255</v>
      </c>
      <c r="C230" s="335">
        <v>0</v>
      </c>
      <c r="D230" s="335">
        <v>10</v>
      </c>
      <c r="E230" s="335">
        <v>38</v>
      </c>
    </row>
    <row r="231" spans="1:5">
      <c r="A231" s="335">
        <v>12</v>
      </c>
      <c r="B231" s="375">
        <v>40255</v>
      </c>
      <c r="C231" s="335">
        <v>0</v>
      </c>
      <c r="D231" s="335">
        <v>10</v>
      </c>
      <c r="E231" s="335">
        <v>40</v>
      </c>
    </row>
    <row r="232" spans="1:5">
      <c r="A232" s="335">
        <v>12</v>
      </c>
      <c r="B232" s="375">
        <v>40255</v>
      </c>
      <c r="C232" s="335">
        <v>0</v>
      </c>
      <c r="D232" s="335">
        <v>10</v>
      </c>
      <c r="E232" s="335">
        <v>40</v>
      </c>
    </row>
    <row r="233" spans="1:5">
      <c r="A233" s="335">
        <v>12</v>
      </c>
      <c r="B233" s="375">
        <v>40255</v>
      </c>
      <c r="C233" s="335">
        <v>0</v>
      </c>
      <c r="D233" s="335">
        <v>10</v>
      </c>
      <c r="E233" s="335">
        <v>40</v>
      </c>
    </row>
    <row r="234" spans="1:5">
      <c r="A234" s="335">
        <v>12</v>
      </c>
      <c r="B234" s="375">
        <v>40255</v>
      </c>
      <c r="C234" s="335">
        <v>0</v>
      </c>
      <c r="D234" s="335">
        <v>20</v>
      </c>
      <c r="E234" s="335">
        <v>36</v>
      </c>
    </row>
    <row r="235" spans="1:5">
      <c r="A235" s="335">
        <v>12</v>
      </c>
      <c r="B235" s="375">
        <v>40255</v>
      </c>
      <c r="C235" s="335">
        <v>0</v>
      </c>
      <c r="D235" s="335">
        <v>20</v>
      </c>
      <c r="E235" s="335">
        <v>37</v>
      </c>
    </row>
    <row r="236" spans="1:5">
      <c r="A236" s="335">
        <v>12</v>
      </c>
      <c r="B236" s="375">
        <v>40255</v>
      </c>
      <c r="C236" s="335">
        <v>0</v>
      </c>
      <c r="D236" s="335">
        <v>20</v>
      </c>
      <c r="E236" s="335">
        <v>37</v>
      </c>
    </row>
    <row r="237" spans="1:5">
      <c r="A237" s="335">
        <v>12</v>
      </c>
      <c r="B237" s="375">
        <v>40255</v>
      </c>
      <c r="C237" s="335">
        <v>0</v>
      </c>
      <c r="D237" s="335">
        <v>100</v>
      </c>
      <c r="E237" s="335">
        <v>112</v>
      </c>
    </row>
    <row r="238" spans="1:5">
      <c r="A238" s="335">
        <v>12</v>
      </c>
      <c r="B238" s="375">
        <v>40255</v>
      </c>
      <c r="C238" s="335">
        <v>0</v>
      </c>
      <c r="D238" s="335">
        <v>70</v>
      </c>
      <c r="E238" s="335">
        <v>63</v>
      </c>
    </row>
    <row r="239" spans="1:5">
      <c r="A239" s="335">
        <v>12</v>
      </c>
      <c r="B239" s="375">
        <v>40256</v>
      </c>
      <c r="C239" s="335">
        <v>0</v>
      </c>
      <c r="D239" s="335">
        <v>10</v>
      </c>
      <c r="E239" s="335">
        <v>39</v>
      </c>
    </row>
    <row r="240" spans="1:5">
      <c r="A240" s="335">
        <v>12</v>
      </c>
      <c r="B240" s="375">
        <v>40256</v>
      </c>
      <c r="C240" s="335">
        <v>0</v>
      </c>
      <c r="D240" s="335">
        <v>10</v>
      </c>
      <c r="E240" s="335">
        <v>40</v>
      </c>
    </row>
    <row r="241" spans="1:5">
      <c r="A241" s="335">
        <v>12</v>
      </c>
      <c r="B241" s="375">
        <v>40256</v>
      </c>
      <c r="C241" s="335">
        <v>0</v>
      </c>
      <c r="D241" s="335">
        <v>10</v>
      </c>
      <c r="E241" s="335">
        <v>40</v>
      </c>
    </row>
    <row r="242" spans="1:5">
      <c r="A242" s="335">
        <v>12</v>
      </c>
      <c r="B242" s="375">
        <v>40256</v>
      </c>
      <c r="C242" s="335">
        <v>0</v>
      </c>
      <c r="D242" s="335">
        <v>10</v>
      </c>
      <c r="E242" s="335">
        <v>41</v>
      </c>
    </row>
    <row r="243" spans="1:5">
      <c r="A243" s="335">
        <v>12</v>
      </c>
      <c r="B243" s="375">
        <v>40256</v>
      </c>
      <c r="C243" s="335">
        <v>0</v>
      </c>
      <c r="D243" s="335">
        <v>20</v>
      </c>
      <c r="E243" s="335">
        <v>39</v>
      </c>
    </row>
    <row r="244" spans="1:5">
      <c r="A244" s="335">
        <v>12</v>
      </c>
      <c r="B244" s="375">
        <v>40256</v>
      </c>
      <c r="C244" s="335">
        <v>0</v>
      </c>
      <c r="D244" s="335">
        <v>20</v>
      </c>
      <c r="E244" s="335">
        <v>36</v>
      </c>
    </row>
    <row r="245" spans="1:5">
      <c r="A245" s="335">
        <v>12</v>
      </c>
      <c r="B245" s="375">
        <v>40256</v>
      </c>
      <c r="C245" s="335">
        <v>0</v>
      </c>
      <c r="D245" s="335">
        <v>20</v>
      </c>
      <c r="E245" s="335">
        <v>36</v>
      </c>
    </row>
    <row r="246" spans="1:5">
      <c r="A246" s="335">
        <v>12</v>
      </c>
      <c r="B246" s="375">
        <v>40256</v>
      </c>
      <c r="C246" s="335">
        <v>0</v>
      </c>
      <c r="D246" s="335">
        <v>41</v>
      </c>
      <c r="E246" s="335">
        <v>92</v>
      </c>
    </row>
    <row r="247" spans="1:5">
      <c r="A247" s="335">
        <v>12</v>
      </c>
      <c r="B247" s="375">
        <v>40257</v>
      </c>
      <c r="C247" s="335">
        <v>0</v>
      </c>
      <c r="D247" s="335">
        <v>10</v>
      </c>
      <c r="E247" s="335">
        <v>36</v>
      </c>
    </row>
    <row r="248" spans="1:5">
      <c r="A248" s="335">
        <v>12</v>
      </c>
      <c r="B248" s="375">
        <v>40257</v>
      </c>
      <c r="C248" s="335">
        <v>0</v>
      </c>
      <c r="D248" s="335">
        <v>20</v>
      </c>
      <c r="E248" s="335">
        <v>38</v>
      </c>
    </row>
    <row r="249" spans="1:5">
      <c r="A249" s="335">
        <v>12</v>
      </c>
      <c r="B249" s="375">
        <v>40257</v>
      </c>
      <c r="C249" s="335">
        <v>0</v>
      </c>
      <c r="D249" s="335">
        <v>20</v>
      </c>
      <c r="E249" s="335">
        <v>37</v>
      </c>
    </row>
    <row r="250" spans="1:5">
      <c r="A250" s="335">
        <v>12</v>
      </c>
      <c r="B250" s="375">
        <v>40257</v>
      </c>
      <c r="C250" s="335">
        <v>0</v>
      </c>
      <c r="D250" s="335">
        <v>20</v>
      </c>
      <c r="E250" s="335">
        <v>38</v>
      </c>
    </row>
    <row r="251" spans="1:5">
      <c r="A251" s="335">
        <v>12</v>
      </c>
      <c r="B251" s="375">
        <v>40257</v>
      </c>
      <c r="C251" s="335">
        <v>0</v>
      </c>
      <c r="D251" s="335">
        <v>30</v>
      </c>
      <c r="E251" s="335">
        <v>36</v>
      </c>
    </row>
    <row r="252" spans="1:5">
      <c r="A252" s="335">
        <v>12</v>
      </c>
      <c r="B252" s="375">
        <v>40257</v>
      </c>
      <c r="C252" s="335">
        <v>0</v>
      </c>
      <c r="D252" s="335">
        <v>30</v>
      </c>
      <c r="E252" s="335">
        <v>34</v>
      </c>
    </row>
    <row r="253" spans="1:5">
      <c r="A253" s="335">
        <v>12</v>
      </c>
      <c r="B253" s="375">
        <v>40258</v>
      </c>
      <c r="C253" s="335">
        <v>0</v>
      </c>
      <c r="D253" s="335">
        <v>20</v>
      </c>
      <c r="E253" s="335">
        <v>37</v>
      </c>
    </row>
    <row r="254" spans="1:5">
      <c r="A254" s="335">
        <v>12</v>
      </c>
      <c r="B254" s="375">
        <v>40258</v>
      </c>
      <c r="C254" s="335">
        <v>0</v>
      </c>
      <c r="D254" s="335">
        <v>100</v>
      </c>
      <c r="E254" s="335">
        <v>136</v>
      </c>
    </row>
    <row r="255" spans="1:5">
      <c r="A255" s="335">
        <v>13</v>
      </c>
      <c r="B255" s="375">
        <v>40259</v>
      </c>
      <c r="C255" s="335">
        <v>0</v>
      </c>
      <c r="D255" s="335">
        <v>10</v>
      </c>
      <c r="E255" s="335">
        <v>38</v>
      </c>
    </row>
    <row r="256" spans="1:5">
      <c r="A256" s="335">
        <v>13</v>
      </c>
      <c r="B256" s="375">
        <v>40259</v>
      </c>
      <c r="C256" s="335">
        <v>0</v>
      </c>
      <c r="D256" s="335">
        <v>20</v>
      </c>
      <c r="E256" s="335">
        <v>37</v>
      </c>
    </row>
    <row r="257" spans="1:5">
      <c r="A257" s="335">
        <v>13</v>
      </c>
      <c r="B257" s="375">
        <v>40259</v>
      </c>
      <c r="C257" s="335">
        <v>0</v>
      </c>
      <c r="D257" s="335">
        <v>20</v>
      </c>
      <c r="E257" s="335">
        <v>36</v>
      </c>
    </row>
    <row r="258" spans="1:5">
      <c r="A258" s="335">
        <v>13</v>
      </c>
      <c r="B258" s="375">
        <v>40259</v>
      </c>
      <c r="C258" s="335">
        <v>0</v>
      </c>
      <c r="D258" s="335">
        <v>20</v>
      </c>
      <c r="E258" s="335">
        <v>36</v>
      </c>
    </row>
    <row r="259" spans="1:5">
      <c r="A259" s="335">
        <v>13</v>
      </c>
      <c r="B259" s="375">
        <v>40259</v>
      </c>
      <c r="C259" s="335">
        <v>0</v>
      </c>
      <c r="D259" s="335">
        <v>30</v>
      </c>
      <c r="E259" s="335">
        <v>34</v>
      </c>
    </row>
    <row r="260" spans="1:5">
      <c r="A260" s="335">
        <v>13</v>
      </c>
      <c r="B260" s="375">
        <v>40259</v>
      </c>
      <c r="C260" s="335">
        <v>0</v>
      </c>
      <c r="D260" s="335">
        <v>30</v>
      </c>
      <c r="E260" s="335">
        <v>34</v>
      </c>
    </row>
    <row r="261" spans="1:5">
      <c r="A261" s="335">
        <v>13</v>
      </c>
      <c r="B261" s="375">
        <v>40260</v>
      </c>
      <c r="C261" s="335">
        <v>0</v>
      </c>
      <c r="D261" s="335">
        <v>10</v>
      </c>
      <c r="E261" s="335">
        <v>40</v>
      </c>
    </row>
    <row r="262" spans="1:5">
      <c r="A262" s="335">
        <v>13</v>
      </c>
      <c r="B262" s="375">
        <v>40260</v>
      </c>
      <c r="C262" s="335">
        <v>0</v>
      </c>
      <c r="D262" s="335">
        <v>10</v>
      </c>
      <c r="E262" s="335">
        <v>39</v>
      </c>
    </row>
    <row r="263" spans="1:5">
      <c r="A263" s="335">
        <v>13</v>
      </c>
      <c r="B263" s="375">
        <v>40260</v>
      </c>
      <c r="C263" s="335">
        <v>0</v>
      </c>
      <c r="D263" s="335">
        <v>20</v>
      </c>
      <c r="E263" s="335">
        <v>37</v>
      </c>
    </row>
    <row r="264" spans="1:5">
      <c r="A264" s="335">
        <v>13</v>
      </c>
      <c r="B264" s="375">
        <v>40260</v>
      </c>
      <c r="C264" s="335">
        <v>0</v>
      </c>
      <c r="D264" s="335">
        <v>20</v>
      </c>
      <c r="E264" s="335">
        <v>38</v>
      </c>
    </row>
    <row r="265" spans="1:5">
      <c r="A265" s="335">
        <v>13</v>
      </c>
      <c r="B265" s="375">
        <v>40260</v>
      </c>
      <c r="C265" s="335">
        <v>0</v>
      </c>
      <c r="D265" s="335">
        <v>30</v>
      </c>
      <c r="E265" s="335">
        <v>35</v>
      </c>
    </row>
    <row r="266" spans="1:5">
      <c r="A266" s="335">
        <v>13</v>
      </c>
      <c r="B266" s="375">
        <v>40260</v>
      </c>
      <c r="C266" s="335">
        <v>0</v>
      </c>
      <c r="D266" s="335">
        <v>30</v>
      </c>
      <c r="E266" s="335">
        <v>36</v>
      </c>
    </row>
    <row r="267" spans="1:5">
      <c r="A267" s="335">
        <v>13</v>
      </c>
      <c r="B267" s="375">
        <v>40260</v>
      </c>
      <c r="C267" s="335">
        <v>0</v>
      </c>
      <c r="D267" s="335">
        <v>30</v>
      </c>
      <c r="E267" s="335">
        <v>37</v>
      </c>
    </row>
    <row r="268" spans="1:5">
      <c r="A268" s="335">
        <v>13</v>
      </c>
      <c r="B268" s="375">
        <v>40261</v>
      </c>
      <c r="C268" s="335">
        <v>0</v>
      </c>
      <c r="D268" s="335">
        <v>10</v>
      </c>
      <c r="E268" s="335">
        <v>40</v>
      </c>
    </row>
    <row r="269" spans="1:5">
      <c r="A269" s="335">
        <v>13</v>
      </c>
      <c r="B269" s="375">
        <v>40261</v>
      </c>
      <c r="C269" s="335">
        <v>0</v>
      </c>
      <c r="D269" s="335">
        <v>10</v>
      </c>
      <c r="E269" s="335">
        <v>37</v>
      </c>
    </row>
    <row r="270" spans="1:5">
      <c r="A270" s="335">
        <v>13</v>
      </c>
      <c r="B270" s="375">
        <v>40261</v>
      </c>
      <c r="C270" s="335">
        <v>0</v>
      </c>
      <c r="D270" s="335">
        <v>20</v>
      </c>
      <c r="E270" s="335">
        <v>36</v>
      </c>
    </row>
    <row r="271" spans="1:5">
      <c r="A271" s="335">
        <v>13</v>
      </c>
      <c r="B271" s="375">
        <v>40261</v>
      </c>
      <c r="C271" s="335">
        <v>0</v>
      </c>
      <c r="D271" s="335">
        <v>30</v>
      </c>
      <c r="E271" s="335">
        <v>35</v>
      </c>
    </row>
    <row r="272" spans="1:5">
      <c r="A272" s="335">
        <v>13</v>
      </c>
      <c r="B272" s="375">
        <v>40261</v>
      </c>
      <c r="C272" s="335">
        <v>0</v>
      </c>
      <c r="D272" s="335">
        <v>11</v>
      </c>
      <c r="E272" s="335">
        <v>83</v>
      </c>
    </row>
    <row r="273" spans="1:5">
      <c r="A273" s="335">
        <v>13</v>
      </c>
      <c r="B273" s="375">
        <v>40261</v>
      </c>
      <c r="C273" s="335">
        <v>0</v>
      </c>
      <c r="D273" s="335">
        <v>100</v>
      </c>
      <c r="E273" s="335">
        <v>128</v>
      </c>
    </row>
    <row r="274" spans="1:5">
      <c r="A274" s="335">
        <v>13</v>
      </c>
      <c r="B274" s="375">
        <v>40263</v>
      </c>
      <c r="C274" s="335">
        <v>0</v>
      </c>
      <c r="D274" s="335">
        <v>10</v>
      </c>
      <c r="E274" s="335">
        <v>39</v>
      </c>
    </row>
    <row r="275" spans="1:5">
      <c r="A275" s="335">
        <v>13</v>
      </c>
      <c r="B275" s="375">
        <v>40263</v>
      </c>
      <c r="C275" s="335">
        <v>0</v>
      </c>
      <c r="D275" s="335">
        <v>10</v>
      </c>
      <c r="E275" s="335">
        <v>40</v>
      </c>
    </row>
    <row r="276" spans="1:5">
      <c r="A276" s="335">
        <v>13</v>
      </c>
      <c r="B276" s="375">
        <v>40263</v>
      </c>
      <c r="C276" s="335">
        <v>0</v>
      </c>
      <c r="D276" s="335">
        <v>20</v>
      </c>
      <c r="E276" s="335">
        <v>39</v>
      </c>
    </row>
    <row r="277" spans="1:5">
      <c r="A277" s="335">
        <v>13</v>
      </c>
      <c r="B277" s="375">
        <v>40263</v>
      </c>
      <c r="C277" s="335">
        <v>0</v>
      </c>
      <c r="D277" s="335">
        <v>30</v>
      </c>
      <c r="E277" s="335">
        <v>35</v>
      </c>
    </row>
    <row r="278" spans="1:5">
      <c r="A278" s="335">
        <v>13</v>
      </c>
      <c r="B278" s="375">
        <v>40263</v>
      </c>
      <c r="C278" s="335">
        <v>0</v>
      </c>
      <c r="D278" s="335">
        <v>11</v>
      </c>
      <c r="E278" s="335">
        <v>81</v>
      </c>
    </row>
    <row r="279" spans="1:5">
      <c r="A279" s="335">
        <v>13</v>
      </c>
      <c r="B279" s="375">
        <v>40264</v>
      </c>
      <c r="C279" s="335">
        <v>0</v>
      </c>
      <c r="D279" s="335">
        <v>10</v>
      </c>
      <c r="E279" s="335">
        <v>35</v>
      </c>
    </row>
    <row r="280" spans="1:5">
      <c r="A280" s="335">
        <v>13</v>
      </c>
      <c r="B280" s="375">
        <v>40264</v>
      </c>
      <c r="C280" s="335">
        <v>0</v>
      </c>
      <c r="D280" s="335">
        <v>20</v>
      </c>
      <c r="E280" s="335">
        <v>40</v>
      </c>
    </row>
    <row r="281" spans="1:5">
      <c r="A281" s="335">
        <v>13</v>
      </c>
      <c r="B281" s="375">
        <v>40264</v>
      </c>
      <c r="C281" s="335">
        <v>0</v>
      </c>
      <c r="D281" s="335">
        <v>20</v>
      </c>
      <c r="E281" s="335">
        <v>39</v>
      </c>
    </row>
    <row r="282" spans="1:5">
      <c r="A282" s="335">
        <v>13</v>
      </c>
      <c r="B282" s="375">
        <v>40264</v>
      </c>
      <c r="C282" s="335">
        <v>0</v>
      </c>
      <c r="D282" s="335">
        <v>20</v>
      </c>
      <c r="E282" s="335">
        <v>34</v>
      </c>
    </row>
    <row r="283" spans="1:5">
      <c r="A283" s="335">
        <v>13</v>
      </c>
      <c r="B283" s="375">
        <v>40264</v>
      </c>
      <c r="C283" s="335">
        <v>0</v>
      </c>
      <c r="D283" s="335">
        <v>20</v>
      </c>
      <c r="E283" s="335">
        <v>39</v>
      </c>
    </row>
    <row r="284" spans="1:5">
      <c r="A284" s="335">
        <v>13</v>
      </c>
      <c r="B284" s="375">
        <v>40264</v>
      </c>
      <c r="C284" s="335">
        <v>0</v>
      </c>
      <c r="D284" s="335">
        <v>20</v>
      </c>
      <c r="E284" s="335">
        <v>34</v>
      </c>
    </row>
    <row r="285" spans="1:5">
      <c r="A285" s="335">
        <v>13</v>
      </c>
      <c r="B285" s="375">
        <v>40264</v>
      </c>
      <c r="C285" s="335">
        <v>0</v>
      </c>
      <c r="D285" s="335">
        <v>20</v>
      </c>
      <c r="E285" s="335">
        <v>37</v>
      </c>
    </row>
    <row r="286" spans="1:5">
      <c r="A286" s="335">
        <v>13</v>
      </c>
      <c r="B286" s="375">
        <v>40264</v>
      </c>
      <c r="C286" s="335">
        <v>0</v>
      </c>
      <c r="D286" s="335">
        <v>20</v>
      </c>
      <c r="E286" s="335">
        <v>35</v>
      </c>
    </row>
    <row r="287" spans="1:5">
      <c r="A287" s="335">
        <v>13</v>
      </c>
      <c r="B287" s="375">
        <v>40264</v>
      </c>
      <c r="C287" s="335">
        <v>0</v>
      </c>
      <c r="D287" s="335">
        <v>20</v>
      </c>
      <c r="E287" s="335">
        <v>37</v>
      </c>
    </row>
    <row r="288" spans="1:5">
      <c r="A288" s="335">
        <v>13</v>
      </c>
      <c r="B288" s="375">
        <v>40264</v>
      </c>
      <c r="C288" s="335">
        <v>0</v>
      </c>
      <c r="D288" s="335">
        <v>20</v>
      </c>
      <c r="E288" s="335">
        <v>37</v>
      </c>
    </row>
    <row r="289" spans="1:5">
      <c r="A289" s="335">
        <v>13</v>
      </c>
      <c r="B289" s="375">
        <v>40264</v>
      </c>
      <c r="C289" s="335">
        <v>0</v>
      </c>
      <c r="D289" s="335">
        <v>20</v>
      </c>
      <c r="E289" s="335">
        <v>44</v>
      </c>
    </row>
    <row r="290" spans="1:5">
      <c r="A290" s="335">
        <v>13</v>
      </c>
      <c r="B290" s="375">
        <v>40264</v>
      </c>
      <c r="C290" s="335">
        <v>0</v>
      </c>
      <c r="D290" s="335">
        <v>20</v>
      </c>
      <c r="E290" s="335">
        <v>37</v>
      </c>
    </row>
    <row r="291" spans="1:5">
      <c r="A291" s="335">
        <v>13</v>
      </c>
      <c r="B291" s="375">
        <v>40264</v>
      </c>
      <c r="C291" s="335">
        <v>0</v>
      </c>
      <c r="D291" s="335">
        <v>30</v>
      </c>
      <c r="E291" s="335">
        <v>34</v>
      </c>
    </row>
    <row r="292" spans="1:5">
      <c r="A292" s="335">
        <v>13</v>
      </c>
      <c r="B292" s="375">
        <v>40264</v>
      </c>
      <c r="C292" s="335">
        <v>0</v>
      </c>
      <c r="D292" s="335">
        <v>30</v>
      </c>
      <c r="E292" s="335">
        <v>34</v>
      </c>
    </row>
    <row r="293" spans="1:5">
      <c r="A293" s="335">
        <v>13</v>
      </c>
      <c r="B293" s="375">
        <v>40264</v>
      </c>
      <c r="C293" s="335">
        <v>0</v>
      </c>
      <c r="D293" s="335">
        <v>30</v>
      </c>
      <c r="E293" s="335">
        <v>34</v>
      </c>
    </row>
    <row r="294" spans="1:5">
      <c r="A294" s="335">
        <v>13</v>
      </c>
      <c r="B294" s="375">
        <v>40264</v>
      </c>
      <c r="C294" s="335">
        <v>0</v>
      </c>
      <c r="D294" s="335">
        <v>30</v>
      </c>
      <c r="E294" s="335">
        <v>34</v>
      </c>
    </row>
    <row r="295" spans="1:5">
      <c r="A295" s="335">
        <v>13</v>
      </c>
      <c r="B295" s="375">
        <v>40264</v>
      </c>
      <c r="C295" s="335">
        <v>0</v>
      </c>
      <c r="D295" s="335">
        <v>30</v>
      </c>
      <c r="E295" s="335">
        <v>34</v>
      </c>
    </row>
    <row r="296" spans="1:5">
      <c r="A296" s="335">
        <v>13</v>
      </c>
      <c r="B296" s="375">
        <v>40264</v>
      </c>
      <c r="C296" s="335">
        <v>0</v>
      </c>
      <c r="D296" s="335">
        <v>30</v>
      </c>
      <c r="E296" s="335">
        <v>33</v>
      </c>
    </row>
    <row r="297" spans="1:5">
      <c r="A297" s="335">
        <v>13</v>
      </c>
      <c r="B297" s="375">
        <v>40264</v>
      </c>
      <c r="C297" s="335">
        <v>0</v>
      </c>
      <c r="D297" s="335">
        <v>30</v>
      </c>
      <c r="E297" s="335">
        <v>34</v>
      </c>
    </row>
    <row r="298" spans="1:5">
      <c r="A298" s="335">
        <v>13</v>
      </c>
      <c r="B298" s="375">
        <v>40264</v>
      </c>
      <c r="C298" s="335">
        <v>0</v>
      </c>
      <c r="D298" s="335">
        <v>30</v>
      </c>
      <c r="E298" s="335">
        <v>33</v>
      </c>
    </row>
    <row r="299" spans="1:5">
      <c r="A299" s="335">
        <v>13</v>
      </c>
      <c r="B299" s="375">
        <v>40264</v>
      </c>
      <c r="C299" s="335">
        <v>0</v>
      </c>
      <c r="D299" s="335">
        <v>30</v>
      </c>
      <c r="E299" s="335">
        <v>36</v>
      </c>
    </row>
    <row r="300" spans="1:5">
      <c r="A300" s="335">
        <v>13</v>
      </c>
      <c r="B300" s="375">
        <v>40264</v>
      </c>
      <c r="C300" s="335">
        <v>0</v>
      </c>
      <c r="D300" s="335">
        <v>30</v>
      </c>
      <c r="E300" s="335">
        <v>34</v>
      </c>
    </row>
    <row r="301" spans="1:5">
      <c r="A301" s="335">
        <v>13</v>
      </c>
      <c r="B301" s="375">
        <v>40264</v>
      </c>
      <c r="C301" s="335">
        <v>0</v>
      </c>
      <c r="D301" s="335">
        <v>30</v>
      </c>
      <c r="E301" s="335">
        <v>34</v>
      </c>
    </row>
    <row r="302" spans="1:5">
      <c r="A302" s="335">
        <v>13</v>
      </c>
      <c r="B302" s="375">
        <v>40264</v>
      </c>
      <c r="C302" s="335">
        <v>0</v>
      </c>
      <c r="D302" s="335">
        <v>30</v>
      </c>
      <c r="E302" s="335">
        <v>34</v>
      </c>
    </row>
    <row r="303" spans="1:5">
      <c r="A303" s="335">
        <v>13</v>
      </c>
      <c r="B303" s="375">
        <v>40264</v>
      </c>
      <c r="C303" s="335">
        <v>0</v>
      </c>
      <c r="D303" s="335">
        <v>30</v>
      </c>
      <c r="E303" s="335">
        <v>35</v>
      </c>
    </row>
    <row r="304" spans="1:5">
      <c r="A304" s="335">
        <v>13</v>
      </c>
      <c r="B304" s="375">
        <v>40264</v>
      </c>
      <c r="C304" s="335">
        <v>0</v>
      </c>
      <c r="D304" s="335">
        <v>30</v>
      </c>
      <c r="E304" s="335">
        <v>34</v>
      </c>
    </row>
    <row r="305" spans="1:5">
      <c r="A305" s="335">
        <v>13</v>
      </c>
      <c r="B305" s="375">
        <v>40264</v>
      </c>
      <c r="C305" s="335">
        <v>0</v>
      </c>
      <c r="D305" s="335">
        <v>30</v>
      </c>
      <c r="E305" s="335">
        <v>33</v>
      </c>
    </row>
    <row r="306" spans="1:5">
      <c r="A306" s="335">
        <v>13</v>
      </c>
      <c r="B306" s="375">
        <v>40264</v>
      </c>
      <c r="C306" s="335">
        <v>0</v>
      </c>
      <c r="D306" s="335">
        <v>30</v>
      </c>
      <c r="E306" s="335">
        <v>34</v>
      </c>
    </row>
    <row r="307" spans="1:5">
      <c r="A307" s="335">
        <v>13</v>
      </c>
      <c r="B307" s="375">
        <v>40264</v>
      </c>
      <c r="C307" s="335">
        <v>0</v>
      </c>
      <c r="D307" s="335">
        <v>30</v>
      </c>
      <c r="E307" s="335">
        <v>35</v>
      </c>
    </row>
    <row r="308" spans="1:5">
      <c r="A308" s="335">
        <v>13</v>
      </c>
      <c r="B308" s="375">
        <v>40264</v>
      </c>
      <c r="C308" s="335">
        <v>0</v>
      </c>
      <c r="D308" s="335">
        <v>30</v>
      </c>
      <c r="E308" s="335">
        <v>32</v>
      </c>
    </row>
    <row r="309" spans="1:5">
      <c r="A309" s="335">
        <v>13</v>
      </c>
      <c r="B309" s="375">
        <v>40264</v>
      </c>
      <c r="C309" s="335">
        <v>0</v>
      </c>
      <c r="D309" s="335">
        <v>30</v>
      </c>
      <c r="E309" s="335">
        <v>33</v>
      </c>
    </row>
    <row r="310" spans="1:5">
      <c r="A310" s="335">
        <v>13</v>
      </c>
      <c r="B310" s="375">
        <v>40264</v>
      </c>
      <c r="C310" s="335">
        <v>0</v>
      </c>
      <c r="D310" s="335">
        <v>30</v>
      </c>
      <c r="E310" s="335">
        <v>34</v>
      </c>
    </row>
    <row r="311" spans="1:5">
      <c r="A311" s="335">
        <v>13</v>
      </c>
      <c r="B311" s="375">
        <v>40265</v>
      </c>
      <c r="C311" s="335">
        <v>0</v>
      </c>
      <c r="D311" s="335">
        <v>30</v>
      </c>
      <c r="E311" s="335">
        <v>31</v>
      </c>
    </row>
    <row r="312" spans="1:5">
      <c r="A312" s="335">
        <v>13</v>
      </c>
      <c r="B312" s="375">
        <v>40265</v>
      </c>
      <c r="C312" s="335">
        <v>0</v>
      </c>
      <c r="D312" s="335">
        <v>30</v>
      </c>
      <c r="E312" s="335">
        <v>35</v>
      </c>
    </row>
    <row r="313" spans="1:5">
      <c r="A313" s="335">
        <v>13</v>
      </c>
      <c r="B313" s="375">
        <v>40265</v>
      </c>
      <c r="C313" s="335">
        <v>0</v>
      </c>
      <c r="D313" s="335">
        <v>30</v>
      </c>
      <c r="E313" s="335">
        <v>31</v>
      </c>
    </row>
    <row r="314" spans="1:5">
      <c r="A314" s="335">
        <v>13</v>
      </c>
      <c r="B314" s="375">
        <v>40265</v>
      </c>
      <c r="C314" s="335">
        <v>0</v>
      </c>
      <c r="D314" s="335">
        <v>30</v>
      </c>
      <c r="E314" s="335">
        <v>34</v>
      </c>
    </row>
    <row r="315" spans="1:5">
      <c r="A315" s="335">
        <v>13</v>
      </c>
      <c r="B315" s="375">
        <v>40265</v>
      </c>
      <c r="C315" s="335">
        <v>0</v>
      </c>
      <c r="D315" s="335">
        <v>30</v>
      </c>
      <c r="E315" s="335">
        <v>35</v>
      </c>
    </row>
    <row r="316" spans="1:5">
      <c r="A316" s="335">
        <v>13</v>
      </c>
      <c r="B316" s="375">
        <v>40265</v>
      </c>
      <c r="C316" s="335">
        <v>0</v>
      </c>
      <c r="D316" s="335">
        <v>30</v>
      </c>
      <c r="E316" s="335">
        <v>35</v>
      </c>
    </row>
    <row r="317" spans="1:5">
      <c r="A317" s="335">
        <v>13</v>
      </c>
      <c r="B317" s="375">
        <v>40265</v>
      </c>
      <c r="C317" s="335">
        <v>0</v>
      </c>
      <c r="D317" s="335">
        <v>30</v>
      </c>
      <c r="E317" s="335">
        <v>34</v>
      </c>
    </row>
    <row r="318" spans="1:5">
      <c r="A318" s="335">
        <v>13</v>
      </c>
      <c r="B318" s="375">
        <v>40265</v>
      </c>
      <c r="C318" s="335">
        <v>0</v>
      </c>
      <c r="D318" s="335">
        <v>30</v>
      </c>
      <c r="E318" s="335">
        <v>34</v>
      </c>
    </row>
    <row r="319" spans="1:5">
      <c r="A319" s="335">
        <v>13</v>
      </c>
      <c r="B319" s="375">
        <v>40265</v>
      </c>
      <c r="C319" s="335">
        <v>0</v>
      </c>
      <c r="D319" s="335">
        <v>30</v>
      </c>
      <c r="E319" s="335">
        <v>35</v>
      </c>
    </row>
    <row r="320" spans="1:5">
      <c r="A320" s="335">
        <v>13</v>
      </c>
      <c r="B320" s="375">
        <v>40265</v>
      </c>
      <c r="C320" s="335">
        <v>0</v>
      </c>
      <c r="D320" s="335">
        <v>30</v>
      </c>
      <c r="E320" s="335">
        <v>34</v>
      </c>
    </row>
    <row r="321" spans="1:5">
      <c r="A321" s="335">
        <v>13</v>
      </c>
      <c r="B321" s="375">
        <v>40265</v>
      </c>
      <c r="C321" s="335">
        <v>0</v>
      </c>
      <c r="D321" s="335">
        <v>30</v>
      </c>
      <c r="E321" s="335">
        <v>35</v>
      </c>
    </row>
    <row r="322" spans="1:5">
      <c r="A322" s="335">
        <v>13</v>
      </c>
      <c r="B322" s="375">
        <v>40265</v>
      </c>
      <c r="C322" s="335">
        <v>0</v>
      </c>
      <c r="D322" s="335">
        <v>30</v>
      </c>
      <c r="E322" s="335">
        <v>33</v>
      </c>
    </row>
    <row r="323" spans="1:5">
      <c r="A323" s="335">
        <v>13</v>
      </c>
      <c r="B323" s="375">
        <v>40265</v>
      </c>
      <c r="C323" s="335">
        <v>0</v>
      </c>
      <c r="D323" s="335">
        <v>30</v>
      </c>
      <c r="E323" s="335">
        <v>34</v>
      </c>
    </row>
    <row r="324" spans="1:5">
      <c r="A324" s="335">
        <v>13</v>
      </c>
      <c r="B324" s="375">
        <v>40265</v>
      </c>
      <c r="C324" s="335">
        <v>0</v>
      </c>
      <c r="D324" s="335">
        <v>30</v>
      </c>
      <c r="E324" s="335">
        <v>34</v>
      </c>
    </row>
    <row r="325" spans="1:5">
      <c r="A325" s="335">
        <v>13</v>
      </c>
      <c r="B325" s="375">
        <v>40265</v>
      </c>
      <c r="C325" s="335">
        <v>0</v>
      </c>
      <c r="D325" s="335">
        <v>30</v>
      </c>
      <c r="E325" s="335">
        <v>34</v>
      </c>
    </row>
    <row r="326" spans="1:5">
      <c r="A326" s="335">
        <v>13</v>
      </c>
      <c r="B326" s="375">
        <v>40265</v>
      </c>
      <c r="C326" s="335">
        <v>0</v>
      </c>
      <c r="D326" s="335">
        <v>30</v>
      </c>
      <c r="E326" s="335">
        <v>34</v>
      </c>
    </row>
    <row r="327" spans="1:5">
      <c r="A327" s="335">
        <v>13</v>
      </c>
      <c r="B327" s="375">
        <v>40265</v>
      </c>
      <c r="C327" s="335">
        <v>0</v>
      </c>
      <c r="D327" s="335">
        <v>30</v>
      </c>
      <c r="E327" s="335">
        <v>36</v>
      </c>
    </row>
    <row r="328" spans="1:5">
      <c r="A328" s="335">
        <v>13</v>
      </c>
      <c r="B328" s="375">
        <v>40265</v>
      </c>
      <c r="C328" s="335">
        <v>0</v>
      </c>
      <c r="D328" s="335">
        <v>30</v>
      </c>
      <c r="E328" s="335">
        <v>39</v>
      </c>
    </row>
    <row r="329" spans="1:5">
      <c r="A329" s="335">
        <v>13</v>
      </c>
      <c r="B329" s="375">
        <v>40265</v>
      </c>
      <c r="C329" s="335">
        <v>0</v>
      </c>
      <c r="D329" s="335">
        <v>30</v>
      </c>
      <c r="E329" s="335">
        <v>34</v>
      </c>
    </row>
    <row r="330" spans="1:5">
      <c r="A330" s="335">
        <v>13</v>
      </c>
      <c r="B330" s="375">
        <v>40265</v>
      </c>
      <c r="C330" s="335">
        <v>0</v>
      </c>
      <c r="D330" s="335">
        <v>30</v>
      </c>
      <c r="E330" s="335">
        <v>34</v>
      </c>
    </row>
    <row r="331" spans="1:5">
      <c r="A331" s="335">
        <v>13</v>
      </c>
      <c r="B331" s="375">
        <v>40265</v>
      </c>
      <c r="C331" s="335">
        <v>0</v>
      </c>
      <c r="D331" s="335">
        <v>30</v>
      </c>
      <c r="E331" s="335">
        <v>34</v>
      </c>
    </row>
    <row r="332" spans="1:5">
      <c r="A332" s="335">
        <v>13</v>
      </c>
      <c r="B332" s="375">
        <v>40265</v>
      </c>
      <c r="C332" s="335">
        <v>0</v>
      </c>
      <c r="D332" s="335">
        <v>10</v>
      </c>
      <c r="E332" s="335">
        <v>38</v>
      </c>
    </row>
    <row r="333" spans="1:5">
      <c r="A333" s="335">
        <v>13</v>
      </c>
      <c r="B333" s="375">
        <v>40265</v>
      </c>
      <c r="C333" s="335">
        <v>0</v>
      </c>
      <c r="D333" s="335">
        <v>20</v>
      </c>
      <c r="E333" s="335">
        <v>37</v>
      </c>
    </row>
    <row r="334" spans="1:5">
      <c r="A334" s="335">
        <v>14</v>
      </c>
      <c r="B334" s="375">
        <v>40266</v>
      </c>
      <c r="C334" s="335">
        <v>0</v>
      </c>
      <c r="D334" s="335">
        <v>10</v>
      </c>
      <c r="E334" s="335">
        <v>38</v>
      </c>
    </row>
    <row r="335" spans="1:5">
      <c r="A335" s="335">
        <v>14</v>
      </c>
      <c r="B335" s="375">
        <v>40266</v>
      </c>
      <c r="C335" s="335">
        <v>0</v>
      </c>
      <c r="D335" s="335">
        <v>11</v>
      </c>
      <c r="E335" s="335">
        <v>50</v>
      </c>
    </row>
    <row r="336" spans="1:5">
      <c r="A336" s="335">
        <v>14</v>
      </c>
      <c r="B336" s="375">
        <v>40266</v>
      </c>
      <c r="C336" s="335">
        <v>0</v>
      </c>
      <c r="D336" s="335">
        <v>20</v>
      </c>
      <c r="E336" s="335">
        <v>37</v>
      </c>
    </row>
    <row r="337" spans="1:5">
      <c r="A337" s="335">
        <v>14</v>
      </c>
      <c r="B337" s="375">
        <v>40266</v>
      </c>
      <c r="C337" s="335">
        <v>0</v>
      </c>
      <c r="D337" s="335">
        <v>20</v>
      </c>
      <c r="E337" s="335">
        <v>33</v>
      </c>
    </row>
    <row r="338" spans="1:5">
      <c r="A338" s="335">
        <v>14</v>
      </c>
      <c r="B338" s="375">
        <v>40266</v>
      </c>
      <c r="C338" s="335">
        <v>0</v>
      </c>
      <c r="D338" s="335">
        <v>20</v>
      </c>
      <c r="E338" s="335">
        <v>38</v>
      </c>
    </row>
    <row r="339" spans="1:5">
      <c r="A339" s="335">
        <v>14</v>
      </c>
      <c r="B339" s="375">
        <v>40266</v>
      </c>
      <c r="C339" s="335">
        <v>0</v>
      </c>
      <c r="D339" s="335">
        <v>30</v>
      </c>
      <c r="E339" s="335">
        <v>35</v>
      </c>
    </row>
    <row r="340" spans="1:5">
      <c r="A340" s="335">
        <v>14</v>
      </c>
      <c r="B340" s="375">
        <v>40266</v>
      </c>
      <c r="C340" s="335">
        <v>0</v>
      </c>
      <c r="D340" s="335">
        <v>30</v>
      </c>
      <c r="E340" s="335">
        <v>36</v>
      </c>
    </row>
    <row r="341" spans="1:5">
      <c r="A341" s="335">
        <v>14</v>
      </c>
      <c r="B341" s="375">
        <v>40266</v>
      </c>
      <c r="C341" s="335">
        <v>0</v>
      </c>
      <c r="D341" s="335">
        <v>30</v>
      </c>
      <c r="E341" s="335">
        <v>30</v>
      </c>
    </row>
    <row r="342" spans="1:5">
      <c r="A342" s="335">
        <v>14</v>
      </c>
      <c r="B342" s="375">
        <v>40266</v>
      </c>
      <c r="C342" s="335">
        <v>0</v>
      </c>
      <c r="D342" s="335">
        <v>30</v>
      </c>
      <c r="E342" s="335">
        <v>34</v>
      </c>
    </row>
    <row r="343" spans="1:5">
      <c r="A343" s="335">
        <v>14</v>
      </c>
      <c r="B343" s="375">
        <v>40266</v>
      </c>
      <c r="C343" s="335">
        <v>0</v>
      </c>
      <c r="D343" s="335">
        <v>30</v>
      </c>
      <c r="E343" s="335">
        <v>35</v>
      </c>
    </row>
    <row r="344" spans="1:5">
      <c r="A344" s="335">
        <v>14</v>
      </c>
      <c r="B344" s="375">
        <v>40266</v>
      </c>
      <c r="C344" s="335">
        <v>0</v>
      </c>
      <c r="D344" s="335">
        <v>30</v>
      </c>
      <c r="E344" s="335">
        <v>37</v>
      </c>
    </row>
    <row r="345" spans="1:5">
      <c r="A345" s="335">
        <v>14</v>
      </c>
      <c r="B345" s="375">
        <v>40266</v>
      </c>
      <c r="C345" s="335">
        <v>0</v>
      </c>
      <c r="D345" s="335">
        <v>30</v>
      </c>
      <c r="E345" s="335">
        <v>33</v>
      </c>
    </row>
    <row r="346" spans="1:5">
      <c r="A346" s="335">
        <v>14</v>
      </c>
      <c r="B346" s="375">
        <v>40266</v>
      </c>
      <c r="C346" s="335">
        <v>0</v>
      </c>
      <c r="D346" s="335">
        <v>30</v>
      </c>
      <c r="E346" s="335">
        <v>35</v>
      </c>
    </row>
    <row r="347" spans="1:5">
      <c r="A347" s="335">
        <v>14</v>
      </c>
      <c r="B347" s="375">
        <v>40266</v>
      </c>
      <c r="C347" s="335">
        <v>0</v>
      </c>
      <c r="D347" s="335">
        <v>30</v>
      </c>
      <c r="E347" s="335">
        <v>33</v>
      </c>
    </row>
    <row r="348" spans="1:5">
      <c r="A348" s="335">
        <v>14</v>
      </c>
      <c r="B348" s="375">
        <v>40266</v>
      </c>
      <c r="C348" s="335">
        <v>0</v>
      </c>
      <c r="D348" s="335">
        <v>30</v>
      </c>
      <c r="E348" s="335">
        <v>34</v>
      </c>
    </row>
    <row r="349" spans="1:5">
      <c r="A349" s="335">
        <v>14</v>
      </c>
      <c r="B349" s="375">
        <v>40266</v>
      </c>
      <c r="C349" s="335">
        <v>0</v>
      </c>
      <c r="D349" s="335">
        <v>30</v>
      </c>
      <c r="E349" s="335">
        <v>30</v>
      </c>
    </row>
    <row r="350" spans="1:5">
      <c r="A350" s="335">
        <v>14</v>
      </c>
      <c r="B350" s="375">
        <v>40266</v>
      </c>
      <c r="C350" s="335">
        <v>0</v>
      </c>
      <c r="D350" s="335">
        <v>30</v>
      </c>
      <c r="E350" s="335">
        <v>33</v>
      </c>
    </row>
    <row r="351" spans="1:5">
      <c r="A351" s="335">
        <v>14</v>
      </c>
      <c r="B351" s="375">
        <v>40266</v>
      </c>
      <c r="C351" s="335">
        <v>0</v>
      </c>
      <c r="D351" s="335">
        <v>30</v>
      </c>
      <c r="E351" s="335">
        <v>33</v>
      </c>
    </row>
    <row r="352" spans="1:5">
      <c r="A352" s="335">
        <v>14</v>
      </c>
      <c r="B352" s="375">
        <v>40266</v>
      </c>
      <c r="C352" s="335">
        <v>0</v>
      </c>
      <c r="D352" s="335">
        <v>30</v>
      </c>
      <c r="E352" s="335">
        <v>34</v>
      </c>
    </row>
    <row r="353" spans="1:5">
      <c r="A353" s="335">
        <v>14</v>
      </c>
      <c r="B353" s="375">
        <v>40266</v>
      </c>
      <c r="C353" s="335">
        <v>0</v>
      </c>
      <c r="D353" s="335">
        <v>30</v>
      </c>
      <c r="E353" s="335">
        <v>33</v>
      </c>
    </row>
    <row r="354" spans="1:5">
      <c r="A354" s="335">
        <v>14</v>
      </c>
      <c r="B354" s="375">
        <v>40266</v>
      </c>
      <c r="C354" s="335">
        <v>0</v>
      </c>
      <c r="D354" s="335">
        <v>30</v>
      </c>
      <c r="E354" s="335">
        <v>33</v>
      </c>
    </row>
    <row r="355" spans="1:5">
      <c r="A355" s="335">
        <v>14</v>
      </c>
      <c r="B355" s="375">
        <v>40266</v>
      </c>
      <c r="C355" s="335">
        <v>0</v>
      </c>
      <c r="D355" s="335">
        <v>30</v>
      </c>
      <c r="E355" s="335">
        <v>34</v>
      </c>
    </row>
    <row r="356" spans="1:5">
      <c r="A356" s="335">
        <v>14</v>
      </c>
      <c r="B356" s="375">
        <v>40266</v>
      </c>
      <c r="C356" s="335">
        <v>0</v>
      </c>
      <c r="D356" s="335">
        <v>30</v>
      </c>
      <c r="E356" s="335">
        <v>34</v>
      </c>
    </row>
    <row r="357" spans="1:5">
      <c r="A357" s="335">
        <v>14</v>
      </c>
      <c r="B357" s="375">
        <v>40266</v>
      </c>
      <c r="C357" s="335">
        <v>0</v>
      </c>
      <c r="D357" s="335">
        <v>30</v>
      </c>
      <c r="E357" s="335">
        <v>32</v>
      </c>
    </row>
    <row r="358" spans="1:5">
      <c r="A358" s="335">
        <v>14</v>
      </c>
      <c r="B358" s="375">
        <v>40267</v>
      </c>
      <c r="C358" s="335">
        <v>0</v>
      </c>
      <c r="D358" s="335">
        <v>20</v>
      </c>
      <c r="E358" s="335">
        <v>39</v>
      </c>
    </row>
    <row r="359" spans="1:5">
      <c r="A359" s="335">
        <v>14</v>
      </c>
      <c r="B359" s="375">
        <v>40267</v>
      </c>
      <c r="C359" s="335">
        <v>0</v>
      </c>
      <c r="D359" s="335">
        <v>20</v>
      </c>
      <c r="E359" s="335">
        <v>39</v>
      </c>
    </row>
    <row r="360" spans="1:5">
      <c r="A360" s="335">
        <v>14</v>
      </c>
      <c r="B360" s="375">
        <v>40267</v>
      </c>
      <c r="C360" s="335">
        <v>0</v>
      </c>
      <c r="D360" s="335">
        <v>20</v>
      </c>
      <c r="E360" s="335">
        <v>39</v>
      </c>
    </row>
    <row r="361" spans="1:5">
      <c r="A361" s="335">
        <v>14</v>
      </c>
      <c r="B361" s="375">
        <v>40267</v>
      </c>
      <c r="C361" s="335">
        <v>0</v>
      </c>
      <c r="D361" s="335">
        <v>20</v>
      </c>
      <c r="E361" s="335">
        <v>40</v>
      </c>
    </row>
    <row r="362" spans="1:5">
      <c r="A362" s="335">
        <v>14</v>
      </c>
      <c r="B362" s="375">
        <v>40267</v>
      </c>
      <c r="C362" s="335">
        <v>0</v>
      </c>
      <c r="D362" s="335">
        <v>30</v>
      </c>
      <c r="E362" s="335">
        <v>35</v>
      </c>
    </row>
    <row r="363" spans="1:5">
      <c r="A363" s="335">
        <v>14</v>
      </c>
      <c r="B363" s="375">
        <v>40267</v>
      </c>
      <c r="C363" s="335">
        <v>0</v>
      </c>
      <c r="D363" s="335">
        <v>30</v>
      </c>
      <c r="E363" s="335">
        <v>34</v>
      </c>
    </row>
    <row r="364" spans="1:5">
      <c r="A364" s="335">
        <v>14</v>
      </c>
      <c r="B364" s="375">
        <v>40267</v>
      </c>
      <c r="C364" s="335">
        <v>0</v>
      </c>
      <c r="D364" s="335">
        <v>30</v>
      </c>
      <c r="E364" s="335">
        <v>34</v>
      </c>
    </row>
    <row r="365" spans="1:5">
      <c r="A365" s="335">
        <v>14</v>
      </c>
      <c r="B365" s="375">
        <v>40267</v>
      </c>
      <c r="C365" s="335">
        <v>0</v>
      </c>
      <c r="D365" s="335">
        <v>30</v>
      </c>
      <c r="E365" s="335">
        <v>34</v>
      </c>
    </row>
    <row r="366" spans="1:5">
      <c r="A366" s="335">
        <v>14</v>
      </c>
      <c r="B366" s="375">
        <v>40267</v>
      </c>
      <c r="C366" s="335">
        <v>0</v>
      </c>
      <c r="D366" s="335">
        <v>30</v>
      </c>
      <c r="E366" s="335">
        <v>35</v>
      </c>
    </row>
    <row r="367" spans="1:5">
      <c r="A367" s="335">
        <v>14</v>
      </c>
      <c r="B367" s="375">
        <v>40267</v>
      </c>
      <c r="C367" s="335">
        <v>0</v>
      </c>
      <c r="D367" s="335">
        <v>30</v>
      </c>
      <c r="E367" s="335">
        <v>36</v>
      </c>
    </row>
    <row r="368" spans="1:5">
      <c r="A368" s="335">
        <v>14</v>
      </c>
      <c r="B368" s="375">
        <v>40267</v>
      </c>
      <c r="C368" s="335">
        <v>0</v>
      </c>
      <c r="D368" s="335">
        <v>101</v>
      </c>
      <c r="E368" s="335">
        <v>141</v>
      </c>
    </row>
    <row r="369" spans="1:5">
      <c r="A369" s="335">
        <v>14</v>
      </c>
      <c r="B369" s="375">
        <v>40267</v>
      </c>
      <c r="C369" s="335">
        <v>0</v>
      </c>
      <c r="D369" s="335">
        <v>101</v>
      </c>
      <c r="E369" s="335">
        <v>162</v>
      </c>
    </row>
    <row r="370" spans="1:5">
      <c r="A370" s="335">
        <v>14</v>
      </c>
      <c r="B370" s="375">
        <v>40267</v>
      </c>
      <c r="C370" s="335">
        <v>0</v>
      </c>
      <c r="D370" s="335">
        <v>100</v>
      </c>
      <c r="E370" s="335">
        <v>133</v>
      </c>
    </row>
    <row r="371" spans="1:5">
      <c r="A371" s="335">
        <v>14</v>
      </c>
      <c r="B371" s="375">
        <v>40267</v>
      </c>
      <c r="C371" s="335">
        <v>0</v>
      </c>
      <c r="D371" s="335">
        <v>100</v>
      </c>
      <c r="E371" s="335">
        <v>146</v>
      </c>
    </row>
    <row r="372" spans="1:5">
      <c r="A372" s="335">
        <v>14</v>
      </c>
      <c r="B372" s="375">
        <v>40267</v>
      </c>
      <c r="C372" s="335">
        <v>0</v>
      </c>
      <c r="D372" s="335">
        <v>100</v>
      </c>
      <c r="E372" s="335">
        <v>98</v>
      </c>
    </row>
    <row r="373" spans="1:5">
      <c r="A373" s="335">
        <v>14</v>
      </c>
      <c r="B373" s="375">
        <v>40267</v>
      </c>
      <c r="C373" s="335">
        <v>0</v>
      </c>
      <c r="D373" s="335">
        <v>100</v>
      </c>
      <c r="E373" s="335">
        <v>45</v>
      </c>
    </row>
    <row r="374" spans="1:5">
      <c r="A374" s="335">
        <v>14</v>
      </c>
      <c r="B374" s="375">
        <v>40267</v>
      </c>
      <c r="C374" s="335">
        <v>0</v>
      </c>
      <c r="D374" s="335">
        <v>100</v>
      </c>
      <c r="E374" s="335">
        <v>154</v>
      </c>
    </row>
    <row r="375" spans="1:5">
      <c r="A375" s="335">
        <v>14</v>
      </c>
      <c r="B375" s="375">
        <v>40268</v>
      </c>
      <c r="C375" s="335">
        <v>0</v>
      </c>
      <c r="D375" s="335">
        <v>20</v>
      </c>
      <c r="E375" s="335">
        <v>39</v>
      </c>
    </row>
    <row r="376" spans="1:5">
      <c r="A376" s="335">
        <v>14</v>
      </c>
      <c r="B376" s="375">
        <v>40268</v>
      </c>
      <c r="C376" s="335">
        <v>0</v>
      </c>
      <c r="D376" s="335">
        <v>20</v>
      </c>
      <c r="E376" s="335">
        <v>39</v>
      </c>
    </row>
    <row r="377" spans="1:5">
      <c r="A377" s="335">
        <v>14</v>
      </c>
      <c r="B377" s="375">
        <v>40268</v>
      </c>
      <c r="C377" s="335">
        <v>0</v>
      </c>
      <c r="D377" s="335">
        <v>20</v>
      </c>
      <c r="E377" s="335">
        <v>36</v>
      </c>
    </row>
    <row r="378" spans="1:5">
      <c r="A378" s="335">
        <v>14</v>
      </c>
      <c r="B378" s="375">
        <v>40268</v>
      </c>
      <c r="C378" s="335">
        <v>0</v>
      </c>
      <c r="D378" s="335">
        <v>20</v>
      </c>
      <c r="E378" s="335">
        <v>37</v>
      </c>
    </row>
    <row r="379" spans="1:5">
      <c r="A379" s="335">
        <v>14</v>
      </c>
      <c r="B379" s="375">
        <v>40268</v>
      </c>
      <c r="C379" s="335">
        <v>0</v>
      </c>
      <c r="D379" s="335">
        <v>20</v>
      </c>
      <c r="E379" s="335">
        <v>40</v>
      </c>
    </row>
    <row r="380" spans="1:5">
      <c r="A380" s="335">
        <v>14</v>
      </c>
      <c r="B380" s="375">
        <v>40268</v>
      </c>
      <c r="C380" s="335">
        <v>0</v>
      </c>
      <c r="D380" s="335">
        <v>20</v>
      </c>
      <c r="E380" s="335">
        <v>37</v>
      </c>
    </row>
    <row r="381" spans="1:5">
      <c r="A381" s="335">
        <v>14</v>
      </c>
      <c r="B381" s="375">
        <v>40268</v>
      </c>
      <c r="C381" s="335">
        <v>0</v>
      </c>
      <c r="D381" s="335">
        <v>20</v>
      </c>
      <c r="E381" s="335">
        <v>41</v>
      </c>
    </row>
    <row r="382" spans="1:5">
      <c r="A382" s="335">
        <v>14</v>
      </c>
      <c r="B382" s="375">
        <v>40268</v>
      </c>
      <c r="C382" s="335">
        <v>0</v>
      </c>
      <c r="D382" s="335">
        <v>30</v>
      </c>
      <c r="E382" s="335">
        <v>34</v>
      </c>
    </row>
    <row r="383" spans="1:5">
      <c r="A383" s="335">
        <v>14</v>
      </c>
      <c r="B383" s="375">
        <v>40268</v>
      </c>
      <c r="C383" s="335">
        <v>0</v>
      </c>
      <c r="D383" s="335">
        <v>30</v>
      </c>
      <c r="E383" s="335">
        <v>35</v>
      </c>
    </row>
    <row r="384" spans="1:5">
      <c r="A384" s="335">
        <v>14</v>
      </c>
      <c r="B384" s="375">
        <v>40268</v>
      </c>
      <c r="C384" s="335">
        <v>0</v>
      </c>
      <c r="D384" s="335">
        <v>30</v>
      </c>
      <c r="E384" s="335">
        <v>35</v>
      </c>
    </row>
    <row r="385" spans="1:5">
      <c r="A385" s="335">
        <v>14</v>
      </c>
      <c r="B385" s="375">
        <v>40268</v>
      </c>
      <c r="C385" s="335">
        <v>0</v>
      </c>
      <c r="D385" s="335">
        <v>30</v>
      </c>
      <c r="E385" s="335">
        <v>34</v>
      </c>
    </row>
    <row r="386" spans="1:5">
      <c r="A386" s="335">
        <v>14</v>
      </c>
      <c r="B386" s="375">
        <v>40268</v>
      </c>
      <c r="C386" s="335">
        <v>0</v>
      </c>
      <c r="D386" s="335">
        <v>30</v>
      </c>
      <c r="E386" s="335">
        <v>35</v>
      </c>
    </row>
    <row r="387" spans="1:5">
      <c r="A387" s="335">
        <v>14</v>
      </c>
      <c r="B387" s="375">
        <v>40268</v>
      </c>
      <c r="C387" s="335">
        <v>0</v>
      </c>
      <c r="D387" s="335">
        <v>30</v>
      </c>
      <c r="E387" s="335">
        <v>34</v>
      </c>
    </row>
    <row r="388" spans="1:5">
      <c r="A388" s="335">
        <v>14</v>
      </c>
      <c r="B388" s="375">
        <v>40268</v>
      </c>
      <c r="C388" s="335">
        <v>0</v>
      </c>
      <c r="D388" s="335">
        <v>30</v>
      </c>
      <c r="E388" s="335">
        <v>33</v>
      </c>
    </row>
    <row r="389" spans="1:5">
      <c r="A389" s="335">
        <v>14</v>
      </c>
      <c r="B389" s="375">
        <v>40268</v>
      </c>
      <c r="C389" s="335">
        <v>0</v>
      </c>
      <c r="D389" s="335">
        <v>30</v>
      </c>
      <c r="E389" s="335">
        <v>35</v>
      </c>
    </row>
    <row r="390" spans="1:5">
      <c r="A390" s="335">
        <v>14</v>
      </c>
      <c r="B390" s="375">
        <v>40268</v>
      </c>
      <c r="C390" s="335">
        <v>0</v>
      </c>
      <c r="D390" s="335">
        <v>30</v>
      </c>
      <c r="E390" s="335">
        <v>34</v>
      </c>
    </row>
    <row r="391" spans="1:5">
      <c r="A391" s="335">
        <v>14</v>
      </c>
      <c r="B391" s="375">
        <v>40268</v>
      </c>
      <c r="C391" s="335">
        <v>0</v>
      </c>
      <c r="D391" s="335">
        <v>101</v>
      </c>
      <c r="E391" s="335">
        <v>154</v>
      </c>
    </row>
    <row r="392" spans="1:5">
      <c r="A392" s="335">
        <v>14</v>
      </c>
      <c r="B392" s="375">
        <v>40268</v>
      </c>
      <c r="C392" s="335">
        <v>0</v>
      </c>
      <c r="D392" s="335">
        <v>101</v>
      </c>
      <c r="E392" s="335">
        <v>159</v>
      </c>
    </row>
    <row r="393" spans="1:5">
      <c r="A393" s="335">
        <v>14</v>
      </c>
      <c r="B393" s="375">
        <v>40268</v>
      </c>
      <c r="C393" s="335">
        <v>0</v>
      </c>
      <c r="D393" s="335">
        <v>101</v>
      </c>
      <c r="E393" s="335">
        <v>157</v>
      </c>
    </row>
    <row r="394" spans="1:5">
      <c r="A394" s="335">
        <v>14</v>
      </c>
      <c r="B394" s="375">
        <v>40268</v>
      </c>
      <c r="C394" s="335">
        <v>0</v>
      </c>
      <c r="D394" s="335">
        <v>101</v>
      </c>
      <c r="E394" s="335">
        <v>159</v>
      </c>
    </row>
    <row r="395" spans="1:5">
      <c r="A395" s="335">
        <v>14</v>
      </c>
      <c r="B395" s="375">
        <v>40268</v>
      </c>
      <c r="C395" s="335">
        <v>0</v>
      </c>
      <c r="D395" s="335">
        <v>101</v>
      </c>
      <c r="E395" s="335">
        <v>157</v>
      </c>
    </row>
    <row r="396" spans="1:5">
      <c r="A396" s="335">
        <v>14</v>
      </c>
      <c r="B396" s="375">
        <v>40268</v>
      </c>
      <c r="C396" s="335">
        <v>0</v>
      </c>
      <c r="D396" s="335">
        <v>101</v>
      </c>
      <c r="E396" s="335">
        <v>150</v>
      </c>
    </row>
    <row r="397" spans="1:5">
      <c r="A397" s="335">
        <v>14</v>
      </c>
      <c r="B397" s="375">
        <v>40268</v>
      </c>
      <c r="C397" s="335">
        <v>0</v>
      </c>
      <c r="D397" s="335">
        <v>101</v>
      </c>
      <c r="E397" s="335">
        <v>153</v>
      </c>
    </row>
    <row r="398" spans="1:5">
      <c r="A398" s="335">
        <v>14</v>
      </c>
      <c r="B398" s="375">
        <v>40268</v>
      </c>
      <c r="C398" s="335">
        <v>0</v>
      </c>
      <c r="D398" s="335">
        <v>100</v>
      </c>
      <c r="E398" s="335">
        <v>132</v>
      </c>
    </row>
    <row r="399" spans="1:5">
      <c r="A399" s="335">
        <v>14</v>
      </c>
      <c r="B399" s="375">
        <v>40268</v>
      </c>
      <c r="C399" s="335">
        <v>0</v>
      </c>
      <c r="D399" s="335">
        <v>100</v>
      </c>
      <c r="E399" s="335">
        <v>134</v>
      </c>
    </row>
    <row r="400" spans="1:5">
      <c r="A400" s="335">
        <v>14</v>
      </c>
      <c r="B400" s="375">
        <v>40269</v>
      </c>
      <c r="C400" s="335">
        <v>0</v>
      </c>
      <c r="D400" s="335">
        <v>20</v>
      </c>
      <c r="E400" s="335">
        <v>38</v>
      </c>
    </row>
    <row r="401" spans="1:5">
      <c r="A401" s="335">
        <v>14</v>
      </c>
      <c r="B401" s="375">
        <v>40269</v>
      </c>
      <c r="C401" s="335">
        <v>0</v>
      </c>
      <c r="D401" s="335">
        <v>20</v>
      </c>
      <c r="E401" s="335">
        <v>40</v>
      </c>
    </row>
    <row r="402" spans="1:5">
      <c r="A402" s="335">
        <v>14</v>
      </c>
      <c r="B402" s="375">
        <v>40269</v>
      </c>
      <c r="C402" s="335">
        <v>0</v>
      </c>
      <c r="D402" s="335">
        <v>20</v>
      </c>
      <c r="E402" s="335">
        <v>37</v>
      </c>
    </row>
    <row r="403" spans="1:5">
      <c r="A403" s="335">
        <v>14</v>
      </c>
      <c r="B403" s="375">
        <v>40269</v>
      </c>
      <c r="C403" s="335">
        <v>0</v>
      </c>
      <c r="D403" s="335">
        <v>20</v>
      </c>
      <c r="E403" s="335">
        <v>40</v>
      </c>
    </row>
    <row r="404" spans="1:5">
      <c r="A404" s="335">
        <v>14</v>
      </c>
      <c r="B404" s="375">
        <v>40269</v>
      </c>
      <c r="C404" s="335">
        <v>0</v>
      </c>
      <c r="D404" s="335">
        <v>20</v>
      </c>
      <c r="E404" s="335">
        <v>39</v>
      </c>
    </row>
    <row r="405" spans="1:5">
      <c r="A405" s="335">
        <v>14</v>
      </c>
      <c r="B405" s="375">
        <v>40269</v>
      </c>
      <c r="C405" s="335">
        <v>0</v>
      </c>
      <c r="D405" s="335">
        <v>20</v>
      </c>
      <c r="E405" s="335">
        <v>38</v>
      </c>
    </row>
    <row r="406" spans="1:5">
      <c r="A406" s="335">
        <v>14</v>
      </c>
      <c r="B406" s="375">
        <v>40269</v>
      </c>
      <c r="C406" s="335">
        <v>0</v>
      </c>
      <c r="D406" s="335">
        <v>20</v>
      </c>
      <c r="E406" s="335">
        <v>37</v>
      </c>
    </row>
    <row r="407" spans="1:5">
      <c r="A407" s="335">
        <v>14</v>
      </c>
      <c r="B407" s="375">
        <v>40269</v>
      </c>
      <c r="C407" s="335">
        <v>0</v>
      </c>
      <c r="D407" s="335">
        <v>20</v>
      </c>
      <c r="E407" s="335">
        <v>34</v>
      </c>
    </row>
    <row r="408" spans="1:5">
      <c r="A408" s="335">
        <v>14</v>
      </c>
      <c r="B408" s="375">
        <v>40269</v>
      </c>
      <c r="C408" s="335">
        <v>0</v>
      </c>
      <c r="D408" s="335">
        <v>30</v>
      </c>
      <c r="E408" s="335">
        <v>35</v>
      </c>
    </row>
    <row r="409" spans="1:5">
      <c r="A409" s="335">
        <v>14</v>
      </c>
      <c r="B409" s="375">
        <v>40269</v>
      </c>
      <c r="C409" s="335">
        <v>0</v>
      </c>
      <c r="D409" s="335">
        <v>30</v>
      </c>
      <c r="E409" s="335">
        <v>34</v>
      </c>
    </row>
    <row r="410" spans="1:5">
      <c r="A410" s="335">
        <v>14</v>
      </c>
      <c r="B410" s="375">
        <v>40269</v>
      </c>
      <c r="C410" s="335">
        <v>0</v>
      </c>
      <c r="D410" s="335">
        <v>30</v>
      </c>
      <c r="E410" s="335">
        <v>35</v>
      </c>
    </row>
    <row r="411" spans="1:5">
      <c r="A411" s="335">
        <v>14</v>
      </c>
      <c r="B411" s="375">
        <v>40269</v>
      </c>
      <c r="C411" s="335">
        <v>0</v>
      </c>
      <c r="D411" s="335">
        <v>30</v>
      </c>
      <c r="E411" s="335">
        <v>36</v>
      </c>
    </row>
    <row r="412" spans="1:5">
      <c r="A412" s="335">
        <v>14</v>
      </c>
      <c r="B412" s="375">
        <v>40269</v>
      </c>
      <c r="C412" s="335">
        <v>0</v>
      </c>
      <c r="D412" s="335">
        <v>30</v>
      </c>
      <c r="E412" s="335">
        <v>35</v>
      </c>
    </row>
    <row r="413" spans="1:5">
      <c r="A413" s="335">
        <v>14</v>
      </c>
      <c r="B413" s="375">
        <v>40269</v>
      </c>
      <c r="C413" s="335">
        <v>0</v>
      </c>
      <c r="D413" s="335">
        <v>30</v>
      </c>
      <c r="E413" s="335">
        <v>35</v>
      </c>
    </row>
    <row r="414" spans="1:5">
      <c r="A414" s="335">
        <v>14</v>
      </c>
      <c r="B414" s="375">
        <v>40269</v>
      </c>
      <c r="C414" s="335">
        <v>0</v>
      </c>
      <c r="D414" s="335">
        <v>30</v>
      </c>
      <c r="E414" s="335">
        <v>36</v>
      </c>
    </row>
    <row r="415" spans="1:5">
      <c r="A415" s="335">
        <v>14</v>
      </c>
      <c r="B415" s="375">
        <v>40269</v>
      </c>
      <c r="C415" s="335">
        <v>0</v>
      </c>
      <c r="D415" s="335">
        <v>30</v>
      </c>
      <c r="E415" s="335">
        <v>35</v>
      </c>
    </row>
    <row r="416" spans="1:5">
      <c r="A416" s="335">
        <v>14</v>
      </c>
      <c r="B416" s="375">
        <v>40269</v>
      </c>
      <c r="C416" s="335">
        <v>0</v>
      </c>
      <c r="D416" s="335">
        <v>30</v>
      </c>
      <c r="E416" s="335">
        <v>36</v>
      </c>
    </row>
    <row r="417" spans="1:5">
      <c r="A417" s="335">
        <v>14</v>
      </c>
      <c r="B417" s="375">
        <v>40269</v>
      </c>
      <c r="C417" s="335">
        <v>0</v>
      </c>
      <c r="D417" s="335">
        <v>30</v>
      </c>
      <c r="E417" s="335">
        <v>35</v>
      </c>
    </row>
    <row r="418" spans="1:5">
      <c r="A418" s="335">
        <v>14</v>
      </c>
      <c r="B418" s="375">
        <v>40269</v>
      </c>
      <c r="C418" s="335">
        <v>0</v>
      </c>
      <c r="D418" s="335">
        <v>30</v>
      </c>
      <c r="E418" s="335">
        <v>35</v>
      </c>
    </row>
    <row r="419" spans="1:5">
      <c r="A419" s="335">
        <v>14</v>
      </c>
      <c r="B419" s="375">
        <v>40269</v>
      </c>
      <c r="C419" s="335">
        <v>0</v>
      </c>
      <c r="D419" s="335">
        <v>30</v>
      </c>
      <c r="E419" s="335">
        <v>33</v>
      </c>
    </row>
    <row r="420" spans="1:5">
      <c r="A420" s="335">
        <v>14</v>
      </c>
      <c r="B420" s="375">
        <v>40269</v>
      </c>
      <c r="C420" s="335">
        <v>0</v>
      </c>
      <c r="D420" s="335">
        <v>30</v>
      </c>
      <c r="E420" s="335">
        <v>35</v>
      </c>
    </row>
    <row r="421" spans="1:5">
      <c r="A421" s="335">
        <v>14</v>
      </c>
      <c r="B421" s="375">
        <v>40269</v>
      </c>
      <c r="C421" s="335">
        <v>0</v>
      </c>
      <c r="D421" s="335">
        <v>30</v>
      </c>
      <c r="E421" s="335">
        <v>35</v>
      </c>
    </row>
    <row r="422" spans="1:5">
      <c r="A422" s="335">
        <v>14</v>
      </c>
      <c r="B422" s="375">
        <v>40269</v>
      </c>
      <c r="C422" s="335">
        <v>0</v>
      </c>
      <c r="D422" s="335">
        <v>11</v>
      </c>
      <c r="E422" s="335">
        <v>89</v>
      </c>
    </row>
    <row r="423" spans="1:5">
      <c r="A423" s="335">
        <v>14</v>
      </c>
      <c r="B423" s="375">
        <v>40269</v>
      </c>
      <c r="C423" s="335">
        <v>0</v>
      </c>
      <c r="D423" s="335">
        <v>70</v>
      </c>
      <c r="E423" s="335">
        <v>84</v>
      </c>
    </row>
    <row r="424" spans="1:5">
      <c r="A424" s="335">
        <v>14</v>
      </c>
      <c r="B424" s="375">
        <v>40269</v>
      </c>
      <c r="C424" s="335">
        <v>0</v>
      </c>
      <c r="D424" s="335">
        <v>70</v>
      </c>
      <c r="E424" s="335">
        <v>84</v>
      </c>
    </row>
    <row r="425" spans="1:5">
      <c r="A425" s="335">
        <v>14</v>
      </c>
      <c r="B425" s="375">
        <v>40269</v>
      </c>
      <c r="C425" s="335">
        <v>0</v>
      </c>
      <c r="D425" s="335">
        <v>70</v>
      </c>
      <c r="E425" s="335">
        <v>68</v>
      </c>
    </row>
    <row r="426" spans="1:5">
      <c r="A426" s="335">
        <v>14</v>
      </c>
      <c r="B426" s="375">
        <v>40269</v>
      </c>
      <c r="C426" s="335">
        <v>0</v>
      </c>
      <c r="D426" s="335">
        <v>101</v>
      </c>
      <c r="E426" s="335">
        <v>148</v>
      </c>
    </row>
    <row r="427" spans="1:5">
      <c r="A427" s="335">
        <v>14</v>
      </c>
      <c r="B427" s="375">
        <v>40269</v>
      </c>
      <c r="C427" s="335">
        <v>0</v>
      </c>
      <c r="D427" s="335">
        <v>101</v>
      </c>
      <c r="E427" s="335">
        <v>142</v>
      </c>
    </row>
    <row r="428" spans="1:5">
      <c r="A428" s="335">
        <v>14</v>
      </c>
      <c r="B428" s="375">
        <v>40270</v>
      </c>
      <c r="C428" s="335">
        <v>0</v>
      </c>
      <c r="D428" s="335">
        <v>20</v>
      </c>
      <c r="E428" s="335">
        <v>36</v>
      </c>
    </row>
    <row r="429" spans="1:5">
      <c r="A429" s="335">
        <v>14</v>
      </c>
      <c r="B429" s="375">
        <v>40270</v>
      </c>
      <c r="C429" s="335">
        <v>0</v>
      </c>
      <c r="D429" s="335">
        <v>20</v>
      </c>
      <c r="E429" s="335">
        <v>39</v>
      </c>
    </row>
    <row r="430" spans="1:5">
      <c r="A430" s="335">
        <v>14</v>
      </c>
      <c r="B430" s="375">
        <v>40270</v>
      </c>
      <c r="C430" s="335">
        <v>0</v>
      </c>
      <c r="D430" s="335">
        <v>20</v>
      </c>
      <c r="E430" s="335">
        <v>39</v>
      </c>
    </row>
    <row r="431" spans="1:5">
      <c r="A431" s="335">
        <v>14</v>
      </c>
      <c r="B431" s="375">
        <v>40270</v>
      </c>
      <c r="C431" s="335">
        <v>0</v>
      </c>
      <c r="D431" s="335">
        <v>20</v>
      </c>
      <c r="E431" s="335">
        <v>39</v>
      </c>
    </row>
    <row r="432" spans="1:5">
      <c r="A432" s="335">
        <v>14</v>
      </c>
      <c r="B432" s="375">
        <v>40270</v>
      </c>
      <c r="C432" s="335">
        <v>0</v>
      </c>
      <c r="D432" s="335">
        <v>20</v>
      </c>
      <c r="E432" s="335">
        <v>38</v>
      </c>
    </row>
    <row r="433" spans="1:5">
      <c r="A433" s="335">
        <v>14</v>
      </c>
      <c r="B433" s="375">
        <v>40270</v>
      </c>
      <c r="C433" s="335">
        <v>0</v>
      </c>
      <c r="D433" s="335">
        <v>20</v>
      </c>
      <c r="E433" s="335">
        <v>35</v>
      </c>
    </row>
    <row r="434" spans="1:5">
      <c r="A434" s="335">
        <v>14</v>
      </c>
      <c r="B434" s="375">
        <v>40270</v>
      </c>
      <c r="C434" s="335">
        <v>0</v>
      </c>
      <c r="D434" s="335">
        <v>20</v>
      </c>
      <c r="E434" s="335">
        <v>37</v>
      </c>
    </row>
    <row r="435" spans="1:5">
      <c r="A435" s="335">
        <v>14</v>
      </c>
      <c r="B435" s="375">
        <v>40270</v>
      </c>
      <c r="C435" s="335">
        <v>0</v>
      </c>
      <c r="D435" s="335">
        <v>20</v>
      </c>
      <c r="E435" s="335">
        <v>34</v>
      </c>
    </row>
    <row r="436" spans="1:5">
      <c r="A436" s="335">
        <v>14</v>
      </c>
      <c r="B436" s="375">
        <v>40270</v>
      </c>
      <c r="C436" s="335">
        <v>0</v>
      </c>
      <c r="D436" s="335">
        <v>20</v>
      </c>
      <c r="E436" s="335">
        <v>38</v>
      </c>
    </row>
    <row r="437" spans="1:5">
      <c r="A437" s="335">
        <v>14</v>
      </c>
      <c r="B437" s="375">
        <v>40270</v>
      </c>
      <c r="C437" s="335">
        <v>0</v>
      </c>
      <c r="D437" s="335">
        <v>20</v>
      </c>
      <c r="E437" s="335">
        <v>38</v>
      </c>
    </row>
    <row r="438" spans="1:5">
      <c r="A438" s="335">
        <v>14</v>
      </c>
      <c r="B438" s="375">
        <v>40270</v>
      </c>
      <c r="C438" s="335">
        <v>0</v>
      </c>
      <c r="D438" s="335">
        <v>20</v>
      </c>
      <c r="E438" s="335">
        <v>33</v>
      </c>
    </row>
    <row r="439" spans="1:5">
      <c r="A439" s="335">
        <v>14</v>
      </c>
      <c r="B439" s="375">
        <v>40270</v>
      </c>
      <c r="C439" s="335">
        <v>0</v>
      </c>
      <c r="D439" s="335">
        <v>20</v>
      </c>
      <c r="E439" s="335">
        <v>33</v>
      </c>
    </row>
    <row r="440" spans="1:5">
      <c r="A440" s="335">
        <v>14</v>
      </c>
      <c r="B440" s="375">
        <v>40270</v>
      </c>
      <c r="C440" s="335">
        <v>0</v>
      </c>
      <c r="D440" s="335">
        <v>20</v>
      </c>
      <c r="E440" s="335">
        <v>37</v>
      </c>
    </row>
    <row r="441" spans="1:5">
      <c r="A441" s="335">
        <v>14</v>
      </c>
      <c r="B441" s="375">
        <v>40270</v>
      </c>
      <c r="C441" s="335">
        <v>0</v>
      </c>
      <c r="D441" s="335">
        <v>20</v>
      </c>
      <c r="E441" s="335">
        <v>40</v>
      </c>
    </row>
    <row r="442" spans="1:5">
      <c r="A442" s="335">
        <v>14</v>
      </c>
      <c r="B442" s="375">
        <v>40270</v>
      </c>
      <c r="C442" s="335">
        <v>0</v>
      </c>
      <c r="D442" s="335">
        <v>20</v>
      </c>
      <c r="E442" s="335">
        <v>37</v>
      </c>
    </row>
    <row r="443" spans="1:5">
      <c r="A443" s="335">
        <v>14</v>
      </c>
      <c r="B443" s="375">
        <v>40270</v>
      </c>
      <c r="C443" s="335">
        <v>0</v>
      </c>
      <c r="D443" s="335">
        <v>20</v>
      </c>
      <c r="E443" s="335">
        <v>38</v>
      </c>
    </row>
    <row r="444" spans="1:5">
      <c r="A444" s="335">
        <v>14</v>
      </c>
      <c r="B444" s="375">
        <v>40270</v>
      </c>
      <c r="C444" s="335">
        <v>0</v>
      </c>
      <c r="D444" s="335">
        <v>30</v>
      </c>
      <c r="E444" s="335">
        <v>35</v>
      </c>
    </row>
    <row r="445" spans="1:5">
      <c r="A445" s="335">
        <v>14</v>
      </c>
      <c r="B445" s="375">
        <v>40270</v>
      </c>
      <c r="C445" s="335">
        <v>0</v>
      </c>
      <c r="D445" s="335">
        <v>30</v>
      </c>
      <c r="E445" s="335">
        <v>34</v>
      </c>
    </row>
    <row r="446" spans="1:5">
      <c r="A446" s="335">
        <v>14</v>
      </c>
      <c r="B446" s="375">
        <v>40270</v>
      </c>
      <c r="C446" s="335">
        <v>0</v>
      </c>
      <c r="D446" s="335">
        <v>30</v>
      </c>
      <c r="E446" s="335">
        <v>33</v>
      </c>
    </row>
    <row r="447" spans="1:5">
      <c r="A447" s="335">
        <v>14</v>
      </c>
      <c r="B447" s="375">
        <v>40270</v>
      </c>
      <c r="C447" s="335">
        <v>0</v>
      </c>
      <c r="D447" s="335">
        <v>30</v>
      </c>
      <c r="E447" s="335">
        <v>34</v>
      </c>
    </row>
    <row r="448" spans="1:5">
      <c r="A448" s="335">
        <v>14</v>
      </c>
      <c r="B448" s="375">
        <v>40270</v>
      </c>
      <c r="C448" s="335">
        <v>0</v>
      </c>
      <c r="D448" s="335">
        <v>30</v>
      </c>
      <c r="E448" s="335">
        <v>34</v>
      </c>
    </row>
    <row r="449" spans="1:5">
      <c r="A449" s="335">
        <v>14</v>
      </c>
      <c r="B449" s="375">
        <v>40270</v>
      </c>
      <c r="C449" s="335">
        <v>0</v>
      </c>
      <c r="D449" s="335">
        <v>30</v>
      </c>
      <c r="E449" s="335">
        <v>33</v>
      </c>
    </row>
    <row r="450" spans="1:5">
      <c r="A450" s="335">
        <v>14</v>
      </c>
      <c r="B450" s="375">
        <v>40270</v>
      </c>
      <c r="C450" s="335">
        <v>0</v>
      </c>
      <c r="D450" s="335">
        <v>30</v>
      </c>
      <c r="E450" s="335">
        <v>34</v>
      </c>
    </row>
    <row r="451" spans="1:5">
      <c r="A451" s="335">
        <v>14</v>
      </c>
      <c r="B451" s="375">
        <v>40270</v>
      </c>
      <c r="C451" s="335">
        <v>0</v>
      </c>
      <c r="D451" s="335">
        <v>30</v>
      </c>
      <c r="E451" s="335">
        <v>33</v>
      </c>
    </row>
    <row r="452" spans="1:5">
      <c r="A452" s="335">
        <v>14</v>
      </c>
      <c r="B452" s="375">
        <v>40270</v>
      </c>
      <c r="C452" s="335">
        <v>0</v>
      </c>
      <c r="D452" s="335">
        <v>30</v>
      </c>
      <c r="E452" s="335">
        <v>34</v>
      </c>
    </row>
    <row r="453" spans="1:5">
      <c r="A453" s="335">
        <v>14</v>
      </c>
      <c r="B453" s="375">
        <v>40270</v>
      </c>
      <c r="C453" s="335">
        <v>0</v>
      </c>
      <c r="D453" s="335">
        <v>30</v>
      </c>
      <c r="E453" s="335">
        <v>35</v>
      </c>
    </row>
    <row r="454" spans="1:5">
      <c r="A454" s="335">
        <v>14</v>
      </c>
      <c r="B454" s="375">
        <v>40270</v>
      </c>
      <c r="C454" s="335">
        <v>0</v>
      </c>
      <c r="D454" s="335">
        <v>70</v>
      </c>
      <c r="E454" s="335">
        <v>55</v>
      </c>
    </row>
    <row r="455" spans="1:5">
      <c r="A455" s="335">
        <v>14</v>
      </c>
      <c r="B455" s="375">
        <v>40271</v>
      </c>
      <c r="C455" s="335">
        <v>0</v>
      </c>
      <c r="D455" s="335">
        <v>10</v>
      </c>
      <c r="E455" s="335">
        <v>40</v>
      </c>
    </row>
    <row r="456" spans="1:5">
      <c r="A456" s="335">
        <v>14</v>
      </c>
      <c r="B456" s="375">
        <v>40271</v>
      </c>
      <c r="C456" s="335">
        <v>0</v>
      </c>
      <c r="D456" s="335">
        <v>20</v>
      </c>
      <c r="E456" s="335">
        <v>35</v>
      </c>
    </row>
    <row r="457" spans="1:5">
      <c r="A457" s="335">
        <v>14</v>
      </c>
      <c r="B457" s="375">
        <v>40271</v>
      </c>
      <c r="C457" s="335">
        <v>0</v>
      </c>
      <c r="D457" s="335">
        <v>20</v>
      </c>
      <c r="E457" s="335">
        <v>37</v>
      </c>
    </row>
    <row r="458" spans="1:5">
      <c r="A458" s="335">
        <v>14</v>
      </c>
      <c r="B458" s="375">
        <v>40271</v>
      </c>
      <c r="C458" s="335">
        <v>0</v>
      </c>
      <c r="D458" s="335">
        <v>20</v>
      </c>
      <c r="E458" s="335">
        <v>35</v>
      </c>
    </row>
    <row r="459" spans="1:5">
      <c r="A459" s="335">
        <v>14</v>
      </c>
      <c r="B459" s="375">
        <v>40271</v>
      </c>
      <c r="C459" s="335">
        <v>0</v>
      </c>
      <c r="D459" s="335">
        <v>20</v>
      </c>
      <c r="E459" s="335">
        <v>35</v>
      </c>
    </row>
    <row r="460" spans="1:5">
      <c r="A460" s="335">
        <v>14</v>
      </c>
      <c r="B460" s="375">
        <v>40271</v>
      </c>
      <c r="C460" s="335">
        <v>0</v>
      </c>
      <c r="D460" s="335">
        <v>20</v>
      </c>
      <c r="E460" s="335">
        <v>37</v>
      </c>
    </row>
    <row r="461" spans="1:5">
      <c r="A461" s="335">
        <v>14</v>
      </c>
      <c r="B461" s="375">
        <v>40271</v>
      </c>
      <c r="C461" s="335">
        <v>0</v>
      </c>
      <c r="D461" s="335">
        <v>20</v>
      </c>
      <c r="E461" s="335">
        <v>35</v>
      </c>
    </row>
    <row r="462" spans="1:5">
      <c r="A462" s="335">
        <v>14</v>
      </c>
      <c r="B462" s="375">
        <v>40271</v>
      </c>
      <c r="C462" s="335">
        <v>0</v>
      </c>
      <c r="D462" s="335">
        <v>20</v>
      </c>
      <c r="E462" s="335">
        <v>39</v>
      </c>
    </row>
    <row r="463" spans="1:5">
      <c r="A463" s="335">
        <v>14</v>
      </c>
      <c r="B463" s="375">
        <v>40271</v>
      </c>
      <c r="C463" s="335">
        <v>0</v>
      </c>
      <c r="D463" s="335">
        <v>20</v>
      </c>
      <c r="E463" s="335">
        <v>35</v>
      </c>
    </row>
    <row r="464" spans="1:5">
      <c r="A464" s="335">
        <v>14</v>
      </c>
      <c r="B464" s="375">
        <v>40271</v>
      </c>
      <c r="C464" s="335">
        <v>0</v>
      </c>
      <c r="D464" s="335">
        <v>20</v>
      </c>
      <c r="E464" s="335">
        <v>38</v>
      </c>
    </row>
    <row r="465" spans="1:5">
      <c r="A465" s="335">
        <v>14</v>
      </c>
      <c r="B465" s="375">
        <v>40271</v>
      </c>
      <c r="C465" s="335">
        <v>0</v>
      </c>
      <c r="D465" s="335">
        <v>20</v>
      </c>
      <c r="E465" s="335">
        <v>37</v>
      </c>
    </row>
    <row r="466" spans="1:5">
      <c r="A466" s="335">
        <v>14</v>
      </c>
      <c r="B466" s="375">
        <v>40271</v>
      </c>
      <c r="C466" s="335">
        <v>0</v>
      </c>
      <c r="D466" s="335">
        <v>20</v>
      </c>
      <c r="E466" s="335">
        <v>34</v>
      </c>
    </row>
    <row r="467" spans="1:5">
      <c r="A467" s="335">
        <v>14</v>
      </c>
      <c r="B467" s="375">
        <v>40271</v>
      </c>
      <c r="C467" s="335">
        <v>0</v>
      </c>
      <c r="D467" s="335">
        <v>20</v>
      </c>
      <c r="E467" s="335">
        <v>36</v>
      </c>
    </row>
    <row r="468" spans="1:5">
      <c r="A468" s="335">
        <v>14</v>
      </c>
      <c r="B468" s="375">
        <v>40271</v>
      </c>
      <c r="C468" s="335">
        <v>0</v>
      </c>
      <c r="D468" s="335">
        <v>20</v>
      </c>
      <c r="E468" s="335">
        <v>35</v>
      </c>
    </row>
    <row r="469" spans="1:5">
      <c r="A469" s="335">
        <v>14</v>
      </c>
      <c r="B469" s="375">
        <v>40271</v>
      </c>
      <c r="C469" s="335">
        <v>0</v>
      </c>
      <c r="D469" s="335">
        <v>20</v>
      </c>
      <c r="E469" s="335">
        <v>40</v>
      </c>
    </row>
    <row r="470" spans="1:5">
      <c r="A470" s="335">
        <v>14</v>
      </c>
      <c r="B470" s="375">
        <v>40271</v>
      </c>
      <c r="C470" s="335">
        <v>0</v>
      </c>
      <c r="D470" s="335">
        <v>20</v>
      </c>
      <c r="E470" s="335">
        <v>37</v>
      </c>
    </row>
    <row r="471" spans="1:5">
      <c r="A471" s="335">
        <v>14</v>
      </c>
      <c r="B471" s="375">
        <v>40271</v>
      </c>
      <c r="C471" s="335">
        <v>0</v>
      </c>
      <c r="D471" s="335">
        <v>20</v>
      </c>
      <c r="E471" s="335">
        <v>36</v>
      </c>
    </row>
    <row r="472" spans="1:5">
      <c r="A472" s="335">
        <v>14</v>
      </c>
      <c r="B472" s="375">
        <v>40271</v>
      </c>
      <c r="C472" s="335">
        <v>0</v>
      </c>
      <c r="D472" s="335">
        <v>30</v>
      </c>
      <c r="E472" s="335">
        <v>34</v>
      </c>
    </row>
    <row r="473" spans="1:5">
      <c r="A473" s="335">
        <v>14</v>
      </c>
      <c r="B473" s="375">
        <v>40271</v>
      </c>
      <c r="C473" s="335">
        <v>0</v>
      </c>
      <c r="D473" s="335">
        <v>30</v>
      </c>
      <c r="E473" s="335">
        <v>34</v>
      </c>
    </row>
    <row r="474" spans="1:5">
      <c r="A474" s="335">
        <v>14</v>
      </c>
      <c r="B474" s="375">
        <v>40271</v>
      </c>
      <c r="C474" s="335">
        <v>0</v>
      </c>
      <c r="D474" s="335">
        <v>30</v>
      </c>
      <c r="E474" s="335">
        <v>35</v>
      </c>
    </row>
    <row r="475" spans="1:5">
      <c r="A475" s="335">
        <v>14</v>
      </c>
      <c r="B475" s="375">
        <v>40271</v>
      </c>
      <c r="C475" s="335">
        <v>0</v>
      </c>
      <c r="D475" s="335">
        <v>30</v>
      </c>
      <c r="E475" s="335">
        <v>33</v>
      </c>
    </row>
    <row r="476" spans="1:5">
      <c r="A476" s="335">
        <v>14</v>
      </c>
      <c r="B476" s="375">
        <v>40271</v>
      </c>
      <c r="C476" s="335">
        <v>0</v>
      </c>
      <c r="D476" s="335">
        <v>30</v>
      </c>
      <c r="E476" s="335">
        <v>32</v>
      </c>
    </row>
    <row r="477" spans="1:5">
      <c r="A477" s="335">
        <v>14</v>
      </c>
      <c r="B477" s="375">
        <v>40271</v>
      </c>
      <c r="C477" s="335">
        <v>0</v>
      </c>
      <c r="D477" s="335">
        <v>30</v>
      </c>
      <c r="E477" s="335">
        <v>34</v>
      </c>
    </row>
    <row r="478" spans="1:5">
      <c r="A478" s="335">
        <v>14</v>
      </c>
      <c r="B478" s="375">
        <v>40271</v>
      </c>
      <c r="C478" s="335">
        <v>0</v>
      </c>
      <c r="D478" s="335">
        <v>30</v>
      </c>
      <c r="E478" s="335">
        <v>34</v>
      </c>
    </row>
    <row r="479" spans="1:5">
      <c r="A479" s="335">
        <v>14</v>
      </c>
      <c r="B479" s="375">
        <v>40271</v>
      </c>
      <c r="C479" s="335">
        <v>0</v>
      </c>
      <c r="D479" s="335">
        <v>30</v>
      </c>
      <c r="E479" s="335">
        <v>32</v>
      </c>
    </row>
    <row r="480" spans="1:5">
      <c r="A480" s="335">
        <v>14</v>
      </c>
      <c r="B480" s="375">
        <v>40271</v>
      </c>
      <c r="C480" s="335">
        <v>0</v>
      </c>
      <c r="D480" s="335">
        <v>30</v>
      </c>
      <c r="E480" s="335">
        <v>36</v>
      </c>
    </row>
    <row r="481" spans="1:5">
      <c r="A481" s="335">
        <v>14</v>
      </c>
      <c r="B481" s="375">
        <v>40271</v>
      </c>
      <c r="C481" s="335">
        <v>0</v>
      </c>
      <c r="D481" s="335">
        <v>30</v>
      </c>
      <c r="E481" s="335">
        <v>34</v>
      </c>
    </row>
    <row r="482" spans="1:5">
      <c r="A482" s="335">
        <v>14</v>
      </c>
      <c r="B482" s="375">
        <v>40271</v>
      </c>
      <c r="C482" s="335">
        <v>0</v>
      </c>
      <c r="D482" s="335">
        <v>30</v>
      </c>
      <c r="E482" s="335">
        <v>34</v>
      </c>
    </row>
    <row r="483" spans="1:5">
      <c r="A483" s="335">
        <v>14</v>
      </c>
      <c r="B483" s="375">
        <v>40271</v>
      </c>
      <c r="C483" s="335">
        <v>0</v>
      </c>
      <c r="D483" s="335">
        <v>30</v>
      </c>
      <c r="E483" s="335">
        <v>34</v>
      </c>
    </row>
    <row r="484" spans="1:5">
      <c r="A484" s="335">
        <v>14</v>
      </c>
      <c r="B484" s="375">
        <v>40271</v>
      </c>
      <c r="C484" s="335">
        <v>0</v>
      </c>
      <c r="D484" s="335">
        <v>30</v>
      </c>
      <c r="E484" s="335">
        <v>31</v>
      </c>
    </row>
    <row r="485" spans="1:5">
      <c r="A485" s="335">
        <v>14</v>
      </c>
      <c r="B485" s="375">
        <v>40271</v>
      </c>
      <c r="C485" s="335">
        <v>0</v>
      </c>
      <c r="D485" s="335">
        <v>30</v>
      </c>
      <c r="E485" s="335">
        <v>32</v>
      </c>
    </row>
    <row r="486" spans="1:5">
      <c r="A486" s="335">
        <v>14</v>
      </c>
      <c r="B486" s="375">
        <v>40271</v>
      </c>
      <c r="C486" s="335">
        <v>0</v>
      </c>
      <c r="D486" s="335">
        <v>30</v>
      </c>
      <c r="E486" s="335">
        <v>32</v>
      </c>
    </row>
    <row r="487" spans="1:5">
      <c r="A487" s="335">
        <v>14</v>
      </c>
      <c r="B487" s="375">
        <v>40271</v>
      </c>
      <c r="C487" s="335">
        <v>0</v>
      </c>
      <c r="D487" s="335">
        <v>30</v>
      </c>
      <c r="E487" s="335">
        <v>32</v>
      </c>
    </row>
    <row r="488" spans="1:5">
      <c r="A488" s="335">
        <v>14</v>
      </c>
      <c r="B488" s="375">
        <v>40271</v>
      </c>
      <c r="C488" s="335">
        <v>0</v>
      </c>
      <c r="D488" s="335">
        <v>30</v>
      </c>
      <c r="E488" s="335">
        <v>33</v>
      </c>
    </row>
    <row r="489" spans="1:5">
      <c r="A489" s="335">
        <v>14</v>
      </c>
      <c r="B489" s="375">
        <v>40271</v>
      </c>
      <c r="C489" s="335">
        <v>0</v>
      </c>
      <c r="D489" s="335">
        <v>30</v>
      </c>
      <c r="E489" s="335">
        <v>34</v>
      </c>
    </row>
    <row r="490" spans="1:5">
      <c r="A490" s="335">
        <v>14</v>
      </c>
      <c r="B490" s="375">
        <v>40271</v>
      </c>
      <c r="C490" s="335">
        <v>0</v>
      </c>
      <c r="D490" s="335">
        <v>30</v>
      </c>
      <c r="E490" s="335">
        <v>34</v>
      </c>
    </row>
    <row r="491" spans="1:5">
      <c r="A491" s="335">
        <v>14</v>
      </c>
      <c r="B491" s="375">
        <v>40271</v>
      </c>
      <c r="C491" s="335">
        <v>0</v>
      </c>
      <c r="D491" s="335">
        <v>30</v>
      </c>
      <c r="E491" s="335">
        <v>36</v>
      </c>
    </row>
    <row r="492" spans="1:5">
      <c r="A492" s="335">
        <v>14</v>
      </c>
      <c r="B492" s="375">
        <v>40272</v>
      </c>
      <c r="C492" s="335">
        <v>0</v>
      </c>
      <c r="D492" s="335">
        <v>20</v>
      </c>
      <c r="E492" s="335">
        <v>37</v>
      </c>
    </row>
    <row r="493" spans="1:5">
      <c r="A493" s="335">
        <v>14</v>
      </c>
      <c r="B493" s="375">
        <v>40272</v>
      </c>
      <c r="C493" s="335">
        <v>0</v>
      </c>
      <c r="D493" s="335">
        <v>20</v>
      </c>
      <c r="E493" s="335">
        <v>36</v>
      </c>
    </row>
    <row r="494" spans="1:5">
      <c r="A494" s="335">
        <v>14</v>
      </c>
      <c r="B494" s="375">
        <v>40272</v>
      </c>
      <c r="C494" s="335">
        <v>0</v>
      </c>
      <c r="D494" s="335">
        <v>20</v>
      </c>
      <c r="E494" s="335">
        <v>40</v>
      </c>
    </row>
    <row r="495" spans="1:5">
      <c r="A495" s="335">
        <v>14</v>
      </c>
      <c r="B495" s="375">
        <v>40272</v>
      </c>
      <c r="C495" s="335">
        <v>0</v>
      </c>
      <c r="D495" s="335">
        <v>20</v>
      </c>
      <c r="E495" s="335">
        <v>38</v>
      </c>
    </row>
    <row r="496" spans="1:5">
      <c r="A496" s="335">
        <v>14</v>
      </c>
      <c r="B496" s="375">
        <v>40272</v>
      </c>
      <c r="C496" s="335">
        <v>0</v>
      </c>
      <c r="D496" s="335">
        <v>20</v>
      </c>
      <c r="E496" s="335">
        <v>39</v>
      </c>
    </row>
    <row r="497" spans="1:5">
      <c r="A497" s="335">
        <v>14</v>
      </c>
      <c r="B497" s="375">
        <v>40272</v>
      </c>
      <c r="C497" s="335">
        <v>0</v>
      </c>
      <c r="D497" s="335">
        <v>20</v>
      </c>
      <c r="E497" s="335">
        <v>37</v>
      </c>
    </row>
    <row r="498" spans="1:5">
      <c r="A498" s="335">
        <v>14</v>
      </c>
      <c r="B498" s="375">
        <v>40272</v>
      </c>
      <c r="C498" s="335">
        <v>0</v>
      </c>
      <c r="D498" s="335">
        <v>20</v>
      </c>
      <c r="E498" s="335">
        <v>37</v>
      </c>
    </row>
    <row r="499" spans="1:5">
      <c r="A499" s="335">
        <v>14</v>
      </c>
      <c r="B499" s="375">
        <v>40272</v>
      </c>
      <c r="C499" s="335">
        <v>0</v>
      </c>
      <c r="D499" s="335">
        <v>20</v>
      </c>
      <c r="E499" s="335">
        <v>38</v>
      </c>
    </row>
    <row r="500" spans="1:5">
      <c r="A500" s="335">
        <v>14</v>
      </c>
      <c r="B500" s="375">
        <v>40272</v>
      </c>
      <c r="C500" s="335">
        <v>0</v>
      </c>
      <c r="D500" s="335">
        <v>20</v>
      </c>
      <c r="E500" s="335">
        <v>36</v>
      </c>
    </row>
    <row r="501" spans="1:5">
      <c r="A501" s="335">
        <v>14</v>
      </c>
      <c r="B501" s="375">
        <v>40272</v>
      </c>
      <c r="C501" s="335">
        <v>0</v>
      </c>
      <c r="D501" s="335">
        <v>20</v>
      </c>
      <c r="E501" s="335">
        <v>36</v>
      </c>
    </row>
    <row r="502" spans="1:5">
      <c r="A502" s="335">
        <v>14</v>
      </c>
      <c r="B502" s="375">
        <v>40272</v>
      </c>
      <c r="C502" s="335">
        <v>0</v>
      </c>
      <c r="D502" s="335">
        <v>20</v>
      </c>
      <c r="E502" s="335">
        <v>37</v>
      </c>
    </row>
    <row r="503" spans="1:5">
      <c r="A503" s="335">
        <v>14</v>
      </c>
      <c r="B503" s="375">
        <v>40272</v>
      </c>
      <c r="C503" s="335">
        <v>0</v>
      </c>
      <c r="D503" s="335">
        <v>20</v>
      </c>
      <c r="E503" s="335">
        <v>39</v>
      </c>
    </row>
    <row r="504" spans="1:5">
      <c r="A504" s="335">
        <v>14</v>
      </c>
      <c r="B504" s="375">
        <v>40272</v>
      </c>
      <c r="C504" s="335">
        <v>0</v>
      </c>
      <c r="D504" s="335">
        <v>20</v>
      </c>
      <c r="E504" s="335">
        <v>34</v>
      </c>
    </row>
    <row r="505" spans="1:5">
      <c r="A505" s="335">
        <v>14</v>
      </c>
      <c r="B505" s="375">
        <v>40272</v>
      </c>
      <c r="C505" s="335">
        <v>0</v>
      </c>
      <c r="D505" s="335">
        <v>20</v>
      </c>
      <c r="E505" s="335">
        <v>39</v>
      </c>
    </row>
    <row r="506" spans="1:5">
      <c r="A506" s="335">
        <v>14</v>
      </c>
      <c r="B506" s="375">
        <v>40272</v>
      </c>
      <c r="C506" s="335">
        <v>0</v>
      </c>
      <c r="D506" s="335">
        <v>20</v>
      </c>
      <c r="E506" s="335">
        <v>36</v>
      </c>
    </row>
    <row r="507" spans="1:5">
      <c r="A507" s="335">
        <v>14</v>
      </c>
      <c r="B507" s="375">
        <v>40272</v>
      </c>
      <c r="C507" s="335">
        <v>0</v>
      </c>
      <c r="D507" s="335">
        <v>20</v>
      </c>
      <c r="E507" s="335">
        <v>35</v>
      </c>
    </row>
    <row r="508" spans="1:5">
      <c r="A508" s="335">
        <v>14</v>
      </c>
      <c r="B508" s="375">
        <v>40272</v>
      </c>
      <c r="C508" s="335">
        <v>0</v>
      </c>
      <c r="D508" s="335">
        <v>20</v>
      </c>
      <c r="E508" s="335">
        <v>36</v>
      </c>
    </row>
    <row r="509" spans="1:5">
      <c r="A509" s="335">
        <v>14</v>
      </c>
      <c r="B509" s="375">
        <v>40272</v>
      </c>
      <c r="C509" s="335">
        <v>0</v>
      </c>
      <c r="D509" s="335">
        <v>30</v>
      </c>
      <c r="E509" s="335">
        <v>33</v>
      </c>
    </row>
    <row r="510" spans="1:5">
      <c r="A510" s="335">
        <v>14</v>
      </c>
      <c r="B510" s="375">
        <v>40272</v>
      </c>
      <c r="C510" s="335">
        <v>0</v>
      </c>
      <c r="D510" s="335">
        <v>30</v>
      </c>
      <c r="E510" s="335">
        <v>30</v>
      </c>
    </row>
    <row r="511" spans="1:5">
      <c r="A511" s="335">
        <v>14</v>
      </c>
      <c r="B511" s="375">
        <v>40272</v>
      </c>
      <c r="C511" s="335">
        <v>0</v>
      </c>
      <c r="D511" s="335">
        <v>30</v>
      </c>
      <c r="E511" s="335">
        <v>33</v>
      </c>
    </row>
    <row r="512" spans="1:5">
      <c r="A512" s="335">
        <v>14</v>
      </c>
      <c r="B512" s="375">
        <v>40272</v>
      </c>
      <c r="C512" s="335">
        <v>0</v>
      </c>
      <c r="D512" s="335">
        <v>30</v>
      </c>
      <c r="E512" s="335">
        <v>33</v>
      </c>
    </row>
    <row r="513" spans="1:5">
      <c r="A513" s="335">
        <v>14</v>
      </c>
      <c r="B513" s="375">
        <v>40272</v>
      </c>
      <c r="C513" s="335">
        <v>0</v>
      </c>
      <c r="D513" s="335">
        <v>30</v>
      </c>
      <c r="E513" s="335">
        <v>33</v>
      </c>
    </row>
    <row r="514" spans="1:5">
      <c r="A514" s="335">
        <v>14</v>
      </c>
      <c r="B514" s="375">
        <v>40272</v>
      </c>
      <c r="C514" s="335">
        <v>0</v>
      </c>
      <c r="D514" s="335">
        <v>30</v>
      </c>
      <c r="E514" s="335">
        <v>34</v>
      </c>
    </row>
    <row r="515" spans="1:5">
      <c r="A515" s="335">
        <v>14</v>
      </c>
      <c r="B515" s="375">
        <v>40272</v>
      </c>
      <c r="C515" s="335">
        <v>0</v>
      </c>
      <c r="D515" s="335">
        <v>30</v>
      </c>
      <c r="E515" s="335">
        <v>32</v>
      </c>
    </row>
    <row r="516" spans="1:5">
      <c r="A516" s="335">
        <v>14</v>
      </c>
      <c r="B516" s="375">
        <v>40272</v>
      </c>
      <c r="C516" s="335">
        <v>0</v>
      </c>
      <c r="D516" s="335">
        <v>30</v>
      </c>
      <c r="E516" s="335">
        <v>31</v>
      </c>
    </row>
    <row r="517" spans="1:5">
      <c r="A517" s="335">
        <v>14</v>
      </c>
      <c r="B517" s="375">
        <v>40272</v>
      </c>
      <c r="C517" s="335">
        <v>0</v>
      </c>
      <c r="D517" s="335">
        <v>30</v>
      </c>
      <c r="E517" s="335">
        <v>32</v>
      </c>
    </row>
    <row r="518" spans="1:5">
      <c r="A518" s="335">
        <v>14</v>
      </c>
      <c r="B518" s="375">
        <v>40272</v>
      </c>
      <c r="C518" s="335">
        <v>0</v>
      </c>
      <c r="D518" s="335">
        <v>30</v>
      </c>
      <c r="E518" s="335">
        <v>33</v>
      </c>
    </row>
    <row r="519" spans="1:5">
      <c r="A519" s="335">
        <v>14</v>
      </c>
      <c r="B519" s="375">
        <v>40272</v>
      </c>
      <c r="C519" s="335">
        <v>0</v>
      </c>
      <c r="D519" s="335">
        <v>30</v>
      </c>
      <c r="E519" s="335">
        <v>34</v>
      </c>
    </row>
    <row r="520" spans="1:5">
      <c r="A520" s="335">
        <v>14</v>
      </c>
      <c r="B520" s="375">
        <v>40272</v>
      </c>
      <c r="C520" s="335">
        <v>0</v>
      </c>
      <c r="D520" s="335">
        <v>30</v>
      </c>
      <c r="E520" s="335">
        <v>36</v>
      </c>
    </row>
    <row r="521" spans="1:5">
      <c r="A521" s="335">
        <v>14</v>
      </c>
      <c r="B521" s="375">
        <v>40272</v>
      </c>
      <c r="C521" s="335">
        <v>0</v>
      </c>
      <c r="D521" s="335">
        <v>30</v>
      </c>
      <c r="E521" s="335">
        <v>34</v>
      </c>
    </row>
    <row r="522" spans="1:5">
      <c r="A522" s="335">
        <v>14</v>
      </c>
      <c r="B522" s="375">
        <v>40272</v>
      </c>
      <c r="C522" s="335">
        <v>0</v>
      </c>
      <c r="D522" s="335">
        <v>100</v>
      </c>
      <c r="E522" s="335">
        <v>109</v>
      </c>
    </row>
    <row r="523" spans="1:5">
      <c r="A523" s="335">
        <v>14</v>
      </c>
      <c r="B523" s="375">
        <v>40272</v>
      </c>
      <c r="C523" s="335">
        <v>0</v>
      </c>
      <c r="D523" s="335">
        <v>100</v>
      </c>
      <c r="E523" s="335">
        <v>125</v>
      </c>
    </row>
    <row r="524" spans="1:5">
      <c r="A524" s="335">
        <v>14</v>
      </c>
      <c r="B524" s="375">
        <v>40272</v>
      </c>
      <c r="C524" s="335">
        <v>0</v>
      </c>
      <c r="D524" s="335">
        <v>101</v>
      </c>
      <c r="E524" s="335">
        <v>127</v>
      </c>
    </row>
    <row r="525" spans="1:5">
      <c r="A525" s="335">
        <v>14</v>
      </c>
      <c r="B525" s="375">
        <v>40272</v>
      </c>
      <c r="C525" s="335">
        <v>0</v>
      </c>
      <c r="D525" s="335">
        <v>70</v>
      </c>
      <c r="E525" s="335">
        <v>84</v>
      </c>
    </row>
    <row r="526" spans="1:5">
      <c r="A526" s="335">
        <v>15</v>
      </c>
      <c r="B526" s="375">
        <v>40273</v>
      </c>
      <c r="C526" s="335">
        <v>0</v>
      </c>
      <c r="D526" s="335">
        <v>30</v>
      </c>
      <c r="E526" s="335">
        <v>34</v>
      </c>
    </row>
    <row r="527" spans="1:5">
      <c r="A527" s="335">
        <v>15</v>
      </c>
      <c r="B527" s="375">
        <v>40273</v>
      </c>
      <c r="C527" s="335">
        <v>0</v>
      </c>
      <c r="D527" s="335">
        <v>30</v>
      </c>
      <c r="E527" s="335">
        <v>35</v>
      </c>
    </row>
    <row r="528" spans="1:5">
      <c r="A528" s="335">
        <v>15</v>
      </c>
      <c r="B528" s="375">
        <v>40273</v>
      </c>
      <c r="C528" s="335">
        <v>0</v>
      </c>
      <c r="D528" s="335">
        <v>30</v>
      </c>
      <c r="E528" s="335">
        <v>31</v>
      </c>
    </row>
    <row r="529" spans="1:5">
      <c r="A529" s="335">
        <v>15</v>
      </c>
      <c r="B529" s="375">
        <v>40273</v>
      </c>
      <c r="C529" s="335">
        <v>0</v>
      </c>
      <c r="D529" s="335">
        <v>30</v>
      </c>
      <c r="E529" s="335">
        <v>33</v>
      </c>
    </row>
    <row r="530" spans="1:5">
      <c r="A530" s="335">
        <v>15</v>
      </c>
      <c r="B530" s="375">
        <v>40273</v>
      </c>
      <c r="C530" s="335">
        <v>0</v>
      </c>
      <c r="D530" s="335">
        <v>30</v>
      </c>
      <c r="E530" s="335">
        <v>34</v>
      </c>
    </row>
    <row r="531" spans="1:5">
      <c r="A531" s="335">
        <v>15</v>
      </c>
      <c r="B531" s="375">
        <v>40273</v>
      </c>
      <c r="C531" s="335">
        <v>0</v>
      </c>
      <c r="D531" s="335">
        <v>30</v>
      </c>
      <c r="E531" s="335">
        <v>34</v>
      </c>
    </row>
    <row r="532" spans="1:5">
      <c r="A532" s="335">
        <v>15</v>
      </c>
      <c r="B532" s="375">
        <v>40273</v>
      </c>
      <c r="C532" s="335">
        <v>0</v>
      </c>
      <c r="D532" s="335">
        <v>30</v>
      </c>
      <c r="E532" s="335">
        <v>34</v>
      </c>
    </row>
    <row r="533" spans="1:5">
      <c r="A533" s="335">
        <v>15</v>
      </c>
      <c r="B533" s="375">
        <v>40273</v>
      </c>
      <c r="C533" s="335">
        <v>0</v>
      </c>
      <c r="D533" s="335">
        <v>30</v>
      </c>
      <c r="E533" s="335">
        <v>34</v>
      </c>
    </row>
    <row r="534" spans="1:5">
      <c r="A534" s="335">
        <v>15</v>
      </c>
      <c r="B534" s="375">
        <v>40273</v>
      </c>
      <c r="C534" s="335">
        <v>0</v>
      </c>
      <c r="D534" s="335">
        <v>30</v>
      </c>
      <c r="E534" s="335">
        <v>34</v>
      </c>
    </row>
    <row r="535" spans="1:5">
      <c r="A535" s="335">
        <v>15</v>
      </c>
      <c r="B535" s="375">
        <v>40273</v>
      </c>
      <c r="C535" s="335">
        <v>0</v>
      </c>
      <c r="D535" s="335">
        <v>71</v>
      </c>
      <c r="E535" s="335">
        <v>100</v>
      </c>
    </row>
    <row r="536" spans="1:5">
      <c r="A536" s="335">
        <v>15</v>
      </c>
      <c r="B536" s="375">
        <v>40273</v>
      </c>
      <c r="C536" s="335">
        <v>0</v>
      </c>
      <c r="D536" s="335">
        <v>71</v>
      </c>
      <c r="E536" s="335">
        <v>84</v>
      </c>
    </row>
    <row r="537" spans="1:5">
      <c r="A537" s="335">
        <v>15</v>
      </c>
      <c r="B537" s="375">
        <v>40274</v>
      </c>
      <c r="C537" s="335">
        <v>0</v>
      </c>
      <c r="D537" s="335">
        <v>20</v>
      </c>
      <c r="E537" s="335">
        <v>39</v>
      </c>
    </row>
    <row r="538" spans="1:5">
      <c r="A538" s="335">
        <v>15</v>
      </c>
      <c r="B538" s="375">
        <v>40274</v>
      </c>
      <c r="C538" s="335">
        <v>0</v>
      </c>
      <c r="D538" s="335">
        <v>20</v>
      </c>
      <c r="E538" s="335">
        <v>37</v>
      </c>
    </row>
    <row r="539" spans="1:5">
      <c r="A539" s="335">
        <v>15</v>
      </c>
      <c r="B539" s="375">
        <v>40274</v>
      </c>
      <c r="C539" s="335">
        <v>0</v>
      </c>
      <c r="D539" s="335">
        <v>20</v>
      </c>
      <c r="E539" s="335">
        <v>36</v>
      </c>
    </row>
    <row r="540" spans="1:5">
      <c r="A540" s="335">
        <v>15</v>
      </c>
      <c r="B540" s="375">
        <v>40274</v>
      </c>
      <c r="C540" s="335">
        <v>0</v>
      </c>
      <c r="D540" s="335">
        <v>20</v>
      </c>
      <c r="E540" s="335">
        <v>36</v>
      </c>
    </row>
    <row r="541" spans="1:5">
      <c r="A541" s="335">
        <v>15</v>
      </c>
      <c r="B541" s="375">
        <v>40274</v>
      </c>
      <c r="C541" s="335">
        <v>0</v>
      </c>
      <c r="D541" s="335">
        <v>30</v>
      </c>
      <c r="E541" s="335">
        <v>34</v>
      </c>
    </row>
    <row r="542" spans="1:5">
      <c r="A542" s="335">
        <v>15</v>
      </c>
      <c r="B542" s="375">
        <v>40274</v>
      </c>
      <c r="C542" s="335">
        <v>0</v>
      </c>
      <c r="D542" s="335">
        <v>30</v>
      </c>
      <c r="E542" s="335">
        <v>35</v>
      </c>
    </row>
    <row r="543" spans="1:5">
      <c r="A543" s="335">
        <v>15</v>
      </c>
      <c r="B543" s="375">
        <v>40274</v>
      </c>
      <c r="C543" s="335">
        <v>0</v>
      </c>
      <c r="D543" s="335">
        <v>30</v>
      </c>
      <c r="E543" s="335">
        <v>35</v>
      </c>
    </row>
    <row r="544" spans="1:5">
      <c r="A544" s="335">
        <v>15</v>
      </c>
      <c r="B544" s="375">
        <v>40274</v>
      </c>
      <c r="C544" s="335">
        <v>0</v>
      </c>
      <c r="D544" s="335">
        <v>30</v>
      </c>
      <c r="E544" s="335">
        <v>35</v>
      </c>
    </row>
    <row r="545" spans="1:5">
      <c r="A545" s="335">
        <v>15</v>
      </c>
      <c r="B545" s="375">
        <v>40274</v>
      </c>
      <c r="C545" s="335">
        <v>0</v>
      </c>
      <c r="D545" s="335">
        <v>30</v>
      </c>
      <c r="E545" s="335">
        <v>36</v>
      </c>
    </row>
    <row r="546" spans="1:5">
      <c r="A546" s="335">
        <v>15</v>
      </c>
      <c r="B546" s="375">
        <v>40274</v>
      </c>
      <c r="C546" s="335">
        <v>0</v>
      </c>
      <c r="D546" s="335">
        <v>30</v>
      </c>
      <c r="E546" s="335">
        <v>34</v>
      </c>
    </row>
    <row r="547" spans="1:5">
      <c r="A547" s="335">
        <v>15</v>
      </c>
      <c r="B547" s="375">
        <v>40274</v>
      </c>
      <c r="C547" s="335">
        <v>0</v>
      </c>
      <c r="D547" s="335">
        <v>70</v>
      </c>
      <c r="E547" s="335">
        <v>112</v>
      </c>
    </row>
    <row r="548" spans="1:5">
      <c r="A548" s="335">
        <v>15</v>
      </c>
      <c r="B548" s="375">
        <v>40274</v>
      </c>
      <c r="C548" s="335">
        <v>0</v>
      </c>
      <c r="D548" s="335">
        <v>70</v>
      </c>
      <c r="E548" s="335">
        <v>95</v>
      </c>
    </row>
    <row r="549" spans="1:5">
      <c r="A549" s="335">
        <v>15</v>
      </c>
      <c r="B549" s="375">
        <v>40275</v>
      </c>
      <c r="C549" s="335">
        <v>0</v>
      </c>
      <c r="D549" s="335">
        <v>10</v>
      </c>
      <c r="E549" s="335">
        <v>38</v>
      </c>
    </row>
    <row r="550" spans="1:5">
      <c r="A550" s="335">
        <v>15</v>
      </c>
      <c r="B550" s="375">
        <v>40275</v>
      </c>
      <c r="C550" s="335">
        <v>0</v>
      </c>
      <c r="D550" s="335">
        <v>20</v>
      </c>
      <c r="E550" s="335">
        <v>38</v>
      </c>
    </row>
    <row r="551" spans="1:5">
      <c r="A551" s="335">
        <v>15</v>
      </c>
      <c r="B551" s="375">
        <v>40275</v>
      </c>
      <c r="C551" s="335">
        <v>0</v>
      </c>
      <c r="D551" s="335">
        <v>30</v>
      </c>
      <c r="E551" s="335">
        <v>35</v>
      </c>
    </row>
    <row r="552" spans="1:5">
      <c r="A552" s="335">
        <v>15</v>
      </c>
      <c r="B552" s="375">
        <v>40276</v>
      </c>
      <c r="C552" s="335">
        <v>0</v>
      </c>
      <c r="D552" s="335">
        <v>11</v>
      </c>
      <c r="E552" s="335">
        <v>98</v>
      </c>
    </row>
    <row r="553" spans="1:5">
      <c r="A553" s="335">
        <v>15</v>
      </c>
      <c r="B553" s="375">
        <v>40276</v>
      </c>
      <c r="C553" s="335">
        <v>0</v>
      </c>
      <c r="D553" s="335">
        <v>11</v>
      </c>
      <c r="E553" s="335">
        <v>103</v>
      </c>
    </row>
    <row r="554" spans="1:5">
      <c r="A554" s="335">
        <v>15</v>
      </c>
      <c r="B554" s="375">
        <v>40276</v>
      </c>
      <c r="C554" s="335">
        <v>0</v>
      </c>
      <c r="D554" s="335">
        <v>10</v>
      </c>
      <c r="E554" s="335">
        <v>58</v>
      </c>
    </row>
    <row r="555" spans="1:5">
      <c r="A555" s="335">
        <v>15</v>
      </c>
      <c r="B555" s="375">
        <v>40276</v>
      </c>
      <c r="C555" s="335">
        <v>0</v>
      </c>
      <c r="D555" s="335">
        <v>71</v>
      </c>
      <c r="E555" s="335">
        <v>136</v>
      </c>
    </row>
    <row r="556" spans="1:5">
      <c r="A556" s="335">
        <v>15</v>
      </c>
      <c r="B556" s="375">
        <v>40276</v>
      </c>
      <c r="C556" s="335">
        <v>0</v>
      </c>
      <c r="D556" s="335">
        <v>71</v>
      </c>
      <c r="E556" s="335">
        <v>95</v>
      </c>
    </row>
    <row r="557" spans="1:5">
      <c r="A557" s="335">
        <v>15</v>
      </c>
      <c r="B557" s="375">
        <v>40276</v>
      </c>
      <c r="C557" s="335">
        <v>30</v>
      </c>
      <c r="D557" s="335">
        <v>11</v>
      </c>
      <c r="E557" s="335">
        <v>160</v>
      </c>
    </row>
    <row r="558" spans="1:5">
      <c r="A558" s="335">
        <v>15</v>
      </c>
      <c r="B558" s="375">
        <v>40276</v>
      </c>
      <c r="C558" s="335">
        <v>30</v>
      </c>
      <c r="D558" s="335">
        <v>11</v>
      </c>
      <c r="E558" s="335">
        <v>170</v>
      </c>
    </row>
    <row r="559" spans="1:5">
      <c r="A559" s="335">
        <v>15</v>
      </c>
      <c r="B559" s="375">
        <v>40276</v>
      </c>
      <c r="C559" s="335">
        <v>30</v>
      </c>
      <c r="D559" s="335">
        <v>11</v>
      </c>
      <c r="E559" s="335">
        <v>179</v>
      </c>
    </row>
    <row r="560" spans="1:5">
      <c r="A560" s="335">
        <v>15</v>
      </c>
      <c r="B560" s="375">
        <v>40276</v>
      </c>
      <c r="C560" s="335">
        <v>30</v>
      </c>
      <c r="D560" s="335">
        <v>11</v>
      </c>
      <c r="E560" s="335">
        <v>200</v>
      </c>
    </row>
    <row r="561" spans="1:5">
      <c r="A561" s="335">
        <v>15</v>
      </c>
      <c r="B561" s="375">
        <v>40276</v>
      </c>
      <c r="C561" s="335">
        <v>30</v>
      </c>
      <c r="D561" s="335">
        <v>11</v>
      </c>
      <c r="E561" s="335">
        <v>185</v>
      </c>
    </row>
    <row r="562" spans="1:5">
      <c r="A562" s="335">
        <v>15</v>
      </c>
      <c r="B562" s="375">
        <v>40277</v>
      </c>
      <c r="C562" s="335">
        <v>0</v>
      </c>
      <c r="D562" s="335">
        <v>30</v>
      </c>
      <c r="E562" s="335">
        <v>34</v>
      </c>
    </row>
    <row r="563" spans="1:5">
      <c r="A563" s="335">
        <v>15</v>
      </c>
      <c r="B563" s="375">
        <v>40277</v>
      </c>
      <c r="C563" s="335">
        <v>0</v>
      </c>
      <c r="D563" s="335">
        <v>30</v>
      </c>
      <c r="E563" s="335">
        <v>31</v>
      </c>
    </row>
    <row r="564" spans="1:5">
      <c r="A564" s="335">
        <v>15</v>
      </c>
      <c r="B564" s="375">
        <v>40277</v>
      </c>
      <c r="C564" s="335">
        <v>0</v>
      </c>
      <c r="D564" s="335">
        <v>30</v>
      </c>
      <c r="E564" s="335">
        <v>34</v>
      </c>
    </row>
    <row r="565" spans="1:5">
      <c r="A565" s="335">
        <v>15</v>
      </c>
      <c r="B565" s="375">
        <v>40277</v>
      </c>
      <c r="C565" s="335">
        <v>0</v>
      </c>
      <c r="D565" s="335">
        <v>30</v>
      </c>
      <c r="E565" s="335">
        <v>30</v>
      </c>
    </row>
    <row r="566" spans="1:5">
      <c r="A566" s="335">
        <v>15</v>
      </c>
      <c r="B566" s="375">
        <v>40277</v>
      </c>
      <c r="C566" s="335">
        <v>0</v>
      </c>
      <c r="D566" s="335">
        <v>30</v>
      </c>
      <c r="E566" s="335">
        <v>34</v>
      </c>
    </row>
    <row r="567" spans="1:5">
      <c r="A567" s="335">
        <v>15</v>
      </c>
      <c r="B567" s="375">
        <v>40277</v>
      </c>
      <c r="C567" s="335">
        <v>0</v>
      </c>
      <c r="D567" s="335">
        <v>30</v>
      </c>
      <c r="E567" s="335">
        <v>34</v>
      </c>
    </row>
    <row r="568" spans="1:5">
      <c r="A568" s="335">
        <v>15</v>
      </c>
      <c r="B568" s="375">
        <v>40277</v>
      </c>
      <c r="C568" s="335">
        <v>0</v>
      </c>
      <c r="D568" s="335">
        <v>30</v>
      </c>
      <c r="E568" s="335">
        <v>31</v>
      </c>
    </row>
    <row r="569" spans="1:5">
      <c r="A569" s="335">
        <v>15</v>
      </c>
      <c r="B569" s="375">
        <v>40277</v>
      </c>
      <c r="C569" s="335">
        <v>0</v>
      </c>
      <c r="D569" s="335">
        <v>30</v>
      </c>
      <c r="E569" s="335">
        <v>33</v>
      </c>
    </row>
    <row r="570" spans="1:5">
      <c r="A570" s="335">
        <v>15</v>
      </c>
      <c r="B570" s="375">
        <v>40277</v>
      </c>
      <c r="C570" s="335">
        <v>0</v>
      </c>
      <c r="D570" s="335">
        <v>30</v>
      </c>
      <c r="E570" s="335">
        <v>34</v>
      </c>
    </row>
    <row r="571" spans="1:5">
      <c r="A571" s="335">
        <v>15</v>
      </c>
      <c r="B571" s="375">
        <v>40277</v>
      </c>
      <c r="C571" s="335">
        <v>0</v>
      </c>
      <c r="D571" s="335">
        <v>30</v>
      </c>
      <c r="E571" s="335">
        <v>35</v>
      </c>
    </row>
    <row r="572" spans="1:5">
      <c r="A572" s="335">
        <v>15</v>
      </c>
      <c r="B572" s="375">
        <v>40277</v>
      </c>
      <c r="C572" s="335">
        <v>0</v>
      </c>
      <c r="D572" s="335">
        <v>30</v>
      </c>
      <c r="E572" s="335">
        <v>34</v>
      </c>
    </row>
    <row r="573" spans="1:5">
      <c r="A573" s="335">
        <v>15</v>
      </c>
      <c r="B573" s="375">
        <v>40277</v>
      </c>
      <c r="C573" s="335">
        <v>0</v>
      </c>
      <c r="D573" s="335">
        <v>30</v>
      </c>
      <c r="E573" s="335">
        <v>34</v>
      </c>
    </row>
    <row r="574" spans="1:5">
      <c r="A574" s="335">
        <v>15</v>
      </c>
      <c r="B574" s="375">
        <v>40277</v>
      </c>
      <c r="C574" s="335">
        <v>0</v>
      </c>
      <c r="D574" s="335">
        <v>30</v>
      </c>
      <c r="E574" s="335">
        <v>34</v>
      </c>
    </row>
    <row r="575" spans="1:5">
      <c r="A575" s="335">
        <v>15</v>
      </c>
      <c r="B575" s="375">
        <v>40277</v>
      </c>
      <c r="C575" s="335">
        <v>0</v>
      </c>
      <c r="D575" s="335">
        <v>30</v>
      </c>
      <c r="E575" s="335">
        <v>34</v>
      </c>
    </row>
    <row r="576" spans="1:5">
      <c r="A576" s="335">
        <v>15</v>
      </c>
      <c r="B576" s="375">
        <v>40277</v>
      </c>
      <c r="C576" s="335">
        <v>0</v>
      </c>
      <c r="D576" s="335">
        <v>30</v>
      </c>
      <c r="E576" s="335">
        <v>36</v>
      </c>
    </row>
    <row r="577" spans="1:5">
      <c r="A577" s="335">
        <v>15</v>
      </c>
      <c r="B577" s="375">
        <v>40277</v>
      </c>
      <c r="C577" s="335">
        <v>0</v>
      </c>
      <c r="D577" s="335">
        <v>30</v>
      </c>
      <c r="E577" s="335">
        <v>32</v>
      </c>
    </row>
    <row r="578" spans="1:5">
      <c r="A578" s="335">
        <v>15</v>
      </c>
      <c r="B578" s="375">
        <v>40277</v>
      </c>
      <c r="C578" s="335">
        <v>0</v>
      </c>
      <c r="D578" s="335">
        <v>30</v>
      </c>
      <c r="E578" s="335">
        <v>34</v>
      </c>
    </row>
    <row r="579" spans="1:5">
      <c r="A579" s="335">
        <v>15</v>
      </c>
      <c r="B579" s="375">
        <v>40277</v>
      </c>
      <c r="C579" s="335">
        <v>0</v>
      </c>
      <c r="D579" s="335">
        <v>30</v>
      </c>
      <c r="E579" s="335">
        <v>32</v>
      </c>
    </row>
    <row r="580" spans="1:5">
      <c r="A580" s="335">
        <v>15</v>
      </c>
      <c r="B580" s="375">
        <v>40277</v>
      </c>
      <c r="C580" s="335">
        <v>0</v>
      </c>
      <c r="D580" s="335">
        <v>30</v>
      </c>
      <c r="E580" s="335">
        <v>34</v>
      </c>
    </row>
    <row r="581" spans="1:5">
      <c r="A581" s="335">
        <v>15</v>
      </c>
      <c r="B581" s="375">
        <v>40277</v>
      </c>
      <c r="C581" s="335">
        <v>0</v>
      </c>
      <c r="D581" s="335">
        <v>30</v>
      </c>
      <c r="E581" s="335">
        <v>32</v>
      </c>
    </row>
    <row r="582" spans="1:5">
      <c r="A582" s="335">
        <v>15</v>
      </c>
      <c r="B582" s="375">
        <v>40277</v>
      </c>
      <c r="C582" s="335">
        <v>0</v>
      </c>
      <c r="D582" s="335">
        <v>20</v>
      </c>
      <c r="E582" s="335">
        <v>37</v>
      </c>
    </row>
    <row r="583" spans="1:5">
      <c r="A583" s="335">
        <v>15</v>
      </c>
      <c r="B583" s="375">
        <v>40277</v>
      </c>
      <c r="C583" s="335">
        <v>0</v>
      </c>
      <c r="D583" s="335">
        <v>20</v>
      </c>
      <c r="E583" s="335">
        <v>36</v>
      </c>
    </row>
    <row r="584" spans="1:5">
      <c r="A584" s="335">
        <v>15</v>
      </c>
      <c r="B584" s="375">
        <v>40277</v>
      </c>
      <c r="C584" s="335">
        <v>0</v>
      </c>
      <c r="D584" s="335">
        <v>20</v>
      </c>
      <c r="E584" s="335">
        <v>44</v>
      </c>
    </row>
    <row r="585" spans="1:5">
      <c r="A585" s="335">
        <v>15</v>
      </c>
      <c r="B585" s="375">
        <v>40277</v>
      </c>
      <c r="C585" s="335">
        <v>0</v>
      </c>
      <c r="D585" s="335">
        <v>20</v>
      </c>
      <c r="E585" s="335">
        <v>37</v>
      </c>
    </row>
    <row r="586" spans="1:5">
      <c r="A586" s="335">
        <v>15</v>
      </c>
      <c r="B586" s="375">
        <v>40277</v>
      </c>
      <c r="C586" s="335">
        <v>0</v>
      </c>
      <c r="D586" s="335">
        <v>20</v>
      </c>
      <c r="E586" s="335">
        <v>39</v>
      </c>
    </row>
    <row r="587" spans="1:5">
      <c r="A587" s="335">
        <v>15</v>
      </c>
      <c r="B587" s="375">
        <v>40277</v>
      </c>
      <c r="C587" s="335">
        <v>0</v>
      </c>
      <c r="D587" s="335">
        <v>20</v>
      </c>
      <c r="E587" s="335">
        <v>49</v>
      </c>
    </row>
    <row r="588" spans="1:5">
      <c r="A588" s="335">
        <v>15</v>
      </c>
      <c r="B588" s="375">
        <v>40277</v>
      </c>
      <c r="C588" s="335">
        <v>0</v>
      </c>
      <c r="D588" s="335">
        <v>20</v>
      </c>
      <c r="E588" s="335">
        <v>38</v>
      </c>
    </row>
    <row r="589" spans="1:5">
      <c r="A589" s="335">
        <v>15</v>
      </c>
      <c r="B589" s="375">
        <v>40277</v>
      </c>
      <c r="C589" s="335">
        <v>0</v>
      </c>
      <c r="D589" s="335">
        <v>20</v>
      </c>
      <c r="E589" s="335">
        <v>41</v>
      </c>
    </row>
    <row r="590" spans="1:5">
      <c r="A590" s="335">
        <v>15</v>
      </c>
      <c r="B590" s="375">
        <v>40277</v>
      </c>
      <c r="C590" s="335">
        <v>0</v>
      </c>
      <c r="D590" s="335">
        <v>20</v>
      </c>
      <c r="E590" s="335">
        <v>40</v>
      </c>
    </row>
    <row r="591" spans="1:5">
      <c r="A591" s="335">
        <v>15</v>
      </c>
      <c r="B591" s="375">
        <v>40277</v>
      </c>
      <c r="C591" s="335">
        <v>0</v>
      </c>
      <c r="D591" s="335">
        <v>20</v>
      </c>
      <c r="E591" s="335">
        <v>40</v>
      </c>
    </row>
    <row r="592" spans="1:5">
      <c r="A592" s="335">
        <v>15</v>
      </c>
      <c r="B592" s="375">
        <v>40277</v>
      </c>
      <c r="C592" s="335">
        <v>0</v>
      </c>
      <c r="D592" s="335">
        <v>20</v>
      </c>
      <c r="E592" s="335">
        <v>38</v>
      </c>
    </row>
    <row r="593" spans="1:5">
      <c r="A593" s="335">
        <v>15</v>
      </c>
      <c r="B593" s="375">
        <v>40277</v>
      </c>
      <c r="C593" s="335">
        <v>0</v>
      </c>
      <c r="D593" s="335">
        <v>71</v>
      </c>
      <c r="E593" s="335">
        <v>100</v>
      </c>
    </row>
    <row r="594" spans="1:5">
      <c r="A594" s="335">
        <v>15</v>
      </c>
      <c r="B594" s="375">
        <v>40277</v>
      </c>
      <c r="C594" s="335">
        <v>0</v>
      </c>
      <c r="D594" s="335">
        <v>71</v>
      </c>
      <c r="E594" s="335">
        <v>125</v>
      </c>
    </row>
    <row r="595" spans="1:5">
      <c r="A595" s="335">
        <v>15</v>
      </c>
      <c r="B595" s="375">
        <v>40277</v>
      </c>
      <c r="C595" s="335">
        <v>0</v>
      </c>
      <c r="D595" s="335">
        <v>71</v>
      </c>
      <c r="E595" s="335">
        <v>113</v>
      </c>
    </row>
    <row r="596" spans="1:5">
      <c r="A596" s="335">
        <v>15</v>
      </c>
      <c r="B596" s="375">
        <v>40277</v>
      </c>
      <c r="C596" s="335">
        <v>0</v>
      </c>
      <c r="D596" s="335">
        <v>71</v>
      </c>
      <c r="E596" s="335">
        <v>91</v>
      </c>
    </row>
    <row r="597" spans="1:5">
      <c r="A597" s="335">
        <v>15</v>
      </c>
      <c r="B597" s="375">
        <v>40278</v>
      </c>
      <c r="C597" s="335">
        <v>0</v>
      </c>
      <c r="D597" s="335">
        <v>11</v>
      </c>
      <c r="E597" s="335">
        <v>100</v>
      </c>
    </row>
    <row r="598" spans="1:5">
      <c r="A598" s="335">
        <v>15</v>
      </c>
      <c r="B598" s="375">
        <v>40278</v>
      </c>
      <c r="C598" s="335">
        <v>0</v>
      </c>
      <c r="D598" s="335">
        <v>11</v>
      </c>
      <c r="E598" s="335">
        <v>95</v>
      </c>
    </row>
    <row r="599" spans="1:5">
      <c r="A599" s="335">
        <v>15</v>
      </c>
      <c r="B599" s="375">
        <v>40278</v>
      </c>
      <c r="C599" s="335">
        <v>0</v>
      </c>
      <c r="D599" s="335">
        <v>11</v>
      </c>
      <c r="E599" s="335">
        <v>95</v>
      </c>
    </row>
    <row r="600" spans="1:5">
      <c r="A600" s="335">
        <v>15</v>
      </c>
      <c r="B600" s="375">
        <v>40278</v>
      </c>
      <c r="C600" s="335">
        <v>0</v>
      </c>
      <c r="D600" s="335">
        <v>11</v>
      </c>
      <c r="E600" s="335">
        <v>94</v>
      </c>
    </row>
    <row r="601" spans="1:5">
      <c r="A601" s="335">
        <v>15</v>
      </c>
      <c r="B601" s="375">
        <v>40278</v>
      </c>
      <c r="C601" s="335">
        <v>0</v>
      </c>
      <c r="D601" s="335">
        <v>71</v>
      </c>
      <c r="E601" s="335">
        <v>87</v>
      </c>
    </row>
    <row r="602" spans="1:5">
      <c r="A602" s="335">
        <v>15</v>
      </c>
      <c r="B602" s="375">
        <v>40278</v>
      </c>
      <c r="C602" s="335">
        <v>0</v>
      </c>
      <c r="D602" s="335">
        <v>71</v>
      </c>
      <c r="E602" s="335">
        <v>92</v>
      </c>
    </row>
    <row r="603" spans="1:5">
      <c r="A603" s="335">
        <v>15</v>
      </c>
      <c r="B603" s="375">
        <v>40278</v>
      </c>
      <c r="C603" s="335">
        <v>0</v>
      </c>
      <c r="D603" s="335">
        <v>20</v>
      </c>
      <c r="E603" s="335">
        <v>45</v>
      </c>
    </row>
    <row r="604" spans="1:5">
      <c r="A604" s="335">
        <v>15</v>
      </c>
      <c r="B604" s="375">
        <v>40278</v>
      </c>
      <c r="C604" s="335">
        <v>0</v>
      </c>
      <c r="D604" s="335">
        <v>20</v>
      </c>
      <c r="E604" s="335">
        <v>40</v>
      </c>
    </row>
    <row r="605" spans="1:5">
      <c r="A605" s="335">
        <v>15</v>
      </c>
      <c r="B605" s="375">
        <v>40278</v>
      </c>
      <c r="C605" s="335">
        <v>0</v>
      </c>
      <c r="D605" s="335">
        <v>20</v>
      </c>
      <c r="E605" s="335">
        <v>39</v>
      </c>
    </row>
    <row r="606" spans="1:5">
      <c r="A606" s="335">
        <v>15</v>
      </c>
      <c r="B606" s="375">
        <v>40278</v>
      </c>
      <c r="C606" s="335">
        <v>0</v>
      </c>
      <c r="D606" s="335">
        <v>20</v>
      </c>
      <c r="E606" s="335">
        <v>37</v>
      </c>
    </row>
    <row r="607" spans="1:5">
      <c r="A607" s="335">
        <v>15</v>
      </c>
      <c r="B607" s="375">
        <v>40278</v>
      </c>
      <c r="C607" s="335">
        <v>0</v>
      </c>
      <c r="D607" s="335">
        <v>20</v>
      </c>
      <c r="E607" s="335">
        <v>37</v>
      </c>
    </row>
    <row r="608" spans="1:5">
      <c r="A608" s="335">
        <v>15</v>
      </c>
      <c r="B608" s="375">
        <v>40278</v>
      </c>
      <c r="C608" s="335">
        <v>0</v>
      </c>
      <c r="D608" s="335">
        <v>20</v>
      </c>
      <c r="E608" s="335">
        <v>36</v>
      </c>
    </row>
    <row r="609" spans="1:5">
      <c r="A609" s="335">
        <v>15</v>
      </c>
      <c r="B609" s="375">
        <v>40278</v>
      </c>
      <c r="C609" s="335">
        <v>0</v>
      </c>
      <c r="D609" s="335">
        <v>20</v>
      </c>
      <c r="E609" s="335">
        <v>40</v>
      </c>
    </row>
    <row r="610" spans="1:5">
      <c r="A610" s="335">
        <v>15</v>
      </c>
      <c r="B610" s="375">
        <v>40278</v>
      </c>
      <c r="C610" s="335">
        <v>0</v>
      </c>
      <c r="D610" s="335">
        <v>20</v>
      </c>
      <c r="E610" s="335">
        <v>40</v>
      </c>
    </row>
    <row r="611" spans="1:5">
      <c r="A611" s="335">
        <v>15</v>
      </c>
      <c r="B611" s="375">
        <v>40278</v>
      </c>
      <c r="C611" s="335">
        <v>0</v>
      </c>
      <c r="D611" s="335">
        <v>20</v>
      </c>
      <c r="E611" s="335">
        <v>38</v>
      </c>
    </row>
    <row r="612" spans="1:5">
      <c r="A612" s="335">
        <v>15</v>
      </c>
      <c r="B612" s="375">
        <v>40278</v>
      </c>
      <c r="C612" s="335">
        <v>0</v>
      </c>
      <c r="D612" s="335">
        <v>20</v>
      </c>
      <c r="E612" s="335">
        <v>36</v>
      </c>
    </row>
    <row r="613" spans="1:5">
      <c r="A613" s="335">
        <v>15</v>
      </c>
      <c r="B613" s="375">
        <v>40278</v>
      </c>
      <c r="C613" s="335">
        <v>0</v>
      </c>
      <c r="D613" s="335">
        <v>20</v>
      </c>
      <c r="E613" s="335">
        <v>37</v>
      </c>
    </row>
    <row r="614" spans="1:5">
      <c r="A614" s="335">
        <v>15</v>
      </c>
      <c r="B614" s="375">
        <v>40278</v>
      </c>
      <c r="C614" s="335">
        <v>0</v>
      </c>
      <c r="D614" s="335">
        <v>20</v>
      </c>
      <c r="E614" s="335">
        <v>36</v>
      </c>
    </row>
    <row r="615" spans="1:5">
      <c r="A615" s="335">
        <v>15</v>
      </c>
      <c r="B615" s="375">
        <v>40278</v>
      </c>
      <c r="C615" s="335">
        <v>0</v>
      </c>
      <c r="D615" s="335">
        <v>20</v>
      </c>
      <c r="E615" s="335">
        <v>38</v>
      </c>
    </row>
    <row r="616" spans="1:5">
      <c r="A616" s="335">
        <v>15</v>
      </c>
      <c r="B616" s="375">
        <v>40278</v>
      </c>
      <c r="C616" s="335">
        <v>0</v>
      </c>
      <c r="D616" s="335">
        <v>20</v>
      </c>
      <c r="E616" s="335">
        <v>40</v>
      </c>
    </row>
    <row r="617" spans="1:5">
      <c r="A617" s="335">
        <v>15</v>
      </c>
      <c r="B617" s="375">
        <v>40278</v>
      </c>
      <c r="C617" s="335">
        <v>0</v>
      </c>
      <c r="D617" s="335">
        <v>20</v>
      </c>
      <c r="E617" s="335">
        <v>35</v>
      </c>
    </row>
    <row r="618" spans="1:5">
      <c r="A618" s="335">
        <v>15</v>
      </c>
      <c r="B618" s="375">
        <v>40278</v>
      </c>
      <c r="C618" s="335">
        <v>0</v>
      </c>
      <c r="D618" s="335">
        <v>30</v>
      </c>
      <c r="E618" s="335">
        <v>35</v>
      </c>
    </row>
    <row r="619" spans="1:5">
      <c r="A619" s="335">
        <v>15</v>
      </c>
      <c r="B619" s="375">
        <v>40278</v>
      </c>
      <c r="C619" s="335">
        <v>0</v>
      </c>
      <c r="D619" s="335">
        <v>30</v>
      </c>
      <c r="E619" s="335">
        <v>33</v>
      </c>
    </row>
    <row r="620" spans="1:5">
      <c r="A620" s="335">
        <v>15</v>
      </c>
      <c r="B620" s="375">
        <v>40278</v>
      </c>
      <c r="C620" s="335">
        <v>0</v>
      </c>
      <c r="D620" s="335">
        <v>30</v>
      </c>
      <c r="E620" s="335">
        <v>34</v>
      </c>
    </row>
    <row r="621" spans="1:5">
      <c r="A621" s="335">
        <v>15</v>
      </c>
      <c r="B621" s="375">
        <v>40278</v>
      </c>
      <c r="C621" s="335">
        <v>0</v>
      </c>
      <c r="D621" s="335">
        <v>30</v>
      </c>
      <c r="E621" s="335">
        <v>31</v>
      </c>
    </row>
    <row r="622" spans="1:5">
      <c r="A622" s="335">
        <v>15</v>
      </c>
      <c r="B622" s="375">
        <v>40278</v>
      </c>
      <c r="C622" s="335">
        <v>0</v>
      </c>
      <c r="D622" s="335">
        <v>30</v>
      </c>
      <c r="E622" s="335">
        <v>33</v>
      </c>
    </row>
    <row r="623" spans="1:5">
      <c r="A623" s="335">
        <v>15</v>
      </c>
      <c r="B623" s="375">
        <v>40278</v>
      </c>
      <c r="C623" s="335">
        <v>0</v>
      </c>
      <c r="D623" s="335">
        <v>30</v>
      </c>
      <c r="E623" s="335">
        <v>32</v>
      </c>
    </row>
    <row r="624" spans="1:5">
      <c r="A624" s="335">
        <v>15</v>
      </c>
      <c r="B624" s="375">
        <v>40278</v>
      </c>
      <c r="C624" s="335">
        <v>0</v>
      </c>
      <c r="D624" s="335">
        <v>30</v>
      </c>
      <c r="E624" s="335">
        <v>32</v>
      </c>
    </row>
    <row r="625" spans="1:5">
      <c r="A625" s="335">
        <v>15</v>
      </c>
      <c r="B625" s="375">
        <v>40278</v>
      </c>
      <c r="C625" s="335">
        <v>0</v>
      </c>
      <c r="D625" s="335">
        <v>30</v>
      </c>
      <c r="E625" s="335">
        <v>34</v>
      </c>
    </row>
    <row r="626" spans="1:5">
      <c r="A626" s="335">
        <v>15</v>
      </c>
      <c r="B626" s="375">
        <v>40278</v>
      </c>
      <c r="C626" s="335">
        <v>0</v>
      </c>
      <c r="D626" s="335">
        <v>30</v>
      </c>
      <c r="E626" s="335">
        <v>34</v>
      </c>
    </row>
    <row r="627" spans="1:5">
      <c r="A627" s="335">
        <v>15</v>
      </c>
      <c r="B627" s="375">
        <v>40278</v>
      </c>
      <c r="C627" s="335">
        <v>0</v>
      </c>
      <c r="D627" s="335">
        <v>30</v>
      </c>
      <c r="E627" s="335">
        <v>35</v>
      </c>
    </row>
    <row r="628" spans="1:5">
      <c r="A628" s="335">
        <v>15</v>
      </c>
      <c r="B628" s="375">
        <v>40278</v>
      </c>
      <c r="C628" s="335">
        <v>0</v>
      </c>
      <c r="D628" s="335">
        <v>30</v>
      </c>
      <c r="E628" s="335">
        <v>35</v>
      </c>
    </row>
    <row r="629" spans="1:5">
      <c r="A629" s="335">
        <v>15</v>
      </c>
      <c r="B629" s="375">
        <v>40278</v>
      </c>
      <c r="C629" s="335">
        <v>0</v>
      </c>
      <c r="D629" s="335">
        <v>30</v>
      </c>
      <c r="E629" s="335">
        <v>33</v>
      </c>
    </row>
    <row r="630" spans="1:5">
      <c r="A630" s="335">
        <v>15</v>
      </c>
      <c r="B630" s="375">
        <v>40278</v>
      </c>
      <c r="C630" s="335">
        <v>0</v>
      </c>
      <c r="D630" s="335">
        <v>30</v>
      </c>
      <c r="E630" s="335">
        <v>33</v>
      </c>
    </row>
    <row r="631" spans="1:5">
      <c r="A631" s="335">
        <v>15</v>
      </c>
      <c r="B631" s="375">
        <v>40278</v>
      </c>
      <c r="C631" s="335">
        <v>0</v>
      </c>
      <c r="D631" s="335">
        <v>30</v>
      </c>
      <c r="E631" s="335">
        <v>32</v>
      </c>
    </row>
    <row r="632" spans="1:5">
      <c r="A632" s="335">
        <v>15</v>
      </c>
      <c r="B632" s="375">
        <v>40278</v>
      </c>
      <c r="C632" s="335">
        <v>0</v>
      </c>
      <c r="D632" s="335">
        <v>30</v>
      </c>
      <c r="E632" s="335">
        <v>35</v>
      </c>
    </row>
    <row r="633" spans="1:5">
      <c r="A633" s="335">
        <v>15</v>
      </c>
      <c r="B633" s="375">
        <v>40278</v>
      </c>
      <c r="C633" s="335">
        <v>0</v>
      </c>
      <c r="D633" s="335">
        <v>30</v>
      </c>
      <c r="E633" s="335">
        <v>32</v>
      </c>
    </row>
    <row r="634" spans="1:5">
      <c r="A634" s="335">
        <v>15</v>
      </c>
      <c r="B634" s="375">
        <v>40278</v>
      </c>
      <c r="C634" s="335">
        <v>0</v>
      </c>
      <c r="D634" s="335">
        <v>30</v>
      </c>
      <c r="E634" s="335">
        <v>32</v>
      </c>
    </row>
    <row r="635" spans="1:5">
      <c r="A635" s="335">
        <v>15</v>
      </c>
      <c r="B635" s="375">
        <v>40278</v>
      </c>
      <c r="C635" s="335">
        <v>0</v>
      </c>
      <c r="D635" s="335">
        <v>30</v>
      </c>
      <c r="E635" s="335">
        <v>34</v>
      </c>
    </row>
    <row r="636" spans="1:5">
      <c r="A636" s="335">
        <v>15</v>
      </c>
      <c r="B636" s="375">
        <v>40278</v>
      </c>
      <c r="C636" s="335">
        <v>0</v>
      </c>
      <c r="D636" s="335">
        <v>30</v>
      </c>
      <c r="E636" s="335">
        <v>33</v>
      </c>
    </row>
    <row r="637" spans="1:5">
      <c r="A637" s="335">
        <v>15</v>
      </c>
      <c r="B637" s="375">
        <v>40278</v>
      </c>
      <c r="C637" s="335">
        <v>0</v>
      </c>
      <c r="D637" s="335">
        <v>30</v>
      </c>
      <c r="E637" s="335">
        <v>35</v>
      </c>
    </row>
    <row r="638" spans="1:5">
      <c r="A638" s="335">
        <v>15</v>
      </c>
      <c r="B638" s="375">
        <v>40279</v>
      </c>
      <c r="C638" s="335">
        <v>0</v>
      </c>
      <c r="D638" s="335">
        <v>10</v>
      </c>
      <c r="E638" s="335">
        <v>56</v>
      </c>
    </row>
    <row r="639" spans="1:5">
      <c r="A639" s="335">
        <v>15</v>
      </c>
      <c r="B639" s="375">
        <v>40279</v>
      </c>
      <c r="C639" s="335">
        <v>0</v>
      </c>
      <c r="D639" s="335">
        <v>10</v>
      </c>
      <c r="E639" s="335">
        <v>58</v>
      </c>
    </row>
    <row r="640" spans="1:5">
      <c r="A640" s="335">
        <v>15</v>
      </c>
      <c r="B640" s="375">
        <v>40279</v>
      </c>
      <c r="C640" s="335">
        <v>0</v>
      </c>
      <c r="D640" s="335">
        <v>20</v>
      </c>
      <c r="E640" s="335">
        <v>42</v>
      </c>
    </row>
    <row r="641" spans="1:5">
      <c r="A641" s="335">
        <v>15</v>
      </c>
      <c r="B641" s="375">
        <v>40279</v>
      </c>
      <c r="C641" s="335">
        <v>0</v>
      </c>
      <c r="D641" s="335">
        <v>20</v>
      </c>
      <c r="E641" s="335">
        <v>37</v>
      </c>
    </row>
    <row r="642" spans="1:5">
      <c r="A642" s="335">
        <v>15</v>
      </c>
      <c r="B642" s="375">
        <v>40279</v>
      </c>
      <c r="C642" s="335">
        <v>0</v>
      </c>
      <c r="D642" s="335">
        <v>20</v>
      </c>
      <c r="E642" s="335">
        <v>42</v>
      </c>
    </row>
    <row r="643" spans="1:5">
      <c r="A643" s="335">
        <v>15</v>
      </c>
      <c r="B643" s="375">
        <v>40279</v>
      </c>
      <c r="C643" s="335">
        <v>0</v>
      </c>
      <c r="D643" s="335">
        <v>20</v>
      </c>
      <c r="E643" s="335">
        <v>36</v>
      </c>
    </row>
    <row r="644" spans="1:5">
      <c r="A644" s="335">
        <v>15</v>
      </c>
      <c r="B644" s="375">
        <v>40279</v>
      </c>
      <c r="C644" s="335">
        <v>0</v>
      </c>
      <c r="D644" s="335">
        <v>20</v>
      </c>
      <c r="E644" s="335">
        <v>35</v>
      </c>
    </row>
    <row r="645" spans="1:5">
      <c r="A645" s="335">
        <v>15</v>
      </c>
      <c r="B645" s="375">
        <v>40279</v>
      </c>
      <c r="C645" s="335">
        <v>0</v>
      </c>
      <c r="D645" s="335">
        <v>20</v>
      </c>
      <c r="E645" s="335">
        <v>39</v>
      </c>
    </row>
    <row r="646" spans="1:5">
      <c r="A646" s="335">
        <v>15</v>
      </c>
      <c r="B646" s="375">
        <v>40279</v>
      </c>
      <c r="C646" s="335">
        <v>0</v>
      </c>
      <c r="D646" s="335">
        <v>20</v>
      </c>
      <c r="E646" s="335">
        <v>45</v>
      </c>
    </row>
    <row r="647" spans="1:5">
      <c r="A647" s="335">
        <v>15</v>
      </c>
      <c r="B647" s="375">
        <v>40279</v>
      </c>
      <c r="C647" s="335">
        <v>0</v>
      </c>
      <c r="D647" s="335">
        <v>30</v>
      </c>
      <c r="E647" s="335">
        <v>34</v>
      </c>
    </row>
    <row r="648" spans="1:5">
      <c r="A648" s="335">
        <v>15</v>
      </c>
      <c r="B648" s="375">
        <v>40279</v>
      </c>
      <c r="C648" s="335">
        <v>0</v>
      </c>
      <c r="D648" s="335">
        <v>30</v>
      </c>
      <c r="E648" s="335">
        <v>34</v>
      </c>
    </row>
    <row r="649" spans="1:5">
      <c r="A649" s="335">
        <v>15</v>
      </c>
      <c r="B649" s="375">
        <v>40279</v>
      </c>
      <c r="C649" s="335">
        <v>0</v>
      </c>
      <c r="D649" s="335">
        <v>30</v>
      </c>
      <c r="E649" s="335">
        <v>35</v>
      </c>
    </row>
    <row r="650" spans="1:5">
      <c r="A650" s="335">
        <v>15</v>
      </c>
      <c r="B650" s="375">
        <v>40279</v>
      </c>
      <c r="C650" s="335">
        <v>0</v>
      </c>
      <c r="D650" s="335">
        <v>30</v>
      </c>
      <c r="E650" s="335">
        <v>35</v>
      </c>
    </row>
    <row r="651" spans="1:5">
      <c r="A651" s="335">
        <v>15</v>
      </c>
      <c r="B651" s="375">
        <v>40279</v>
      </c>
      <c r="C651" s="335">
        <v>0</v>
      </c>
      <c r="D651" s="335">
        <v>30</v>
      </c>
      <c r="E651" s="335">
        <v>34</v>
      </c>
    </row>
    <row r="652" spans="1:5">
      <c r="A652" s="335">
        <v>15</v>
      </c>
      <c r="B652" s="375">
        <v>40279</v>
      </c>
      <c r="C652" s="335">
        <v>0</v>
      </c>
      <c r="D652" s="335">
        <v>30</v>
      </c>
      <c r="E652" s="335">
        <v>35</v>
      </c>
    </row>
    <row r="653" spans="1:5">
      <c r="A653" s="335">
        <v>15</v>
      </c>
      <c r="B653" s="375">
        <v>40279</v>
      </c>
      <c r="C653" s="335">
        <v>0</v>
      </c>
      <c r="D653" s="335">
        <v>30</v>
      </c>
      <c r="E653" s="335">
        <v>34</v>
      </c>
    </row>
    <row r="654" spans="1:5">
      <c r="A654" s="335">
        <v>15</v>
      </c>
      <c r="B654" s="375">
        <v>40279</v>
      </c>
      <c r="C654" s="335">
        <v>0</v>
      </c>
      <c r="D654" s="335">
        <v>30</v>
      </c>
      <c r="E654" s="335">
        <v>36</v>
      </c>
    </row>
    <row r="655" spans="1:5">
      <c r="A655" s="335">
        <v>15</v>
      </c>
      <c r="B655" s="375">
        <v>40279</v>
      </c>
      <c r="C655" s="335">
        <v>0</v>
      </c>
      <c r="D655" s="335">
        <v>30</v>
      </c>
      <c r="E655" s="335">
        <v>34</v>
      </c>
    </row>
    <row r="656" spans="1:5">
      <c r="A656" s="335">
        <v>15</v>
      </c>
      <c r="B656" s="375">
        <v>40279</v>
      </c>
      <c r="C656" s="335">
        <v>0</v>
      </c>
      <c r="D656" s="335">
        <v>30</v>
      </c>
      <c r="E656" s="335">
        <v>35</v>
      </c>
    </row>
    <row r="657" spans="1:5">
      <c r="A657" s="335">
        <v>15</v>
      </c>
      <c r="B657" s="375">
        <v>40279</v>
      </c>
      <c r="C657" s="335">
        <v>0</v>
      </c>
      <c r="D657" s="335">
        <v>30</v>
      </c>
      <c r="E657" s="335">
        <v>35</v>
      </c>
    </row>
    <row r="658" spans="1:5">
      <c r="A658" s="335">
        <v>15</v>
      </c>
      <c r="B658" s="375">
        <v>40279</v>
      </c>
      <c r="C658" s="335">
        <v>0</v>
      </c>
      <c r="D658" s="335">
        <v>30</v>
      </c>
      <c r="E658" s="335">
        <v>34</v>
      </c>
    </row>
    <row r="659" spans="1:5">
      <c r="A659" s="335">
        <v>15</v>
      </c>
      <c r="B659" s="375">
        <v>40279</v>
      </c>
      <c r="C659" s="335">
        <v>0</v>
      </c>
      <c r="D659" s="335">
        <v>30</v>
      </c>
      <c r="E659" s="335">
        <v>35</v>
      </c>
    </row>
    <row r="660" spans="1:5">
      <c r="A660" s="335">
        <v>15</v>
      </c>
      <c r="B660" s="375">
        <v>40279</v>
      </c>
      <c r="C660" s="335">
        <v>0</v>
      </c>
      <c r="D660" s="335">
        <v>30</v>
      </c>
      <c r="E660" s="335">
        <v>34</v>
      </c>
    </row>
    <row r="661" spans="1:5">
      <c r="A661" s="335">
        <v>15</v>
      </c>
      <c r="B661" s="375">
        <v>40279</v>
      </c>
      <c r="C661" s="335">
        <v>0</v>
      </c>
      <c r="D661" s="335">
        <v>30</v>
      </c>
      <c r="E661" s="335">
        <v>35</v>
      </c>
    </row>
    <row r="662" spans="1:5">
      <c r="A662" s="335">
        <v>15</v>
      </c>
      <c r="B662" s="375">
        <v>40279</v>
      </c>
      <c r="C662" s="335">
        <v>0</v>
      </c>
      <c r="D662" s="335">
        <v>30</v>
      </c>
      <c r="E662" s="335">
        <v>36</v>
      </c>
    </row>
    <row r="663" spans="1:5">
      <c r="A663" s="335">
        <v>15</v>
      </c>
      <c r="B663" s="375">
        <v>40279</v>
      </c>
      <c r="C663" s="335">
        <v>0</v>
      </c>
      <c r="D663" s="335">
        <v>30</v>
      </c>
      <c r="E663" s="335">
        <v>34</v>
      </c>
    </row>
    <row r="664" spans="1:5">
      <c r="A664" s="335">
        <v>15</v>
      </c>
      <c r="B664" s="375">
        <v>40279</v>
      </c>
      <c r="C664" s="335">
        <v>0</v>
      </c>
      <c r="D664" s="335">
        <v>30</v>
      </c>
      <c r="E664" s="335">
        <v>34</v>
      </c>
    </row>
    <row r="665" spans="1:5">
      <c r="A665" s="335">
        <v>15</v>
      </c>
      <c r="B665" s="375">
        <v>40279</v>
      </c>
      <c r="C665" s="335">
        <v>0</v>
      </c>
      <c r="D665" s="335">
        <v>30</v>
      </c>
      <c r="E665" s="335">
        <v>35</v>
      </c>
    </row>
    <row r="666" spans="1:5">
      <c r="A666" s="335">
        <v>15</v>
      </c>
      <c r="B666" s="375">
        <v>40279</v>
      </c>
      <c r="C666" s="335">
        <v>0</v>
      </c>
      <c r="D666" s="335">
        <v>30</v>
      </c>
      <c r="E666" s="335">
        <v>36</v>
      </c>
    </row>
    <row r="667" spans="1:5">
      <c r="A667" s="335">
        <v>15</v>
      </c>
      <c r="B667" s="375">
        <v>40279</v>
      </c>
      <c r="C667" s="335">
        <v>0</v>
      </c>
      <c r="D667" s="335">
        <v>41</v>
      </c>
      <c r="E667" s="335">
        <v>164</v>
      </c>
    </row>
    <row r="668" spans="1:5">
      <c r="A668" s="335">
        <v>15</v>
      </c>
      <c r="B668" s="375">
        <v>40279</v>
      </c>
      <c r="C668" s="335">
        <v>0</v>
      </c>
      <c r="D668" s="335">
        <v>41</v>
      </c>
      <c r="E668" s="335">
        <v>139</v>
      </c>
    </row>
    <row r="669" spans="1:5">
      <c r="A669" s="335">
        <v>15</v>
      </c>
      <c r="B669" s="375">
        <v>40279</v>
      </c>
      <c r="C669" s="335">
        <v>0</v>
      </c>
      <c r="D669" s="335">
        <v>100</v>
      </c>
      <c r="E669" s="335">
        <v>61</v>
      </c>
    </row>
    <row r="670" spans="1:5">
      <c r="A670" s="335">
        <v>16</v>
      </c>
      <c r="B670" s="375">
        <v>40280</v>
      </c>
      <c r="C670" s="335">
        <v>30</v>
      </c>
      <c r="D670" s="335">
        <v>11</v>
      </c>
      <c r="E670" s="335">
        <v>169</v>
      </c>
    </row>
    <row r="671" spans="1:5">
      <c r="A671" s="335">
        <v>16</v>
      </c>
      <c r="B671" s="375">
        <v>40280</v>
      </c>
      <c r="C671" s="335">
        <v>30</v>
      </c>
      <c r="D671" s="335">
        <v>11</v>
      </c>
      <c r="E671" s="335">
        <v>167</v>
      </c>
    </row>
    <row r="672" spans="1:5">
      <c r="A672" s="335">
        <v>16</v>
      </c>
      <c r="B672" s="375">
        <v>40280</v>
      </c>
      <c r="C672" s="335">
        <v>30</v>
      </c>
      <c r="D672" s="335">
        <v>11</v>
      </c>
      <c r="E672" s="335">
        <v>186</v>
      </c>
    </row>
    <row r="673" spans="1:5">
      <c r="A673" s="335">
        <v>16</v>
      </c>
      <c r="B673" s="375">
        <v>40280</v>
      </c>
      <c r="C673" s="335">
        <v>30</v>
      </c>
      <c r="D673" s="335">
        <v>11</v>
      </c>
      <c r="E673" s="335">
        <v>173</v>
      </c>
    </row>
    <row r="674" spans="1:5">
      <c r="A674" s="335">
        <v>16</v>
      </c>
      <c r="B674" s="375">
        <v>40280</v>
      </c>
      <c r="C674" s="335">
        <v>0</v>
      </c>
      <c r="D674" s="335">
        <v>20</v>
      </c>
      <c r="E674" s="335">
        <v>40</v>
      </c>
    </row>
    <row r="675" spans="1:5">
      <c r="A675" s="335">
        <v>16</v>
      </c>
      <c r="B675" s="375">
        <v>40280</v>
      </c>
      <c r="C675" s="335">
        <v>0</v>
      </c>
      <c r="D675" s="335">
        <v>20</v>
      </c>
      <c r="E675" s="335">
        <v>39</v>
      </c>
    </row>
    <row r="676" spans="1:5">
      <c r="A676" s="335">
        <v>16</v>
      </c>
      <c r="B676" s="375">
        <v>40280</v>
      </c>
      <c r="C676" s="335">
        <v>0</v>
      </c>
      <c r="D676" s="335">
        <v>20</v>
      </c>
      <c r="E676" s="335">
        <v>51</v>
      </c>
    </row>
    <row r="677" spans="1:5">
      <c r="A677" s="335">
        <v>16</v>
      </c>
      <c r="B677" s="375">
        <v>40280</v>
      </c>
      <c r="C677" s="335">
        <v>0</v>
      </c>
      <c r="D677" s="335">
        <v>20</v>
      </c>
      <c r="E677" s="335">
        <v>39</v>
      </c>
    </row>
    <row r="678" spans="1:5">
      <c r="A678" s="335">
        <v>16</v>
      </c>
      <c r="B678" s="375">
        <v>40280</v>
      </c>
      <c r="C678" s="335">
        <v>0</v>
      </c>
      <c r="D678" s="335">
        <v>20</v>
      </c>
      <c r="E678" s="335">
        <v>40</v>
      </c>
    </row>
    <row r="679" spans="1:5">
      <c r="A679" s="335">
        <v>16</v>
      </c>
      <c r="B679" s="375">
        <v>40280</v>
      </c>
      <c r="C679" s="335">
        <v>0</v>
      </c>
      <c r="D679" s="335">
        <v>20</v>
      </c>
      <c r="E679" s="335">
        <v>42</v>
      </c>
    </row>
    <row r="680" spans="1:5">
      <c r="A680" s="335">
        <v>16</v>
      </c>
      <c r="B680" s="375">
        <v>40280</v>
      </c>
      <c r="C680" s="335">
        <v>0</v>
      </c>
      <c r="D680" s="335">
        <v>20</v>
      </c>
      <c r="E680" s="335">
        <v>40</v>
      </c>
    </row>
    <row r="681" spans="1:5">
      <c r="A681" s="335">
        <v>16</v>
      </c>
      <c r="B681" s="375">
        <v>40280</v>
      </c>
      <c r="C681" s="335">
        <v>0</v>
      </c>
      <c r="D681" s="335">
        <v>20</v>
      </c>
      <c r="E681" s="335">
        <v>36</v>
      </c>
    </row>
    <row r="682" spans="1:5">
      <c r="A682" s="335">
        <v>16</v>
      </c>
      <c r="B682" s="375">
        <v>40280</v>
      </c>
      <c r="C682" s="335">
        <v>0</v>
      </c>
      <c r="D682" s="335">
        <v>20</v>
      </c>
      <c r="E682" s="335">
        <v>41</v>
      </c>
    </row>
    <row r="683" spans="1:5">
      <c r="A683" s="335">
        <v>16</v>
      </c>
      <c r="B683" s="375">
        <v>40280</v>
      </c>
      <c r="C683" s="335">
        <v>0</v>
      </c>
      <c r="D683" s="335">
        <v>30</v>
      </c>
      <c r="E683" s="335">
        <v>35</v>
      </c>
    </row>
    <row r="684" spans="1:5">
      <c r="A684" s="335">
        <v>16</v>
      </c>
      <c r="B684" s="375">
        <v>40280</v>
      </c>
      <c r="C684" s="335">
        <v>0</v>
      </c>
      <c r="D684" s="335">
        <v>30</v>
      </c>
      <c r="E684" s="335">
        <v>32</v>
      </c>
    </row>
    <row r="685" spans="1:5">
      <c r="A685" s="335">
        <v>16</v>
      </c>
      <c r="B685" s="375">
        <v>40280</v>
      </c>
      <c r="C685" s="335">
        <v>0</v>
      </c>
      <c r="D685" s="335">
        <v>30</v>
      </c>
      <c r="E685" s="335">
        <v>35</v>
      </c>
    </row>
    <row r="686" spans="1:5">
      <c r="A686" s="335">
        <v>16</v>
      </c>
      <c r="B686" s="375">
        <v>40280</v>
      </c>
      <c r="C686" s="335">
        <v>0</v>
      </c>
      <c r="D686" s="335">
        <v>30</v>
      </c>
      <c r="E686" s="335">
        <v>34</v>
      </c>
    </row>
    <row r="687" spans="1:5">
      <c r="A687" s="335">
        <v>16</v>
      </c>
      <c r="B687" s="375">
        <v>40280</v>
      </c>
      <c r="C687" s="335">
        <v>0</v>
      </c>
      <c r="D687" s="335">
        <v>30</v>
      </c>
      <c r="E687" s="335">
        <v>35</v>
      </c>
    </row>
    <row r="688" spans="1:5">
      <c r="A688" s="335">
        <v>16</v>
      </c>
      <c r="B688" s="375">
        <v>40280</v>
      </c>
      <c r="C688" s="335">
        <v>0</v>
      </c>
      <c r="D688" s="335">
        <v>30</v>
      </c>
      <c r="E688" s="335">
        <v>34</v>
      </c>
    </row>
    <row r="689" spans="1:5">
      <c r="A689" s="335">
        <v>16</v>
      </c>
      <c r="B689" s="375">
        <v>40280</v>
      </c>
      <c r="C689" s="335">
        <v>0</v>
      </c>
      <c r="D689" s="335">
        <v>30</v>
      </c>
      <c r="E689" s="335">
        <v>36</v>
      </c>
    </row>
    <row r="690" spans="1:5">
      <c r="A690" s="335">
        <v>16</v>
      </c>
      <c r="B690" s="375">
        <v>40280</v>
      </c>
      <c r="C690" s="335">
        <v>0</v>
      </c>
      <c r="D690" s="335">
        <v>30</v>
      </c>
      <c r="E690" s="335">
        <v>35</v>
      </c>
    </row>
    <row r="691" spans="1:5">
      <c r="A691" s="335">
        <v>16</v>
      </c>
      <c r="B691" s="375">
        <v>40280</v>
      </c>
      <c r="C691" s="335">
        <v>0</v>
      </c>
      <c r="D691" s="335">
        <v>30</v>
      </c>
      <c r="E691" s="335">
        <v>35</v>
      </c>
    </row>
    <row r="692" spans="1:5">
      <c r="A692" s="335">
        <v>16</v>
      </c>
      <c r="B692" s="375">
        <v>40280</v>
      </c>
      <c r="C692" s="335">
        <v>0</v>
      </c>
      <c r="D692" s="335">
        <v>30</v>
      </c>
      <c r="E692" s="335">
        <v>36</v>
      </c>
    </row>
    <row r="693" spans="1:5">
      <c r="A693" s="335">
        <v>16</v>
      </c>
      <c r="B693" s="375">
        <v>40280</v>
      </c>
      <c r="C693" s="335">
        <v>0</v>
      </c>
      <c r="D693" s="335">
        <v>30</v>
      </c>
      <c r="E693" s="335">
        <v>35</v>
      </c>
    </row>
    <row r="694" spans="1:5">
      <c r="A694" s="335">
        <v>16</v>
      </c>
      <c r="B694" s="375">
        <v>40280</v>
      </c>
      <c r="C694" s="335">
        <v>0</v>
      </c>
      <c r="D694" s="335">
        <v>30</v>
      </c>
      <c r="E694" s="335">
        <v>34</v>
      </c>
    </row>
    <row r="695" spans="1:5">
      <c r="A695" s="335">
        <v>16</v>
      </c>
      <c r="B695" s="375">
        <v>40280</v>
      </c>
      <c r="C695" s="335">
        <v>0</v>
      </c>
      <c r="D695" s="335">
        <v>30</v>
      </c>
      <c r="E695" s="335">
        <v>35</v>
      </c>
    </row>
    <row r="696" spans="1:5">
      <c r="A696" s="335">
        <v>16</v>
      </c>
      <c r="B696" s="375">
        <v>40280</v>
      </c>
      <c r="C696" s="335">
        <v>0</v>
      </c>
      <c r="D696" s="335">
        <v>30</v>
      </c>
      <c r="E696" s="335">
        <v>35</v>
      </c>
    </row>
    <row r="697" spans="1:5">
      <c r="A697" s="335">
        <v>16</v>
      </c>
      <c r="B697" s="375">
        <v>40280</v>
      </c>
      <c r="C697" s="335">
        <v>0</v>
      </c>
      <c r="D697" s="335">
        <v>30</v>
      </c>
      <c r="E697" s="335">
        <v>36</v>
      </c>
    </row>
    <row r="698" spans="1:5">
      <c r="A698" s="335">
        <v>16</v>
      </c>
      <c r="B698" s="375">
        <v>40280</v>
      </c>
      <c r="C698" s="335">
        <v>0</v>
      </c>
      <c r="D698" s="335">
        <v>30</v>
      </c>
      <c r="E698" s="335">
        <v>35</v>
      </c>
    </row>
    <row r="699" spans="1:5">
      <c r="A699" s="335">
        <v>16</v>
      </c>
      <c r="B699" s="375">
        <v>40280</v>
      </c>
      <c r="C699" s="335">
        <v>0</v>
      </c>
      <c r="D699" s="335">
        <v>30</v>
      </c>
      <c r="E699" s="335">
        <v>37</v>
      </c>
    </row>
    <row r="700" spans="1:5">
      <c r="A700" s="335">
        <v>16</v>
      </c>
      <c r="B700" s="375">
        <v>40280</v>
      </c>
      <c r="C700" s="335">
        <v>0</v>
      </c>
      <c r="D700" s="335">
        <v>30</v>
      </c>
      <c r="E700" s="335">
        <v>37</v>
      </c>
    </row>
    <row r="701" spans="1:5">
      <c r="A701" s="335">
        <v>16</v>
      </c>
      <c r="B701" s="375">
        <v>40280</v>
      </c>
      <c r="C701" s="335">
        <v>0</v>
      </c>
      <c r="D701" s="335">
        <v>101</v>
      </c>
      <c r="E701" s="335">
        <v>134</v>
      </c>
    </row>
    <row r="702" spans="1:5">
      <c r="A702" s="335">
        <v>16</v>
      </c>
      <c r="B702" s="375">
        <v>40280</v>
      </c>
      <c r="C702" s="335">
        <v>0</v>
      </c>
      <c r="D702" s="335">
        <v>41</v>
      </c>
      <c r="E702" s="335">
        <v>142</v>
      </c>
    </row>
    <row r="703" spans="1:5">
      <c r="A703" s="335">
        <v>16</v>
      </c>
      <c r="B703" s="375">
        <v>40280</v>
      </c>
      <c r="C703" s="335">
        <v>0</v>
      </c>
      <c r="D703" s="335">
        <v>41</v>
      </c>
      <c r="E703" s="335">
        <v>142</v>
      </c>
    </row>
    <row r="704" spans="1:5">
      <c r="A704" s="335">
        <v>16</v>
      </c>
      <c r="B704" s="375">
        <v>40280</v>
      </c>
      <c r="C704" s="335">
        <v>0</v>
      </c>
      <c r="D704" s="335">
        <v>41</v>
      </c>
      <c r="E704" s="335">
        <v>128</v>
      </c>
    </row>
    <row r="705" spans="1:5">
      <c r="A705" s="335">
        <v>16</v>
      </c>
      <c r="B705" s="375">
        <v>40280</v>
      </c>
      <c r="C705" s="335">
        <v>0</v>
      </c>
      <c r="D705" s="335">
        <v>61</v>
      </c>
      <c r="E705" s="335">
        <v>143</v>
      </c>
    </row>
    <row r="706" spans="1:5">
      <c r="A706" s="335">
        <v>16</v>
      </c>
      <c r="B706" s="375">
        <v>40280</v>
      </c>
      <c r="C706" s="335">
        <v>0</v>
      </c>
      <c r="D706" s="335">
        <v>70</v>
      </c>
      <c r="E706" s="335">
        <v>83</v>
      </c>
    </row>
    <row r="707" spans="1:5">
      <c r="A707" s="335">
        <v>16</v>
      </c>
      <c r="B707" s="375">
        <v>40280</v>
      </c>
      <c r="C707" s="335">
        <v>0</v>
      </c>
      <c r="D707" s="335">
        <v>70</v>
      </c>
      <c r="E707" s="335">
        <v>59</v>
      </c>
    </row>
    <row r="708" spans="1:5">
      <c r="A708" s="335">
        <v>16</v>
      </c>
      <c r="B708" s="375">
        <v>40280</v>
      </c>
      <c r="C708" s="335">
        <v>0</v>
      </c>
      <c r="D708" s="335">
        <v>70</v>
      </c>
      <c r="E708" s="335">
        <v>79</v>
      </c>
    </row>
    <row r="709" spans="1:5">
      <c r="A709" s="335">
        <v>16</v>
      </c>
      <c r="B709" s="375">
        <v>40281</v>
      </c>
      <c r="C709" s="335">
        <v>0</v>
      </c>
      <c r="D709" s="335">
        <v>20</v>
      </c>
      <c r="E709" s="335">
        <v>36</v>
      </c>
    </row>
    <row r="710" spans="1:5">
      <c r="A710" s="335">
        <v>16</v>
      </c>
      <c r="B710" s="375">
        <v>40281</v>
      </c>
      <c r="C710" s="335">
        <v>0</v>
      </c>
      <c r="D710" s="335">
        <v>20</v>
      </c>
      <c r="E710" s="335">
        <v>39</v>
      </c>
    </row>
    <row r="711" spans="1:5">
      <c r="A711" s="335">
        <v>16</v>
      </c>
      <c r="B711" s="375">
        <v>40281</v>
      </c>
      <c r="C711" s="335">
        <v>0</v>
      </c>
      <c r="D711" s="335">
        <v>20</v>
      </c>
      <c r="E711" s="335">
        <v>51</v>
      </c>
    </row>
    <row r="712" spans="1:5">
      <c r="A712" s="335">
        <v>16</v>
      </c>
      <c r="B712" s="375">
        <v>40281</v>
      </c>
      <c r="C712" s="335">
        <v>0</v>
      </c>
      <c r="D712" s="335">
        <v>20</v>
      </c>
      <c r="E712" s="335">
        <v>39</v>
      </c>
    </row>
    <row r="713" spans="1:5">
      <c r="A713" s="335">
        <v>16</v>
      </c>
      <c r="B713" s="375">
        <v>40281</v>
      </c>
      <c r="C713" s="335">
        <v>0</v>
      </c>
      <c r="D713" s="335">
        <v>20</v>
      </c>
      <c r="E713" s="335">
        <v>37</v>
      </c>
    </row>
    <row r="714" spans="1:5">
      <c r="A714" s="335">
        <v>16</v>
      </c>
      <c r="B714" s="375">
        <v>40281</v>
      </c>
      <c r="C714" s="335">
        <v>0</v>
      </c>
      <c r="D714" s="335">
        <v>20</v>
      </c>
      <c r="E714" s="335">
        <v>39</v>
      </c>
    </row>
    <row r="715" spans="1:5">
      <c r="A715" s="335">
        <v>16</v>
      </c>
      <c r="B715" s="375">
        <v>40281</v>
      </c>
      <c r="C715" s="335">
        <v>0</v>
      </c>
      <c r="D715" s="335">
        <v>20</v>
      </c>
      <c r="E715" s="335">
        <v>39</v>
      </c>
    </row>
    <row r="716" spans="1:5">
      <c r="A716" s="335">
        <v>16</v>
      </c>
      <c r="B716" s="375">
        <v>40281</v>
      </c>
      <c r="C716" s="335">
        <v>0</v>
      </c>
      <c r="D716" s="335">
        <v>20</v>
      </c>
      <c r="E716" s="335">
        <v>37</v>
      </c>
    </row>
    <row r="717" spans="1:5">
      <c r="A717" s="335">
        <v>16</v>
      </c>
      <c r="B717" s="375">
        <v>40281</v>
      </c>
      <c r="C717" s="335">
        <v>0</v>
      </c>
      <c r="D717" s="335">
        <v>20</v>
      </c>
      <c r="E717" s="335">
        <v>37</v>
      </c>
    </row>
    <row r="718" spans="1:5">
      <c r="A718" s="335">
        <v>16</v>
      </c>
      <c r="B718" s="375">
        <v>40281</v>
      </c>
      <c r="C718" s="335">
        <v>0</v>
      </c>
      <c r="D718" s="335">
        <v>20</v>
      </c>
      <c r="E718" s="335">
        <v>38</v>
      </c>
    </row>
    <row r="719" spans="1:5">
      <c r="A719" s="335">
        <v>16</v>
      </c>
      <c r="B719" s="375">
        <v>40281</v>
      </c>
      <c r="C719" s="335">
        <v>0</v>
      </c>
      <c r="D719" s="335">
        <v>20</v>
      </c>
      <c r="E719" s="335">
        <v>37</v>
      </c>
    </row>
    <row r="720" spans="1:5">
      <c r="A720" s="335">
        <v>16</v>
      </c>
      <c r="B720" s="375">
        <v>40281</v>
      </c>
      <c r="C720" s="335">
        <v>0</v>
      </c>
      <c r="D720" s="335">
        <v>20</v>
      </c>
      <c r="E720" s="335">
        <v>35</v>
      </c>
    </row>
    <row r="721" spans="1:5">
      <c r="A721" s="335">
        <v>16</v>
      </c>
      <c r="B721" s="375">
        <v>40281</v>
      </c>
      <c r="C721" s="335">
        <v>0</v>
      </c>
      <c r="D721" s="335">
        <v>20</v>
      </c>
      <c r="E721" s="335">
        <v>39</v>
      </c>
    </row>
    <row r="722" spans="1:5">
      <c r="A722" s="335">
        <v>16</v>
      </c>
      <c r="B722" s="375">
        <v>40281</v>
      </c>
      <c r="C722" s="335">
        <v>0</v>
      </c>
      <c r="D722" s="335">
        <v>20</v>
      </c>
      <c r="E722" s="335">
        <v>39</v>
      </c>
    </row>
    <row r="723" spans="1:5">
      <c r="A723" s="335">
        <v>16</v>
      </c>
      <c r="B723" s="375">
        <v>40281</v>
      </c>
      <c r="C723" s="335">
        <v>0</v>
      </c>
      <c r="D723" s="335">
        <v>20</v>
      </c>
      <c r="E723" s="335">
        <v>39</v>
      </c>
    </row>
    <row r="724" spans="1:5">
      <c r="A724" s="335">
        <v>16</v>
      </c>
      <c r="B724" s="375">
        <v>40281</v>
      </c>
      <c r="C724" s="335">
        <v>0</v>
      </c>
      <c r="D724" s="335">
        <v>20</v>
      </c>
      <c r="E724" s="335">
        <v>43</v>
      </c>
    </row>
    <row r="725" spans="1:5">
      <c r="A725" s="335">
        <v>16</v>
      </c>
      <c r="B725" s="375">
        <v>40281</v>
      </c>
      <c r="C725" s="335">
        <v>0</v>
      </c>
      <c r="D725" s="335">
        <v>20</v>
      </c>
      <c r="E725" s="335">
        <v>35</v>
      </c>
    </row>
    <row r="726" spans="1:5">
      <c r="A726" s="335">
        <v>16</v>
      </c>
      <c r="B726" s="375">
        <v>40281</v>
      </c>
      <c r="C726" s="335">
        <v>0</v>
      </c>
      <c r="D726" s="335">
        <v>20</v>
      </c>
      <c r="E726" s="335">
        <v>37</v>
      </c>
    </row>
    <row r="727" spans="1:5">
      <c r="A727" s="335">
        <v>16</v>
      </c>
      <c r="B727" s="375">
        <v>40281</v>
      </c>
      <c r="C727" s="335">
        <v>0</v>
      </c>
      <c r="D727" s="335">
        <v>20</v>
      </c>
      <c r="E727" s="335">
        <v>39</v>
      </c>
    </row>
    <row r="728" spans="1:5">
      <c r="A728" s="335">
        <v>16</v>
      </c>
      <c r="B728" s="375">
        <v>40281</v>
      </c>
      <c r="C728" s="335">
        <v>0</v>
      </c>
      <c r="D728" s="335">
        <v>20</v>
      </c>
      <c r="E728" s="335">
        <v>38</v>
      </c>
    </row>
    <row r="729" spans="1:5">
      <c r="A729" s="335">
        <v>16</v>
      </c>
      <c r="B729" s="375">
        <v>40281</v>
      </c>
      <c r="C729" s="335">
        <v>0</v>
      </c>
      <c r="D729" s="335">
        <v>30</v>
      </c>
      <c r="E729" s="335">
        <v>35</v>
      </c>
    </row>
    <row r="730" spans="1:5">
      <c r="A730" s="335">
        <v>16</v>
      </c>
      <c r="B730" s="375">
        <v>40281</v>
      </c>
      <c r="C730" s="335">
        <v>0</v>
      </c>
      <c r="D730" s="335">
        <v>30</v>
      </c>
      <c r="E730" s="335">
        <v>37</v>
      </c>
    </row>
    <row r="731" spans="1:5">
      <c r="A731" s="335">
        <v>16</v>
      </c>
      <c r="B731" s="375">
        <v>40281</v>
      </c>
      <c r="C731" s="335">
        <v>0</v>
      </c>
      <c r="D731" s="335">
        <v>30</v>
      </c>
      <c r="E731" s="335">
        <v>36</v>
      </c>
    </row>
    <row r="732" spans="1:5">
      <c r="A732" s="335">
        <v>16</v>
      </c>
      <c r="B732" s="375">
        <v>40281</v>
      </c>
      <c r="C732" s="335">
        <v>0</v>
      </c>
      <c r="D732" s="335">
        <v>30</v>
      </c>
      <c r="E732" s="335">
        <v>35</v>
      </c>
    </row>
    <row r="733" spans="1:5">
      <c r="A733" s="335">
        <v>16</v>
      </c>
      <c r="B733" s="375">
        <v>40281</v>
      </c>
      <c r="C733" s="335">
        <v>0</v>
      </c>
      <c r="D733" s="335">
        <v>30</v>
      </c>
      <c r="E733" s="335">
        <v>34</v>
      </c>
    </row>
    <row r="734" spans="1:5">
      <c r="A734" s="335">
        <v>16</v>
      </c>
      <c r="B734" s="375">
        <v>40281</v>
      </c>
      <c r="C734" s="335">
        <v>0</v>
      </c>
      <c r="D734" s="335">
        <v>30</v>
      </c>
      <c r="E734" s="335">
        <v>35</v>
      </c>
    </row>
    <row r="735" spans="1:5">
      <c r="A735" s="335">
        <v>16</v>
      </c>
      <c r="B735" s="375">
        <v>40281</v>
      </c>
      <c r="C735" s="335">
        <v>0</v>
      </c>
      <c r="D735" s="335">
        <v>30</v>
      </c>
      <c r="E735" s="335">
        <v>36</v>
      </c>
    </row>
    <row r="736" spans="1:5">
      <c r="A736" s="335">
        <v>16</v>
      </c>
      <c r="B736" s="375">
        <v>40281</v>
      </c>
      <c r="C736" s="335">
        <v>0</v>
      </c>
      <c r="D736" s="335">
        <v>30</v>
      </c>
      <c r="E736" s="335">
        <v>35</v>
      </c>
    </row>
    <row r="737" spans="1:5">
      <c r="A737" s="335">
        <v>16</v>
      </c>
      <c r="B737" s="375">
        <v>40281</v>
      </c>
      <c r="C737" s="335">
        <v>0</v>
      </c>
      <c r="D737" s="335">
        <v>30</v>
      </c>
      <c r="E737" s="335">
        <v>33</v>
      </c>
    </row>
    <row r="738" spans="1:5">
      <c r="A738" s="335">
        <v>16</v>
      </c>
      <c r="B738" s="375">
        <v>40281</v>
      </c>
      <c r="C738" s="335">
        <v>0</v>
      </c>
      <c r="D738" s="335">
        <v>30</v>
      </c>
      <c r="E738" s="335">
        <v>34</v>
      </c>
    </row>
    <row r="739" spans="1:5">
      <c r="A739" s="335">
        <v>16</v>
      </c>
      <c r="B739" s="375">
        <v>40281</v>
      </c>
      <c r="C739" s="335">
        <v>0</v>
      </c>
      <c r="D739" s="335">
        <v>30</v>
      </c>
      <c r="E739" s="335">
        <v>34</v>
      </c>
    </row>
    <row r="740" spans="1:5">
      <c r="A740" s="335">
        <v>16</v>
      </c>
      <c r="B740" s="375">
        <v>40281</v>
      </c>
      <c r="C740" s="335">
        <v>0</v>
      </c>
      <c r="D740" s="335">
        <v>30</v>
      </c>
      <c r="E740" s="335">
        <v>37</v>
      </c>
    </row>
    <row r="741" spans="1:5">
      <c r="A741" s="335">
        <v>16</v>
      </c>
      <c r="B741" s="375">
        <v>40281</v>
      </c>
      <c r="C741" s="335">
        <v>0</v>
      </c>
      <c r="D741" s="335">
        <v>30</v>
      </c>
      <c r="E741" s="335">
        <v>35</v>
      </c>
    </row>
    <row r="742" spans="1:5">
      <c r="A742" s="335">
        <v>16</v>
      </c>
      <c r="B742" s="375">
        <v>40281</v>
      </c>
      <c r="C742" s="335">
        <v>0</v>
      </c>
      <c r="D742" s="335">
        <v>30</v>
      </c>
      <c r="E742" s="335">
        <v>34</v>
      </c>
    </row>
    <row r="743" spans="1:5">
      <c r="A743" s="335">
        <v>16</v>
      </c>
      <c r="B743" s="375">
        <v>40281</v>
      </c>
      <c r="C743" s="335">
        <v>0</v>
      </c>
      <c r="D743" s="335">
        <v>30</v>
      </c>
      <c r="E743" s="335">
        <v>34</v>
      </c>
    </row>
    <row r="744" spans="1:5">
      <c r="A744" s="335">
        <v>16</v>
      </c>
      <c r="B744" s="375">
        <v>40281</v>
      </c>
      <c r="C744" s="335">
        <v>0</v>
      </c>
      <c r="D744" s="335">
        <v>30</v>
      </c>
      <c r="E744" s="335">
        <v>34</v>
      </c>
    </row>
    <row r="745" spans="1:5">
      <c r="A745" s="335">
        <v>16</v>
      </c>
      <c r="B745" s="375">
        <v>40281</v>
      </c>
      <c r="C745" s="335">
        <v>0</v>
      </c>
      <c r="D745" s="335">
        <v>30</v>
      </c>
      <c r="E745" s="335">
        <v>35</v>
      </c>
    </row>
    <row r="746" spans="1:5">
      <c r="A746" s="335">
        <v>16</v>
      </c>
      <c r="B746" s="375">
        <v>40281</v>
      </c>
      <c r="C746" s="335">
        <v>0</v>
      </c>
      <c r="D746" s="335">
        <v>30</v>
      </c>
      <c r="E746" s="335">
        <v>36</v>
      </c>
    </row>
    <row r="747" spans="1:5">
      <c r="A747" s="335">
        <v>16</v>
      </c>
      <c r="B747" s="375">
        <v>40281</v>
      </c>
      <c r="C747" s="335">
        <v>0</v>
      </c>
      <c r="D747" s="335">
        <v>30</v>
      </c>
      <c r="E747" s="335">
        <v>35</v>
      </c>
    </row>
    <row r="748" spans="1:5">
      <c r="A748" s="335">
        <v>16</v>
      </c>
      <c r="B748" s="375">
        <v>40281</v>
      </c>
      <c r="C748" s="335">
        <v>0</v>
      </c>
      <c r="D748" s="335">
        <v>30</v>
      </c>
      <c r="E748" s="335">
        <v>35</v>
      </c>
    </row>
    <row r="749" spans="1:5">
      <c r="A749" s="335">
        <v>16</v>
      </c>
      <c r="B749" s="375">
        <v>40281</v>
      </c>
      <c r="C749" s="335">
        <v>0</v>
      </c>
      <c r="D749" s="335">
        <v>30</v>
      </c>
      <c r="E749" s="335">
        <v>36</v>
      </c>
    </row>
    <row r="750" spans="1:5">
      <c r="A750" s="335">
        <v>16</v>
      </c>
      <c r="B750" s="375">
        <v>40281</v>
      </c>
      <c r="C750" s="335">
        <v>0</v>
      </c>
      <c r="D750" s="335">
        <v>30</v>
      </c>
      <c r="E750" s="335">
        <v>34</v>
      </c>
    </row>
    <row r="751" spans="1:5">
      <c r="A751" s="335">
        <v>16</v>
      </c>
      <c r="B751" s="375">
        <v>40281</v>
      </c>
      <c r="C751" s="335">
        <v>0</v>
      </c>
      <c r="D751" s="335">
        <v>30</v>
      </c>
      <c r="E751" s="335">
        <v>35</v>
      </c>
    </row>
    <row r="752" spans="1:5">
      <c r="A752" s="335">
        <v>16</v>
      </c>
      <c r="B752" s="375">
        <v>40281</v>
      </c>
      <c r="C752" s="335">
        <v>30</v>
      </c>
      <c r="D752" s="335">
        <v>11</v>
      </c>
      <c r="E752" s="335">
        <v>192</v>
      </c>
    </row>
    <row r="753" spans="1:5">
      <c r="A753" s="335">
        <v>16</v>
      </c>
      <c r="B753" s="375">
        <v>40281</v>
      </c>
      <c r="C753" s="335">
        <v>30</v>
      </c>
      <c r="D753" s="335">
        <v>11</v>
      </c>
      <c r="E753" s="335">
        <v>176</v>
      </c>
    </row>
    <row r="754" spans="1:5">
      <c r="A754" s="335">
        <v>16</v>
      </c>
      <c r="B754" s="375">
        <v>40281</v>
      </c>
      <c r="C754" s="335">
        <v>0</v>
      </c>
      <c r="D754" s="335">
        <v>70</v>
      </c>
      <c r="E754" s="335">
        <v>75</v>
      </c>
    </row>
    <row r="755" spans="1:5">
      <c r="A755" s="335">
        <v>16</v>
      </c>
      <c r="B755" s="375">
        <v>40282</v>
      </c>
      <c r="C755" s="335">
        <v>0</v>
      </c>
      <c r="D755" s="335">
        <v>10</v>
      </c>
      <c r="E755" s="335">
        <v>55</v>
      </c>
    </row>
    <row r="756" spans="1:5">
      <c r="A756" s="335">
        <v>16</v>
      </c>
      <c r="B756" s="375">
        <v>40282</v>
      </c>
      <c r="C756" s="335">
        <v>0</v>
      </c>
      <c r="D756" s="335">
        <v>41</v>
      </c>
      <c r="E756" s="335">
        <v>140</v>
      </c>
    </row>
    <row r="757" spans="1:5">
      <c r="A757" s="335">
        <v>16</v>
      </c>
      <c r="B757" s="375">
        <v>40282</v>
      </c>
      <c r="C757" s="335">
        <v>0</v>
      </c>
      <c r="D757" s="335">
        <v>41</v>
      </c>
      <c r="E757" s="335">
        <v>90</v>
      </c>
    </row>
    <row r="758" spans="1:5">
      <c r="A758" s="335">
        <v>16</v>
      </c>
      <c r="B758" s="375">
        <v>40282</v>
      </c>
      <c r="C758" s="335">
        <v>0</v>
      </c>
      <c r="D758" s="335">
        <v>41</v>
      </c>
      <c r="E758" s="335">
        <v>102</v>
      </c>
    </row>
    <row r="759" spans="1:5">
      <c r="A759" s="335">
        <v>16</v>
      </c>
      <c r="B759" s="375">
        <v>40282</v>
      </c>
      <c r="C759" s="335">
        <v>0</v>
      </c>
      <c r="D759" s="335">
        <v>41</v>
      </c>
      <c r="E759" s="335">
        <v>87</v>
      </c>
    </row>
    <row r="760" spans="1:5">
      <c r="A760" s="335">
        <v>16</v>
      </c>
      <c r="B760" s="375">
        <v>40282</v>
      </c>
      <c r="C760" s="335">
        <v>0</v>
      </c>
      <c r="D760" s="335">
        <v>11</v>
      </c>
      <c r="E760" s="335">
        <v>102</v>
      </c>
    </row>
    <row r="761" spans="1:5">
      <c r="A761" s="335">
        <v>16</v>
      </c>
      <c r="B761" s="375">
        <v>40282</v>
      </c>
      <c r="C761" s="335">
        <v>0</v>
      </c>
      <c r="D761" s="335">
        <v>11</v>
      </c>
      <c r="E761" s="335">
        <v>89</v>
      </c>
    </row>
    <row r="762" spans="1:5">
      <c r="A762" s="335">
        <v>16</v>
      </c>
      <c r="B762" s="375">
        <v>40282</v>
      </c>
      <c r="C762" s="335">
        <v>0</v>
      </c>
      <c r="D762" s="335">
        <v>71</v>
      </c>
      <c r="E762" s="335">
        <v>96</v>
      </c>
    </row>
    <row r="763" spans="1:5">
      <c r="A763" s="335">
        <v>16</v>
      </c>
      <c r="B763" s="375">
        <v>40282</v>
      </c>
      <c r="C763" s="335">
        <v>0</v>
      </c>
      <c r="D763" s="335">
        <v>70</v>
      </c>
      <c r="E763" s="335">
        <v>75</v>
      </c>
    </row>
    <row r="764" spans="1:5">
      <c r="A764" s="335">
        <v>16</v>
      </c>
      <c r="B764" s="375">
        <v>40283</v>
      </c>
      <c r="C764" s="335">
        <v>0</v>
      </c>
      <c r="D764" s="335">
        <v>30</v>
      </c>
      <c r="E764" s="335">
        <v>33</v>
      </c>
    </row>
    <row r="765" spans="1:5">
      <c r="A765" s="335">
        <v>16</v>
      </c>
      <c r="B765" s="375">
        <v>40283</v>
      </c>
      <c r="C765" s="335">
        <v>0</v>
      </c>
      <c r="D765" s="335">
        <v>30</v>
      </c>
      <c r="E765" s="335">
        <v>34</v>
      </c>
    </row>
    <row r="766" spans="1:5">
      <c r="A766" s="335">
        <v>16</v>
      </c>
      <c r="B766" s="375">
        <v>40283</v>
      </c>
      <c r="C766" s="335">
        <v>0</v>
      </c>
      <c r="D766" s="335">
        <v>30</v>
      </c>
      <c r="E766" s="335">
        <v>32</v>
      </c>
    </row>
    <row r="767" spans="1:5">
      <c r="A767" s="335">
        <v>16</v>
      </c>
      <c r="B767" s="375">
        <v>40283</v>
      </c>
      <c r="C767" s="335">
        <v>0</v>
      </c>
      <c r="D767" s="335">
        <v>30</v>
      </c>
      <c r="E767" s="335">
        <v>33</v>
      </c>
    </row>
    <row r="768" spans="1:5">
      <c r="A768" s="335">
        <v>16</v>
      </c>
      <c r="B768" s="375">
        <v>40283</v>
      </c>
      <c r="C768" s="335">
        <v>0</v>
      </c>
      <c r="D768" s="335">
        <v>30</v>
      </c>
      <c r="E768" s="335">
        <v>34</v>
      </c>
    </row>
    <row r="769" spans="1:5">
      <c r="A769" s="335">
        <v>16</v>
      </c>
      <c r="B769" s="375">
        <v>40283</v>
      </c>
      <c r="C769" s="335">
        <v>0</v>
      </c>
      <c r="D769" s="335">
        <v>30</v>
      </c>
      <c r="E769" s="335">
        <v>33</v>
      </c>
    </row>
    <row r="770" spans="1:5">
      <c r="A770" s="335">
        <v>16</v>
      </c>
      <c r="B770" s="375">
        <v>40283</v>
      </c>
      <c r="C770" s="335">
        <v>0</v>
      </c>
      <c r="D770" s="335">
        <v>30</v>
      </c>
      <c r="E770" s="335">
        <v>34</v>
      </c>
    </row>
    <row r="771" spans="1:5">
      <c r="A771" s="335">
        <v>16</v>
      </c>
      <c r="B771" s="375">
        <v>40283</v>
      </c>
      <c r="C771" s="335">
        <v>0</v>
      </c>
      <c r="D771" s="335">
        <v>30</v>
      </c>
      <c r="E771" s="335">
        <v>34</v>
      </c>
    </row>
    <row r="772" spans="1:5">
      <c r="A772" s="335">
        <v>16</v>
      </c>
      <c r="B772" s="375">
        <v>40283</v>
      </c>
      <c r="C772" s="335">
        <v>0</v>
      </c>
      <c r="D772" s="335">
        <v>30</v>
      </c>
      <c r="E772" s="335">
        <v>36</v>
      </c>
    </row>
    <row r="773" spans="1:5">
      <c r="A773" s="335">
        <v>16</v>
      </c>
      <c r="B773" s="375">
        <v>40283</v>
      </c>
      <c r="C773" s="335">
        <v>0</v>
      </c>
      <c r="D773" s="335">
        <v>30</v>
      </c>
      <c r="E773" s="335">
        <v>35</v>
      </c>
    </row>
    <row r="774" spans="1:5">
      <c r="A774" s="335">
        <v>16</v>
      </c>
      <c r="B774" s="375">
        <v>40283</v>
      </c>
      <c r="C774" s="335">
        <v>0</v>
      </c>
      <c r="D774" s="335">
        <v>30</v>
      </c>
      <c r="E774" s="335">
        <v>34</v>
      </c>
    </row>
    <row r="775" spans="1:5">
      <c r="A775" s="335">
        <v>16</v>
      </c>
      <c r="B775" s="375">
        <v>40283</v>
      </c>
      <c r="C775" s="335">
        <v>0</v>
      </c>
      <c r="D775" s="335">
        <v>30</v>
      </c>
      <c r="E775" s="335">
        <v>33</v>
      </c>
    </row>
    <row r="776" spans="1:5">
      <c r="A776" s="335">
        <v>16</v>
      </c>
      <c r="B776" s="375">
        <v>40283</v>
      </c>
      <c r="C776" s="335">
        <v>0</v>
      </c>
      <c r="D776" s="335">
        <v>30</v>
      </c>
      <c r="E776" s="335">
        <v>35</v>
      </c>
    </row>
    <row r="777" spans="1:5">
      <c r="A777" s="335">
        <v>16</v>
      </c>
      <c r="B777" s="375">
        <v>40283</v>
      </c>
      <c r="C777" s="335">
        <v>0</v>
      </c>
      <c r="D777" s="335">
        <v>30</v>
      </c>
      <c r="E777" s="335">
        <v>33</v>
      </c>
    </row>
    <row r="778" spans="1:5">
      <c r="A778" s="335">
        <v>16</v>
      </c>
      <c r="B778" s="375">
        <v>40283</v>
      </c>
      <c r="C778" s="335">
        <v>0</v>
      </c>
      <c r="D778" s="335">
        <v>30</v>
      </c>
      <c r="E778" s="335">
        <v>34</v>
      </c>
    </row>
    <row r="779" spans="1:5">
      <c r="A779" s="335">
        <v>16</v>
      </c>
      <c r="B779" s="375">
        <v>40283</v>
      </c>
      <c r="C779" s="335">
        <v>0</v>
      </c>
      <c r="D779" s="335">
        <v>30</v>
      </c>
      <c r="E779" s="335">
        <v>34</v>
      </c>
    </row>
    <row r="780" spans="1:5">
      <c r="A780" s="335">
        <v>16</v>
      </c>
      <c r="B780" s="375">
        <v>40283</v>
      </c>
      <c r="C780" s="335">
        <v>0</v>
      </c>
      <c r="D780" s="335">
        <v>30</v>
      </c>
      <c r="E780" s="335">
        <v>35</v>
      </c>
    </row>
    <row r="781" spans="1:5">
      <c r="A781" s="335">
        <v>16</v>
      </c>
      <c r="B781" s="375">
        <v>40283</v>
      </c>
      <c r="C781" s="335">
        <v>0</v>
      </c>
      <c r="D781" s="335">
        <v>30</v>
      </c>
      <c r="E781" s="335">
        <v>35</v>
      </c>
    </row>
    <row r="782" spans="1:5">
      <c r="A782" s="335">
        <v>16</v>
      </c>
      <c r="B782" s="375">
        <v>40283</v>
      </c>
      <c r="C782" s="335">
        <v>0</v>
      </c>
      <c r="D782" s="335">
        <v>30</v>
      </c>
      <c r="E782" s="335">
        <v>33</v>
      </c>
    </row>
    <row r="783" spans="1:5">
      <c r="A783" s="335">
        <v>16</v>
      </c>
      <c r="B783" s="375">
        <v>40283</v>
      </c>
      <c r="C783" s="335">
        <v>0</v>
      </c>
      <c r="D783" s="335">
        <v>30</v>
      </c>
      <c r="E783" s="335">
        <v>35</v>
      </c>
    </row>
    <row r="784" spans="1:5">
      <c r="A784" s="335">
        <v>16</v>
      </c>
      <c r="B784" s="375">
        <v>40283</v>
      </c>
      <c r="C784" s="335">
        <v>0</v>
      </c>
      <c r="D784" s="335">
        <v>20</v>
      </c>
      <c r="E784" s="335">
        <v>36</v>
      </c>
    </row>
    <row r="785" spans="1:5">
      <c r="A785" s="335">
        <v>16</v>
      </c>
      <c r="B785" s="375">
        <v>40283</v>
      </c>
      <c r="C785" s="335">
        <v>0</v>
      </c>
      <c r="D785" s="335">
        <v>20</v>
      </c>
      <c r="E785" s="335">
        <v>37</v>
      </c>
    </row>
    <row r="786" spans="1:5">
      <c r="A786" s="335">
        <v>16</v>
      </c>
      <c r="B786" s="375">
        <v>40283</v>
      </c>
      <c r="C786" s="335">
        <v>0</v>
      </c>
      <c r="D786" s="335">
        <v>20</v>
      </c>
      <c r="E786" s="335">
        <v>39</v>
      </c>
    </row>
    <row r="787" spans="1:5">
      <c r="A787" s="335">
        <v>16</v>
      </c>
      <c r="B787" s="375">
        <v>40283</v>
      </c>
      <c r="C787" s="335">
        <v>0</v>
      </c>
      <c r="D787" s="335">
        <v>70</v>
      </c>
      <c r="E787" s="335">
        <v>70</v>
      </c>
    </row>
    <row r="788" spans="1:5">
      <c r="A788" s="335">
        <v>16</v>
      </c>
      <c r="B788" s="375">
        <v>40283</v>
      </c>
      <c r="C788" s="335">
        <v>0</v>
      </c>
      <c r="D788" s="335">
        <v>70</v>
      </c>
      <c r="E788" s="335">
        <v>62</v>
      </c>
    </row>
    <row r="789" spans="1:5">
      <c r="A789" s="335">
        <v>16</v>
      </c>
      <c r="B789" s="375">
        <v>40283</v>
      </c>
      <c r="C789" s="335">
        <v>0</v>
      </c>
      <c r="D789" s="335">
        <v>70</v>
      </c>
      <c r="E789" s="335">
        <v>83</v>
      </c>
    </row>
    <row r="790" spans="1:5">
      <c r="A790" s="335">
        <v>16</v>
      </c>
      <c r="B790" s="375">
        <v>40283</v>
      </c>
      <c r="C790" s="335">
        <v>0</v>
      </c>
      <c r="D790" s="335">
        <v>70</v>
      </c>
      <c r="E790" s="335">
        <v>73</v>
      </c>
    </row>
    <row r="791" spans="1:5">
      <c r="A791" s="335">
        <v>16</v>
      </c>
      <c r="B791" s="375">
        <v>40283</v>
      </c>
      <c r="C791" s="335">
        <v>0</v>
      </c>
      <c r="D791" s="335">
        <v>71</v>
      </c>
      <c r="E791" s="335">
        <v>93</v>
      </c>
    </row>
    <row r="792" spans="1:5">
      <c r="A792" s="335">
        <v>16</v>
      </c>
      <c r="B792" s="375">
        <v>40283</v>
      </c>
      <c r="C792" s="335">
        <v>0</v>
      </c>
      <c r="D792" s="335">
        <v>71</v>
      </c>
      <c r="E792" s="335">
        <v>102</v>
      </c>
    </row>
    <row r="793" spans="1:5">
      <c r="A793" s="335">
        <v>16</v>
      </c>
      <c r="B793" s="375">
        <v>40283</v>
      </c>
      <c r="C793" s="335">
        <v>0</v>
      </c>
      <c r="D793" s="335">
        <v>61</v>
      </c>
      <c r="E793" s="335">
        <v>91</v>
      </c>
    </row>
    <row r="794" spans="1:5">
      <c r="A794" s="335">
        <v>16</v>
      </c>
      <c r="B794" s="375">
        <v>40283</v>
      </c>
      <c r="C794" s="335">
        <v>0</v>
      </c>
      <c r="D794" s="335">
        <v>70</v>
      </c>
      <c r="E794" s="335">
        <v>88</v>
      </c>
    </row>
    <row r="795" spans="1:5">
      <c r="A795" s="335">
        <v>16</v>
      </c>
      <c r="B795" s="375">
        <v>40283</v>
      </c>
      <c r="C795" s="335">
        <v>0</v>
      </c>
      <c r="D795" s="335">
        <v>70</v>
      </c>
      <c r="E795" s="335">
        <v>91</v>
      </c>
    </row>
    <row r="796" spans="1:5">
      <c r="A796" s="335">
        <v>16</v>
      </c>
      <c r="B796" s="375">
        <v>40284</v>
      </c>
      <c r="C796" s="335">
        <v>0</v>
      </c>
      <c r="D796" s="335">
        <v>41</v>
      </c>
      <c r="E796" s="335">
        <v>134</v>
      </c>
    </row>
    <row r="797" spans="1:5">
      <c r="A797" s="335">
        <v>16</v>
      </c>
      <c r="B797" s="375">
        <v>40284</v>
      </c>
      <c r="C797" s="335">
        <v>0</v>
      </c>
      <c r="D797" s="335">
        <v>41</v>
      </c>
      <c r="E797" s="335">
        <v>153</v>
      </c>
    </row>
    <row r="798" spans="1:5">
      <c r="A798" s="335">
        <v>16</v>
      </c>
      <c r="B798" s="375">
        <v>40284</v>
      </c>
      <c r="C798" s="335">
        <v>0</v>
      </c>
      <c r="D798" s="335">
        <v>71</v>
      </c>
      <c r="E798" s="335">
        <v>113</v>
      </c>
    </row>
    <row r="799" spans="1:5">
      <c r="A799" s="335">
        <v>16</v>
      </c>
      <c r="B799" s="375">
        <v>40284</v>
      </c>
      <c r="C799" s="335">
        <v>0</v>
      </c>
      <c r="D799" s="335">
        <v>71</v>
      </c>
      <c r="E799" s="335">
        <v>89</v>
      </c>
    </row>
    <row r="800" spans="1:5">
      <c r="A800" s="335">
        <v>16</v>
      </c>
      <c r="B800" s="375">
        <v>40284</v>
      </c>
      <c r="C800" s="335">
        <v>0</v>
      </c>
      <c r="D800" s="335">
        <v>11</v>
      </c>
      <c r="E800" s="335">
        <v>71</v>
      </c>
    </row>
    <row r="801" spans="1:5">
      <c r="A801" s="335">
        <v>16</v>
      </c>
      <c r="B801" s="375">
        <v>40284</v>
      </c>
      <c r="C801" s="335">
        <v>0</v>
      </c>
      <c r="D801" s="335">
        <v>11</v>
      </c>
      <c r="E801" s="335">
        <v>78</v>
      </c>
    </row>
    <row r="802" spans="1:5">
      <c r="A802" s="335">
        <v>16</v>
      </c>
      <c r="B802" s="375">
        <v>40284</v>
      </c>
      <c r="C802" s="335">
        <v>0</v>
      </c>
      <c r="D802" s="335">
        <v>11</v>
      </c>
      <c r="E802" s="335">
        <v>72</v>
      </c>
    </row>
    <row r="803" spans="1:5">
      <c r="A803" s="335">
        <v>16</v>
      </c>
      <c r="B803" s="375">
        <v>40284</v>
      </c>
      <c r="C803" s="335">
        <v>0</v>
      </c>
      <c r="D803" s="335">
        <v>11</v>
      </c>
      <c r="E803" s="335">
        <v>73</v>
      </c>
    </row>
    <row r="804" spans="1:5">
      <c r="A804" s="335">
        <v>16</v>
      </c>
      <c r="B804" s="375">
        <v>40284</v>
      </c>
      <c r="C804" s="335">
        <v>0</v>
      </c>
      <c r="D804" s="335">
        <v>11</v>
      </c>
      <c r="E804" s="335">
        <v>70</v>
      </c>
    </row>
    <row r="805" spans="1:5">
      <c r="A805" s="335">
        <v>16</v>
      </c>
      <c r="B805" s="375">
        <v>40284</v>
      </c>
      <c r="C805" s="335">
        <v>0</v>
      </c>
      <c r="D805" s="335">
        <v>11</v>
      </c>
      <c r="E805" s="335">
        <v>71</v>
      </c>
    </row>
    <row r="806" spans="1:5">
      <c r="A806" s="335">
        <v>16</v>
      </c>
      <c r="B806" s="375">
        <v>40284</v>
      </c>
      <c r="C806" s="335">
        <v>0</v>
      </c>
      <c r="D806" s="335">
        <v>11</v>
      </c>
      <c r="E806" s="335">
        <v>80</v>
      </c>
    </row>
    <row r="807" spans="1:5">
      <c r="A807" s="335">
        <v>16</v>
      </c>
      <c r="B807" s="375">
        <v>40284</v>
      </c>
      <c r="C807" s="335">
        <v>0</v>
      </c>
      <c r="D807" s="335">
        <v>11</v>
      </c>
      <c r="E807" s="335">
        <v>71</v>
      </c>
    </row>
    <row r="808" spans="1:5">
      <c r="A808" s="335">
        <v>16</v>
      </c>
      <c r="B808" s="375">
        <v>40284</v>
      </c>
      <c r="C808" s="335">
        <v>0</v>
      </c>
      <c r="D808" s="335">
        <v>11</v>
      </c>
      <c r="E808" s="335">
        <v>80</v>
      </c>
    </row>
    <row r="809" spans="1:5">
      <c r="A809" s="335">
        <v>16</v>
      </c>
      <c r="B809" s="375">
        <v>40285</v>
      </c>
      <c r="C809" s="335">
        <v>0</v>
      </c>
      <c r="D809" s="335">
        <v>20</v>
      </c>
      <c r="E809" s="335">
        <v>37</v>
      </c>
    </row>
    <row r="810" spans="1:5">
      <c r="A810" s="335">
        <v>16</v>
      </c>
      <c r="B810" s="375">
        <v>40285</v>
      </c>
      <c r="C810" s="335">
        <v>0</v>
      </c>
      <c r="D810" s="335">
        <v>20</v>
      </c>
      <c r="E810" s="335">
        <v>37</v>
      </c>
    </row>
    <row r="811" spans="1:5">
      <c r="A811" s="335">
        <v>16</v>
      </c>
      <c r="B811" s="375">
        <v>40285</v>
      </c>
      <c r="C811" s="335">
        <v>0</v>
      </c>
      <c r="D811" s="335">
        <v>20</v>
      </c>
      <c r="E811" s="335">
        <v>49</v>
      </c>
    </row>
    <row r="812" spans="1:5">
      <c r="A812" s="335">
        <v>16</v>
      </c>
      <c r="B812" s="375">
        <v>40285</v>
      </c>
      <c r="C812" s="335">
        <v>0</v>
      </c>
      <c r="D812" s="335">
        <v>20</v>
      </c>
      <c r="E812" s="335">
        <v>38</v>
      </c>
    </row>
    <row r="813" spans="1:5">
      <c r="A813" s="335">
        <v>16</v>
      </c>
      <c r="B813" s="375">
        <v>40285</v>
      </c>
      <c r="C813" s="335">
        <v>0</v>
      </c>
      <c r="D813" s="335">
        <v>20</v>
      </c>
      <c r="E813" s="335">
        <v>37</v>
      </c>
    </row>
    <row r="814" spans="1:5">
      <c r="A814" s="335">
        <v>16</v>
      </c>
      <c r="B814" s="375">
        <v>40285</v>
      </c>
      <c r="C814" s="335">
        <v>0</v>
      </c>
      <c r="D814" s="335">
        <v>20</v>
      </c>
      <c r="E814" s="335">
        <v>44</v>
      </c>
    </row>
    <row r="815" spans="1:5">
      <c r="A815" s="335">
        <v>16</v>
      </c>
      <c r="B815" s="375">
        <v>40285</v>
      </c>
      <c r="C815" s="335">
        <v>0</v>
      </c>
      <c r="D815" s="335">
        <v>20</v>
      </c>
      <c r="E815" s="335">
        <v>38</v>
      </c>
    </row>
    <row r="816" spans="1:5">
      <c r="A816" s="335">
        <v>16</v>
      </c>
      <c r="B816" s="375">
        <v>40285</v>
      </c>
      <c r="C816" s="335">
        <v>0</v>
      </c>
      <c r="D816" s="335">
        <v>20</v>
      </c>
      <c r="E816" s="335">
        <v>39</v>
      </c>
    </row>
    <row r="817" spans="1:5">
      <c r="A817" s="335">
        <v>16</v>
      </c>
      <c r="B817" s="375">
        <v>40285</v>
      </c>
      <c r="C817" s="335">
        <v>0</v>
      </c>
      <c r="D817" s="335">
        <v>20</v>
      </c>
      <c r="E817" s="335">
        <v>45</v>
      </c>
    </row>
    <row r="818" spans="1:5">
      <c r="A818" s="335">
        <v>16</v>
      </c>
      <c r="B818" s="375">
        <v>40285</v>
      </c>
      <c r="C818" s="335">
        <v>0</v>
      </c>
      <c r="D818" s="335">
        <v>20</v>
      </c>
      <c r="E818" s="335">
        <v>36</v>
      </c>
    </row>
    <row r="819" spans="1:5">
      <c r="A819" s="335">
        <v>16</v>
      </c>
      <c r="B819" s="375">
        <v>40285</v>
      </c>
      <c r="C819" s="335">
        <v>0</v>
      </c>
      <c r="D819" s="335">
        <v>20</v>
      </c>
      <c r="E819" s="335">
        <v>39</v>
      </c>
    </row>
    <row r="820" spans="1:5">
      <c r="A820" s="335">
        <v>16</v>
      </c>
      <c r="B820" s="375">
        <v>40285</v>
      </c>
      <c r="C820" s="335">
        <v>0</v>
      </c>
      <c r="D820" s="335">
        <v>30</v>
      </c>
      <c r="E820" s="335">
        <v>34</v>
      </c>
    </row>
    <row r="821" spans="1:5">
      <c r="A821" s="335">
        <v>16</v>
      </c>
      <c r="B821" s="375">
        <v>40285</v>
      </c>
      <c r="C821" s="335">
        <v>0</v>
      </c>
      <c r="D821" s="335">
        <v>30</v>
      </c>
      <c r="E821" s="335">
        <v>35</v>
      </c>
    </row>
    <row r="822" spans="1:5">
      <c r="A822" s="335">
        <v>16</v>
      </c>
      <c r="B822" s="375">
        <v>40285</v>
      </c>
      <c r="C822" s="335">
        <v>0</v>
      </c>
      <c r="D822" s="335">
        <v>30</v>
      </c>
      <c r="E822" s="335">
        <v>35</v>
      </c>
    </row>
    <row r="823" spans="1:5">
      <c r="A823" s="335">
        <v>16</v>
      </c>
      <c r="B823" s="375">
        <v>40285</v>
      </c>
      <c r="C823" s="335">
        <v>0</v>
      </c>
      <c r="D823" s="335">
        <v>30</v>
      </c>
      <c r="E823" s="335">
        <v>36</v>
      </c>
    </row>
    <row r="824" spans="1:5">
      <c r="A824" s="335">
        <v>16</v>
      </c>
      <c r="B824" s="375">
        <v>40285</v>
      </c>
      <c r="C824" s="335">
        <v>0</v>
      </c>
      <c r="D824" s="335">
        <v>30</v>
      </c>
      <c r="E824" s="335">
        <v>35</v>
      </c>
    </row>
    <row r="825" spans="1:5">
      <c r="A825" s="335">
        <v>16</v>
      </c>
      <c r="B825" s="375">
        <v>40285</v>
      </c>
      <c r="C825" s="335">
        <v>0</v>
      </c>
      <c r="D825" s="335">
        <v>30</v>
      </c>
      <c r="E825" s="335">
        <v>34</v>
      </c>
    </row>
    <row r="826" spans="1:5">
      <c r="A826" s="335">
        <v>16</v>
      </c>
      <c r="B826" s="375">
        <v>40285</v>
      </c>
      <c r="C826" s="335">
        <v>0</v>
      </c>
      <c r="D826" s="335">
        <v>30</v>
      </c>
      <c r="E826" s="335">
        <v>33</v>
      </c>
    </row>
    <row r="827" spans="1:5">
      <c r="A827" s="335">
        <v>16</v>
      </c>
      <c r="B827" s="375">
        <v>40285</v>
      </c>
      <c r="C827" s="335">
        <v>0</v>
      </c>
      <c r="D827" s="335">
        <v>30</v>
      </c>
      <c r="E827" s="335">
        <v>34</v>
      </c>
    </row>
    <row r="828" spans="1:5">
      <c r="A828" s="335">
        <v>16</v>
      </c>
      <c r="B828" s="375">
        <v>40285</v>
      </c>
      <c r="C828" s="335">
        <v>0</v>
      </c>
      <c r="D828" s="335">
        <v>30</v>
      </c>
      <c r="E828" s="335">
        <v>35</v>
      </c>
    </row>
    <row r="829" spans="1:5">
      <c r="A829" s="335">
        <v>16</v>
      </c>
      <c r="B829" s="375">
        <v>40285</v>
      </c>
      <c r="C829" s="335">
        <v>0</v>
      </c>
      <c r="D829" s="335">
        <v>30</v>
      </c>
      <c r="E829" s="335">
        <v>35</v>
      </c>
    </row>
    <row r="830" spans="1:5">
      <c r="A830" s="335">
        <v>16</v>
      </c>
      <c r="B830" s="375">
        <v>40285</v>
      </c>
      <c r="C830" s="335">
        <v>0</v>
      </c>
      <c r="D830" s="335">
        <v>30</v>
      </c>
      <c r="E830" s="335">
        <v>35</v>
      </c>
    </row>
    <row r="831" spans="1:5">
      <c r="A831" s="335">
        <v>16</v>
      </c>
      <c r="B831" s="375">
        <v>40285</v>
      </c>
      <c r="C831" s="335">
        <v>0</v>
      </c>
      <c r="D831" s="335">
        <v>30</v>
      </c>
      <c r="E831" s="335">
        <v>34</v>
      </c>
    </row>
    <row r="832" spans="1:5">
      <c r="A832" s="335">
        <v>16</v>
      </c>
      <c r="B832" s="375">
        <v>40285</v>
      </c>
      <c r="C832" s="335">
        <v>0</v>
      </c>
      <c r="D832" s="335">
        <v>30</v>
      </c>
      <c r="E832" s="335">
        <v>35</v>
      </c>
    </row>
    <row r="833" spans="1:5">
      <c r="A833" s="335">
        <v>16</v>
      </c>
      <c r="B833" s="375">
        <v>40285</v>
      </c>
      <c r="C833" s="335">
        <v>0</v>
      </c>
      <c r="D833" s="335">
        <v>30</v>
      </c>
      <c r="E833" s="335">
        <v>32</v>
      </c>
    </row>
    <row r="834" spans="1:5">
      <c r="A834" s="335">
        <v>16</v>
      </c>
      <c r="B834" s="375">
        <v>40285</v>
      </c>
      <c r="C834" s="335">
        <v>0</v>
      </c>
      <c r="D834" s="335">
        <v>30</v>
      </c>
      <c r="E834" s="335">
        <v>36</v>
      </c>
    </row>
    <row r="835" spans="1:5">
      <c r="A835" s="335">
        <v>16</v>
      </c>
      <c r="B835" s="375">
        <v>40285</v>
      </c>
      <c r="C835" s="335">
        <v>0</v>
      </c>
      <c r="D835" s="335">
        <v>30</v>
      </c>
      <c r="E835" s="335">
        <v>35</v>
      </c>
    </row>
    <row r="836" spans="1:5">
      <c r="A836" s="335">
        <v>16</v>
      </c>
      <c r="B836" s="375">
        <v>40285</v>
      </c>
      <c r="C836" s="335">
        <v>0</v>
      </c>
      <c r="D836" s="335">
        <v>30</v>
      </c>
      <c r="E836" s="335">
        <v>36</v>
      </c>
    </row>
    <row r="837" spans="1:5">
      <c r="A837" s="335">
        <v>16</v>
      </c>
      <c r="B837" s="375">
        <v>40285</v>
      </c>
      <c r="C837" s="335">
        <v>0</v>
      </c>
      <c r="D837" s="335">
        <v>30</v>
      </c>
      <c r="E837" s="335">
        <v>35</v>
      </c>
    </row>
    <row r="838" spans="1:5">
      <c r="A838" s="335">
        <v>16</v>
      </c>
      <c r="B838" s="375">
        <v>40285</v>
      </c>
      <c r="C838" s="335">
        <v>0</v>
      </c>
      <c r="D838" s="335">
        <v>30</v>
      </c>
      <c r="E838" s="335">
        <v>40</v>
      </c>
    </row>
    <row r="839" spans="1:5">
      <c r="A839" s="335">
        <v>16</v>
      </c>
      <c r="B839" s="375">
        <v>40285</v>
      </c>
      <c r="C839" s="335">
        <v>30</v>
      </c>
      <c r="D839" s="335">
        <v>11</v>
      </c>
      <c r="E839" s="335">
        <v>181</v>
      </c>
    </row>
    <row r="840" spans="1:5">
      <c r="A840" s="335">
        <v>16</v>
      </c>
      <c r="B840" s="375">
        <v>40285</v>
      </c>
      <c r="C840" s="335">
        <v>30</v>
      </c>
      <c r="D840" s="335">
        <v>11</v>
      </c>
      <c r="E840" s="335">
        <v>181</v>
      </c>
    </row>
    <row r="841" spans="1:5">
      <c r="A841" s="335">
        <v>16</v>
      </c>
      <c r="B841" s="375">
        <v>40285</v>
      </c>
      <c r="C841" s="335">
        <v>0</v>
      </c>
      <c r="D841" s="335">
        <v>11</v>
      </c>
      <c r="E841" s="335">
        <v>91</v>
      </c>
    </row>
    <row r="842" spans="1:5">
      <c r="A842" s="335">
        <v>16</v>
      </c>
      <c r="B842" s="375">
        <v>40285</v>
      </c>
      <c r="C842" s="335">
        <v>0</v>
      </c>
      <c r="D842" s="335">
        <v>11</v>
      </c>
      <c r="E842" s="335">
        <v>68</v>
      </c>
    </row>
    <row r="843" spans="1:5">
      <c r="A843" s="335">
        <v>16</v>
      </c>
      <c r="B843" s="375">
        <v>40285</v>
      </c>
      <c r="C843" s="335">
        <v>0</v>
      </c>
      <c r="D843" s="335">
        <v>70</v>
      </c>
      <c r="E843" s="335">
        <v>77</v>
      </c>
    </row>
    <row r="844" spans="1:5">
      <c r="A844" s="335">
        <v>16</v>
      </c>
      <c r="B844" s="375">
        <v>40286</v>
      </c>
      <c r="C844" s="335">
        <v>30</v>
      </c>
      <c r="D844" s="335">
        <v>11</v>
      </c>
      <c r="E844" s="335">
        <v>175</v>
      </c>
    </row>
    <row r="845" spans="1:5">
      <c r="A845" s="335">
        <v>16</v>
      </c>
      <c r="B845" s="375">
        <v>40286</v>
      </c>
      <c r="C845" s="335">
        <v>0</v>
      </c>
      <c r="D845" s="335">
        <v>11</v>
      </c>
      <c r="E845" s="335">
        <v>95</v>
      </c>
    </row>
    <row r="846" spans="1:5">
      <c r="A846" s="335">
        <v>16</v>
      </c>
      <c r="B846" s="375">
        <v>40286</v>
      </c>
      <c r="C846" s="335">
        <v>0</v>
      </c>
      <c r="D846" s="335">
        <v>11</v>
      </c>
      <c r="E846" s="335">
        <v>102</v>
      </c>
    </row>
    <row r="847" spans="1:5">
      <c r="A847" s="335">
        <v>16</v>
      </c>
      <c r="B847" s="375">
        <v>40286</v>
      </c>
      <c r="C847" s="335">
        <v>0</v>
      </c>
      <c r="D847" s="335">
        <v>11</v>
      </c>
      <c r="E847" s="335">
        <v>90</v>
      </c>
    </row>
    <row r="848" spans="1:5">
      <c r="A848" s="335">
        <v>16</v>
      </c>
      <c r="B848" s="375">
        <v>40286</v>
      </c>
      <c r="C848" s="335">
        <v>0</v>
      </c>
      <c r="D848" s="335">
        <v>11</v>
      </c>
      <c r="E848" s="335">
        <v>94</v>
      </c>
    </row>
    <row r="849" spans="1:5">
      <c r="A849" s="335">
        <v>16</v>
      </c>
      <c r="B849" s="375">
        <v>40286</v>
      </c>
      <c r="C849" s="335">
        <v>0</v>
      </c>
      <c r="D849" s="335">
        <v>11</v>
      </c>
      <c r="E849" s="335">
        <v>73</v>
      </c>
    </row>
    <row r="850" spans="1:5">
      <c r="A850" s="335">
        <v>16</v>
      </c>
      <c r="B850" s="375">
        <v>40286</v>
      </c>
      <c r="C850" s="335">
        <v>0</v>
      </c>
      <c r="D850" s="335">
        <v>11</v>
      </c>
      <c r="E850" s="335">
        <v>64</v>
      </c>
    </row>
    <row r="851" spans="1:5">
      <c r="A851" s="335">
        <v>16</v>
      </c>
      <c r="B851" s="375">
        <v>40286</v>
      </c>
      <c r="C851" s="335">
        <v>0</v>
      </c>
      <c r="D851" s="335">
        <v>10</v>
      </c>
      <c r="E851" s="335">
        <v>46</v>
      </c>
    </row>
    <row r="852" spans="1:5">
      <c r="A852" s="335">
        <v>16</v>
      </c>
      <c r="B852" s="375">
        <v>40286</v>
      </c>
      <c r="C852" s="335">
        <v>0</v>
      </c>
      <c r="D852" s="335">
        <v>20</v>
      </c>
      <c r="E852" s="335">
        <v>41</v>
      </c>
    </row>
    <row r="853" spans="1:5">
      <c r="A853" s="335">
        <v>16</v>
      </c>
      <c r="B853" s="375">
        <v>40286</v>
      </c>
      <c r="C853" s="335">
        <v>0</v>
      </c>
      <c r="D853" s="335">
        <v>20</v>
      </c>
      <c r="E853" s="335">
        <v>39</v>
      </c>
    </row>
    <row r="854" spans="1:5">
      <c r="A854" s="335">
        <v>16</v>
      </c>
      <c r="B854" s="375">
        <v>40286</v>
      </c>
      <c r="C854" s="335">
        <v>0</v>
      </c>
      <c r="D854" s="335">
        <v>20</v>
      </c>
      <c r="E854" s="335">
        <v>39</v>
      </c>
    </row>
    <row r="855" spans="1:5">
      <c r="A855" s="335">
        <v>16</v>
      </c>
      <c r="B855" s="375">
        <v>40286</v>
      </c>
      <c r="C855" s="335">
        <v>0</v>
      </c>
      <c r="D855" s="335">
        <v>20</v>
      </c>
      <c r="E855" s="335">
        <v>38</v>
      </c>
    </row>
    <row r="856" spans="1:5">
      <c r="A856" s="335">
        <v>16</v>
      </c>
      <c r="B856" s="375">
        <v>40286</v>
      </c>
      <c r="C856" s="335">
        <v>0</v>
      </c>
      <c r="D856" s="335">
        <v>20</v>
      </c>
      <c r="E856" s="335">
        <v>37</v>
      </c>
    </row>
    <row r="857" spans="1:5">
      <c r="A857" s="335">
        <v>16</v>
      </c>
      <c r="B857" s="375">
        <v>40286</v>
      </c>
      <c r="C857" s="335">
        <v>0</v>
      </c>
      <c r="D857" s="335">
        <v>20</v>
      </c>
      <c r="E857" s="335">
        <v>38</v>
      </c>
    </row>
    <row r="858" spans="1:5">
      <c r="A858" s="335">
        <v>16</v>
      </c>
      <c r="B858" s="375">
        <v>40286</v>
      </c>
      <c r="C858" s="335">
        <v>0</v>
      </c>
      <c r="D858" s="335">
        <v>20</v>
      </c>
      <c r="E858" s="335">
        <v>38</v>
      </c>
    </row>
    <row r="859" spans="1:5">
      <c r="A859" s="335">
        <v>16</v>
      </c>
      <c r="B859" s="375">
        <v>40286</v>
      </c>
      <c r="C859" s="335">
        <v>0</v>
      </c>
      <c r="D859" s="335">
        <v>20</v>
      </c>
      <c r="E859" s="335">
        <v>39</v>
      </c>
    </row>
    <row r="860" spans="1:5">
      <c r="A860" s="335">
        <v>16</v>
      </c>
      <c r="B860" s="375">
        <v>40286</v>
      </c>
      <c r="C860" s="335">
        <v>0</v>
      </c>
      <c r="D860" s="335">
        <v>20</v>
      </c>
      <c r="E860" s="335">
        <v>35</v>
      </c>
    </row>
    <row r="861" spans="1:5">
      <c r="A861" s="335">
        <v>16</v>
      </c>
      <c r="B861" s="375">
        <v>40286</v>
      </c>
      <c r="C861" s="335">
        <v>0</v>
      </c>
      <c r="D861" s="335">
        <v>20</v>
      </c>
      <c r="E861" s="335">
        <v>42</v>
      </c>
    </row>
    <row r="862" spans="1:5">
      <c r="A862" s="335">
        <v>16</v>
      </c>
      <c r="B862" s="375">
        <v>40286</v>
      </c>
      <c r="C862" s="335">
        <v>0</v>
      </c>
      <c r="D862" s="335">
        <v>20</v>
      </c>
      <c r="E862" s="335">
        <v>39</v>
      </c>
    </row>
    <row r="863" spans="1:5">
      <c r="A863" s="335">
        <v>16</v>
      </c>
      <c r="B863" s="375">
        <v>40286</v>
      </c>
      <c r="C863" s="335">
        <v>0</v>
      </c>
      <c r="D863" s="335">
        <v>20</v>
      </c>
      <c r="E863" s="335">
        <v>39</v>
      </c>
    </row>
    <row r="864" spans="1:5">
      <c r="A864" s="335">
        <v>16</v>
      </c>
      <c r="B864" s="375">
        <v>40286</v>
      </c>
      <c r="C864" s="335">
        <v>0</v>
      </c>
      <c r="D864" s="335">
        <v>20</v>
      </c>
      <c r="E864" s="335">
        <v>39</v>
      </c>
    </row>
    <row r="865" spans="1:5">
      <c r="A865" s="335">
        <v>16</v>
      </c>
      <c r="B865" s="375">
        <v>40286</v>
      </c>
      <c r="C865" s="335">
        <v>0</v>
      </c>
      <c r="D865" s="335">
        <v>30</v>
      </c>
      <c r="E865" s="335">
        <v>36</v>
      </c>
    </row>
    <row r="866" spans="1:5">
      <c r="A866" s="335">
        <v>16</v>
      </c>
      <c r="B866" s="375">
        <v>40286</v>
      </c>
      <c r="C866" s="335">
        <v>0</v>
      </c>
      <c r="D866" s="335">
        <v>30</v>
      </c>
      <c r="E866" s="335">
        <v>34</v>
      </c>
    </row>
    <row r="867" spans="1:5">
      <c r="A867" s="335">
        <v>16</v>
      </c>
      <c r="B867" s="375">
        <v>40286</v>
      </c>
      <c r="C867" s="335">
        <v>0</v>
      </c>
      <c r="D867" s="335">
        <v>30</v>
      </c>
      <c r="E867" s="335">
        <v>36</v>
      </c>
    </row>
    <row r="868" spans="1:5">
      <c r="A868" s="335">
        <v>16</v>
      </c>
      <c r="B868" s="375">
        <v>40286</v>
      </c>
      <c r="C868" s="335">
        <v>0</v>
      </c>
      <c r="D868" s="335">
        <v>30</v>
      </c>
      <c r="E868" s="335">
        <v>33</v>
      </c>
    </row>
    <row r="869" spans="1:5">
      <c r="A869" s="335">
        <v>16</v>
      </c>
      <c r="B869" s="375">
        <v>40286</v>
      </c>
      <c r="C869" s="335">
        <v>0</v>
      </c>
      <c r="D869" s="335">
        <v>30</v>
      </c>
      <c r="E869" s="335">
        <v>36</v>
      </c>
    </row>
    <row r="870" spans="1:5">
      <c r="A870" s="335">
        <v>16</v>
      </c>
      <c r="B870" s="375">
        <v>40286</v>
      </c>
      <c r="C870" s="335">
        <v>0</v>
      </c>
      <c r="D870" s="335">
        <v>30</v>
      </c>
      <c r="E870" s="335">
        <v>35</v>
      </c>
    </row>
    <row r="871" spans="1:5">
      <c r="A871" s="335">
        <v>16</v>
      </c>
      <c r="B871" s="375">
        <v>40286</v>
      </c>
      <c r="C871" s="335">
        <v>0</v>
      </c>
      <c r="D871" s="335">
        <v>30</v>
      </c>
      <c r="E871" s="335">
        <v>34</v>
      </c>
    </row>
    <row r="872" spans="1:5">
      <c r="A872" s="335">
        <v>16</v>
      </c>
      <c r="B872" s="375">
        <v>40286</v>
      </c>
      <c r="C872" s="335">
        <v>0</v>
      </c>
      <c r="D872" s="335">
        <v>30</v>
      </c>
      <c r="E872" s="335">
        <v>35</v>
      </c>
    </row>
    <row r="873" spans="1:5">
      <c r="A873" s="335">
        <v>16</v>
      </c>
      <c r="B873" s="375">
        <v>40286</v>
      </c>
      <c r="C873" s="335">
        <v>0</v>
      </c>
      <c r="D873" s="335">
        <v>30</v>
      </c>
      <c r="E873" s="335">
        <v>36</v>
      </c>
    </row>
    <row r="874" spans="1:5">
      <c r="A874" s="335">
        <v>16</v>
      </c>
      <c r="B874" s="375">
        <v>40286</v>
      </c>
      <c r="C874" s="335">
        <v>0</v>
      </c>
      <c r="D874" s="335">
        <v>30</v>
      </c>
      <c r="E874" s="335">
        <v>35</v>
      </c>
    </row>
    <row r="875" spans="1:5">
      <c r="A875" s="335">
        <v>16</v>
      </c>
      <c r="B875" s="375">
        <v>40286</v>
      </c>
      <c r="C875" s="335">
        <v>0</v>
      </c>
      <c r="D875" s="335">
        <v>30</v>
      </c>
      <c r="E875" s="335">
        <v>35</v>
      </c>
    </row>
    <row r="876" spans="1:5">
      <c r="A876" s="335">
        <v>16</v>
      </c>
      <c r="B876" s="375">
        <v>40286</v>
      </c>
      <c r="C876" s="335">
        <v>0</v>
      </c>
      <c r="D876" s="335">
        <v>30</v>
      </c>
      <c r="E876" s="335">
        <v>34</v>
      </c>
    </row>
    <row r="877" spans="1:5">
      <c r="A877" s="335">
        <v>16</v>
      </c>
      <c r="B877" s="375">
        <v>40286</v>
      </c>
      <c r="C877" s="335">
        <v>0</v>
      </c>
      <c r="D877" s="335">
        <v>30</v>
      </c>
      <c r="E877" s="335">
        <v>36</v>
      </c>
    </row>
    <row r="878" spans="1:5">
      <c r="A878" s="335">
        <v>16</v>
      </c>
      <c r="B878" s="375">
        <v>40286</v>
      </c>
      <c r="C878" s="335">
        <v>0</v>
      </c>
      <c r="D878" s="335">
        <v>30</v>
      </c>
      <c r="E878" s="335">
        <v>37</v>
      </c>
    </row>
    <row r="879" spans="1:5">
      <c r="A879" s="335">
        <v>16</v>
      </c>
      <c r="B879" s="375">
        <v>40286</v>
      </c>
      <c r="C879" s="335">
        <v>0</v>
      </c>
      <c r="D879" s="335">
        <v>30</v>
      </c>
      <c r="E879" s="335">
        <v>36</v>
      </c>
    </row>
    <row r="880" spans="1:5">
      <c r="A880" s="335">
        <v>16</v>
      </c>
      <c r="B880" s="375">
        <v>40286</v>
      </c>
      <c r="C880" s="335">
        <v>0</v>
      </c>
      <c r="D880" s="335">
        <v>30</v>
      </c>
      <c r="E880" s="335">
        <v>36</v>
      </c>
    </row>
    <row r="881" spans="1:5">
      <c r="A881" s="335">
        <v>16</v>
      </c>
      <c r="B881" s="375">
        <v>40286</v>
      </c>
      <c r="C881" s="335">
        <v>0</v>
      </c>
      <c r="D881" s="335">
        <v>30</v>
      </c>
      <c r="E881" s="335">
        <v>35</v>
      </c>
    </row>
    <row r="882" spans="1:5">
      <c r="A882" s="335">
        <v>16</v>
      </c>
      <c r="B882" s="375">
        <v>40286</v>
      </c>
      <c r="C882" s="335">
        <v>0</v>
      </c>
      <c r="D882" s="335">
        <v>30</v>
      </c>
      <c r="E882" s="335">
        <v>35</v>
      </c>
    </row>
    <row r="883" spans="1:5">
      <c r="A883" s="335">
        <v>16</v>
      </c>
      <c r="B883" s="375">
        <v>40286</v>
      </c>
      <c r="C883" s="335">
        <v>0</v>
      </c>
      <c r="D883" s="335">
        <v>30</v>
      </c>
      <c r="E883" s="335">
        <v>33</v>
      </c>
    </row>
    <row r="884" spans="1:5">
      <c r="A884" s="335">
        <v>16</v>
      </c>
      <c r="B884" s="375">
        <v>40286</v>
      </c>
      <c r="C884" s="335">
        <v>0</v>
      </c>
      <c r="D884" s="335">
        <v>30</v>
      </c>
      <c r="E884" s="335">
        <v>36</v>
      </c>
    </row>
    <row r="885" spans="1:5">
      <c r="A885" s="335">
        <v>16</v>
      </c>
      <c r="B885" s="375">
        <v>40286</v>
      </c>
      <c r="C885" s="335">
        <v>0</v>
      </c>
      <c r="D885" s="335">
        <v>30</v>
      </c>
      <c r="E885" s="335">
        <v>33</v>
      </c>
    </row>
    <row r="886" spans="1:5">
      <c r="A886" s="335">
        <v>16</v>
      </c>
      <c r="B886" s="375">
        <v>40286</v>
      </c>
      <c r="C886" s="335">
        <v>0</v>
      </c>
      <c r="D886" s="335">
        <v>30</v>
      </c>
      <c r="E886" s="335">
        <v>35</v>
      </c>
    </row>
    <row r="887" spans="1:5">
      <c r="A887" s="335">
        <v>16</v>
      </c>
      <c r="B887" s="375">
        <v>40286</v>
      </c>
      <c r="C887" s="335">
        <v>0</v>
      </c>
      <c r="D887" s="335">
        <v>30</v>
      </c>
      <c r="E887" s="335">
        <v>34</v>
      </c>
    </row>
    <row r="888" spans="1:5">
      <c r="A888" s="335">
        <v>16</v>
      </c>
      <c r="B888" s="375">
        <v>40286</v>
      </c>
      <c r="C888" s="335">
        <v>0</v>
      </c>
      <c r="D888" s="335">
        <v>30</v>
      </c>
      <c r="E888" s="335">
        <v>35</v>
      </c>
    </row>
    <row r="889" spans="1:5">
      <c r="A889" s="335">
        <v>16</v>
      </c>
      <c r="B889" s="375">
        <v>40286</v>
      </c>
      <c r="C889" s="335">
        <v>0</v>
      </c>
      <c r="D889" s="335">
        <v>30</v>
      </c>
      <c r="E889" s="335">
        <v>35</v>
      </c>
    </row>
    <row r="890" spans="1:5">
      <c r="A890" s="335">
        <v>16</v>
      </c>
      <c r="B890" s="375">
        <v>40286</v>
      </c>
      <c r="C890" s="335">
        <v>0</v>
      </c>
      <c r="D890" s="335">
        <v>30</v>
      </c>
      <c r="E890" s="335">
        <v>34</v>
      </c>
    </row>
    <row r="891" spans="1:5">
      <c r="A891" s="335">
        <v>16</v>
      </c>
      <c r="B891" s="375">
        <v>40286</v>
      </c>
      <c r="C891" s="335">
        <v>0</v>
      </c>
      <c r="D891" s="335">
        <v>30</v>
      </c>
      <c r="E891" s="335">
        <v>34</v>
      </c>
    </row>
    <row r="892" spans="1:5">
      <c r="A892" s="335">
        <v>16</v>
      </c>
      <c r="B892" s="375">
        <v>40286</v>
      </c>
      <c r="C892" s="335">
        <v>0</v>
      </c>
      <c r="D892" s="335">
        <v>30</v>
      </c>
      <c r="E892" s="335">
        <v>36</v>
      </c>
    </row>
    <row r="893" spans="1:5">
      <c r="A893" s="335">
        <v>16</v>
      </c>
      <c r="B893" s="375">
        <v>40286</v>
      </c>
      <c r="C893" s="335">
        <v>0</v>
      </c>
      <c r="D893" s="335">
        <v>30</v>
      </c>
      <c r="E893" s="335">
        <v>35</v>
      </c>
    </row>
    <row r="894" spans="1:5">
      <c r="A894" s="335">
        <v>16</v>
      </c>
      <c r="B894" s="375">
        <v>40286</v>
      </c>
      <c r="C894" s="335">
        <v>0</v>
      </c>
      <c r="D894" s="335">
        <v>41</v>
      </c>
      <c r="E894" s="335">
        <v>146</v>
      </c>
    </row>
    <row r="895" spans="1:5">
      <c r="A895" s="335">
        <v>16</v>
      </c>
      <c r="B895" s="375">
        <v>40286</v>
      </c>
      <c r="C895" s="335">
        <v>0</v>
      </c>
      <c r="D895" s="335">
        <v>41</v>
      </c>
      <c r="E895" s="335">
        <v>133</v>
      </c>
    </row>
    <row r="896" spans="1:5">
      <c r="A896" s="335">
        <v>16</v>
      </c>
      <c r="B896" s="375">
        <v>40286</v>
      </c>
      <c r="C896" s="335">
        <v>0</v>
      </c>
      <c r="D896" s="335">
        <v>41</v>
      </c>
      <c r="E896" s="335">
        <v>151</v>
      </c>
    </row>
    <row r="897" spans="1:5">
      <c r="A897" s="335">
        <v>16</v>
      </c>
      <c r="B897" s="375">
        <v>40286</v>
      </c>
      <c r="C897" s="335">
        <v>0</v>
      </c>
      <c r="D897" s="335">
        <v>41</v>
      </c>
      <c r="E897" s="335">
        <v>131</v>
      </c>
    </row>
    <row r="898" spans="1:5">
      <c r="A898" s="335">
        <v>16</v>
      </c>
      <c r="B898" s="375">
        <v>40286</v>
      </c>
      <c r="C898" s="335">
        <v>0</v>
      </c>
      <c r="D898" s="335">
        <v>41</v>
      </c>
      <c r="E898" s="335">
        <v>123</v>
      </c>
    </row>
    <row r="899" spans="1:5">
      <c r="A899" s="335">
        <v>16</v>
      </c>
      <c r="B899" s="375">
        <v>40286</v>
      </c>
      <c r="C899" s="335">
        <v>0</v>
      </c>
      <c r="D899" s="335">
        <v>41</v>
      </c>
      <c r="E899" s="335">
        <v>146</v>
      </c>
    </row>
    <row r="900" spans="1:5">
      <c r="A900" s="335">
        <v>16</v>
      </c>
      <c r="B900" s="375">
        <v>40286</v>
      </c>
      <c r="C900" s="335">
        <v>0</v>
      </c>
      <c r="D900" s="335">
        <v>70</v>
      </c>
      <c r="E900" s="335">
        <v>80</v>
      </c>
    </row>
    <row r="901" spans="1:5">
      <c r="A901" s="335">
        <v>16</v>
      </c>
      <c r="B901" s="375">
        <v>40286</v>
      </c>
      <c r="C901" s="335">
        <v>0</v>
      </c>
      <c r="D901" s="335">
        <v>70</v>
      </c>
      <c r="E901" s="335">
        <v>63</v>
      </c>
    </row>
    <row r="902" spans="1:5">
      <c r="A902" s="335">
        <v>16</v>
      </c>
      <c r="B902" s="375">
        <v>40286</v>
      </c>
      <c r="C902" s="335">
        <v>0</v>
      </c>
      <c r="D902" s="335">
        <v>70</v>
      </c>
      <c r="E902" s="335">
        <v>84</v>
      </c>
    </row>
    <row r="903" spans="1:5">
      <c r="A903" s="335">
        <v>16</v>
      </c>
      <c r="B903" s="375">
        <v>40286</v>
      </c>
      <c r="C903" s="335">
        <v>0</v>
      </c>
      <c r="D903" s="335">
        <v>70</v>
      </c>
      <c r="E903" s="335">
        <v>74</v>
      </c>
    </row>
    <row r="904" spans="1:5">
      <c r="A904" s="335">
        <v>17</v>
      </c>
      <c r="B904" s="375">
        <v>40287</v>
      </c>
      <c r="C904" s="335">
        <v>0</v>
      </c>
      <c r="D904" s="335">
        <v>11</v>
      </c>
      <c r="E904" s="335">
        <v>91</v>
      </c>
    </row>
    <row r="905" spans="1:5">
      <c r="A905" s="335">
        <v>17</v>
      </c>
      <c r="B905" s="375">
        <v>40287</v>
      </c>
      <c r="C905" s="335">
        <v>0</v>
      </c>
      <c r="D905" s="335">
        <v>11</v>
      </c>
      <c r="E905" s="335">
        <v>86</v>
      </c>
    </row>
    <row r="906" spans="1:5">
      <c r="A906" s="335">
        <v>17</v>
      </c>
      <c r="B906" s="375">
        <v>40287</v>
      </c>
      <c r="C906" s="335">
        <v>0</v>
      </c>
      <c r="D906" s="335">
        <v>11</v>
      </c>
      <c r="E906" s="335">
        <v>101</v>
      </c>
    </row>
    <row r="907" spans="1:5">
      <c r="A907" s="335">
        <v>17</v>
      </c>
      <c r="B907" s="375">
        <v>40287</v>
      </c>
      <c r="C907" s="335">
        <v>0</v>
      </c>
      <c r="D907" s="335">
        <v>11</v>
      </c>
      <c r="E907" s="335">
        <v>94</v>
      </c>
    </row>
    <row r="908" spans="1:5">
      <c r="A908" s="335">
        <v>17</v>
      </c>
      <c r="B908" s="375">
        <v>40287</v>
      </c>
      <c r="C908" s="335">
        <v>0</v>
      </c>
      <c r="D908" s="335">
        <v>20</v>
      </c>
      <c r="E908" s="335">
        <v>37</v>
      </c>
    </row>
    <row r="909" spans="1:5">
      <c r="A909" s="335">
        <v>17</v>
      </c>
      <c r="B909" s="375">
        <v>40287</v>
      </c>
      <c r="C909" s="335">
        <v>0</v>
      </c>
      <c r="D909" s="335">
        <v>20</v>
      </c>
      <c r="E909" s="335">
        <v>38</v>
      </c>
    </row>
    <row r="910" spans="1:5">
      <c r="A910" s="335">
        <v>17</v>
      </c>
      <c r="B910" s="375">
        <v>40287</v>
      </c>
      <c r="C910" s="335">
        <v>0</v>
      </c>
      <c r="D910" s="335">
        <v>20</v>
      </c>
      <c r="E910" s="335">
        <v>40</v>
      </c>
    </row>
    <row r="911" spans="1:5">
      <c r="A911" s="335">
        <v>17</v>
      </c>
      <c r="B911" s="375">
        <v>40287</v>
      </c>
      <c r="C911" s="335">
        <v>0</v>
      </c>
      <c r="D911" s="335">
        <v>20</v>
      </c>
      <c r="E911" s="335">
        <v>36</v>
      </c>
    </row>
    <row r="912" spans="1:5">
      <c r="A912" s="335">
        <v>17</v>
      </c>
      <c r="B912" s="375">
        <v>40287</v>
      </c>
      <c r="C912" s="335">
        <v>0</v>
      </c>
      <c r="D912" s="335">
        <v>20</v>
      </c>
      <c r="E912" s="335">
        <v>38</v>
      </c>
    </row>
    <row r="913" spans="1:5">
      <c r="A913" s="335">
        <v>17</v>
      </c>
      <c r="B913" s="375">
        <v>40287</v>
      </c>
      <c r="C913" s="335">
        <v>0</v>
      </c>
      <c r="D913" s="335">
        <v>20</v>
      </c>
      <c r="E913" s="335">
        <v>40</v>
      </c>
    </row>
    <row r="914" spans="1:5">
      <c r="A914" s="335">
        <v>17</v>
      </c>
      <c r="B914" s="375">
        <v>40287</v>
      </c>
      <c r="C914" s="335">
        <v>0</v>
      </c>
      <c r="D914" s="335">
        <v>20</v>
      </c>
      <c r="E914" s="335">
        <v>38</v>
      </c>
    </row>
    <row r="915" spans="1:5">
      <c r="A915" s="335">
        <v>17</v>
      </c>
      <c r="B915" s="375">
        <v>40287</v>
      </c>
      <c r="C915" s="335">
        <v>0</v>
      </c>
      <c r="D915" s="335">
        <v>30</v>
      </c>
      <c r="E915" s="335">
        <v>35</v>
      </c>
    </row>
    <row r="916" spans="1:5">
      <c r="A916" s="335">
        <v>17</v>
      </c>
      <c r="B916" s="375">
        <v>40287</v>
      </c>
      <c r="C916" s="335">
        <v>0</v>
      </c>
      <c r="D916" s="335">
        <v>30</v>
      </c>
      <c r="E916" s="335">
        <v>34</v>
      </c>
    </row>
    <row r="917" spans="1:5">
      <c r="A917" s="335">
        <v>17</v>
      </c>
      <c r="B917" s="375">
        <v>40287</v>
      </c>
      <c r="C917" s="335">
        <v>0</v>
      </c>
      <c r="D917" s="335">
        <v>30</v>
      </c>
      <c r="E917" s="335">
        <v>36</v>
      </c>
    </row>
    <row r="918" spans="1:5">
      <c r="A918" s="335">
        <v>17</v>
      </c>
      <c r="B918" s="375">
        <v>40287</v>
      </c>
      <c r="C918" s="335">
        <v>0</v>
      </c>
      <c r="D918" s="335">
        <v>30</v>
      </c>
      <c r="E918" s="335">
        <v>34</v>
      </c>
    </row>
    <row r="919" spans="1:5">
      <c r="A919" s="335">
        <v>17</v>
      </c>
      <c r="B919" s="375">
        <v>40287</v>
      </c>
      <c r="C919" s="335">
        <v>0</v>
      </c>
      <c r="D919" s="335">
        <v>30</v>
      </c>
      <c r="E919" s="335">
        <v>35</v>
      </c>
    </row>
    <row r="920" spans="1:5">
      <c r="A920" s="335">
        <v>17</v>
      </c>
      <c r="B920" s="375">
        <v>40287</v>
      </c>
      <c r="C920" s="335">
        <v>0</v>
      </c>
      <c r="D920" s="335">
        <v>30</v>
      </c>
      <c r="E920" s="335">
        <v>36</v>
      </c>
    </row>
    <row r="921" spans="1:5">
      <c r="A921" s="335">
        <v>17</v>
      </c>
      <c r="B921" s="375">
        <v>40287</v>
      </c>
      <c r="C921" s="335">
        <v>0</v>
      </c>
      <c r="D921" s="335">
        <v>30</v>
      </c>
      <c r="E921" s="335">
        <v>35</v>
      </c>
    </row>
    <row r="922" spans="1:5">
      <c r="A922" s="335">
        <v>17</v>
      </c>
      <c r="B922" s="375">
        <v>40287</v>
      </c>
      <c r="C922" s="335">
        <v>0</v>
      </c>
      <c r="D922" s="335">
        <v>30</v>
      </c>
      <c r="E922" s="335">
        <v>37</v>
      </c>
    </row>
    <row r="923" spans="1:5">
      <c r="A923" s="335">
        <v>17</v>
      </c>
      <c r="B923" s="375">
        <v>40287</v>
      </c>
      <c r="C923" s="335">
        <v>0</v>
      </c>
      <c r="D923" s="335">
        <v>30</v>
      </c>
      <c r="E923" s="335">
        <v>35</v>
      </c>
    </row>
    <row r="924" spans="1:5">
      <c r="A924" s="335">
        <v>17</v>
      </c>
      <c r="B924" s="375">
        <v>40287</v>
      </c>
      <c r="C924" s="335">
        <v>0</v>
      </c>
      <c r="D924" s="335">
        <v>30</v>
      </c>
      <c r="E924" s="335">
        <v>34</v>
      </c>
    </row>
    <row r="925" spans="1:5">
      <c r="A925" s="335">
        <v>17</v>
      </c>
      <c r="B925" s="375">
        <v>40287</v>
      </c>
      <c r="C925" s="335">
        <v>0</v>
      </c>
      <c r="D925" s="335">
        <v>30</v>
      </c>
      <c r="E925" s="335">
        <v>35</v>
      </c>
    </row>
    <row r="926" spans="1:5">
      <c r="A926" s="335">
        <v>17</v>
      </c>
      <c r="B926" s="375">
        <v>40287</v>
      </c>
      <c r="C926" s="335">
        <v>0</v>
      </c>
      <c r="D926" s="335">
        <v>30</v>
      </c>
      <c r="E926" s="335">
        <v>34</v>
      </c>
    </row>
    <row r="927" spans="1:5">
      <c r="A927" s="335">
        <v>17</v>
      </c>
      <c r="B927" s="375">
        <v>40287</v>
      </c>
      <c r="C927" s="335">
        <v>0</v>
      </c>
      <c r="D927" s="335">
        <v>30</v>
      </c>
      <c r="E927" s="335">
        <v>34</v>
      </c>
    </row>
    <row r="928" spans="1:5">
      <c r="A928" s="335">
        <v>17</v>
      </c>
      <c r="B928" s="375">
        <v>40287</v>
      </c>
      <c r="C928" s="335">
        <v>0</v>
      </c>
      <c r="D928" s="335">
        <v>30</v>
      </c>
      <c r="E928" s="335">
        <v>36</v>
      </c>
    </row>
    <row r="929" spans="1:5">
      <c r="A929" s="335">
        <v>17</v>
      </c>
      <c r="B929" s="375">
        <v>40287</v>
      </c>
      <c r="C929" s="335">
        <v>0</v>
      </c>
      <c r="D929" s="335">
        <v>30</v>
      </c>
      <c r="E929" s="335">
        <v>36</v>
      </c>
    </row>
    <row r="930" spans="1:5">
      <c r="A930" s="335">
        <v>17</v>
      </c>
      <c r="B930" s="375">
        <v>40287</v>
      </c>
      <c r="C930" s="335">
        <v>0</v>
      </c>
      <c r="D930" s="335">
        <v>30</v>
      </c>
      <c r="E930" s="335">
        <v>34</v>
      </c>
    </row>
    <row r="931" spans="1:5">
      <c r="A931" s="335">
        <v>17</v>
      </c>
      <c r="B931" s="375">
        <v>40287</v>
      </c>
      <c r="C931" s="335">
        <v>0</v>
      </c>
      <c r="D931" s="335">
        <v>30</v>
      </c>
      <c r="E931" s="335">
        <v>35</v>
      </c>
    </row>
    <row r="932" spans="1:5">
      <c r="A932" s="335">
        <v>17</v>
      </c>
      <c r="B932" s="375">
        <v>40287</v>
      </c>
      <c r="C932" s="335">
        <v>0</v>
      </c>
      <c r="D932" s="335">
        <v>30</v>
      </c>
      <c r="E932" s="335">
        <v>35</v>
      </c>
    </row>
    <row r="933" spans="1:5">
      <c r="A933" s="335">
        <v>17</v>
      </c>
      <c r="B933" s="375">
        <v>40287</v>
      </c>
      <c r="C933" s="335">
        <v>0</v>
      </c>
      <c r="D933" s="335">
        <v>30</v>
      </c>
      <c r="E933" s="335">
        <v>36</v>
      </c>
    </row>
    <row r="934" spans="1:5">
      <c r="A934" s="335">
        <v>17</v>
      </c>
      <c r="B934" s="375">
        <v>40287</v>
      </c>
      <c r="C934" s="335">
        <v>0</v>
      </c>
      <c r="D934" s="335">
        <v>30</v>
      </c>
      <c r="E934" s="335">
        <v>35</v>
      </c>
    </row>
    <row r="935" spans="1:5">
      <c r="A935" s="335">
        <v>17</v>
      </c>
      <c r="B935" s="375">
        <v>40287</v>
      </c>
      <c r="C935" s="335">
        <v>0</v>
      </c>
      <c r="D935" s="335">
        <v>30</v>
      </c>
      <c r="E935" s="335">
        <v>35</v>
      </c>
    </row>
    <row r="936" spans="1:5">
      <c r="A936" s="335">
        <v>17</v>
      </c>
      <c r="B936" s="375">
        <v>40287</v>
      </c>
      <c r="C936" s="335">
        <v>0</v>
      </c>
      <c r="D936" s="335">
        <v>30</v>
      </c>
      <c r="E936" s="335">
        <v>33</v>
      </c>
    </row>
    <row r="937" spans="1:5">
      <c r="A937" s="335">
        <v>17</v>
      </c>
      <c r="B937" s="375">
        <v>40287</v>
      </c>
      <c r="C937" s="335">
        <v>0</v>
      </c>
      <c r="D937" s="335">
        <v>30</v>
      </c>
      <c r="E937" s="335">
        <v>34</v>
      </c>
    </row>
    <row r="938" spans="1:5">
      <c r="A938" s="335">
        <v>17</v>
      </c>
      <c r="B938" s="375">
        <v>40287</v>
      </c>
      <c r="C938" s="335">
        <v>0</v>
      </c>
      <c r="D938" s="335">
        <v>61</v>
      </c>
      <c r="E938" s="335">
        <v>166</v>
      </c>
    </row>
    <row r="939" spans="1:5">
      <c r="A939" s="335">
        <v>17</v>
      </c>
      <c r="B939" s="375">
        <v>40287</v>
      </c>
      <c r="C939" s="335">
        <v>0</v>
      </c>
      <c r="D939" s="335">
        <v>70</v>
      </c>
      <c r="E939" s="335">
        <v>99</v>
      </c>
    </row>
    <row r="940" spans="1:5">
      <c r="A940" s="335">
        <v>17</v>
      </c>
      <c r="B940" s="375">
        <v>40287</v>
      </c>
      <c r="C940" s="335">
        <v>0</v>
      </c>
      <c r="D940" s="335">
        <v>70</v>
      </c>
      <c r="E940" s="335">
        <v>88</v>
      </c>
    </row>
    <row r="941" spans="1:5">
      <c r="A941" s="335">
        <v>17</v>
      </c>
      <c r="B941" s="375">
        <v>40287</v>
      </c>
      <c r="C941" s="335">
        <v>0</v>
      </c>
      <c r="D941" s="335">
        <v>70</v>
      </c>
      <c r="E941" s="335">
        <v>138</v>
      </c>
    </row>
    <row r="942" spans="1:5">
      <c r="A942" s="335">
        <v>17</v>
      </c>
      <c r="B942" s="375">
        <v>40287</v>
      </c>
      <c r="C942" s="335">
        <v>0</v>
      </c>
      <c r="D942" s="335">
        <v>70</v>
      </c>
      <c r="E942" s="335">
        <v>68</v>
      </c>
    </row>
    <row r="943" spans="1:5">
      <c r="A943" s="335">
        <v>17</v>
      </c>
      <c r="B943" s="375">
        <v>40287</v>
      </c>
      <c r="C943" s="335">
        <v>0</v>
      </c>
      <c r="D943" s="335">
        <v>41</v>
      </c>
      <c r="E943" s="335">
        <v>146</v>
      </c>
    </row>
    <row r="944" spans="1:5">
      <c r="A944" s="335">
        <v>17</v>
      </c>
      <c r="B944" s="375">
        <v>40287</v>
      </c>
      <c r="C944" s="335">
        <v>0</v>
      </c>
      <c r="D944" s="335">
        <v>41</v>
      </c>
      <c r="E944" s="335">
        <v>141</v>
      </c>
    </row>
    <row r="945" spans="1:5">
      <c r="A945" s="335">
        <v>17</v>
      </c>
      <c r="B945" s="375">
        <v>40287</v>
      </c>
      <c r="C945" s="335">
        <v>0</v>
      </c>
      <c r="D945" s="335">
        <v>41</v>
      </c>
      <c r="E945" s="335">
        <v>138</v>
      </c>
    </row>
    <row r="946" spans="1:5">
      <c r="A946" s="335">
        <v>17</v>
      </c>
      <c r="B946" s="375">
        <v>40287</v>
      </c>
      <c r="C946" s="335">
        <v>0</v>
      </c>
      <c r="D946" s="335">
        <v>41</v>
      </c>
      <c r="E946" s="335">
        <v>146</v>
      </c>
    </row>
    <row r="947" spans="1:5">
      <c r="A947" s="335">
        <v>17</v>
      </c>
      <c r="B947" s="375">
        <v>40287</v>
      </c>
      <c r="C947" s="335">
        <v>0</v>
      </c>
      <c r="D947" s="335">
        <v>41</v>
      </c>
      <c r="E947" s="335">
        <v>136</v>
      </c>
    </row>
    <row r="948" spans="1:5">
      <c r="A948" s="335">
        <v>17</v>
      </c>
      <c r="B948" s="375">
        <v>40287</v>
      </c>
      <c r="C948" s="335">
        <v>0</v>
      </c>
      <c r="D948" s="335">
        <v>41</v>
      </c>
      <c r="E948" s="335">
        <v>99</v>
      </c>
    </row>
    <row r="949" spans="1:5">
      <c r="A949" s="335">
        <v>17</v>
      </c>
      <c r="B949" s="375">
        <v>40287</v>
      </c>
      <c r="C949" s="335">
        <v>0</v>
      </c>
      <c r="D949" s="335">
        <v>101</v>
      </c>
      <c r="E949" s="335">
        <v>139</v>
      </c>
    </row>
    <row r="950" spans="1:5">
      <c r="A950" s="335">
        <v>17</v>
      </c>
      <c r="B950" s="375">
        <v>40287</v>
      </c>
      <c r="C950" s="335">
        <v>0</v>
      </c>
      <c r="D950" s="335">
        <v>100</v>
      </c>
      <c r="E950" s="335">
        <v>132</v>
      </c>
    </row>
    <row r="951" spans="1:5">
      <c r="A951" s="335">
        <v>17</v>
      </c>
      <c r="B951" s="375">
        <v>40288</v>
      </c>
      <c r="C951" s="335">
        <v>0</v>
      </c>
      <c r="D951" s="335">
        <v>71</v>
      </c>
      <c r="E951" s="335">
        <v>142</v>
      </c>
    </row>
    <row r="952" spans="1:5">
      <c r="A952" s="335">
        <v>17</v>
      </c>
      <c r="B952" s="375">
        <v>40288</v>
      </c>
      <c r="C952" s="335">
        <v>0</v>
      </c>
      <c r="D952" s="335">
        <v>71</v>
      </c>
      <c r="E952" s="335">
        <v>89</v>
      </c>
    </row>
    <row r="953" spans="1:5">
      <c r="A953" s="335">
        <v>17</v>
      </c>
      <c r="B953" s="375">
        <v>40288</v>
      </c>
      <c r="C953" s="335">
        <v>0</v>
      </c>
      <c r="D953" s="335">
        <v>71</v>
      </c>
      <c r="E953" s="335">
        <v>85</v>
      </c>
    </row>
    <row r="954" spans="1:5">
      <c r="A954" s="335">
        <v>17</v>
      </c>
      <c r="B954" s="375">
        <v>40288</v>
      </c>
      <c r="C954" s="335">
        <v>0</v>
      </c>
      <c r="D954" s="335">
        <v>71</v>
      </c>
      <c r="E954" s="335">
        <v>92</v>
      </c>
    </row>
    <row r="955" spans="1:5">
      <c r="A955" s="335">
        <v>17</v>
      </c>
      <c r="B955" s="375">
        <v>40288</v>
      </c>
      <c r="C955" s="335">
        <v>0</v>
      </c>
      <c r="D955" s="335">
        <v>71</v>
      </c>
      <c r="E955" s="335">
        <v>136</v>
      </c>
    </row>
    <row r="956" spans="1:5">
      <c r="A956" s="335">
        <v>17</v>
      </c>
      <c r="B956" s="375">
        <v>40288</v>
      </c>
      <c r="C956" s="335">
        <v>0</v>
      </c>
      <c r="D956" s="335">
        <v>71</v>
      </c>
      <c r="E956" s="335">
        <v>94</v>
      </c>
    </row>
    <row r="957" spans="1:5">
      <c r="A957" s="335">
        <v>17</v>
      </c>
      <c r="B957" s="375">
        <v>40288</v>
      </c>
      <c r="C957" s="335">
        <v>0</v>
      </c>
      <c r="D957" s="335">
        <v>71</v>
      </c>
      <c r="E957" s="335">
        <v>80</v>
      </c>
    </row>
    <row r="958" spans="1:5">
      <c r="A958" s="335">
        <v>17</v>
      </c>
      <c r="B958" s="375">
        <v>40288</v>
      </c>
      <c r="C958" s="335">
        <v>0</v>
      </c>
      <c r="D958" s="335">
        <v>71</v>
      </c>
      <c r="E958" s="335">
        <v>100</v>
      </c>
    </row>
    <row r="959" spans="1:5">
      <c r="A959" s="335">
        <v>17</v>
      </c>
      <c r="B959" s="375">
        <v>40288</v>
      </c>
      <c r="C959" s="335">
        <v>0</v>
      </c>
      <c r="D959" s="335">
        <v>71</v>
      </c>
      <c r="E959" s="335">
        <v>87</v>
      </c>
    </row>
    <row r="960" spans="1:5">
      <c r="A960" s="335">
        <v>17</v>
      </c>
      <c r="B960" s="375">
        <v>40288</v>
      </c>
      <c r="C960" s="335">
        <v>0</v>
      </c>
      <c r="D960" s="335">
        <v>71</v>
      </c>
      <c r="E960" s="335">
        <v>82</v>
      </c>
    </row>
    <row r="961" spans="1:5">
      <c r="A961" s="335">
        <v>17</v>
      </c>
      <c r="B961" s="375">
        <v>40288</v>
      </c>
      <c r="C961" s="335">
        <v>0</v>
      </c>
      <c r="D961" s="335">
        <v>71</v>
      </c>
      <c r="E961" s="335">
        <v>77</v>
      </c>
    </row>
    <row r="962" spans="1:5">
      <c r="A962" s="335">
        <v>17</v>
      </c>
      <c r="B962" s="375">
        <v>40288</v>
      </c>
      <c r="C962" s="335">
        <v>0</v>
      </c>
      <c r="D962" s="335">
        <v>70</v>
      </c>
      <c r="E962" s="335">
        <v>72</v>
      </c>
    </row>
    <row r="963" spans="1:5">
      <c r="A963" s="335">
        <v>17</v>
      </c>
      <c r="B963" s="375">
        <v>40288</v>
      </c>
      <c r="C963" s="335">
        <v>0</v>
      </c>
      <c r="D963" s="335">
        <v>70</v>
      </c>
      <c r="E963" s="335">
        <v>80</v>
      </c>
    </row>
    <row r="964" spans="1:5">
      <c r="A964" s="335">
        <v>17</v>
      </c>
      <c r="B964" s="375">
        <v>40288</v>
      </c>
      <c r="C964" s="335">
        <v>0</v>
      </c>
      <c r="D964" s="335">
        <v>70</v>
      </c>
      <c r="E964" s="335">
        <v>60</v>
      </c>
    </row>
    <row r="965" spans="1:5">
      <c r="A965" s="335">
        <v>17</v>
      </c>
      <c r="B965" s="375">
        <v>40288</v>
      </c>
      <c r="C965" s="335">
        <v>0</v>
      </c>
      <c r="D965" s="335">
        <v>41</v>
      </c>
      <c r="E965" s="335">
        <v>85</v>
      </c>
    </row>
    <row r="966" spans="1:5">
      <c r="A966" s="335">
        <v>17</v>
      </c>
      <c r="B966" s="375">
        <v>40288</v>
      </c>
      <c r="C966" s="335">
        <v>0</v>
      </c>
      <c r="D966" s="335">
        <v>41</v>
      </c>
      <c r="E966" s="335">
        <v>97</v>
      </c>
    </row>
    <row r="967" spans="1:5">
      <c r="A967" s="335">
        <v>17</v>
      </c>
      <c r="B967" s="375">
        <v>40288</v>
      </c>
      <c r="C967" s="335">
        <v>0</v>
      </c>
      <c r="D967" s="335">
        <v>41</v>
      </c>
      <c r="E967" s="335">
        <v>102</v>
      </c>
    </row>
    <row r="968" spans="1:5">
      <c r="A968" s="335">
        <v>17</v>
      </c>
      <c r="B968" s="375">
        <v>40288</v>
      </c>
      <c r="C968" s="335">
        <v>0</v>
      </c>
      <c r="D968" s="335">
        <v>41</v>
      </c>
      <c r="E968" s="335">
        <v>135</v>
      </c>
    </row>
    <row r="969" spans="1:5">
      <c r="A969" s="335">
        <v>17</v>
      </c>
      <c r="B969" s="375">
        <v>40288</v>
      </c>
      <c r="C969" s="335">
        <v>0</v>
      </c>
      <c r="D969" s="335">
        <v>41</v>
      </c>
      <c r="E969" s="335">
        <v>135</v>
      </c>
    </row>
    <row r="970" spans="1:5">
      <c r="A970" s="335">
        <v>17</v>
      </c>
      <c r="B970" s="375">
        <v>40288</v>
      </c>
      <c r="C970" s="335">
        <v>0</v>
      </c>
      <c r="D970" s="335">
        <v>41</v>
      </c>
      <c r="E970" s="335">
        <v>110</v>
      </c>
    </row>
    <row r="971" spans="1:5">
      <c r="A971" s="335">
        <v>17</v>
      </c>
      <c r="B971" s="375">
        <v>40288</v>
      </c>
      <c r="C971" s="335">
        <v>0</v>
      </c>
      <c r="D971" s="335">
        <v>41</v>
      </c>
      <c r="E971" s="335">
        <v>151</v>
      </c>
    </row>
    <row r="972" spans="1:5">
      <c r="A972" s="335">
        <v>17</v>
      </c>
      <c r="B972" s="375">
        <v>40288</v>
      </c>
      <c r="C972" s="335">
        <v>0</v>
      </c>
      <c r="D972" s="335">
        <v>41</v>
      </c>
      <c r="E972" s="335">
        <v>146</v>
      </c>
    </row>
    <row r="973" spans="1:5">
      <c r="A973" s="335">
        <v>17</v>
      </c>
      <c r="B973" s="375">
        <v>40288</v>
      </c>
      <c r="C973" s="335">
        <v>0</v>
      </c>
      <c r="D973" s="335">
        <v>41</v>
      </c>
      <c r="E973" s="335">
        <v>140</v>
      </c>
    </row>
    <row r="974" spans="1:5">
      <c r="A974" s="335">
        <v>17</v>
      </c>
      <c r="B974" s="375">
        <v>40289</v>
      </c>
      <c r="C974" s="335">
        <v>0</v>
      </c>
      <c r="D974" s="335">
        <v>11</v>
      </c>
      <c r="E974" s="335">
        <v>64</v>
      </c>
    </row>
    <row r="975" spans="1:5">
      <c r="A975" s="335">
        <v>17</v>
      </c>
      <c r="B975" s="375">
        <v>40289</v>
      </c>
      <c r="C975" s="335">
        <v>0</v>
      </c>
      <c r="D975" s="335">
        <v>11</v>
      </c>
      <c r="E975" s="335">
        <v>106</v>
      </c>
    </row>
    <row r="976" spans="1:5">
      <c r="A976" s="335">
        <v>17</v>
      </c>
      <c r="B976" s="375">
        <v>40289</v>
      </c>
      <c r="C976" s="335">
        <v>0</v>
      </c>
      <c r="D976" s="335">
        <v>70</v>
      </c>
      <c r="E976" s="335">
        <v>70</v>
      </c>
    </row>
    <row r="977" spans="1:5">
      <c r="A977" s="335">
        <v>17</v>
      </c>
      <c r="B977" s="375">
        <v>40289</v>
      </c>
      <c r="C977" s="335">
        <v>0</v>
      </c>
      <c r="D977" s="335">
        <v>70</v>
      </c>
      <c r="E977" s="335">
        <v>60</v>
      </c>
    </row>
    <row r="978" spans="1:5">
      <c r="A978" s="335">
        <v>17</v>
      </c>
      <c r="B978" s="375">
        <v>40289</v>
      </c>
      <c r="C978" s="335">
        <v>0</v>
      </c>
      <c r="D978" s="335">
        <v>70</v>
      </c>
      <c r="E978" s="335">
        <v>72</v>
      </c>
    </row>
    <row r="979" spans="1:5">
      <c r="A979" s="335">
        <v>17</v>
      </c>
      <c r="B979" s="375">
        <v>40289</v>
      </c>
      <c r="C979" s="335">
        <v>0</v>
      </c>
      <c r="D979" s="335">
        <v>71</v>
      </c>
      <c r="E979" s="335">
        <v>82</v>
      </c>
    </row>
    <row r="980" spans="1:5">
      <c r="A980" s="335">
        <v>17</v>
      </c>
      <c r="B980" s="375">
        <v>40289</v>
      </c>
      <c r="C980" s="335">
        <v>0</v>
      </c>
      <c r="D980" s="335">
        <v>71</v>
      </c>
      <c r="E980" s="335">
        <v>72</v>
      </c>
    </row>
    <row r="981" spans="1:5">
      <c r="A981" s="335">
        <v>17</v>
      </c>
      <c r="B981" s="375">
        <v>40289</v>
      </c>
      <c r="C981" s="335">
        <v>0</v>
      </c>
      <c r="D981" s="335">
        <v>71</v>
      </c>
      <c r="E981" s="335">
        <v>85</v>
      </c>
    </row>
    <row r="982" spans="1:5">
      <c r="A982" s="335">
        <v>17</v>
      </c>
      <c r="B982" s="375">
        <v>40289</v>
      </c>
      <c r="C982" s="335">
        <v>0</v>
      </c>
      <c r="D982" s="335">
        <v>71</v>
      </c>
      <c r="E982" s="335">
        <v>151</v>
      </c>
    </row>
    <row r="983" spans="1:5">
      <c r="A983" s="335">
        <v>17</v>
      </c>
      <c r="B983" s="375">
        <v>40289</v>
      </c>
      <c r="C983" s="335">
        <v>0</v>
      </c>
      <c r="D983" s="335">
        <v>71</v>
      </c>
      <c r="E983" s="335">
        <v>87</v>
      </c>
    </row>
    <row r="984" spans="1:5">
      <c r="A984" s="335">
        <v>17</v>
      </c>
      <c r="B984" s="375">
        <v>40289</v>
      </c>
      <c r="C984" s="335">
        <v>0</v>
      </c>
      <c r="D984" s="335">
        <v>71</v>
      </c>
      <c r="E984" s="335">
        <v>90</v>
      </c>
    </row>
    <row r="985" spans="1:5">
      <c r="A985" s="335">
        <v>17</v>
      </c>
      <c r="B985" s="375">
        <v>40289</v>
      </c>
      <c r="C985" s="335">
        <v>0</v>
      </c>
      <c r="D985" s="335">
        <v>71</v>
      </c>
      <c r="E985" s="335">
        <v>95</v>
      </c>
    </row>
    <row r="986" spans="1:5">
      <c r="A986" s="335">
        <v>17</v>
      </c>
      <c r="B986" s="375">
        <v>40289</v>
      </c>
      <c r="C986" s="335">
        <v>0</v>
      </c>
      <c r="D986" s="335">
        <v>41</v>
      </c>
      <c r="E986" s="335">
        <v>136</v>
      </c>
    </row>
    <row r="987" spans="1:5">
      <c r="A987" s="335">
        <v>17</v>
      </c>
      <c r="B987" s="375">
        <v>40289</v>
      </c>
      <c r="C987" s="335">
        <v>0</v>
      </c>
      <c r="D987" s="335">
        <v>41</v>
      </c>
      <c r="E987" s="335">
        <v>102</v>
      </c>
    </row>
    <row r="988" spans="1:5">
      <c r="A988" s="335">
        <v>17</v>
      </c>
      <c r="B988" s="375">
        <v>40289</v>
      </c>
      <c r="C988" s="335">
        <v>0</v>
      </c>
      <c r="D988" s="335">
        <v>41</v>
      </c>
      <c r="E988" s="335">
        <v>142</v>
      </c>
    </row>
    <row r="989" spans="1:5">
      <c r="A989" s="335">
        <v>17</v>
      </c>
      <c r="B989" s="375">
        <v>40289</v>
      </c>
      <c r="C989" s="335">
        <v>0</v>
      </c>
      <c r="D989" s="335">
        <v>41</v>
      </c>
      <c r="E989" s="335">
        <v>144</v>
      </c>
    </row>
    <row r="990" spans="1:5">
      <c r="A990" s="335">
        <v>17</v>
      </c>
      <c r="B990" s="375">
        <v>40289</v>
      </c>
      <c r="C990" s="335">
        <v>0</v>
      </c>
      <c r="D990" s="335">
        <v>41</v>
      </c>
      <c r="E990" s="335">
        <v>141</v>
      </c>
    </row>
    <row r="991" spans="1:5">
      <c r="A991" s="335">
        <v>17</v>
      </c>
      <c r="B991" s="375">
        <v>40289</v>
      </c>
      <c r="C991" s="335">
        <v>0</v>
      </c>
      <c r="D991" s="335">
        <v>41</v>
      </c>
      <c r="E991" s="335">
        <v>130</v>
      </c>
    </row>
    <row r="992" spans="1:5">
      <c r="A992" s="335">
        <v>17</v>
      </c>
      <c r="B992" s="375">
        <v>40289</v>
      </c>
      <c r="C992" s="335">
        <v>0</v>
      </c>
      <c r="D992" s="335">
        <v>41</v>
      </c>
      <c r="E992" s="335">
        <v>150</v>
      </c>
    </row>
    <row r="993" spans="1:5">
      <c r="A993" s="335">
        <v>17</v>
      </c>
      <c r="B993" s="375">
        <v>40290</v>
      </c>
      <c r="C993" s="335">
        <v>0</v>
      </c>
      <c r="D993" s="335">
        <v>41</v>
      </c>
      <c r="E993" s="335">
        <v>138</v>
      </c>
    </row>
    <row r="994" spans="1:5">
      <c r="A994" s="335">
        <v>17</v>
      </c>
      <c r="B994" s="375">
        <v>40290</v>
      </c>
      <c r="C994" s="335">
        <v>0</v>
      </c>
      <c r="D994" s="335">
        <v>41</v>
      </c>
      <c r="E994" s="335">
        <v>135</v>
      </c>
    </row>
    <row r="995" spans="1:5">
      <c r="A995" s="335">
        <v>17</v>
      </c>
      <c r="B995" s="375">
        <v>40290</v>
      </c>
      <c r="C995" s="335">
        <v>0</v>
      </c>
      <c r="D995" s="335">
        <v>41</v>
      </c>
      <c r="E995" s="335">
        <v>148</v>
      </c>
    </row>
    <row r="996" spans="1:5">
      <c r="A996" s="335">
        <v>17</v>
      </c>
      <c r="B996" s="375">
        <v>40290</v>
      </c>
      <c r="C996" s="335">
        <v>0</v>
      </c>
      <c r="D996" s="335">
        <v>41</v>
      </c>
      <c r="E996" s="335">
        <v>149</v>
      </c>
    </row>
    <row r="997" spans="1:5">
      <c r="A997" s="335">
        <v>17</v>
      </c>
      <c r="B997" s="375">
        <v>40290</v>
      </c>
      <c r="C997" s="335">
        <v>0</v>
      </c>
      <c r="D997" s="335">
        <v>41</v>
      </c>
      <c r="E997" s="335">
        <v>146</v>
      </c>
    </row>
    <row r="998" spans="1:5">
      <c r="A998" s="335">
        <v>17</v>
      </c>
      <c r="B998" s="375">
        <v>40290</v>
      </c>
      <c r="C998" s="335">
        <v>0</v>
      </c>
      <c r="D998" s="335">
        <v>41</v>
      </c>
      <c r="E998" s="335">
        <v>142</v>
      </c>
    </row>
    <row r="999" spans="1:5">
      <c r="A999" s="335">
        <v>17</v>
      </c>
      <c r="B999" s="375">
        <v>40290</v>
      </c>
      <c r="C999" s="335">
        <v>0</v>
      </c>
      <c r="D999" s="335">
        <v>41</v>
      </c>
      <c r="E999" s="335">
        <v>138</v>
      </c>
    </row>
    <row r="1000" spans="1:5">
      <c r="A1000" s="335">
        <v>17</v>
      </c>
      <c r="B1000" s="375">
        <v>40290</v>
      </c>
      <c r="C1000" s="335">
        <v>0</v>
      </c>
      <c r="D1000" s="335">
        <v>41</v>
      </c>
      <c r="E1000" s="335">
        <v>142</v>
      </c>
    </row>
    <row r="1001" spans="1:5">
      <c r="A1001" s="335">
        <v>17</v>
      </c>
      <c r="B1001" s="375">
        <v>40290</v>
      </c>
      <c r="C1001" s="335">
        <v>0</v>
      </c>
      <c r="D1001" s="335">
        <v>41</v>
      </c>
      <c r="E1001" s="335">
        <v>128</v>
      </c>
    </row>
    <row r="1002" spans="1:5">
      <c r="A1002" s="335">
        <v>17</v>
      </c>
      <c r="B1002" s="375">
        <v>40290</v>
      </c>
      <c r="C1002" s="335">
        <v>0</v>
      </c>
      <c r="D1002" s="335">
        <v>41</v>
      </c>
      <c r="E1002" s="335">
        <v>92</v>
      </c>
    </row>
    <row r="1003" spans="1:5">
      <c r="A1003" s="335">
        <v>17</v>
      </c>
      <c r="B1003" s="375">
        <v>40290</v>
      </c>
      <c r="C1003" s="335">
        <v>0</v>
      </c>
      <c r="D1003" s="335">
        <v>41</v>
      </c>
      <c r="E1003" s="335">
        <v>100</v>
      </c>
    </row>
    <row r="1004" spans="1:5">
      <c r="A1004" s="335">
        <v>17</v>
      </c>
      <c r="B1004" s="375">
        <v>40290</v>
      </c>
      <c r="C1004" s="335">
        <v>0</v>
      </c>
      <c r="D1004" s="335">
        <v>41</v>
      </c>
      <c r="E1004" s="335">
        <v>136</v>
      </c>
    </row>
    <row r="1005" spans="1:5">
      <c r="A1005" s="335">
        <v>17</v>
      </c>
      <c r="B1005" s="375">
        <v>40290</v>
      </c>
      <c r="C1005" s="335">
        <v>0</v>
      </c>
      <c r="D1005" s="335">
        <v>41</v>
      </c>
      <c r="E1005" s="335">
        <v>101</v>
      </c>
    </row>
    <row r="1006" spans="1:5">
      <c r="A1006" s="335">
        <v>17</v>
      </c>
      <c r="B1006" s="375">
        <v>40290</v>
      </c>
      <c r="C1006" s="335">
        <v>0</v>
      </c>
      <c r="D1006" s="335">
        <v>71</v>
      </c>
      <c r="E1006" s="335">
        <v>170</v>
      </c>
    </row>
    <row r="1007" spans="1:5">
      <c r="A1007" s="335">
        <v>17</v>
      </c>
      <c r="B1007" s="375">
        <v>40290</v>
      </c>
      <c r="C1007" s="335">
        <v>0</v>
      </c>
      <c r="D1007" s="335">
        <v>71</v>
      </c>
      <c r="E1007" s="335">
        <v>143</v>
      </c>
    </row>
    <row r="1008" spans="1:5">
      <c r="A1008" s="335">
        <v>17</v>
      </c>
      <c r="B1008" s="375">
        <v>40290</v>
      </c>
      <c r="C1008" s="335">
        <v>0</v>
      </c>
      <c r="D1008" s="335">
        <v>71</v>
      </c>
      <c r="E1008" s="335">
        <v>163</v>
      </c>
    </row>
    <row r="1009" spans="1:5">
      <c r="A1009" s="335">
        <v>17</v>
      </c>
      <c r="B1009" s="375">
        <v>40290</v>
      </c>
      <c r="C1009" s="335">
        <v>0</v>
      </c>
      <c r="D1009" s="335">
        <v>71</v>
      </c>
      <c r="E1009" s="335">
        <v>90</v>
      </c>
    </row>
    <row r="1010" spans="1:5">
      <c r="A1010" s="335">
        <v>17</v>
      </c>
      <c r="B1010" s="375">
        <v>40290</v>
      </c>
      <c r="C1010" s="335">
        <v>0</v>
      </c>
      <c r="D1010" s="335">
        <v>70</v>
      </c>
      <c r="E1010" s="335">
        <v>80</v>
      </c>
    </row>
    <row r="1011" spans="1:5">
      <c r="A1011" s="335">
        <v>17</v>
      </c>
      <c r="B1011" s="375">
        <v>40290</v>
      </c>
      <c r="C1011" s="335">
        <v>0</v>
      </c>
      <c r="D1011" s="335">
        <v>70</v>
      </c>
      <c r="E1011" s="335">
        <v>82</v>
      </c>
    </row>
    <row r="1012" spans="1:5">
      <c r="A1012" s="335">
        <v>17</v>
      </c>
      <c r="B1012" s="375">
        <v>40290</v>
      </c>
      <c r="C1012" s="335">
        <v>0</v>
      </c>
      <c r="D1012" s="335">
        <v>70</v>
      </c>
      <c r="E1012" s="335">
        <v>80</v>
      </c>
    </row>
    <row r="1013" spans="1:5">
      <c r="A1013" s="335">
        <v>17</v>
      </c>
      <c r="B1013" s="375">
        <v>40291</v>
      </c>
      <c r="C1013" s="335">
        <v>0</v>
      </c>
      <c r="D1013" s="335">
        <v>41</v>
      </c>
      <c r="E1013" s="335">
        <v>151</v>
      </c>
    </row>
    <row r="1014" spans="1:5">
      <c r="A1014" s="335">
        <v>17</v>
      </c>
      <c r="B1014" s="375">
        <v>40291</v>
      </c>
      <c r="C1014" s="335">
        <v>0</v>
      </c>
      <c r="D1014" s="335">
        <v>41</v>
      </c>
      <c r="E1014" s="335">
        <v>143</v>
      </c>
    </row>
    <row r="1015" spans="1:5">
      <c r="A1015" s="335">
        <v>17</v>
      </c>
      <c r="B1015" s="375">
        <v>40291</v>
      </c>
      <c r="C1015" s="335">
        <v>0</v>
      </c>
      <c r="D1015" s="335">
        <v>41</v>
      </c>
      <c r="E1015" s="335">
        <v>146</v>
      </c>
    </row>
    <row r="1016" spans="1:5">
      <c r="A1016" s="335">
        <v>17</v>
      </c>
      <c r="B1016" s="375">
        <v>40291</v>
      </c>
      <c r="C1016" s="335">
        <v>0</v>
      </c>
      <c r="D1016" s="335">
        <v>41</v>
      </c>
      <c r="E1016" s="335">
        <v>148</v>
      </c>
    </row>
    <row r="1017" spans="1:5">
      <c r="A1017" s="335">
        <v>17</v>
      </c>
      <c r="B1017" s="375">
        <v>40291</v>
      </c>
      <c r="C1017" s="335">
        <v>0</v>
      </c>
      <c r="D1017" s="335">
        <v>41</v>
      </c>
      <c r="E1017" s="335">
        <v>95</v>
      </c>
    </row>
    <row r="1018" spans="1:5">
      <c r="A1018" s="335">
        <v>17</v>
      </c>
      <c r="B1018" s="375">
        <v>40291</v>
      </c>
      <c r="C1018" s="335">
        <v>0</v>
      </c>
      <c r="D1018" s="335">
        <v>71</v>
      </c>
      <c r="E1018" s="335">
        <v>149</v>
      </c>
    </row>
    <row r="1019" spans="1:5">
      <c r="A1019" s="335">
        <v>17</v>
      </c>
      <c r="B1019" s="375">
        <v>40291</v>
      </c>
      <c r="C1019" s="335">
        <v>0</v>
      </c>
      <c r="D1019" s="335">
        <v>11</v>
      </c>
      <c r="E1019" s="335">
        <v>94</v>
      </c>
    </row>
    <row r="1020" spans="1:5">
      <c r="A1020" s="335">
        <v>17</v>
      </c>
      <c r="B1020" s="375">
        <v>40291</v>
      </c>
      <c r="C1020" s="335">
        <v>13</v>
      </c>
      <c r="D1020" s="335">
        <v>30</v>
      </c>
      <c r="E1020" s="335">
        <v>50</v>
      </c>
    </row>
    <row r="1021" spans="1:5">
      <c r="A1021" s="335">
        <v>17</v>
      </c>
      <c r="B1021" s="375">
        <v>40291</v>
      </c>
      <c r="C1021" s="335">
        <v>13</v>
      </c>
      <c r="D1021" s="335">
        <v>30</v>
      </c>
      <c r="E1021" s="335">
        <v>48</v>
      </c>
    </row>
    <row r="1022" spans="1:5">
      <c r="A1022" s="335">
        <v>17</v>
      </c>
      <c r="B1022" s="375">
        <v>40291</v>
      </c>
      <c r="C1022" s="335">
        <v>13</v>
      </c>
      <c r="D1022" s="335">
        <v>30</v>
      </c>
      <c r="E1022" s="335">
        <v>49</v>
      </c>
    </row>
    <row r="1023" spans="1:5">
      <c r="A1023" s="335">
        <v>17</v>
      </c>
      <c r="B1023" s="375">
        <v>40291</v>
      </c>
      <c r="C1023" s="335">
        <v>13</v>
      </c>
      <c r="D1023" s="335">
        <v>30</v>
      </c>
      <c r="E1023" s="335">
        <v>49</v>
      </c>
    </row>
    <row r="1024" spans="1:5">
      <c r="A1024" s="335">
        <v>17</v>
      </c>
      <c r="B1024" s="375">
        <v>40291</v>
      </c>
      <c r="C1024" s="335">
        <v>0</v>
      </c>
      <c r="D1024" s="335">
        <v>30</v>
      </c>
      <c r="E1024" s="335">
        <v>40</v>
      </c>
    </row>
    <row r="1025" spans="1:5">
      <c r="A1025" s="335">
        <v>17</v>
      </c>
      <c r="B1025" s="375">
        <v>40291</v>
      </c>
      <c r="C1025" s="335">
        <v>0</v>
      </c>
      <c r="D1025" s="335">
        <v>30</v>
      </c>
      <c r="E1025" s="335">
        <v>36</v>
      </c>
    </row>
    <row r="1026" spans="1:5">
      <c r="A1026" s="335">
        <v>17</v>
      </c>
      <c r="B1026" s="375">
        <v>40291</v>
      </c>
      <c r="C1026" s="335">
        <v>0</v>
      </c>
      <c r="D1026" s="335">
        <v>30</v>
      </c>
      <c r="E1026" s="335">
        <v>34</v>
      </c>
    </row>
    <row r="1027" spans="1:5">
      <c r="A1027" s="335">
        <v>17</v>
      </c>
      <c r="B1027" s="375">
        <v>40291</v>
      </c>
      <c r="C1027" s="335">
        <v>0</v>
      </c>
      <c r="D1027" s="335">
        <v>30</v>
      </c>
      <c r="E1027" s="335">
        <v>35</v>
      </c>
    </row>
    <row r="1028" spans="1:5">
      <c r="A1028" s="335">
        <v>17</v>
      </c>
      <c r="B1028" s="375">
        <v>40291</v>
      </c>
      <c r="C1028" s="335">
        <v>0</v>
      </c>
      <c r="D1028" s="335">
        <v>30</v>
      </c>
      <c r="E1028" s="335">
        <v>32</v>
      </c>
    </row>
    <row r="1029" spans="1:5">
      <c r="A1029" s="335">
        <v>17</v>
      </c>
      <c r="B1029" s="375">
        <v>40291</v>
      </c>
      <c r="C1029" s="335">
        <v>0</v>
      </c>
      <c r="D1029" s="335">
        <v>30</v>
      </c>
      <c r="E1029" s="335">
        <v>34</v>
      </c>
    </row>
    <row r="1030" spans="1:5">
      <c r="A1030" s="335">
        <v>17</v>
      </c>
      <c r="B1030" s="375">
        <v>40291</v>
      </c>
      <c r="C1030" s="335">
        <v>0</v>
      </c>
      <c r="D1030" s="335">
        <v>30</v>
      </c>
      <c r="E1030" s="335">
        <v>36</v>
      </c>
    </row>
    <row r="1031" spans="1:5">
      <c r="A1031" s="335">
        <v>17</v>
      </c>
      <c r="B1031" s="375">
        <v>40291</v>
      </c>
      <c r="C1031" s="335">
        <v>0</v>
      </c>
      <c r="D1031" s="335">
        <v>20</v>
      </c>
      <c r="E1031" s="335">
        <v>37</v>
      </c>
    </row>
    <row r="1032" spans="1:5">
      <c r="A1032" s="335">
        <v>17</v>
      </c>
      <c r="B1032" s="375">
        <v>40291</v>
      </c>
      <c r="C1032" s="335">
        <v>0</v>
      </c>
      <c r="D1032" s="335">
        <v>20</v>
      </c>
      <c r="E1032" s="335">
        <v>39</v>
      </c>
    </row>
    <row r="1033" spans="1:5">
      <c r="A1033" s="335">
        <v>17</v>
      </c>
      <c r="B1033" s="375">
        <v>40291</v>
      </c>
      <c r="C1033" s="335">
        <v>0</v>
      </c>
      <c r="D1033" s="335">
        <v>20</v>
      </c>
      <c r="E1033" s="335">
        <v>50</v>
      </c>
    </row>
    <row r="1034" spans="1:5">
      <c r="A1034" s="335">
        <v>17</v>
      </c>
      <c r="B1034" s="375">
        <v>40291</v>
      </c>
      <c r="C1034" s="335">
        <v>0</v>
      </c>
      <c r="D1034" s="335">
        <v>20</v>
      </c>
      <c r="E1034" s="335">
        <v>39</v>
      </c>
    </row>
    <row r="1035" spans="1:5">
      <c r="A1035" s="335">
        <v>17</v>
      </c>
      <c r="B1035" s="375">
        <v>40291</v>
      </c>
      <c r="C1035" s="335">
        <v>0</v>
      </c>
      <c r="D1035" s="335">
        <v>20</v>
      </c>
      <c r="E1035" s="335">
        <v>35</v>
      </c>
    </row>
    <row r="1036" spans="1:5">
      <c r="A1036" s="335">
        <v>17</v>
      </c>
      <c r="B1036" s="375">
        <v>40291</v>
      </c>
      <c r="C1036" s="335">
        <v>0</v>
      </c>
      <c r="D1036" s="335">
        <v>70</v>
      </c>
      <c r="E1036" s="335">
        <v>104</v>
      </c>
    </row>
    <row r="1037" spans="1:5">
      <c r="A1037" s="335">
        <v>17</v>
      </c>
      <c r="B1037" s="375">
        <v>40291</v>
      </c>
      <c r="C1037" s="335">
        <v>0</v>
      </c>
      <c r="D1037" s="335">
        <v>70</v>
      </c>
      <c r="E1037" s="335">
        <v>109</v>
      </c>
    </row>
    <row r="1038" spans="1:5">
      <c r="A1038" s="335">
        <v>17</v>
      </c>
      <c r="B1038" s="375">
        <v>40291</v>
      </c>
      <c r="C1038" s="335">
        <v>0</v>
      </c>
      <c r="D1038" s="335">
        <v>70</v>
      </c>
      <c r="E1038" s="335">
        <v>96</v>
      </c>
    </row>
    <row r="1039" spans="1:5">
      <c r="A1039" s="335">
        <v>17</v>
      </c>
      <c r="B1039" s="375">
        <v>40291</v>
      </c>
      <c r="C1039" s="335">
        <v>0</v>
      </c>
      <c r="D1039" s="335">
        <v>70</v>
      </c>
      <c r="E1039" s="335">
        <v>76</v>
      </c>
    </row>
    <row r="1040" spans="1:5">
      <c r="A1040" s="335">
        <v>17</v>
      </c>
      <c r="B1040" s="375">
        <v>40291</v>
      </c>
      <c r="C1040" s="335">
        <v>0</v>
      </c>
      <c r="D1040" s="335">
        <v>100</v>
      </c>
      <c r="E1040" s="335">
        <v>84</v>
      </c>
    </row>
    <row r="1041" spans="1:5">
      <c r="A1041" s="335">
        <v>17</v>
      </c>
      <c r="B1041" s="375">
        <v>40292</v>
      </c>
      <c r="C1041" s="335">
        <v>0</v>
      </c>
      <c r="D1041" s="335">
        <v>20</v>
      </c>
      <c r="E1041" s="335">
        <v>39</v>
      </c>
    </row>
    <row r="1042" spans="1:5">
      <c r="A1042" s="335">
        <v>17</v>
      </c>
      <c r="B1042" s="375">
        <v>40292</v>
      </c>
      <c r="C1042" s="335">
        <v>0</v>
      </c>
      <c r="D1042" s="335">
        <v>20</v>
      </c>
      <c r="E1042" s="335">
        <v>40</v>
      </c>
    </row>
    <row r="1043" spans="1:5">
      <c r="A1043" s="335">
        <v>17</v>
      </c>
      <c r="B1043" s="375">
        <v>40292</v>
      </c>
      <c r="C1043" s="335">
        <v>0</v>
      </c>
      <c r="D1043" s="335">
        <v>20</v>
      </c>
      <c r="E1043" s="335">
        <v>41</v>
      </c>
    </row>
    <row r="1044" spans="1:5">
      <c r="A1044" s="335">
        <v>17</v>
      </c>
      <c r="B1044" s="375">
        <v>40292</v>
      </c>
      <c r="C1044" s="335">
        <v>0</v>
      </c>
      <c r="D1044" s="335">
        <v>20</v>
      </c>
      <c r="E1044" s="335">
        <v>37</v>
      </c>
    </row>
    <row r="1045" spans="1:5">
      <c r="A1045" s="335">
        <v>17</v>
      </c>
      <c r="B1045" s="375">
        <v>40292</v>
      </c>
      <c r="C1045" s="335">
        <v>0</v>
      </c>
      <c r="D1045" s="335">
        <v>20</v>
      </c>
      <c r="E1045" s="335">
        <v>40</v>
      </c>
    </row>
    <row r="1046" spans="1:5">
      <c r="A1046" s="335">
        <v>17</v>
      </c>
      <c r="B1046" s="375">
        <v>40292</v>
      </c>
      <c r="C1046" s="335">
        <v>0</v>
      </c>
      <c r="D1046" s="335">
        <v>20</v>
      </c>
      <c r="E1046" s="335">
        <v>38</v>
      </c>
    </row>
    <row r="1047" spans="1:5">
      <c r="A1047" s="335">
        <v>17</v>
      </c>
      <c r="B1047" s="375">
        <v>40292</v>
      </c>
      <c r="C1047" s="335">
        <v>0</v>
      </c>
      <c r="D1047" s="335">
        <v>30</v>
      </c>
      <c r="E1047" s="335">
        <v>34</v>
      </c>
    </row>
    <row r="1048" spans="1:5">
      <c r="A1048" s="335">
        <v>17</v>
      </c>
      <c r="B1048" s="375">
        <v>40292</v>
      </c>
      <c r="C1048" s="335">
        <v>0</v>
      </c>
      <c r="D1048" s="335">
        <v>30</v>
      </c>
      <c r="E1048" s="335">
        <v>36</v>
      </c>
    </row>
    <row r="1049" spans="1:5">
      <c r="A1049" s="335">
        <v>17</v>
      </c>
      <c r="B1049" s="375">
        <v>40292</v>
      </c>
      <c r="C1049" s="335">
        <v>0</v>
      </c>
      <c r="D1049" s="335">
        <v>30</v>
      </c>
      <c r="E1049" s="335">
        <v>34</v>
      </c>
    </row>
    <row r="1050" spans="1:5">
      <c r="A1050" s="335">
        <v>17</v>
      </c>
      <c r="B1050" s="375">
        <v>40292</v>
      </c>
      <c r="C1050" s="335">
        <v>0</v>
      </c>
      <c r="D1050" s="335">
        <v>30</v>
      </c>
      <c r="E1050" s="335">
        <v>34</v>
      </c>
    </row>
    <row r="1051" spans="1:5">
      <c r="A1051" s="335">
        <v>17</v>
      </c>
      <c r="B1051" s="375">
        <v>40292</v>
      </c>
      <c r="C1051" s="335">
        <v>0</v>
      </c>
      <c r="D1051" s="335">
        <v>30</v>
      </c>
      <c r="E1051" s="335">
        <v>34</v>
      </c>
    </row>
    <row r="1052" spans="1:5">
      <c r="A1052" s="335">
        <v>17</v>
      </c>
      <c r="B1052" s="375">
        <v>40292</v>
      </c>
      <c r="C1052" s="335">
        <v>0</v>
      </c>
      <c r="D1052" s="335">
        <v>30</v>
      </c>
      <c r="E1052" s="335">
        <v>35</v>
      </c>
    </row>
    <row r="1053" spans="1:5">
      <c r="A1053" s="335">
        <v>17</v>
      </c>
      <c r="B1053" s="375">
        <v>40292</v>
      </c>
      <c r="C1053" s="335">
        <v>13</v>
      </c>
      <c r="D1053" s="335">
        <v>30</v>
      </c>
      <c r="E1053" s="335">
        <v>54</v>
      </c>
    </row>
    <row r="1054" spans="1:5">
      <c r="A1054" s="335">
        <v>17</v>
      </c>
      <c r="B1054" s="375">
        <v>40292</v>
      </c>
      <c r="C1054" s="335">
        <v>13</v>
      </c>
      <c r="D1054" s="335">
        <v>30</v>
      </c>
      <c r="E1054" s="335">
        <v>56</v>
      </c>
    </row>
    <row r="1055" spans="1:5">
      <c r="A1055" s="335">
        <v>17</v>
      </c>
      <c r="B1055" s="375">
        <v>40292</v>
      </c>
      <c r="C1055" s="335">
        <v>0</v>
      </c>
      <c r="D1055" s="335">
        <v>41</v>
      </c>
      <c r="E1055" s="335">
        <v>130</v>
      </c>
    </row>
    <row r="1056" spans="1:5">
      <c r="A1056" s="335">
        <v>17</v>
      </c>
      <c r="B1056" s="375">
        <v>40292</v>
      </c>
      <c r="C1056" s="335">
        <v>0</v>
      </c>
      <c r="D1056" s="335">
        <v>41</v>
      </c>
      <c r="E1056" s="335">
        <v>133</v>
      </c>
    </row>
    <row r="1057" spans="1:5">
      <c r="A1057" s="335">
        <v>17</v>
      </c>
      <c r="B1057" s="375">
        <v>40292</v>
      </c>
      <c r="C1057" s="335">
        <v>0</v>
      </c>
      <c r="D1057" s="335">
        <v>41</v>
      </c>
      <c r="E1057" s="335">
        <v>143</v>
      </c>
    </row>
    <row r="1058" spans="1:5">
      <c r="A1058" s="335">
        <v>17</v>
      </c>
      <c r="B1058" s="375">
        <v>40292</v>
      </c>
      <c r="C1058" s="335">
        <v>0</v>
      </c>
      <c r="D1058" s="335">
        <v>71</v>
      </c>
      <c r="E1058" s="335">
        <v>137</v>
      </c>
    </row>
    <row r="1059" spans="1:5">
      <c r="A1059" s="335">
        <v>17</v>
      </c>
      <c r="B1059" s="375">
        <v>40292</v>
      </c>
      <c r="C1059" s="335">
        <v>0</v>
      </c>
      <c r="D1059" s="335">
        <v>71</v>
      </c>
      <c r="E1059" s="335">
        <v>189</v>
      </c>
    </row>
    <row r="1060" spans="1:5">
      <c r="A1060" s="335">
        <v>17</v>
      </c>
      <c r="B1060" s="375">
        <v>40292</v>
      </c>
      <c r="C1060" s="335">
        <v>0</v>
      </c>
      <c r="D1060" s="335">
        <v>71</v>
      </c>
      <c r="E1060" s="335">
        <v>163</v>
      </c>
    </row>
    <row r="1061" spans="1:5">
      <c r="A1061" s="335">
        <v>17</v>
      </c>
      <c r="B1061" s="375">
        <v>40292</v>
      </c>
      <c r="C1061" s="335">
        <v>0</v>
      </c>
      <c r="D1061" s="335">
        <v>11</v>
      </c>
      <c r="E1061" s="335">
        <v>104</v>
      </c>
    </row>
    <row r="1062" spans="1:5">
      <c r="A1062" s="335">
        <v>17</v>
      </c>
      <c r="B1062" s="375">
        <v>40292</v>
      </c>
      <c r="C1062" s="335">
        <v>0</v>
      </c>
      <c r="D1062" s="335">
        <v>11</v>
      </c>
      <c r="E1062" s="335">
        <v>97</v>
      </c>
    </row>
    <row r="1063" spans="1:5">
      <c r="A1063" s="335">
        <v>17</v>
      </c>
      <c r="B1063" s="375">
        <v>40292</v>
      </c>
      <c r="C1063" s="335">
        <v>0</v>
      </c>
      <c r="D1063" s="335">
        <v>11</v>
      </c>
      <c r="E1063" s="335">
        <v>104</v>
      </c>
    </row>
    <row r="1064" spans="1:5">
      <c r="A1064" s="335">
        <v>17</v>
      </c>
      <c r="B1064" s="375">
        <v>40292</v>
      </c>
      <c r="C1064" s="335">
        <v>0</v>
      </c>
      <c r="D1064" s="335">
        <v>11</v>
      </c>
      <c r="E1064" s="335">
        <v>95</v>
      </c>
    </row>
    <row r="1065" spans="1:5">
      <c r="A1065" s="335">
        <v>17</v>
      </c>
      <c r="B1065" s="375">
        <v>40292</v>
      </c>
      <c r="C1065" s="335">
        <v>0</v>
      </c>
      <c r="D1065" s="335">
        <v>11</v>
      </c>
      <c r="E1065" s="335">
        <v>94</v>
      </c>
    </row>
    <row r="1066" spans="1:5">
      <c r="A1066" s="335">
        <v>17</v>
      </c>
      <c r="B1066" s="375">
        <v>40292</v>
      </c>
      <c r="C1066" s="335">
        <v>0</v>
      </c>
      <c r="D1066" s="335">
        <v>11</v>
      </c>
      <c r="E1066" s="335">
        <v>93</v>
      </c>
    </row>
    <row r="1067" spans="1:5">
      <c r="A1067" s="335">
        <v>17</v>
      </c>
      <c r="B1067" s="375">
        <v>40292</v>
      </c>
      <c r="C1067" s="335">
        <v>0</v>
      </c>
      <c r="D1067" s="335">
        <v>11</v>
      </c>
      <c r="E1067" s="335">
        <v>95</v>
      </c>
    </row>
    <row r="1068" spans="1:5">
      <c r="A1068" s="335">
        <v>17</v>
      </c>
      <c r="B1068" s="375">
        <v>40292</v>
      </c>
      <c r="C1068" s="335">
        <v>0</v>
      </c>
      <c r="D1068" s="335">
        <v>70</v>
      </c>
      <c r="E1068" s="335">
        <v>132</v>
      </c>
    </row>
    <row r="1069" spans="1:5">
      <c r="A1069" s="335">
        <v>17</v>
      </c>
      <c r="B1069" s="375">
        <v>40292</v>
      </c>
      <c r="C1069" s="335">
        <v>0</v>
      </c>
      <c r="D1069" s="335">
        <v>70</v>
      </c>
      <c r="E1069" s="335">
        <v>95</v>
      </c>
    </row>
    <row r="1070" spans="1:5">
      <c r="A1070" s="335">
        <v>17</v>
      </c>
      <c r="B1070" s="375">
        <v>40292</v>
      </c>
      <c r="C1070" s="335">
        <v>0</v>
      </c>
      <c r="D1070" s="335">
        <v>70</v>
      </c>
      <c r="E1070" s="335">
        <v>78</v>
      </c>
    </row>
    <row r="1071" spans="1:5">
      <c r="A1071" s="335">
        <v>17</v>
      </c>
      <c r="B1071" s="375">
        <v>40292</v>
      </c>
      <c r="C1071" s="335">
        <v>0</v>
      </c>
      <c r="D1071" s="335">
        <v>100</v>
      </c>
      <c r="E1071" s="335">
        <v>42</v>
      </c>
    </row>
    <row r="1072" spans="1:5">
      <c r="A1072" s="335">
        <v>17</v>
      </c>
      <c r="B1072" s="375">
        <v>40292</v>
      </c>
      <c r="C1072" s="335">
        <v>0</v>
      </c>
      <c r="D1072" s="335">
        <v>100</v>
      </c>
      <c r="E1072" s="335">
        <v>127</v>
      </c>
    </row>
    <row r="1073" spans="1:5">
      <c r="A1073" s="335">
        <v>17</v>
      </c>
      <c r="B1073" s="375">
        <v>40293</v>
      </c>
      <c r="C1073" s="335">
        <v>0</v>
      </c>
      <c r="D1073" s="335">
        <v>11</v>
      </c>
      <c r="E1073" s="335">
        <v>98</v>
      </c>
    </row>
    <row r="1074" spans="1:5">
      <c r="A1074" s="335">
        <v>17</v>
      </c>
      <c r="B1074" s="375">
        <v>40293</v>
      </c>
      <c r="C1074" s="335">
        <v>0</v>
      </c>
      <c r="D1074" s="335">
        <v>11</v>
      </c>
      <c r="E1074" s="335">
        <v>95</v>
      </c>
    </row>
    <row r="1075" spans="1:5">
      <c r="A1075" s="335">
        <v>17</v>
      </c>
      <c r="B1075" s="375">
        <v>40293</v>
      </c>
      <c r="C1075" s="335">
        <v>0</v>
      </c>
      <c r="D1075" s="335">
        <v>11</v>
      </c>
      <c r="E1075" s="335">
        <v>92</v>
      </c>
    </row>
    <row r="1076" spans="1:5">
      <c r="A1076" s="335">
        <v>17</v>
      </c>
      <c r="B1076" s="375">
        <v>40293</v>
      </c>
      <c r="C1076" s="335">
        <v>0</v>
      </c>
      <c r="D1076" s="335">
        <v>20</v>
      </c>
      <c r="E1076" s="335">
        <v>35</v>
      </c>
    </row>
    <row r="1077" spans="1:5">
      <c r="A1077" s="335">
        <v>17</v>
      </c>
      <c r="B1077" s="375">
        <v>40293</v>
      </c>
      <c r="C1077" s="335">
        <v>0</v>
      </c>
      <c r="D1077" s="335">
        <v>20</v>
      </c>
      <c r="E1077" s="335">
        <v>40</v>
      </c>
    </row>
    <row r="1078" spans="1:5">
      <c r="A1078" s="335">
        <v>17</v>
      </c>
      <c r="B1078" s="375">
        <v>40293</v>
      </c>
      <c r="C1078" s="335">
        <v>0</v>
      </c>
      <c r="D1078" s="335">
        <v>20</v>
      </c>
      <c r="E1078" s="335">
        <v>42</v>
      </c>
    </row>
    <row r="1079" spans="1:5">
      <c r="A1079" s="335">
        <v>17</v>
      </c>
      <c r="B1079" s="375">
        <v>40293</v>
      </c>
      <c r="C1079" s="335">
        <v>0</v>
      </c>
      <c r="D1079" s="335">
        <v>20</v>
      </c>
      <c r="E1079" s="335">
        <v>47</v>
      </c>
    </row>
    <row r="1080" spans="1:5">
      <c r="A1080" s="335">
        <v>17</v>
      </c>
      <c r="B1080" s="375">
        <v>40293</v>
      </c>
      <c r="C1080" s="335">
        <v>0</v>
      </c>
      <c r="D1080" s="335">
        <v>30</v>
      </c>
      <c r="E1080" s="335">
        <v>36</v>
      </c>
    </row>
    <row r="1081" spans="1:5">
      <c r="A1081" s="335">
        <v>17</v>
      </c>
      <c r="B1081" s="375">
        <v>40293</v>
      </c>
      <c r="C1081" s="335">
        <v>0</v>
      </c>
      <c r="D1081" s="335">
        <v>30</v>
      </c>
      <c r="E1081" s="335">
        <v>34</v>
      </c>
    </row>
    <row r="1082" spans="1:5">
      <c r="A1082" s="335">
        <v>17</v>
      </c>
      <c r="B1082" s="375">
        <v>40293</v>
      </c>
      <c r="C1082" s="335">
        <v>0</v>
      </c>
      <c r="D1082" s="335">
        <v>30</v>
      </c>
      <c r="E1082" s="335">
        <v>35</v>
      </c>
    </row>
    <row r="1083" spans="1:5">
      <c r="A1083" s="335">
        <v>17</v>
      </c>
      <c r="B1083" s="375">
        <v>40293</v>
      </c>
      <c r="C1083" s="335">
        <v>0</v>
      </c>
      <c r="D1083" s="335">
        <v>30</v>
      </c>
      <c r="E1083" s="335">
        <v>35</v>
      </c>
    </row>
    <row r="1084" spans="1:5">
      <c r="A1084" s="335">
        <v>17</v>
      </c>
      <c r="B1084" s="375">
        <v>40293</v>
      </c>
      <c r="C1084" s="335">
        <v>0</v>
      </c>
      <c r="D1084" s="335">
        <v>30</v>
      </c>
      <c r="E1084" s="335">
        <v>34</v>
      </c>
    </row>
    <row r="1085" spans="1:5">
      <c r="A1085" s="335">
        <v>17</v>
      </c>
      <c r="B1085" s="375">
        <v>40293</v>
      </c>
      <c r="C1085" s="335">
        <v>0</v>
      </c>
      <c r="D1085" s="335">
        <v>30</v>
      </c>
      <c r="E1085" s="335">
        <v>35</v>
      </c>
    </row>
    <row r="1086" spans="1:5">
      <c r="A1086" s="335">
        <v>17</v>
      </c>
      <c r="B1086" s="375">
        <v>40293</v>
      </c>
      <c r="C1086" s="335">
        <v>0</v>
      </c>
      <c r="D1086" s="335">
        <v>41</v>
      </c>
      <c r="E1086" s="335">
        <v>149</v>
      </c>
    </row>
    <row r="1087" spans="1:5">
      <c r="A1087" s="335">
        <v>17</v>
      </c>
      <c r="B1087" s="375">
        <v>40293</v>
      </c>
      <c r="C1087" s="335">
        <v>0</v>
      </c>
      <c r="D1087" s="335">
        <v>41</v>
      </c>
      <c r="E1087" s="335">
        <v>147</v>
      </c>
    </row>
    <row r="1088" spans="1:5">
      <c r="A1088" s="335">
        <v>17</v>
      </c>
      <c r="B1088" s="375">
        <v>40293</v>
      </c>
      <c r="C1088" s="335">
        <v>0</v>
      </c>
      <c r="D1088" s="335">
        <v>71</v>
      </c>
      <c r="E1088" s="335">
        <v>148</v>
      </c>
    </row>
    <row r="1089" spans="1:5">
      <c r="A1089" s="335">
        <v>17</v>
      </c>
      <c r="B1089" s="375">
        <v>40293</v>
      </c>
      <c r="C1089" s="335">
        <v>0</v>
      </c>
      <c r="D1089" s="335">
        <v>70</v>
      </c>
      <c r="E1089" s="335">
        <v>86</v>
      </c>
    </row>
    <row r="1090" spans="1:5">
      <c r="A1090" s="335">
        <v>17</v>
      </c>
      <c r="B1090" s="375">
        <v>40293</v>
      </c>
      <c r="C1090" s="335">
        <v>0</v>
      </c>
      <c r="D1090" s="335">
        <v>70</v>
      </c>
      <c r="E1090" s="335">
        <v>78</v>
      </c>
    </row>
    <row r="1091" spans="1:5">
      <c r="A1091" s="335">
        <v>17</v>
      </c>
      <c r="B1091" s="375">
        <v>40293</v>
      </c>
      <c r="C1091" s="335">
        <v>0</v>
      </c>
      <c r="D1091" s="335">
        <v>70</v>
      </c>
      <c r="E1091" s="335">
        <v>86</v>
      </c>
    </row>
    <row r="1092" spans="1:5">
      <c r="A1092" s="335">
        <v>17</v>
      </c>
      <c r="B1092" s="375">
        <v>40293</v>
      </c>
      <c r="C1092" s="335">
        <v>0</v>
      </c>
      <c r="D1092" s="335">
        <v>70</v>
      </c>
      <c r="E1092" s="335">
        <v>68</v>
      </c>
    </row>
    <row r="1093" spans="1:5">
      <c r="A1093" s="335">
        <v>18</v>
      </c>
      <c r="B1093" s="375">
        <v>40294</v>
      </c>
      <c r="C1093" s="335">
        <v>0</v>
      </c>
      <c r="D1093" s="335">
        <v>30</v>
      </c>
      <c r="E1093" s="335">
        <v>33</v>
      </c>
    </row>
    <row r="1094" spans="1:5">
      <c r="A1094" s="335">
        <v>18</v>
      </c>
      <c r="B1094" s="375">
        <v>40294</v>
      </c>
      <c r="C1094" s="335">
        <v>0</v>
      </c>
      <c r="D1094" s="335">
        <v>30</v>
      </c>
      <c r="E1094" s="335">
        <v>33</v>
      </c>
    </row>
    <row r="1095" spans="1:5">
      <c r="A1095" s="335">
        <v>18</v>
      </c>
      <c r="B1095" s="375">
        <v>40294</v>
      </c>
      <c r="C1095" s="335">
        <v>0</v>
      </c>
      <c r="D1095" s="335">
        <v>30</v>
      </c>
      <c r="E1095" s="335">
        <v>34</v>
      </c>
    </row>
    <row r="1096" spans="1:5">
      <c r="A1096" s="335">
        <v>18</v>
      </c>
      <c r="B1096" s="375">
        <v>40294</v>
      </c>
      <c r="C1096" s="335">
        <v>0</v>
      </c>
      <c r="D1096" s="335">
        <v>30</v>
      </c>
      <c r="E1096" s="335">
        <v>34</v>
      </c>
    </row>
    <row r="1097" spans="1:5">
      <c r="A1097" s="335">
        <v>18</v>
      </c>
      <c r="B1097" s="375">
        <v>40294</v>
      </c>
      <c r="C1097" s="335">
        <v>0</v>
      </c>
      <c r="D1097" s="335">
        <v>30</v>
      </c>
      <c r="E1097" s="335">
        <v>33</v>
      </c>
    </row>
    <row r="1098" spans="1:5">
      <c r="A1098" s="335">
        <v>18</v>
      </c>
      <c r="B1098" s="375">
        <v>40294</v>
      </c>
      <c r="C1098" s="335">
        <v>0</v>
      </c>
      <c r="D1098" s="335">
        <v>30</v>
      </c>
      <c r="E1098" s="335">
        <v>33</v>
      </c>
    </row>
    <row r="1099" spans="1:5">
      <c r="A1099" s="335">
        <v>18</v>
      </c>
      <c r="B1099" s="375">
        <v>40294</v>
      </c>
      <c r="C1099" s="335">
        <v>0</v>
      </c>
      <c r="D1099" s="335">
        <v>30</v>
      </c>
      <c r="E1099" s="335">
        <v>32</v>
      </c>
    </row>
    <row r="1100" spans="1:5">
      <c r="A1100" s="335">
        <v>18</v>
      </c>
      <c r="B1100" s="375">
        <v>40294</v>
      </c>
      <c r="C1100" s="335">
        <v>0</v>
      </c>
      <c r="D1100" s="335">
        <v>30</v>
      </c>
      <c r="E1100" s="335">
        <v>32</v>
      </c>
    </row>
    <row r="1101" spans="1:5">
      <c r="A1101" s="335">
        <v>18</v>
      </c>
      <c r="B1101" s="375">
        <v>40294</v>
      </c>
      <c r="C1101" s="335">
        <v>0</v>
      </c>
      <c r="D1101" s="335">
        <v>30</v>
      </c>
      <c r="E1101" s="335">
        <v>34</v>
      </c>
    </row>
    <row r="1102" spans="1:5">
      <c r="A1102" s="335">
        <v>18</v>
      </c>
      <c r="B1102" s="375">
        <v>40294</v>
      </c>
      <c r="C1102" s="335">
        <v>0</v>
      </c>
      <c r="D1102" s="335">
        <v>30</v>
      </c>
      <c r="E1102" s="335">
        <v>32</v>
      </c>
    </row>
    <row r="1103" spans="1:5">
      <c r="A1103" s="335">
        <v>18</v>
      </c>
      <c r="B1103" s="375">
        <v>40294</v>
      </c>
      <c r="C1103" s="335">
        <v>0</v>
      </c>
      <c r="D1103" s="335">
        <v>30</v>
      </c>
      <c r="E1103" s="335">
        <v>34</v>
      </c>
    </row>
    <row r="1104" spans="1:5">
      <c r="A1104" s="335">
        <v>18</v>
      </c>
      <c r="B1104" s="375">
        <v>40294</v>
      </c>
      <c r="C1104" s="335">
        <v>0</v>
      </c>
      <c r="D1104" s="335">
        <v>30</v>
      </c>
      <c r="E1104" s="335">
        <v>32</v>
      </c>
    </row>
    <row r="1105" spans="1:5">
      <c r="A1105" s="335">
        <v>18</v>
      </c>
      <c r="B1105" s="375">
        <v>40294</v>
      </c>
      <c r="C1105" s="335">
        <v>0</v>
      </c>
      <c r="D1105" s="335">
        <v>30</v>
      </c>
      <c r="E1105" s="335">
        <v>34</v>
      </c>
    </row>
    <row r="1106" spans="1:5">
      <c r="A1106" s="335">
        <v>18</v>
      </c>
      <c r="B1106" s="375">
        <v>40294</v>
      </c>
      <c r="C1106" s="335">
        <v>0</v>
      </c>
      <c r="D1106" s="335">
        <v>30</v>
      </c>
      <c r="E1106" s="335">
        <v>33</v>
      </c>
    </row>
    <row r="1107" spans="1:5">
      <c r="A1107" s="335">
        <v>18</v>
      </c>
      <c r="B1107" s="375">
        <v>40294</v>
      </c>
      <c r="C1107" s="335">
        <v>0</v>
      </c>
      <c r="D1107" s="335">
        <v>30</v>
      </c>
      <c r="E1107" s="335">
        <v>34</v>
      </c>
    </row>
    <row r="1108" spans="1:5">
      <c r="A1108" s="335">
        <v>18</v>
      </c>
      <c r="B1108" s="375">
        <v>40294</v>
      </c>
      <c r="C1108" s="335">
        <v>0</v>
      </c>
      <c r="D1108" s="335">
        <v>30</v>
      </c>
      <c r="E1108" s="335">
        <v>34</v>
      </c>
    </row>
    <row r="1109" spans="1:5">
      <c r="A1109" s="335">
        <v>18</v>
      </c>
      <c r="B1109" s="375">
        <v>40294</v>
      </c>
      <c r="C1109" s="335">
        <v>0</v>
      </c>
      <c r="D1109" s="335">
        <v>30</v>
      </c>
      <c r="E1109" s="335">
        <v>32</v>
      </c>
    </row>
    <row r="1110" spans="1:5">
      <c r="A1110" s="335">
        <v>18</v>
      </c>
      <c r="B1110" s="375">
        <v>40294</v>
      </c>
      <c r="C1110" s="335">
        <v>0</v>
      </c>
      <c r="D1110" s="335">
        <v>30</v>
      </c>
      <c r="E1110" s="335">
        <v>33</v>
      </c>
    </row>
    <row r="1111" spans="1:5">
      <c r="A1111" s="335">
        <v>18</v>
      </c>
      <c r="B1111" s="375">
        <v>40294</v>
      </c>
      <c r="C1111" s="335">
        <v>0</v>
      </c>
      <c r="D1111" s="335">
        <v>30</v>
      </c>
      <c r="E1111" s="335">
        <v>34</v>
      </c>
    </row>
    <row r="1112" spans="1:5">
      <c r="A1112" s="335">
        <v>18</v>
      </c>
      <c r="B1112" s="375">
        <v>40294</v>
      </c>
      <c r="C1112" s="335">
        <v>0</v>
      </c>
      <c r="D1112" s="335">
        <v>30</v>
      </c>
      <c r="E1112" s="335">
        <v>32</v>
      </c>
    </row>
    <row r="1113" spans="1:5">
      <c r="A1113" s="335">
        <v>18</v>
      </c>
      <c r="B1113" s="375">
        <v>40294</v>
      </c>
      <c r="C1113" s="335">
        <v>0</v>
      </c>
      <c r="D1113" s="335">
        <v>20</v>
      </c>
      <c r="E1113" s="335">
        <v>38</v>
      </c>
    </row>
    <row r="1114" spans="1:5">
      <c r="A1114" s="335">
        <v>18</v>
      </c>
      <c r="B1114" s="375">
        <v>40294</v>
      </c>
      <c r="C1114" s="335">
        <v>0</v>
      </c>
      <c r="D1114" s="335">
        <v>20</v>
      </c>
      <c r="E1114" s="335">
        <v>38</v>
      </c>
    </row>
    <row r="1115" spans="1:5">
      <c r="A1115" s="335">
        <v>18</v>
      </c>
      <c r="B1115" s="375">
        <v>40294</v>
      </c>
      <c r="C1115" s="335">
        <v>0</v>
      </c>
      <c r="D1115" s="335">
        <v>20</v>
      </c>
      <c r="E1115" s="335">
        <v>39</v>
      </c>
    </row>
    <row r="1116" spans="1:5">
      <c r="A1116" s="335">
        <v>18</v>
      </c>
      <c r="B1116" s="375">
        <v>40294</v>
      </c>
      <c r="C1116" s="335">
        <v>0</v>
      </c>
      <c r="D1116" s="335">
        <v>20</v>
      </c>
      <c r="E1116" s="335">
        <v>36</v>
      </c>
    </row>
    <row r="1117" spans="1:5">
      <c r="A1117" s="335">
        <v>18</v>
      </c>
      <c r="B1117" s="375">
        <v>40294</v>
      </c>
      <c r="C1117" s="335">
        <v>0</v>
      </c>
      <c r="D1117" s="335">
        <v>20</v>
      </c>
      <c r="E1117" s="335">
        <v>37</v>
      </c>
    </row>
    <row r="1118" spans="1:5">
      <c r="A1118" s="335">
        <v>18</v>
      </c>
      <c r="B1118" s="375">
        <v>40294</v>
      </c>
      <c r="C1118" s="335">
        <v>0</v>
      </c>
      <c r="D1118" s="335">
        <v>20</v>
      </c>
      <c r="E1118" s="335">
        <v>35</v>
      </c>
    </row>
    <row r="1119" spans="1:5">
      <c r="A1119" s="335">
        <v>18</v>
      </c>
      <c r="B1119" s="375">
        <v>40294</v>
      </c>
      <c r="C1119" s="335">
        <v>0</v>
      </c>
      <c r="D1119" s="335">
        <v>20</v>
      </c>
      <c r="E1119" s="335">
        <v>36</v>
      </c>
    </row>
    <row r="1120" spans="1:5">
      <c r="A1120" s="335">
        <v>18</v>
      </c>
      <c r="B1120" s="375">
        <v>40294</v>
      </c>
      <c r="C1120" s="335">
        <v>0</v>
      </c>
      <c r="D1120" s="335">
        <v>20</v>
      </c>
      <c r="E1120" s="335">
        <v>38</v>
      </c>
    </row>
    <row r="1121" spans="1:5">
      <c r="A1121" s="335">
        <v>18</v>
      </c>
      <c r="B1121" s="375">
        <v>40294</v>
      </c>
      <c r="C1121" s="335">
        <v>0</v>
      </c>
      <c r="D1121" s="335">
        <v>20</v>
      </c>
      <c r="E1121" s="335">
        <v>48</v>
      </c>
    </row>
    <row r="1122" spans="1:5">
      <c r="A1122" s="335">
        <v>18</v>
      </c>
      <c r="B1122" s="375">
        <v>40294</v>
      </c>
      <c r="C1122" s="335">
        <v>0</v>
      </c>
      <c r="D1122" s="335">
        <v>20</v>
      </c>
      <c r="E1122" s="335">
        <v>37</v>
      </c>
    </row>
    <row r="1123" spans="1:5">
      <c r="A1123" s="335">
        <v>18</v>
      </c>
      <c r="B1123" s="375">
        <v>40294</v>
      </c>
      <c r="C1123" s="335">
        <v>0</v>
      </c>
      <c r="D1123" s="335">
        <v>20</v>
      </c>
      <c r="E1123" s="335">
        <v>35</v>
      </c>
    </row>
    <row r="1124" spans="1:5">
      <c r="A1124" s="335">
        <v>18</v>
      </c>
      <c r="B1124" s="375">
        <v>40294</v>
      </c>
      <c r="C1124" s="335">
        <v>0</v>
      </c>
      <c r="D1124" s="335">
        <v>20</v>
      </c>
      <c r="E1124" s="335">
        <v>35</v>
      </c>
    </row>
    <row r="1125" spans="1:5">
      <c r="A1125" s="335">
        <v>18</v>
      </c>
      <c r="B1125" s="375">
        <v>40294</v>
      </c>
      <c r="C1125" s="335">
        <v>0</v>
      </c>
      <c r="D1125" s="335">
        <v>20</v>
      </c>
      <c r="E1125" s="335">
        <v>38</v>
      </c>
    </row>
    <row r="1126" spans="1:5">
      <c r="A1126" s="335">
        <v>18</v>
      </c>
      <c r="B1126" s="375">
        <v>40294</v>
      </c>
      <c r="C1126" s="335">
        <v>0</v>
      </c>
      <c r="D1126" s="335">
        <v>20</v>
      </c>
      <c r="E1126" s="335">
        <v>35</v>
      </c>
    </row>
    <row r="1127" spans="1:5">
      <c r="A1127" s="335">
        <v>18</v>
      </c>
      <c r="B1127" s="375">
        <v>40294</v>
      </c>
      <c r="C1127" s="335">
        <v>0</v>
      </c>
      <c r="D1127" s="335">
        <v>20</v>
      </c>
      <c r="E1127" s="335">
        <v>37</v>
      </c>
    </row>
    <row r="1128" spans="1:5">
      <c r="A1128" s="335">
        <v>18</v>
      </c>
      <c r="B1128" s="375">
        <v>40294</v>
      </c>
      <c r="C1128" s="335">
        <v>0</v>
      </c>
      <c r="D1128" s="335">
        <v>20</v>
      </c>
      <c r="E1128" s="335">
        <v>39</v>
      </c>
    </row>
    <row r="1129" spans="1:5">
      <c r="A1129" s="335">
        <v>18</v>
      </c>
      <c r="B1129" s="375">
        <v>40294</v>
      </c>
      <c r="C1129" s="335">
        <v>0</v>
      </c>
      <c r="D1129" s="335">
        <v>20</v>
      </c>
      <c r="E1129" s="335">
        <v>39</v>
      </c>
    </row>
    <row r="1130" spans="1:5">
      <c r="A1130" s="335">
        <v>18</v>
      </c>
      <c r="B1130" s="375">
        <v>40294</v>
      </c>
      <c r="C1130" s="335">
        <v>0</v>
      </c>
      <c r="D1130" s="335">
        <v>20</v>
      </c>
      <c r="E1130" s="335">
        <v>38</v>
      </c>
    </row>
    <row r="1131" spans="1:5">
      <c r="A1131" s="335">
        <v>18</v>
      </c>
      <c r="B1131" s="375">
        <v>40294</v>
      </c>
      <c r="C1131" s="335">
        <v>0</v>
      </c>
      <c r="D1131" s="335">
        <v>20</v>
      </c>
      <c r="E1131" s="335">
        <v>38</v>
      </c>
    </row>
    <row r="1132" spans="1:5">
      <c r="A1132" s="335">
        <v>18</v>
      </c>
      <c r="B1132" s="375">
        <v>40294</v>
      </c>
      <c r="C1132" s="335">
        <v>0</v>
      </c>
      <c r="D1132" s="335">
        <v>20</v>
      </c>
      <c r="E1132" s="335">
        <v>38</v>
      </c>
    </row>
    <row r="1133" spans="1:5">
      <c r="A1133" s="335">
        <v>18</v>
      </c>
      <c r="B1133" s="375">
        <v>40294</v>
      </c>
      <c r="C1133" s="335">
        <v>0</v>
      </c>
      <c r="D1133" s="335">
        <v>61</v>
      </c>
      <c r="E1133" s="335">
        <v>142</v>
      </c>
    </row>
    <row r="1134" spans="1:5">
      <c r="A1134" s="335">
        <v>18</v>
      </c>
      <c r="B1134" s="375">
        <v>40294</v>
      </c>
      <c r="C1134" s="335">
        <v>0</v>
      </c>
      <c r="D1134" s="335">
        <v>70</v>
      </c>
      <c r="E1134" s="335">
        <v>67</v>
      </c>
    </row>
    <row r="1135" spans="1:5">
      <c r="A1135" s="335">
        <v>18</v>
      </c>
      <c r="B1135" s="375">
        <v>40294</v>
      </c>
      <c r="C1135" s="335">
        <v>0</v>
      </c>
      <c r="D1135" s="335">
        <v>71</v>
      </c>
      <c r="E1135" s="335">
        <v>125</v>
      </c>
    </row>
    <row r="1136" spans="1:5">
      <c r="A1136" s="335">
        <v>18</v>
      </c>
      <c r="B1136" s="375">
        <v>40294</v>
      </c>
      <c r="C1136" s="335">
        <v>0</v>
      </c>
      <c r="D1136" s="335">
        <v>71</v>
      </c>
      <c r="E1136" s="335">
        <v>88</v>
      </c>
    </row>
    <row r="1137" spans="1:5">
      <c r="A1137" s="335">
        <v>18</v>
      </c>
      <c r="B1137" s="375">
        <v>40294</v>
      </c>
      <c r="C1137" s="335">
        <v>0</v>
      </c>
      <c r="D1137" s="335">
        <v>41</v>
      </c>
      <c r="E1137" s="335">
        <v>140</v>
      </c>
    </row>
    <row r="1138" spans="1:5">
      <c r="A1138" s="335">
        <v>18</v>
      </c>
      <c r="B1138" s="375">
        <v>40294</v>
      </c>
      <c r="C1138" s="335">
        <v>0</v>
      </c>
      <c r="D1138" s="335">
        <v>41</v>
      </c>
      <c r="E1138" s="335">
        <v>147</v>
      </c>
    </row>
    <row r="1139" spans="1:5">
      <c r="A1139" s="335">
        <v>18</v>
      </c>
      <c r="B1139" s="375">
        <v>40294</v>
      </c>
      <c r="C1139" s="335">
        <v>0</v>
      </c>
      <c r="D1139" s="335">
        <v>41</v>
      </c>
      <c r="E1139" s="335">
        <v>133</v>
      </c>
    </row>
    <row r="1140" spans="1:5">
      <c r="A1140" s="335">
        <v>18</v>
      </c>
      <c r="B1140" s="375">
        <v>40294</v>
      </c>
      <c r="C1140" s="335">
        <v>0</v>
      </c>
      <c r="D1140" s="335">
        <v>41</v>
      </c>
      <c r="E1140" s="335">
        <v>92</v>
      </c>
    </row>
    <row r="1141" spans="1:5">
      <c r="A1141" s="335">
        <v>18</v>
      </c>
      <c r="B1141" s="375">
        <v>40294</v>
      </c>
      <c r="C1141" s="335">
        <v>0</v>
      </c>
      <c r="D1141" s="335">
        <v>41</v>
      </c>
      <c r="E1141" s="335">
        <v>138</v>
      </c>
    </row>
    <row r="1142" spans="1:5">
      <c r="A1142" s="335">
        <v>18</v>
      </c>
      <c r="B1142" s="375">
        <v>40294</v>
      </c>
      <c r="C1142" s="335">
        <v>0</v>
      </c>
      <c r="D1142" s="335">
        <v>41</v>
      </c>
      <c r="E1142" s="335">
        <v>143</v>
      </c>
    </row>
    <row r="1143" spans="1:5">
      <c r="A1143" s="335">
        <v>18</v>
      </c>
      <c r="B1143" s="375">
        <v>40294</v>
      </c>
      <c r="C1143" s="335">
        <v>0</v>
      </c>
      <c r="D1143" s="335">
        <v>41</v>
      </c>
      <c r="E1143" s="335">
        <v>98</v>
      </c>
    </row>
    <row r="1144" spans="1:5">
      <c r="A1144" s="335">
        <v>18</v>
      </c>
      <c r="B1144" s="375">
        <v>40294</v>
      </c>
      <c r="C1144" s="335">
        <v>0</v>
      </c>
      <c r="D1144" s="335">
        <v>41</v>
      </c>
      <c r="E1144" s="335">
        <v>95</v>
      </c>
    </row>
    <row r="1145" spans="1:5">
      <c r="A1145" s="335">
        <v>18</v>
      </c>
      <c r="B1145" s="375">
        <v>40295</v>
      </c>
      <c r="C1145" s="335">
        <v>0</v>
      </c>
      <c r="D1145" s="335">
        <v>71</v>
      </c>
      <c r="E1145" s="335">
        <v>90</v>
      </c>
    </row>
    <row r="1146" spans="1:5">
      <c r="A1146" s="335">
        <v>18</v>
      </c>
      <c r="B1146" s="375">
        <v>40295</v>
      </c>
      <c r="C1146" s="335">
        <v>0</v>
      </c>
      <c r="D1146" s="335">
        <v>71</v>
      </c>
      <c r="E1146" s="335">
        <v>99</v>
      </c>
    </row>
    <row r="1147" spans="1:5">
      <c r="A1147" s="335">
        <v>18</v>
      </c>
      <c r="B1147" s="375">
        <v>40295</v>
      </c>
      <c r="C1147" s="335">
        <v>0</v>
      </c>
      <c r="D1147" s="335">
        <v>71</v>
      </c>
      <c r="E1147" s="335">
        <v>111</v>
      </c>
    </row>
    <row r="1148" spans="1:5">
      <c r="A1148" s="335">
        <v>18</v>
      </c>
      <c r="B1148" s="375">
        <v>40295</v>
      </c>
      <c r="C1148" s="335">
        <v>0</v>
      </c>
      <c r="D1148" s="335">
        <v>71</v>
      </c>
      <c r="E1148" s="335">
        <v>86</v>
      </c>
    </row>
    <row r="1149" spans="1:5">
      <c r="A1149" s="335">
        <v>18</v>
      </c>
      <c r="B1149" s="375">
        <v>40295</v>
      </c>
      <c r="C1149" s="335">
        <v>0</v>
      </c>
      <c r="D1149" s="335">
        <v>71</v>
      </c>
      <c r="E1149" s="335">
        <v>173</v>
      </c>
    </row>
    <row r="1150" spans="1:5">
      <c r="A1150" s="335">
        <v>18</v>
      </c>
      <c r="B1150" s="375">
        <v>40295</v>
      </c>
      <c r="C1150" s="335">
        <v>0</v>
      </c>
      <c r="D1150" s="335">
        <v>71</v>
      </c>
      <c r="E1150" s="335">
        <v>85</v>
      </c>
    </row>
    <row r="1151" spans="1:5">
      <c r="A1151" s="335">
        <v>18</v>
      </c>
      <c r="B1151" s="375">
        <v>40295</v>
      </c>
      <c r="C1151" s="335">
        <v>0</v>
      </c>
      <c r="D1151" s="335">
        <v>71</v>
      </c>
      <c r="E1151" s="335">
        <v>96</v>
      </c>
    </row>
    <row r="1152" spans="1:5">
      <c r="A1152" s="335">
        <v>18</v>
      </c>
      <c r="B1152" s="375">
        <v>40295</v>
      </c>
      <c r="C1152" s="335">
        <v>0</v>
      </c>
      <c r="D1152" s="335">
        <v>71</v>
      </c>
      <c r="E1152" s="335">
        <v>160</v>
      </c>
    </row>
    <row r="1153" spans="1:5">
      <c r="A1153" s="335">
        <v>18</v>
      </c>
      <c r="B1153" s="375">
        <v>40295</v>
      </c>
      <c r="C1153" s="335">
        <v>0</v>
      </c>
      <c r="D1153" s="335">
        <v>71</v>
      </c>
      <c r="E1153" s="335">
        <v>102</v>
      </c>
    </row>
    <row r="1154" spans="1:5">
      <c r="A1154" s="335">
        <v>18</v>
      </c>
      <c r="B1154" s="375">
        <v>40295</v>
      </c>
      <c r="C1154" s="335">
        <v>0</v>
      </c>
      <c r="D1154" s="335">
        <v>71</v>
      </c>
      <c r="E1154" s="335">
        <v>120</v>
      </c>
    </row>
    <row r="1155" spans="1:5">
      <c r="A1155" s="335">
        <v>18</v>
      </c>
      <c r="B1155" s="375">
        <v>40295</v>
      </c>
      <c r="C1155" s="335">
        <v>0</v>
      </c>
      <c r="D1155" s="335">
        <v>71</v>
      </c>
      <c r="E1155" s="335">
        <v>94</v>
      </c>
    </row>
    <row r="1156" spans="1:5">
      <c r="A1156" s="335">
        <v>18</v>
      </c>
      <c r="B1156" s="375">
        <v>40295</v>
      </c>
      <c r="C1156" s="335">
        <v>0</v>
      </c>
      <c r="D1156" s="335">
        <v>71</v>
      </c>
      <c r="E1156" s="335">
        <v>160</v>
      </c>
    </row>
    <row r="1157" spans="1:5">
      <c r="A1157" s="335">
        <v>18</v>
      </c>
      <c r="B1157" s="375">
        <v>40295</v>
      </c>
      <c r="C1157" s="335">
        <v>0</v>
      </c>
      <c r="D1157" s="335">
        <v>71</v>
      </c>
      <c r="E1157" s="335">
        <v>99</v>
      </c>
    </row>
    <row r="1158" spans="1:5">
      <c r="A1158" s="335">
        <v>18</v>
      </c>
      <c r="B1158" s="375">
        <v>40295</v>
      </c>
      <c r="C1158" s="335">
        <v>0</v>
      </c>
      <c r="D1158" s="335">
        <v>71</v>
      </c>
      <c r="E1158" s="335">
        <v>82</v>
      </c>
    </row>
    <row r="1159" spans="1:5">
      <c r="A1159" s="335">
        <v>18</v>
      </c>
      <c r="B1159" s="375">
        <v>40295</v>
      </c>
      <c r="C1159" s="335">
        <v>0</v>
      </c>
      <c r="D1159" s="335">
        <v>71</v>
      </c>
      <c r="E1159" s="335">
        <v>180</v>
      </c>
    </row>
    <row r="1160" spans="1:5">
      <c r="A1160" s="335">
        <v>18</v>
      </c>
      <c r="B1160" s="375">
        <v>40295</v>
      </c>
      <c r="C1160" s="335">
        <v>0</v>
      </c>
      <c r="D1160" s="335">
        <v>71</v>
      </c>
      <c r="E1160" s="335">
        <v>97</v>
      </c>
    </row>
    <row r="1161" spans="1:5">
      <c r="A1161" s="335">
        <v>18</v>
      </c>
      <c r="B1161" s="375">
        <v>40295</v>
      </c>
      <c r="C1161" s="335">
        <v>0</v>
      </c>
      <c r="D1161" s="335">
        <v>71</v>
      </c>
      <c r="E1161" s="335">
        <v>98</v>
      </c>
    </row>
    <row r="1162" spans="1:5">
      <c r="A1162" s="335">
        <v>18</v>
      </c>
      <c r="B1162" s="375">
        <v>40295</v>
      </c>
      <c r="C1162" s="335">
        <v>0</v>
      </c>
      <c r="D1162" s="335">
        <v>41</v>
      </c>
      <c r="E1162" s="335">
        <v>135</v>
      </c>
    </row>
    <row r="1163" spans="1:5">
      <c r="A1163" s="335">
        <v>18</v>
      </c>
      <c r="B1163" s="375">
        <v>40295</v>
      </c>
      <c r="C1163" s="335">
        <v>0</v>
      </c>
      <c r="D1163" s="335">
        <v>41</v>
      </c>
      <c r="E1163" s="335">
        <v>138</v>
      </c>
    </row>
    <row r="1164" spans="1:5">
      <c r="A1164" s="335">
        <v>18</v>
      </c>
      <c r="B1164" s="375">
        <v>40295</v>
      </c>
      <c r="C1164" s="335">
        <v>0</v>
      </c>
      <c r="D1164" s="335">
        <v>41</v>
      </c>
      <c r="E1164" s="335">
        <v>143</v>
      </c>
    </row>
    <row r="1165" spans="1:5">
      <c r="A1165" s="335">
        <v>18</v>
      </c>
      <c r="B1165" s="375">
        <v>40295</v>
      </c>
      <c r="C1165" s="335">
        <v>0</v>
      </c>
      <c r="D1165" s="335">
        <v>41</v>
      </c>
      <c r="E1165" s="335">
        <v>110</v>
      </c>
    </row>
    <row r="1166" spans="1:5">
      <c r="A1166" s="335">
        <v>18</v>
      </c>
      <c r="B1166" s="375">
        <v>40295</v>
      </c>
      <c r="C1166" s="335">
        <v>0</v>
      </c>
      <c r="D1166" s="335">
        <v>41</v>
      </c>
      <c r="E1166" s="335">
        <v>115</v>
      </c>
    </row>
    <row r="1167" spans="1:5">
      <c r="A1167" s="335">
        <v>18</v>
      </c>
      <c r="B1167" s="375">
        <v>40295</v>
      </c>
      <c r="C1167" s="335">
        <v>0</v>
      </c>
      <c r="D1167" s="335">
        <v>41</v>
      </c>
      <c r="E1167" s="335">
        <v>140</v>
      </c>
    </row>
    <row r="1168" spans="1:5">
      <c r="A1168" s="335">
        <v>18</v>
      </c>
      <c r="B1168" s="375">
        <v>40295</v>
      </c>
      <c r="C1168" s="335">
        <v>0</v>
      </c>
      <c r="D1168" s="335">
        <v>41</v>
      </c>
      <c r="E1168" s="335">
        <v>135</v>
      </c>
    </row>
    <row r="1169" spans="1:5">
      <c r="A1169" s="335">
        <v>18</v>
      </c>
      <c r="B1169" s="375">
        <v>40295</v>
      </c>
      <c r="C1169" s="335">
        <v>0</v>
      </c>
      <c r="D1169" s="335">
        <v>41</v>
      </c>
      <c r="E1169" s="335">
        <v>140</v>
      </c>
    </row>
    <row r="1170" spans="1:5">
      <c r="A1170" s="335">
        <v>18</v>
      </c>
      <c r="B1170" s="375">
        <v>40295</v>
      </c>
      <c r="C1170" s="335">
        <v>0</v>
      </c>
      <c r="D1170" s="335">
        <v>41</v>
      </c>
      <c r="E1170" s="335">
        <v>136</v>
      </c>
    </row>
    <row r="1171" spans="1:5">
      <c r="A1171" s="335">
        <v>18</v>
      </c>
      <c r="B1171" s="375">
        <v>40295</v>
      </c>
      <c r="C1171" s="335">
        <v>0</v>
      </c>
      <c r="D1171" s="335">
        <v>41</v>
      </c>
      <c r="E1171" s="335">
        <v>125</v>
      </c>
    </row>
    <row r="1172" spans="1:5">
      <c r="A1172" s="335">
        <v>18</v>
      </c>
      <c r="B1172" s="375">
        <v>40295</v>
      </c>
      <c r="C1172" s="335">
        <v>0</v>
      </c>
      <c r="D1172" s="335">
        <v>41</v>
      </c>
      <c r="E1172" s="335">
        <v>136</v>
      </c>
    </row>
    <row r="1173" spans="1:5">
      <c r="A1173" s="335">
        <v>18</v>
      </c>
      <c r="B1173" s="375">
        <v>40295</v>
      </c>
      <c r="C1173" s="335">
        <v>0</v>
      </c>
      <c r="D1173" s="335">
        <v>41</v>
      </c>
      <c r="E1173" s="335">
        <v>111</v>
      </c>
    </row>
    <row r="1174" spans="1:5">
      <c r="A1174" s="335">
        <v>18</v>
      </c>
      <c r="B1174" s="375">
        <v>40295</v>
      </c>
      <c r="C1174" s="335">
        <v>0</v>
      </c>
      <c r="D1174" s="335">
        <v>41</v>
      </c>
      <c r="E1174" s="335">
        <v>130</v>
      </c>
    </row>
    <row r="1175" spans="1:5">
      <c r="A1175" s="335">
        <v>18</v>
      </c>
      <c r="B1175" s="375">
        <v>40295</v>
      </c>
      <c r="C1175" s="335">
        <v>0</v>
      </c>
      <c r="D1175" s="335">
        <v>41</v>
      </c>
      <c r="E1175" s="335">
        <v>130</v>
      </c>
    </row>
    <row r="1176" spans="1:5">
      <c r="A1176" s="335">
        <v>18</v>
      </c>
      <c r="B1176" s="375">
        <v>40295</v>
      </c>
      <c r="C1176" s="335">
        <v>0</v>
      </c>
      <c r="D1176" s="335">
        <v>41</v>
      </c>
      <c r="E1176" s="335">
        <v>122</v>
      </c>
    </row>
    <row r="1177" spans="1:5">
      <c r="A1177" s="335">
        <v>18</v>
      </c>
      <c r="B1177" s="375">
        <v>40295</v>
      </c>
      <c r="C1177" s="335">
        <v>0</v>
      </c>
      <c r="D1177" s="335">
        <v>41</v>
      </c>
      <c r="E1177" s="335">
        <v>141</v>
      </c>
    </row>
    <row r="1178" spans="1:5">
      <c r="A1178" s="335">
        <v>18</v>
      </c>
      <c r="B1178" s="375">
        <v>40295</v>
      </c>
      <c r="C1178" s="335">
        <v>0</v>
      </c>
      <c r="D1178" s="335">
        <v>41</v>
      </c>
      <c r="E1178" s="335">
        <v>136</v>
      </c>
    </row>
    <row r="1179" spans="1:5">
      <c r="A1179" s="335">
        <v>18</v>
      </c>
      <c r="B1179" s="375">
        <v>40295</v>
      </c>
      <c r="C1179" s="335">
        <v>0</v>
      </c>
      <c r="D1179" s="335">
        <v>41</v>
      </c>
      <c r="E1179" s="335">
        <v>127</v>
      </c>
    </row>
    <row r="1180" spans="1:5">
      <c r="A1180" s="335">
        <v>18</v>
      </c>
      <c r="B1180" s="375">
        <v>40295</v>
      </c>
      <c r="C1180" s="335">
        <v>0</v>
      </c>
      <c r="D1180" s="335">
        <v>41</v>
      </c>
      <c r="E1180" s="335">
        <v>135</v>
      </c>
    </row>
    <row r="1181" spans="1:5">
      <c r="A1181" s="335">
        <v>18</v>
      </c>
      <c r="B1181" s="375">
        <v>40295</v>
      </c>
      <c r="C1181" s="335">
        <v>0</v>
      </c>
      <c r="D1181" s="335">
        <v>41</v>
      </c>
      <c r="E1181" s="335">
        <v>135</v>
      </c>
    </row>
    <row r="1182" spans="1:5">
      <c r="A1182" s="335">
        <v>18</v>
      </c>
      <c r="B1182" s="375">
        <v>40295</v>
      </c>
      <c r="C1182" s="335">
        <v>0</v>
      </c>
      <c r="D1182" s="335">
        <v>41</v>
      </c>
      <c r="E1182" s="335">
        <v>143</v>
      </c>
    </row>
    <row r="1183" spans="1:5">
      <c r="A1183" s="335">
        <v>18</v>
      </c>
      <c r="B1183" s="375">
        <v>40295</v>
      </c>
      <c r="C1183" s="335">
        <v>0</v>
      </c>
      <c r="D1183" s="335">
        <v>41</v>
      </c>
      <c r="E1183" s="335">
        <v>95</v>
      </c>
    </row>
    <row r="1184" spans="1:5">
      <c r="A1184" s="335">
        <v>18</v>
      </c>
      <c r="B1184" s="375">
        <v>40295</v>
      </c>
      <c r="C1184" s="335">
        <v>0</v>
      </c>
      <c r="D1184" s="335">
        <v>11</v>
      </c>
      <c r="E1184" s="335">
        <v>91</v>
      </c>
    </row>
    <row r="1185" spans="1:5">
      <c r="A1185" s="335">
        <v>18</v>
      </c>
      <c r="B1185" s="375">
        <v>40295</v>
      </c>
      <c r="C1185" s="335">
        <v>0</v>
      </c>
      <c r="D1185" s="335">
        <v>11</v>
      </c>
      <c r="E1185" s="335">
        <v>102</v>
      </c>
    </row>
    <row r="1186" spans="1:5">
      <c r="A1186" s="335">
        <v>18</v>
      </c>
      <c r="B1186" s="375">
        <v>40295</v>
      </c>
      <c r="C1186" s="335">
        <v>0</v>
      </c>
      <c r="D1186" s="335">
        <v>11</v>
      </c>
      <c r="E1186" s="335">
        <v>95</v>
      </c>
    </row>
    <row r="1187" spans="1:5">
      <c r="A1187" s="335">
        <v>18</v>
      </c>
      <c r="B1187" s="375">
        <v>40295</v>
      </c>
      <c r="C1187" s="335">
        <v>0</v>
      </c>
      <c r="D1187" s="335">
        <v>11</v>
      </c>
      <c r="E1187" s="335">
        <v>60</v>
      </c>
    </row>
    <row r="1188" spans="1:5">
      <c r="A1188" s="335">
        <v>18</v>
      </c>
      <c r="B1188" s="375">
        <v>40295</v>
      </c>
      <c r="C1188" s="335">
        <v>0</v>
      </c>
      <c r="D1188" s="335">
        <v>11</v>
      </c>
      <c r="E1188" s="335">
        <v>95</v>
      </c>
    </row>
    <row r="1189" spans="1:5">
      <c r="A1189" s="335">
        <v>18</v>
      </c>
      <c r="B1189" s="375">
        <v>40295</v>
      </c>
      <c r="C1189" s="335">
        <v>0</v>
      </c>
      <c r="D1189" s="335">
        <v>11</v>
      </c>
      <c r="E1189" s="335">
        <v>105</v>
      </c>
    </row>
    <row r="1190" spans="1:5">
      <c r="A1190" s="335">
        <v>18</v>
      </c>
      <c r="B1190" s="375">
        <v>40295</v>
      </c>
      <c r="C1190" s="335">
        <v>0</v>
      </c>
      <c r="D1190" s="335">
        <v>11</v>
      </c>
      <c r="E1190" s="335">
        <v>89</v>
      </c>
    </row>
    <row r="1191" spans="1:5">
      <c r="A1191" s="335">
        <v>18</v>
      </c>
      <c r="B1191" s="375">
        <v>40295</v>
      </c>
      <c r="C1191" s="335">
        <v>0</v>
      </c>
      <c r="D1191" s="335">
        <v>11</v>
      </c>
      <c r="E1191" s="335">
        <v>93</v>
      </c>
    </row>
    <row r="1192" spans="1:5">
      <c r="A1192" s="335">
        <v>18</v>
      </c>
      <c r="B1192" s="375">
        <v>40295</v>
      </c>
      <c r="C1192" s="335">
        <v>0</v>
      </c>
      <c r="D1192" s="335">
        <v>11</v>
      </c>
      <c r="E1192" s="335">
        <v>101</v>
      </c>
    </row>
    <row r="1193" spans="1:5">
      <c r="A1193" s="335">
        <v>18</v>
      </c>
      <c r="B1193" s="375">
        <v>40296</v>
      </c>
      <c r="C1193" s="335">
        <v>0</v>
      </c>
      <c r="D1193" s="335">
        <v>41</v>
      </c>
      <c r="E1193" s="335">
        <v>148</v>
      </c>
    </row>
    <row r="1194" spans="1:5">
      <c r="A1194" s="335">
        <v>18</v>
      </c>
      <c r="B1194" s="375">
        <v>40296</v>
      </c>
      <c r="C1194" s="335">
        <v>0</v>
      </c>
      <c r="D1194" s="335">
        <v>41</v>
      </c>
      <c r="E1194" s="335">
        <v>122</v>
      </c>
    </row>
    <row r="1195" spans="1:5">
      <c r="A1195" s="335">
        <v>18</v>
      </c>
      <c r="B1195" s="375">
        <v>40296</v>
      </c>
      <c r="C1195" s="335">
        <v>0</v>
      </c>
      <c r="D1195" s="335">
        <v>41</v>
      </c>
      <c r="E1195" s="335">
        <v>146</v>
      </c>
    </row>
    <row r="1196" spans="1:5">
      <c r="A1196" s="335">
        <v>18</v>
      </c>
      <c r="B1196" s="375">
        <v>40296</v>
      </c>
      <c r="C1196" s="335">
        <v>0</v>
      </c>
      <c r="D1196" s="335">
        <v>41</v>
      </c>
      <c r="E1196" s="335">
        <v>137</v>
      </c>
    </row>
    <row r="1197" spans="1:5">
      <c r="A1197" s="335">
        <v>18</v>
      </c>
      <c r="B1197" s="375">
        <v>40296</v>
      </c>
      <c r="C1197" s="335">
        <v>0</v>
      </c>
      <c r="D1197" s="335">
        <v>41</v>
      </c>
      <c r="E1197" s="335">
        <v>110</v>
      </c>
    </row>
    <row r="1198" spans="1:5">
      <c r="A1198" s="335">
        <v>18</v>
      </c>
      <c r="B1198" s="375">
        <v>40296</v>
      </c>
      <c r="C1198" s="335">
        <v>0</v>
      </c>
      <c r="D1198" s="335">
        <v>41</v>
      </c>
      <c r="E1198" s="335">
        <v>133</v>
      </c>
    </row>
    <row r="1199" spans="1:5">
      <c r="A1199" s="335">
        <v>18</v>
      </c>
      <c r="B1199" s="375">
        <v>40296</v>
      </c>
      <c r="C1199" s="335">
        <v>0</v>
      </c>
      <c r="D1199" s="335">
        <v>41</v>
      </c>
      <c r="E1199" s="335">
        <v>107</v>
      </c>
    </row>
    <row r="1200" spans="1:5">
      <c r="A1200" s="335">
        <v>18</v>
      </c>
      <c r="B1200" s="375">
        <v>40296</v>
      </c>
      <c r="C1200" s="335">
        <v>0</v>
      </c>
      <c r="D1200" s="335">
        <v>41</v>
      </c>
      <c r="E1200" s="335">
        <v>125</v>
      </c>
    </row>
    <row r="1201" spans="1:5">
      <c r="A1201" s="335">
        <v>18</v>
      </c>
      <c r="B1201" s="375">
        <v>40296</v>
      </c>
      <c r="C1201" s="335">
        <v>0</v>
      </c>
      <c r="D1201" s="335">
        <v>41</v>
      </c>
      <c r="E1201" s="335">
        <v>135</v>
      </c>
    </row>
    <row r="1202" spans="1:5">
      <c r="A1202" s="335">
        <v>18</v>
      </c>
      <c r="B1202" s="375">
        <v>40296</v>
      </c>
      <c r="C1202" s="335">
        <v>0</v>
      </c>
      <c r="D1202" s="335">
        <v>41</v>
      </c>
      <c r="E1202" s="335">
        <v>133</v>
      </c>
    </row>
    <row r="1203" spans="1:5">
      <c r="A1203" s="335">
        <v>18</v>
      </c>
      <c r="B1203" s="375">
        <v>40296</v>
      </c>
      <c r="C1203" s="335">
        <v>0</v>
      </c>
      <c r="D1203" s="335">
        <v>41</v>
      </c>
      <c r="E1203" s="335">
        <v>133</v>
      </c>
    </row>
    <row r="1204" spans="1:5">
      <c r="A1204" s="335">
        <v>18</v>
      </c>
      <c r="B1204" s="375">
        <v>40296</v>
      </c>
      <c r="C1204" s="335">
        <v>0</v>
      </c>
      <c r="D1204" s="335">
        <v>41</v>
      </c>
      <c r="E1204" s="335">
        <v>137</v>
      </c>
    </row>
    <row r="1205" spans="1:5">
      <c r="A1205" s="335">
        <v>18</v>
      </c>
      <c r="B1205" s="375">
        <v>40296</v>
      </c>
      <c r="C1205" s="335">
        <v>0</v>
      </c>
      <c r="D1205" s="335">
        <v>41</v>
      </c>
      <c r="E1205" s="335">
        <v>125</v>
      </c>
    </row>
    <row r="1206" spans="1:5">
      <c r="A1206" s="335">
        <v>18</v>
      </c>
      <c r="B1206" s="375">
        <v>40296</v>
      </c>
      <c r="C1206" s="335">
        <v>0</v>
      </c>
      <c r="D1206" s="335">
        <v>41</v>
      </c>
      <c r="E1206" s="335">
        <v>137</v>
      </c>
    </row>
    <row r="1207" spans="1:5">
      <c r="A1207" s="335">
        <v>18</v>
      </c>
      <c r="B1207" s="375">
        <v>40296</v>
      </c>
      <c r="C1207" s="335">
        <v>0</v>
      </c>
      <c r="D1207" s="335">
        <v>41</v>
      </c>
      <c r="E1207" s="335">
        <v>135</v>
      </c>
    </row>
    <row r="1208" spans="1:5">
      <c r="A1208" s="335">
        <v>18</v>
      </c>
      <c r="B1208" s="375">
        <v>40296</v>
      </c>
      <c r="C1208" s="335">
        <v>0</v>
      </c>
      <c r="D1208" s="335">
        <v>41</v>
      </c>
      <c r="E1208" s="335">
        <v>148</v>
      </c>
    </row>
    <row r="1209" spans="1:5">
      <c r="A1209" s="335">
        <v>18</v>
      </c>
      <c r="B1209" s="375">
        <v>40296</v>
      </c>
      <c r="C1209" s="335">
        <v>0</v>
      </c>
      <c r="D1209" s="335">
        <v>41</v>
      </c>
      <c r="E1209" s="335">
        <v>131</v>
      </c>
    </row>
    <row r="1210" spans="1:5">
      <c r="A1210" s="335">
        <v>18</v>
      </c>
      <c r="B1210" s="375">
        <v>40296</v>
      </c>
      <c r="C1210" s="335">
        <v>0</v>
      </c>
      <c r="D1210" s="335">
        <v>41</v>
      </c>
      <c r="E1210" s="335">
        <v>123</v>
      </c>
    </row>
    <row r="1211" spans="1:5">
      <c r="A1211" s="335">
        <v>18</v>
      </c>
      <c r="B1211" s="375">
        <v>40296</v>
      </c>
      <c r="C1211" s="335">
        <v>0</v>
      </c>
      <c r="D1211" s="335">
        <v>41</v>
      </c>
      <c r="E1211" s="335">
        <v>137</v>
      </c>
    </row>
    <row r="1212" spans="1:5">
      <c r="A1212" s="335">
        <v>18</v>
      </c>
      <c r="B1212" s="375">
        <v>40296</v>
      </c>
      <c r="C1212" s="335">
        <v>0</v>
      </c>
      <c r="D1212" s="335">
        <v>41</v>
      </c>
      <c r="E1212" s="335">
        <v>142</v>
      </c>
    </row>
    <row r="1213" spans="1:5">
      <c r="A1213" s="335">
        <v>18</v>
      </c>
      <c r="B1213" s="375">
        <v>40296</v>
      </c>
      <c r="C1213" s="335">
        <v>0</v>
      </c>
      <c r="D1213" s="335">
        <v>41</v>
      </c>
      <c r="E1213" s="335">
        <v>139</v>
      </c>
    </row>
    <row r="1214" spans="1:5">
      <c r="A1214" s="335">
        <v>18</v>
      </c>
      <c r="B1214" s="375">
        <v>40296</v>
      </c>
      <c r="C1214" s="335">
        <v>0</v>
      </c>
      <c r="D1214" s="335">
        <v>41</v>
      </c>
      <c r="E1214" s="335">
        <v>131</v>
      </c>
    </row>
    <row r="1215" spans="1:5">
      <c r="A1215" s="335">
        <v>18</v>
      </c>
      <c r="B1215" s="375">
        <v>40296</v>
      </c>
      <c r="C1215" s="335">
        <v>0</v>
      </c>
      <c r="D1215" s="335">
        <v>41</v>
      </c>
      <c r="E1215" s="335">
        <v>140</v>
      </c>
    </row>
    <row r="1216" spans="1:5">
      <c r="A1216" s="335">
        <v>18</v>
      </c>
      <c r="B1216" s="375">
        <v>40296</v>
      </c>
      <c r="C1216" s="335">
        <v>0</v>
      </c>
      <c r="D1216" s="335">
        <v>41</v>
      </c>
      <c r="E1216" s="335">
        <v>143</v>
      </c>
    </row>
    <row r="1217" spans="1:5">
      <c r="A1217" s="335">
        <v>18</v>
      </c>
      <c r="B1217" s="375">
        <v>40296</v>
      </c>
      <c r="C1217" s="335">
        <v>0</v>
      </c>
      <c r="D1217" s="335">
        <v>41</v>
      </c>
      <c r="E1217" s="335">
        <v>115</v>
      </c>
    </row>
    <row r="1218" spans="1:5">
      <c r="A1218" s="335">
        <v>18</v>
      </c>
      <c r="B1218" s="375">
        <v>40296</v>
      </c>
      <c r="C1218" s="335">
        <v>0</v>
      </c>
      <c r="D1218" s="335">
        <v>41</v>
      </c>
      <c r="E1218" s="335">
        <v>118</v>
      </c>
    </row>
    <row r="1219" spans="1:5">
      <c r="A1219" s="335">
        <v>18</v>
      </c>
      <c r="B1219" s="375">
        <v>40296</v>
      </c>
      <c r="C1219" s="335">
        <v>0</v>
      </c>
      <c r="D1219" s="335">
        <v>41</v>
      </c>
      <c r="E1219" s="335">
        <v>135</v>
      </c>
    </row>
    <row r="1220" spans="1:5">
      <c r="A1220" s="335">
        <v>18</v>
      </c>
      <c r="B1220" s="375">
        <v>40296</v>
      </c>
      <c r="C1220" s="335">
        <v>0</v>
      </c>
      <c r="D1220" s="335">
        <v>11</v>
      </c>
      <c r="E1220" s="335">
        <v>100</v>
      </c>
    </row>
    <row r="1221" spans="1:5">
      <c r="A1221" s="335">
        <v>18</v>
      </c>
      <c r="B1221" s="375">
        <v>40296</v>
      </c>
      <c r="C1221" s="335">
        <v>0</v>
      </c>
      <c r="D1221" s="335">
        <v>11</v>
      </c>
      <c r="E1221" s="335">
        <v>97</v>
      </c>
    </row>
    <row r="1222" spans="1:5">
      <c r="A1222" s="335">
        <v>18</v>
      </c>
      <c r="B1222" s="375">
        <v>40296</v>
      </c>
      <c r="C1222" s="335">
        <v>0</v>
      </c>
      <c r="D1222" s="335">
        <v>11</v>
      </c>
      <c r="E1222" s="335">
        <v>95</v>
      </c>
    </row>
    <row r="1223" spans="1:5">
      <c r="A1223" s="335">
        <v>18</v>
      </c>
      <c r="B1223" s="375">
        <v>40296</v>
      </c>
      <c r="C1223" s="335">
        <v>0</v>
      </c>
      <c r="D1223" s="335">
        <v>71</v>
      </c>
      <c r="E1223" s="335">
        <v>172</v>
      </c>
    </row>
    <row r="1224" spans="1:5">
      <c r="A1224" s="335">
        <v>18</v>
      </c>
      <c r="B1224" s="375">
        <v>40296</v>
      </c>
      <c r="C1224" s="335">
        <v>0</v>
      </c>
      <c r="D1224" s="335">
        <v>71</v>
      </c>
      <c r="E1224" s="335">
        <v>190</v>
      </c>
    </row>
    <row r="1225" spans="1:5">
      <c r="A1225" s="335">
        <v>18</v>
      </c>
      <c r="B1225" s="375">
        <v>40296</v>
      </c>
      <c r="C1225" s="335">
        <v>0</v>
      </c>
      <c r="D1225" s="335">
        <v>71</v>
      </c>
      <c r="E1225" s="335">
        <v>125</v>
      </c>
    </row>
    <row r="1226" spans="1:5">
      <c r="A1226" s="335">
        <v>18</v>
      </c>
      <c r="B1226" s="375">
        <v>40296</v>
      </c>
      <c r="C1226" s="335">
        <v>0</v>
      </c>
      <c r="D1226" s="335">
        <v>71</v>
      </c>
      <c r="E1226" s="335">
        <v>99</v>
      </c>
    </row>
    <row r="1227" spans="1:5">
      <c r="A1227" s="335">
        <v>18</v>
      </c>
      <c r="B1227" s="375">
        <v>40296</v>
      </c>
      <c r="C1227" s="335">
        <v>0</v>
      </c>
      <c r="D1227" s="335">
        <v>71</v>
      </c>
      <c r="E1227" s="335">
        <v>125</v>
      </c>
    </row>
    <row r="1228" spans="1:5">
      <c r="A1228" s="335">
        <v>18</v>
      </c>
      <c r="B1228" s="375">
        <v>40296</v>
      </c>
      <c r="C1228" s="335">
        <v>0</v>
      </c>
      <c r="D1228" s="335">
        <v>71</v>
      </c>
      <c r="E1228" s="335">
        <v>95</v>
      </c>
    </row>
    <row r="1229" spans="1:5">
      <c r="A1229" s="335">
        <v>18</v>
      </c>
      <c r="B1229" s="375">
        <v>40296</v>
      </c>
      <c r="C1229" s="335">
        <v>0</v>
      </c>
      <c r="D1229" s="335">
        <v>71</v>
      </c>
      <c r="E1229" s="335">
        <v>98</v>
      </c>
    </row>
    <row r="1230" spans="1:5">
      <c r="A1230" s="335">
        <v>18</v>
      </c>
      <c r="B1230" s="375">
        <v>40296</v>
      </c>
      <c r="C1230" s="335">
        <v>0</v>
      </c>
      <c r="D1230" s="335">
        <v>71</v>
      </c>
      <c r="E1230" s="335">
        <v>108</v>
      </c>
    </row>
    <row r="1231" spans="1:5">
      <c r="A1231" s="335">
        <v>18</v>
      </c>
      <c r="B1231" s="375">
        <v>40296</v>
      </c>
      <c r="C1231" s="335">
        <v>0</v>
      </c>
      <c r="D1231" s="335">
        <v>71</v>
      </c>
      <c r="E1231" s="335">
        <v>94</v>
      </c>
    </row>
    <row r="1232" spans="1:5">
      <c r="A1232" s="335">
        <v>18</v>
      </c>
      <c r="B1232" s="375">
        <v>40296</v>
      </c>
      <c r="C1232" s="335">
        <v>0</v>
      </c>
      <c r="D1232" s="335">
        <v>71</v>
      </c>
      <c r="E1232" s="335">
        <v>185</v>
      </c>
    </row>
    <row r="1233" spans="1:5">
      <c r="A1233" s="335">
        <v>18</v>
      </c>
      <c r="B1233" s="375">
        <v>40296</v>
      </c>
      <c r="C1233" s="335">
        <v>0</v>
      </c>
      <c r="D1233" s="335">
        <v>71</v>
      </c>
      <c r="E1233" s="335">
        <v>103</v>
      </c>
    </row>
    <row r="1234" spans="1:5">
      <c r="A1234" s="335">
        <v>18</v>
      </c>
      <c r="B1234" s="375">
        <v>40296</v>
      </c>
      <c r="C1234" s="335">
        <v>0</v>
      </c>
      <c r="D1234" s="335">
        <v>71</v>
      </c>
      <c r="E1234" s="335">
        <v>91</v>
      </c>
    </row>
    <row r="1235" spans="1:5">
      <c r="A1235" s="335">
        <v>18</v>
      </c>
      <c r="B1235" s="375">
        <v>40296</v>
      </c>
      <c r="C1235" s="335">
        <v>0</v>
      </c>
      <c r="D1235" s="335">
        <v>71</v>
      </c>
      <c r="E1235" s="335">
        <v>114</v>
      </c>
    </row>
    <row r="1236" spans="1:5" s="377" customFormat="1">
      <c r="A1236" s="335">
        <v>18</v>
      </c>
      <c r="B1236" s="376">
        <v>40296</v>
      </c>
      <c r="C1236" s="335">
        <v>0</v>
      </c>
      <c r="D1236" s="377">
        <v>10</v>
      </c>
      <c r="E1236" s="377">
        <v>68</v>
      </c>
    </row>
    <row r="1237" spans="1:5">
      <c r="A1237" s="335">
        <v>18</v>
      </c>
      <c r="B1237" s="375">
        <v>40296</v>
      </c>
      <c r="C1237" s="335">
        <v>0</v>
      </c>
      <c r="D1237" s="335">
        <v>10</v>
      </c>
      <c r="E1237" s="335">
        <v>63</v>
      </c>
    </row>
    <row r="1238" spans="1:5">
      <c r="A1238" s="335">
        <v>18</v>
      </c>
      <c r="B1238" s="375">
        <v>40296</v>
      </c>
      <c r="C1238" s="335">
        <v>0</v>
      </c>
      <c r="D1238" s="335">
        <v>11</v>
      </c>
      <c r="E1238" s="335">
        <v>89</v>
      </c>
    </row>
    <row r="1239" spans="1:5">
      <c r="A1239" s="335">
        <v>18</v>
      </c>
      <c r="B1239" s="375">
        <v>40296</v>
      </c>
      <c r="C1239" s="335">
        <v>0</v>
      </c>
      <c r="D1239" s="335">
        <v>100</v>
      </c>
      <c r="E1239" s="335">
        <v>114</v>
      </c>
    </row>
    <row r="1240" spans="1:5" s="377" customFormat="1">
      <c r="A1240" s="335">
        <v>18</v>
      </c>
      <c r="B1240" s="376">
        <v>40297</v>
      </c>
      <c r="C1240" s="335">
        <v>0</v>
      </c>
      <c r="D1240" s="377">
        <v>10</v>
      </c>
      <c r="E1240" s="377">
        <v>69</v>
      </c>
    </row>
    <row r="1241" spans="1:5">
      <c r="A1241" s="335">
        <v>18</v>
      </c>
      <c r="B1241" s="375">
        <v>40297</v>
      </c>
      <c r="C1241" s="335">
        <v>0</v>
      </c>
      <c r="D1241" s="335">
        <v>10</v>
      </c>
      <c r="E1241" s="335">
        <v>52</v>
      </c>
    </row>
    <row r="1242" spans="1:5">
      <c r="A1242" s="335">
        <v>18</v>
      </c>
      <c r="B1242" s="375">
        <v>40297</v>
      </c>
      <c r="C1242" s="335">
        <v>0</v>
      </c>
      <c r="D1242" s="335">
        <v>10</v>
      </c>
      <c r="E1242" s="335">
        <v>51</v>
      </c>
    </row>
    <row r="1243" spans="1:5">
      <c r="A1243" s="335">
        <v>18</v>
      </c>
      <c r="B1243" s="375">
        <v>40297</v>
      </c>
      <c r="C1243" s="335">
        <v>0</v>
      </c>
      <c r="D1243" s="335">
        <v>10</v>
      </c>
      <c r="E1243" s="335">
        <v>52</v>
      </c>
    </row>
    <row r="1244" spans="1:5">
      <c r="A1244" s="335">
        <v>18</v>
      </c>
      <c r="B1244" s="375">
        <v>40297</v>
      </c>
      <c r="C1244" s="335">
        <v>0</v>
      </c>
      <c r="D1244" s="335">
        <v>11</v>
      </c>
      <c r="E1244" s="335">
        <v>89</v>
      </c>
    </row>
    <row r="1245" spans="1:5">
      <c r="A1245" s="335">
        <v>18</v>
      </c>
      <c r="B1245" s="375">
        <v>40297</v>
      </c>
      <c r="C1245" s="335">
        <v>0</v>
      </c>
      <c r="D1245" s="335">
        <v>41</v>
      </c>
      <c r="E1245" s="335">
        <v>148</v>
      </c>
    </row>
    <row r="1246" spans="1:5">
      <c r="A1246" s="335">
        <v>18</v>
      </c>
      <c r="B1246" s="375">
        <v>40297</v>
      </c>
      <c r="C1246" s="335">
        <v>0</v>
      </c>
      <c r="D1246" s="335">
        <v>41</v>
      </c>
      <c r="E1246" s="335">
        <v>148</v>
      </c>
    </row>
    <row r="1247" spans="1:5">
      <c r="A1247" s="335">
        <v>18</v>
      </c>
      <c r="B1247" s="375">
        <v>40297</v>
      </c>
      <c r="C1247" s="335">
        <v>0</v>
      </c>
      <c r="D1247" s="335">
        <v>41</v>
      </c>
      <c r="E1247" s="335">
        <v>150</v>
      </c>
    </row>
    <row r="1248" spans="1:5">
      <c r="A1248" s="335">
        <v>18</v>
      </c>
      <c r="B1248" s="375">
        <v>40297</v>
      </c>
      <c r="C1248" s="335">
        <v>0</v>
      </c>
      <c r="D1248" s="335">
        <v>41</v>
      </c>
      <c r="E1248" s="335">
        <v>113</v>
      </c>
    </row>
    <row r="1249" spans="1:5">
      <c r="A1249" s="335">
        <v>18</v>
      </c>
      <c r="B1249" s="375">
        <v>40297</v>
      </c>
      <c r="C1249" s="335">
        <v>0</v>
      </c>
      <c r="D1249" s="335">
        <v>41</v>
      </c>
      <c r="E1249" s="335">
        <v>104</v>
      </c>
    </row>
    <row r="1250" spans="1:5">
      <c r="A1250" s="335">
        <v>18</v>
      </c>
      <c r="B1250" s="375">
        <v>40297</v>
      </c>
      <c r="C1250" s="335">
        <v>0</v>
      </c>
      <c r="D1250" s="335">
        <v>71</v>
      </c>
      <c r="E1250" s="335">
        <v>183</v>
      </c>
    </row>
    <row r="1251" spans="1:5">
      <c r="A1251" s="335">
        <v>18</v>
      </c>
      <c r="B1251" s="375">
        <v>40297</v>
      </c>
      <c r="C1251" s="335">
        <v>0</v>
      </c>
      <c r="D1251" s="335">
        <v>71</v>
      </c>
      <c r="E1251" s="335">
        <v>154</v>
      </c>
    </row>
    <row r="1252" spans="1:5">
      <c r="A1252" s="335">
        <v>18</v>
      </c>
      <c r="B1252" s="375">
        <v>40297</v>
      </c>
      <c r="C1252" s="335">
        <v>0</v>
      </c>
      <c r="D1252" s="335">
        <v>71</v>
      </c>
      <c r="E1252" s="335">
        <v>131</v>
      </c>
    </row>
    <row r="1253" spans="1:5">
      <c r="A1253" s="335">
        <v>18</v>
      </c>
      <c r="B1253" s="375">
        <v>40297</v>
      </c>
      <c r="C1253" s="335">
        <v>0</v>
      </c>
      <c r="D1253" s="335">
        <v>71</v>
      </c>
      <c r="E1253" s="335">
        <v>107</v>
      </c>
    </row>
    <row r="1254" spans="1:5">
      <c r="A1254" s="335">
        <v>18</v>
      </c>
      <c r="B1254" s="375">
        <v>40297</v>
      </c>
      <c r="C1254" s="335">
        <v>0</v>
      </c>
      <c r="D1254" s="335">
        <v>71</v>
      </c>
      <c r="E1254" s="335">
        <v>108</v>
      </c>
    </row>
    <row r="1255" spans="1:5">
      <c r="A1255" s="335">
        <v>18</v>
      </c>
      <c r="B1255" s="375">
        <v>40297</v>
      </c>
      <c r="C1255" s="335">
        <v>0</v>
      </c>
      <c r="D1255" s="335">
        <v>71</v>
      </c>
      <c r="E1255" s="335">
        <v>101</v>
      </c>
    </row>
    <row r="1256" spans="1:5">
      <c r="A1256" s="335">
        <v>18</v>
      </c>
      <c r="B1256" s="375">
        <v>40297</v>
      </c>
      <c r="C1256" s="335">
        <v>0</v>
      </c>
      <c r="D1256" s="335">
        <v>20</v>
      </c>
      <c r="E1256" s="335">
        <v>47</v>
      </c>
    </row>
    <row r="1257" spans="1:5">
      <c r="A1257" s="335">
        <v>18</v>
      </c>
      <c r="B1257" s="375">
        <v>40297</v>
      </c>
      <c r="C1257" s="335">
        <v>0</v>
      </c>
      <c r="D1257" s="335">
        <v>20</v>
      </c>
      <c r="E1257" s="335">
        <v>41</v>
      </c>
    </row>
    <row r="1258" spans="1:5">
      <c r="A1258" s="335">
        <v>18</v>
      </c>
      <c r="B1258" s="375">
        <v>40297</v>
      </c>
      <c r="C1258" s="335">
        <v>0</v>
      </c>
      <c r="D1258" s="335">
        <v>20</v>
      </c>
      <c r="E1258" s="335">
        <v>48</v>
      </c>
    </row>
    <row r="1259" spans="1:5">
      <c r="A1259" s="335">
        <v>18</v>
      </c>
      <c r="B1259" s="375">
        <v>40297</v>
      </c>
      <c r="C1259" s="335">
        <v>0</v>
      </c>
      <c r="D1259" s="335">
        <v>20</v>
      </c>
      <c r="E1259" s="335">
        <v>38</v>
      </c>
    </row>
    <row r="1260" spans="1:5">
      <c r="A1260" s="335">
        <v>18</v>
      </c>
      <c r="B1260" s="375">
        <v>40297</v>
      </c>
      <c r="C1260" s="335">
        <v>0</v>
      </c>
      <c r="D1260" s="335">
        <v>20</v>
      </c>
      <c r="E1260" s="335">
        <v>48</v>
      </c>
    </row>
    <row r="1261" spans="1:5">
      <c r="A1261" s="335">
        <v>18</v>
      </c>
      <c r="B1261" s="375">
        <v>40297</v>
      </c>
      <c r="C1261" s="335">
        <v>0</v>
      </c>
      <c r="D1261" s="335">
        <v>20</v>
      </c>
      <c r="E1261" s="335">
        <v>37</v>
      </c>
    </row>
    <row r="1262" spans="1:5">
      <c r="A1262" s="335">
        <v>18</v>
      </c>
      <c r="B1262" s="375">
        <v>40297</v>
      </c>
      <c r="C1262" s="335">
        <v>0</v>
      </c>
      <c r="D1262" s="335">
        <v>30</v>
      </c>
      <c r="E1262" s="335">
        <v>34</v>
      </c>
    </row>
    <row r="1263" spans="1:5">
      <c r="A1263" s="335">
        <v>18</v>
      </c>
      <c r="B1263" s="375">
        <v>40297</v>
      </c>
      <c r="C1263" s="335">
        <v>0</v>
      </c>
      <c r="D1263" s="335">
        <v>30</v>
      </c>
      <c r="E1263" s="335">
        <v>33</v>
      </c>
    </row>
    <row r="1264" spans="1:5">
      <c r="A1264" s="335">
        <v>18</v>
      </c>
      <c r="B1264" s="375">
        <v>40297</v>
      </c>
      <c r="C1264" s="335">
        <v>0</v>
      </c>
      <c r="D1264" s="335">
        <v>100</v>
      </c>
      <c r="E1264" s="335">
        <v>137</v>
      </c>
    </row>
    <row r="1265" spans="1:5">
      <c r="A1265" s="335">
        <v>18</v>
      </c>
      <c r="B1265" s="375">
        <v>40297</v>
      </c>
      <c r="C1265" s="335">
        <v>0</v>
      </c>
      <c r="D1265" s="335">
        <v>100</v>
      </c>
      <c r="E1265" s="335">
        <v>125</v>
      </c>
    </row>
    <row r="1266" spans="1:5">
      <c r="A1266" s="335">
        <v>18</v>
      </c>
      <c r="B1266" s="375">
        <v>40297</v>
      </c>
      <c r="C1266" s="335">
        <v>0</v>
      </c>
      <c r="D1266" s="335">
        <v>70</v>
      </c>
      <c r="E1266" s="335">
        <v>99</v>
      </c>
    </row>
    <row r="1267" spans="1:5">
      <c r="A1267" s="335">
        <v>18</v>
      </c>
      <c r="B1267" s="375">
        <v>40297</v>
      </c>
      <c r="C1267" s="335">
        <v>0</v>
      </c>
      <c r="D1267" s="335">
        <v>70</v>
      </c>
      <c r="E1267" s="335">
        <v>92</v>
      </c>
    </row>
    <row r="1268" spans="1:5">
      <c r="A1268" s="335">
        <v>18</v>
      </c>
      <c r="B1268" s="375">
        <v>40297</v>
      </c>
      <c r="C1268" s="335">
        <v>0</v>
      </c>
      <c r="D1268" s="335">
        <v>70</v>
      </c>
      <c r="E1268" s="335">
        <v>84</v>
      </c>
    </row>
    <row r="1269" spans="1:5">
      <c r="A1269" s="335">
        <v>18</v>
      </c>
      <c r="B1269" s="375">
        <v>40297</v>
      </c>
      <c r="C1269" s="335">
        <v>0</v>
      </c>
      <c r="D1269" s="335">
        <v>70</v>
      </c>
      <c r="E1269" s="335">
        <v>95</v>
      </c>
    </row>
    <row r="1270" spans="1:5">
      <c r="A1270" s="335">
        <v>18</v>
      </c>
      <c r="B1270" s="375">
        <v>40297</v>
      </c>
      <c r="C1270" s="335">
        <v>0</v>
      </c>
      <c r="D1270" s="335">
        <v>70</v>
      </c>
      <c r="E1270" s="335">
        <v>76</v>
      </c>
    </row>
    <row r="1271" spans="1:5">
      <c r="A1271" s="335">
        <v>18</v>
      </c>
      <c r="B1271" s="375">
        <v>40297</v>
      </c>
      <c r="C1271" s="335">
        <v>0</v>
      </c>
      <c r="D1271" s="335">
        <v>70</v>
      </c>
      <c r="E1271" s="335">
        <v>100</v>
      </c>
    </row>
    <row r="1272" spans="1:5">
      <c r="A1272" s="335">
        <v>18</v>
      </c>
      <c r="B1272" s="375">
        <v>40297</v>
      </c>
      <c r="C1272" s="335">
        <v>0</v>
      </c>
      <c r="D1272" s="335">
        <v>61</v>
      </c>
      <c r="E1272" s="335">
        <v>136</v>
      </c>
    </row>
    <row r="1273" spans="1:5">
      <c r="A1273" s="335">
        <v>18</v>
      </c>
      <c r="B1273" s="375">
        <v>40298</v>
      </c>
      <c r="C1273" s="335">
        <v>0</v>
      </c>
      <c r="D1273" s="335">
        <v>41</v>
      </c>
      <c r="E1273" s="335">
        <v>98</v>
      </c>
    </row>
    <row r="1274" spans="1:5">
      <c r="A1274" s="335">
        <v>18</v>
      </c>
      <c r="B1274" s="375">
        <v>40298</v>
      </c>
      <c r="C1274" s="335">
        <v>0</v>
      </c>
      <c r="D1274" s="335">
        <v>41</v>
      </c>
      <c r="E1274" s="335">
        <v>125</v>
      </c>
    </row>
    <row r="1275" spans="1:5">
      <c r="A1275" s="335">
        <v>18</v>
      </c>
      <c r="B1275" s="375">
        <v>40298</v>
      </c>
      <c r="C1275" s="335">
        <v>0</v>
      </c>
      <c r="D1275" s="335">
        <v>41</v>
      </c>
      <c r="E1275" s="335">
        <v>137</v>
      </c>
    </row>
    <row r="1276" spans="1:5">
      <c r="A1276" s="335">
        <v>18</v>
      </c>
      <c r="B1276" s="375">
        <v>40298</v>
      </c>
      <c r="C1276" s="335">
        <v>0</v>
      </c>
      <c r="D1276" s="335">
        <v>71</v>
      </c>
      <c r="E1276" s="335">
        <v>194</v>
      </c>
    </row>
    <row r="1277" spans="1:5">
      <c r="A1277" s="335">
        <v>18</v>
      </c>
      <c r="B1277" s="375">
        <v>40298</v>
      </c>
      <c r="C1277" s="335">
        <v>0</v>
      </c>
      <c r="D1277" s="335">
        <v>11</v>
      </c>
      <c r="E1277" s="335">
        <v>95</v>
      </c>
    </row>
    <row r="1278" spans="1:5">
      <c r="A1278" s="335">
        <v>18</v>
      </c>
      <c r="B1278" s="375">
        <v>40298</v>
      </c>
      <c r="C1278" s="335">
        <v>0</v>
      </c>
      <c r="D1278" s="335">
        <v>30</v>
      </c>
      <c r="E1278" s="335">
        <v>35</v>
      </c>
    </row>
    <row r="1279" spans="1:5">
      <c r="A1279" s="335">
        <v>18</v>
      </c>
      <c r="B1279" s="375">
        <v>40298</v>
      </c>
      <c r="C1279" s="335">
        <v>0</v>
      </c>
      <c r="D1279" s="335">
        <v>30</v>
      </c>
      <c r="E1279" s="335">
        <v>35</v>
      </c>
    </row>
    <row r="1280" spans="1:5">
      <c r="A1280" s="335">
        <v>18</v>
      </c>
      <c r="B1280" s="375">
        <v>40298</v>
      </c>
      <c r="C1280" s="335">
        <v>0</v>
      </c>
      <c r="D1280" s="335">
        <v>30</v>
      </c>
      <c r="E1280" s="335">
        <v>34</v>
      </c>
    </row>
    <row r="1281" spans="1:5">
      <c r="A1281" s="335">
        <v>18</v>
      </c>
      <c r="B1281" s="375">
        <v>40298</v>
      </c>
      <c r="C1281" s="335">
        <v>0</v>
      </c>
      <c r="D1281" s="335">
        <v>30</v>
      </c>
      <c r="E1281" s="335">
        <v>34</v>
      </c>
    </row>
    <row r="1282" spans="1:5">
      <c r="A1282" s="335">
        <v>18</v>
      </c>
      <c r="B1282" s="375">
        <v>40298</v>
      </c>
      <c r="C1282" s="335">
        <v>0</v>
      </c>
      <c r="D1282" s="335">
        <v>30</v>
      </c>
      <c r="E1282" s="335">
        <v>35</v>
      </c>
    </row>
    <row r="1283" spans="1:5">
      <c r="A1283" s="335">
        <v>18</v>
      </c>
      <c r="B1283" s="375">
        <v>40298</v>
      </c>
      <c r="C1283" s="335">
        <v>0</v>
      </c>
      <c r="D1283" s="335">
        <v>30</v>
      </c>
      <c r="E1283" s="335">
        <v>34</v>
      </c>
    </row>
    <row r="1284" spans="1:5">
      <c r="A1284" s="335">
        <v>18</v>
      </c>
      <c r="B1284" s="375">
        <v>40298</v>
      </c>
      <c r="C1284" s="335">
        <v>0</v>
      </c>
      <c r="D1284" s="335">
        <v>20</v>
      </c>
      <c r="E1284" s="335">
        <v>39</v>
      </c>
    </row>
    <row r="1285" spans="1:5">
      <c r="A1285" s="335">
        <v>18</v>
      </c>
      <c r="B1285" s="375">
        <v>40298</v>
      </c>
      <c r="C1285" s="335">
        <v>0</v>
      </c>
      <c r="D1285" s="335">
        <v>20</v>
      </c>
      <c r="E1285" s="335">
        <v>43</v>
      </c>
    </row>
    <row r="1286" spans="1:5">
      <c r="A1286" s="335">
        <v>18</v>
      </c>
      <c r="B1286" s="375">
        <v>40298</v>
      </c>
      <c r="C1286" s="335">
        <v>0</v>
      </c>
      <c r="D1286" s="335">
        <v>20</v>
      </c>
      <c r="E1286" s="335">
        <v>38</v>
      </c>
    </row>
    <row r="1287" spans="1:5">
      <c r="A1287" s="335">
        <v>18</v>
      </c>
      <c r="B1287" s="375">
        <v>40298</v>
      </c>
      <c r="C1287" s="335">
        <v>0</v>
      </c>
      <c r="D1287" s="335">
        <v>20</v>
      </c>
      <c r="E1287" s="335">
        <v>42</v>
      </c>
    </row>
    <row r="1288" spans="1:5">
      <c r="A1288" s="335">
        <v>18</v>
      </c>
      <c r="B1288" s="375">
        <v>40298</v>
      </c>
      <c r="C1288" s="335">
        <v>0</v>
      </c>
      <c r="D1288" s="335">
        <v>20</v>
      </c>
      <c r="E1288" s="335">
        <v>39</v>
      </c>
    </row>
    <row r="1289" spans="1:5">
      <c r="A1289" s="335">
        <v>18</v>
      </c>
      <c r="B1289" s="375">
        <v>40298</v>
      </c>
      <c r="C1289" s="335">
        <v>0</v>
      </c>
      <c r="D1289" s="335">
        <v>20</v>
      </c>
      <c r="E1289" s="335">
        <v>39</v>
      </c>
    </row>
    <row r="1290" spans="1:5">
      <c r="A1290" s="335">
        <v>18</v>
      </c>
      <c r="B1290" s="375">
        <v>40298</v>
      </c>
      <c r="C1290" s="335">
        <v>0</v>
      </c>
      <c r="D1290" s="335">
        <v>20</v>
      </c>
      <c r="E1290" s="335">
        <v>57</v>
      </c>
    </row>
    <row r="1291" spans="1:5">
      <c r="A1291" s="335">
        <v>18</v>
      </c>
      <c r="B1291" s="375">
        <v>40298</v>
      </c>
      <c r="C1291" s="335">
        <v>0</v>
      </c>
      <c r="D1291" s="335">
        <v>20</v>
      </c>
      <c r="E1291" s="335">
        <v>36</v>
      </c>
    </row>
    <row r="1292" spans="1:5">
      <c r="A1292" s="335">
        <v>18</v>
      </c>
      <c r="B1292" s="375">
        <v>40298</v>
      </c>
      <c r="C1292" s="335">
        <v>0</v>
      </c>
      <c r="D1292" s="335">
        <v>70</v>
      </c>
      <c r="E1292" s="335">
        <v>69</v>
      </c>
    </row>
    <row r="1293" spans="1:5">
      <c r="A1293" s="335">
        <v>18</v>
      </c>
      <c r="B1293" s="375">
        <v>40298</v>
      </c>
      <c r="C1293" s="335">
        <v>0</v>
      </c>
      <c r="D1293" s="335">
        <v>70</v>
      </c>
      <c r="E1293" s="335">
        <v>82</v>
      </c>
    </row>
    <row r="1294" spans="1:5">
      <c r="A1294" s="335">
        <v>18</v>
      </c>
      <c r="B1294" s="375">
        <v>40298</v>
      </c>
      <c r="C1294" s="335">
        <v>0</v>
      </c>
      <c r="D1294" s="335">
        <v>70</v>
      </c>
      <c r="E1294" s="335">
        <v>90</v>
      </c>
    </row>
    <row r="1295" spans="1:5">
      <c r="A1295" s="335">
        <v>18</v>
      </c>
      <c r="B1295" s="375">
        <v>40298</v>
      </c>
      <c r="C1295" s="335">
        <v>0</v>
      </c>
      <c r="D1295" s="335">
        <v>70</v>
      </c>
      <c r="E1295" s="335">
        <v>99</v>
      </c>
    </row>
    <row r="1296" spans="1:5">
      <c r="A1296" s="335">
        <v>18</v>
      </c>
      <c r="B1296" s="375">
        <v>40298</v>
      </c>
      <c r="C1296" s="335">
        <v>0</v>
      </c>
      <c r="D1296" s="335">
        <v>70</v>
      </c>
      <c r="E1296" s="335">
        <v>83</v>
      </c>
    </row>
    <row r="1297" spans="1:5">
      <c r="A1297" s="335">
        <v>18</v>
      </c>
      <c r="B1297" s="375">
        <v>40298</v>
      </c>
      <c r="C1297" s="335">
        <v>0</v>
      </c>
      <c r="D1297" s="335">
        <v>61</v>
      </c>
      <c r="E1297" s="335">
        <v>152</v>
      </c>
    </row>
    <row r="1298" spans="1:5">
      <c r="A1298" s="335">
        <v>18</v>
      </c>
      <c r="B1298" s="375">
        <v>40298</v>
      </c>
      <c r="C1298" s="335">
        <v>0</v>
      </c>
      <c r="D1298" s="335">
        <v>91</v>
      </c>
      <c r="E1298" s="335">
        <v>173</v>
      </c>
    </row>
    <row r="1299" spans="1:5">
      <c r="A1299" s="335">
        <v>18</v>
      </c>
      <c r="B1299" s="375">
        <v>40298</v>
      </c>
      <c r="C1299" s="335">
        <v>0</v>
      </c>
      <c r="D1299" s="335">
        <v>100</v>
      </c>
      <c r="E1299" s="335">
        <v>106</v>
      </c>
    </row>
    <row r="1300" spans="1:5">
      <c r="A1300" s="335">
        <v>18</v>
      </c>
      <c r="B1300" s="375">
        <v>40298</v>
      </c>
      <c r="C1300" s="335">
        <v>0</v>
      </c>
      <c r="D1300" s="335">
        <v>101</v>
      </c>
      <c r="E1300" s="335">
        <v>149</v>
      </c>
    </row>
    <row r="1301" spans="1:5">
      <c r="A1301" s="335">
        <v>18</v>
      </c>
      <c r="B1301" s="375">
        <v>40298</v>
      </c>
      <c r="C1301" s="335">
        <v>0</v>
      </c>
      <c r="D1301" s="335">
        <v>10</v>
      </c>
      <c r="E1301" s="335">
        <v>69</v>
      </c>
    </row>
    <row r="1302" spans="1:5">
      <c r="A1302" s="335">
        <v>18</v>
      </c>
      <c r="B1302" s="375">
        <v>40298</v>
      </c>
      <c r="C1302" s="335">
        <v>0</v>
      </c>
      <c r="D1302" s="335">
        <v>71</v>
      </c>
      <c r="E1302" s="335">
        <v>183</v>
      </c>
    </row>
    <row r="1303" spans="1:5">
      <c r="A1303" s="335">
        <v>18</v>
      </c>
      <c r="B1303" s="375">
        <v>40299</v>
      </c>
      <c r="C1303" s="335">
        <v>0</v>
      </c>
      <c r="D1303" s="335">
        <v>10</v>
      </c>
      <c r="E1303" s="335">
        <v>63</v>
      </c>
    </row>
    <row r="1304" spans="1:5">
      <c r="A1304" s="335">
        <v>18</v>
      </c>
      <c r="B1304" s="375">
        <v>40299</v>
      </c>
      <c r="C1304" s="335">
        <v>0</v>
      </c>
      <c r="D1304" s="335">
        <v>20</v>
      </c>
      <c r="E1304" s="335">
        <v>36</v>
      </c>
    </row>
    <row r="1305" spans="1:5">
      <c r="A1305" s="335">
        <v>18</v>
      </c>
      <c r="B1305" s="375">
        <v>40299</v>
      </c>
      <c r="C1305" s="335">
        <v>0</v>
      </c>
      <c r="D1305" s="335">
        <v>20</v>
      </c>
      <c r="E1305" s="335">
        <v>37</v>
      </c>
    </row>
    <row r="1306" spans="1:5">
      <c r="A1306" s="335">
        <v>18</v>
      </c>
      <c r="B1306" s="375">
        <v>40299</v>
      </c>
      <c r="C1306" s="335">
        <v>0</v>
      </c>
      <c r="D1306" s="335">
        <v>30</v>
      </c>
      <c r="E1306" s="335">
        <v>35</v>
      </c>
    </row>
    <row r="1307" spans="1:5">
      <c r="A1307" s="335">
        <v>18</v>
      </c>
      <c r="B1307" s="375">
        <v>40299</v>
      </c>
      <c r="C1307" s="335">
        <v>0</v>
      </c>
      <c r="D1307" s="335">
        <v>30</v>
      </c>
      <c r="E1307" s="335">
        <v>34</v>
      </c>
    </row>
    <row r="1308" spans="1:5">
      <c r="A1308" s="335">
        <v>18</v>
      </c>
      <c r="B1308" s="375">
        <v>40299</v>
      </c>
      <c r="C1308" s="335">
        <v>0</v>
      </c>
      <c r="D1308" s="335">
        <v>30</v>
      </c>
      <c r="E1308" s="335">
        <v>35</v>
      </c>
    </row>
    <row r="1309" spans="1:5">
      <c r="A1309" s="335">
        <v>18</v>
      </c>
      <c r="B1309" s="375">
        <v>40299</v>
      </c>
      <c r="C1309" s="335">
        <v>0</v>
      </c>
      <c r="D1309" s="335">
        <v>30</v>
      </c>
      <c r="E1309" s="335">
        <v>35</v>
      </c>
    </row>
    <row r="1310" spans="1:5">
      <c r="A1310" s="335">
        <v>18</v>
      </c>
      <c r="B1310" s="375">
        <v>40299</v>
      </c>
      <c r="C1310" s="335">
        <v>0</v>
      </c>
      <c r="D1310" s="335">
        <v>100</v>
      </c>
      <c r="E1310" s="335">
        <v>142</v>
      </c>
    </row>
    <row r="1311" spans="1:5">
      <c r="A1311" s="335">
        <v>18</v>
      </c>
      <c r="B1311" s="375">
        <v>40299</v>
      </c>
      <c r="C1311" s="335">
        <v>0</v>
      </c>
      <c r="D1311" s="335">
        <v>100</v>
      </c>
      <c r="E1311" s="335">
        <v>84</v>
      </c>
    </row>
    <row r="1312" spans="1:5">
      <c r="A1312" s="335">
        <v>18</v>
      </c>
      <c r="B1312" s="375">
        <v>40299</v>
      </c>
      <c r="C1312" s="335">
        <v>0</v>
      </c>
      <c r="D1312" s="335">
        <v>100</v>
      </c>
      <c r="E1312" s="335">
        <v>121</v>
      </c>
    </row>
    <row r="1313" spans="1:5">
      <c r="A1313" s="335">
        <v>18</v>
      </c>
      <c r="B1313" s="375">
        <v>40299</v>
      </c>
      <c r="C1313" s="335">
        <v>0</v>
      </c>
      <c r="D1313" s="335">
        <v>41</v>
      </c>
      <c r="E1313" s="335">
        <v>103</v>
      </c>
    </row>
    <row r="1314" spans="1:5">
      <c r="A1314" s="335">
        <v>18</v>
      </c>
      <c r="B1314" s="375">
        <v>40299</v>
      </c>
      <c r="C1314" s="335">
        <v>0</v>
      </c>
      <c r="D1314" s="335">
        <v>71</v>
      </c>
      <c r="E1314" s="335">
        <v>157</v>
      </c>
    </row>
    <row r="1315" spans="1:5">
      <c r="A1315" s="335">
        <v>18</v>
      </c>
      <c r="B1315" s="375">
        <v>40299</v>
      </c>
      <c r="C1315" s="335">
        <v>0</v>
      </c>
      <c r="D1315" s="335">
        <v>71</v>
      </c>
      <c r="E1315" s="335">
        <v>104</v>
      </c>
    </row>
    <row r="1316" spans="1:5">
      <c r="A1316" s="335">
        <v>18</v>
      </c>
      <c r="B1316" s="375">
        <v>40299</v>
      </c>
      <c r="C1316" s="335">
        <v>0</v>
      </c>
      <c r="D1316" s="335">
        <v>70</v>
      </c>
      <c r="E1316" s="335">
        <v>103</v>
      </c>
    </row>
    <row r="1317" spans="1:5">
      <c r="A1317" s="335">
        <v>18</v>
      </c>
      <c r="B1317" s="375">
        <v>40300</v>
      </c>
      <c r="C1317" s="335">
        <v>0</v>
      </c>
      <c r="D1317" s="335">
        <v>71</v>
      </c>
      <c r="E1317" s="335">
        <v>126</v>
      </c>
    </row>
    <row r="1318" spans="1:5">
      <c r="A1318" s="335">
        <v>18</v>
      </c>
      <c r="B1318" s="375">
        <v>40300</v>
      </c>
      <c r="C1318" s="335">
        <v>0</v>
      </c>
      <c r="D1318" s="335">
        <v>71</v>
      </c>
      <c r="E1318" s="335">
        <v>110</v>
      </c>
    </row>
    <row r="1319" spans="1:5">
      <c r="A1319" s="335">
        <v>18</v>
      </c>
      <c r="B1319" s="375">
        <v>40300</v>
      </c>
      <c r="C1319" s="335">
        <v>0</v>
      </c>
      <c r="D1319" s="335">
        <v>71</v>
      </c>
      <c r="E1319" s="335">
        <v>92</v>
      </c>
    </row>
    <row r="1320" spans="1:5">
      <c r="A1320" s="335">
        <v>18</v>
      </c>
      <c r="B1320" s="375">
        <v>40300</v>
      </c>
      <c r="C1320" s="335">
        <v>0</v>
      </c>
      <c r="D1320" s="335">
        <v>71</v>
      </c>
      <c r="E1320" s="335">
        <v>91</v>
      </c>
    </row>
    <row r="1321" spans="1:5">
      <c r="A1321" s="335">
        <v>18</v>
      </c>
      <c r="B1321" s="375">
        <v>40300</v>
      </c>
      <c r="C1321" s="335">
        <v>0</v>
      </c>
      <c r="D1321" s="335">
        <v>71</v>
      </c>
      <c r="E1321" s="335">
        <v>97</v>
      </c>
    </row>
    <row r="1322" spans="1:5">
      <c r="A1322" s="335">
        <v>18</v>
      </c>
      <c r="B1322" s="375">
        <v>40300</v>
      </c>
      <c r="C1322" s="335">
        <v>0</v>
      </c>
      <c r="D1322" s="335">
        <v>70</v>
      </c>
      <c r="E1322" s="335">
        <v>80</v>
      </c>
    </row>
    <row r="1323" spans="1:5">
      <c r="A1323" s="335">
        <v>18</v>
      </c>
      <c r="B1323" s="375">
        <v>40300</v>
      </c>
      <c r="C1323" s="335">
        <v>0</v>
      </c>
      <c r="D1323" s="335">
        <v>70</v>
      </c>
      <c r="E1323" s="335">
        <v>75</v>
      </c>
    </row>
    <row r="1324" spans="1:5">
      <c r="A1324" s="335">
        <v>18</v>
      </c>
      <c r="B1324" s="375">
        <v>40300</v>
      </c>
      <c r="C1324" s="335">
        <v>0</v>
      </c>
      <c r="D1324" s="335">
        <v>11</v>
      </c>
      <c r="E1324" s="335">
        <v>97</v>
      </c>
    </row>
    <row r="1325" spans="1:5">
      <c r="A1325" s="335">
        <v>18</v>
      </c>
      <c r="B1325" s="375">
        <v>40300</v>
      </c>
      <c r="C1325" s="335">
        <v>0</v>
      </c>
      <c r="D1325" s="335">
        <v>11</v>
      </c>
      <c r="E1325" s="335">
        <v>101</v>
      </c>
    </row>
    <row r="1326" spans="1:5">
      <c r="A1326" s="335">
        <v>18</v>
      </c>
      <c r="B1326" s="375">
        <v>40300</v>
      </c>
      <c r="C1326" s="335">
        <v>0</v>
      </c>
      <c r="D1326" s="335">
        <v>41</v>
      </c>
      <c r="E1326" s="335">
        <v>132</v>
      </c>
    </row>
    <row r="1327" spans="1:5">
      <c r="A1327" s="335">
        <v>18</v>
      </c>
      <c r="B1327" s="375">
        <v>40300</v>
      </c>
      <c r="C1327" s="335">
        <v>0</v>
      </c>
      <c r="D1327" s="335">
        <v>41</v>
      </c>
      <c r="E1327" s="335">
        <v>110</v>
      </c>
    </row>
    <row r="1328" spans="1:5">
      <c r="A1328" s="335">
        <v>18</v>
      </c>
      <c r="B1328" s="375">
        <v>40300</v>
      </c>
      <c r="C1328" s="335">
        <v>0</v>
      </c>
      <c r="D1328" s="335">
        <v>41</v>
      </c>
      <c r="E1328" s="335">
        <v>140</v>
      </c>
    </row>
    <row r="1329" spans="1:5">
      <c r="A1329" s="335">
        <v>18</v>
      </c>
      <c r="B1329" s="375">
        <v>40300</v>
      </c>
      <c r="C1329" s="335">
        <v>0</v>
      </c>
      <c r="D1329" s="335">
        <v>41</v>
      </c>
      <c r="E1329" s="335">
        <v>134</v>
      </c>
    </row>
    <row r="1330" spans="1:5">
      <c r="A1330" s="335">
        <v>18</v>
      </c>
      <c r="B1330" s="375">
        <v>40300</v>
      </c>
      <c r="C1330" s="335">
        <v>0</v>
      </c>
      <c r="D1330" s="335">
        <v>41</v>
      </c>
      <c r="E1330" s="335">
        <v>95</v>
      </c>
    </row>
    <row r="1331" spans="1:5">
      <c r="A1331" s="335">
        <v>18</v>
      </c>
      <c r="B1331" s="375">
        <v>40300</v>
      </c>
      <c r="C1331" s="335">
        <v>0</v>
      </c>
      <c r="D1331" s="335">
        <v>41</v>
      </c>
      <c r="E1331" s="335">
        <v>105</v>
      </c>
    </row>
    <row r="1332" spans="1:5">
      <c r="A1332" s="335">
        <v>18</v>
      </c>
      <c r="B1332" s="375">
        <v>40300</v>
      </c>
      <c r="C1332" s="335">
        <v>0</v>
      </c>
      <c r="D1332" s="335">
        <v>41</v>
      </c>
      <c r="E1332" s="335">
        <v>136</v>
      </c>
    </row>
    <row r="1333" spans="1:5">
      <c r="A1333" s="335">
        <v>19</v>
      </c>
      <c r="B1333" s="375">
        <v>40301</v>
      </c>
      <c r="C1333" s="335">
        <v>0</v>
      </c>
      <c r="D1333" s="335">
        <v>41</v>
      </c>
      <c r="E1333" s="335">
        <v>122</v>
      </c>
    </row>
    <row r="1334" spans="1:5">
      <c r="A1334" s="335">
        <v>19</v>
      </c>
      <c r="B1334" s="375">
        <v>40301</v>
      </c>
      <c r="C1334" s="335">
        <v>0</v>
      </c>
      <c r="D1334" s="335">
        <v>41</v>
      </c>
      <c r="E1334" s="335">
        <v>126</v>
      </c>
    </row>
    <row r="1335" spans="1:5">
      <c r="A1335" s="335">
        <v>19</v>
      </c>
      <c r="B1335" s="375">
        <v>40301</v>
      </c>
      <c r="C1335" s="335">
        <v>0</v>
      </c>
      <c r="D1335" s="335">
        <v>70</v>
      </c>
      <c r="E1335" s="335">
        <v>70</v>
      </c>
    </row>
    <row r="1336" spans="1:5">
      <c r="A1336" s="335">
        <v>19</v>
      </c>
      <c r="B1336" s="375">
        <v>40301</v>
      </c>
      <c r="C1336" s="335">
        <v>0</v>
      </c>
      <c r="D1336" s="335">
        <v>70</v>
      </c>
      <c r="E1336" s="335">
        <v>70</v>
      </c>
    </row>
    <row r="1337" spans="1:5">
      <c r="A1337" s="335">
        <v>19</v>
      </c>
      <c r="B1337" s="375">
        <v>40301</v>
      </c>
      <c r="C1337" s="335">
        <v>0</v>
      </c>
      <c r="D1337" s="335">
        <v>70</v>
      </c>
      <c r="E1337" s="335">
        <v>72</v>
      </c>
    </row>
    <row r="1338" spans="1:5">
      <c r="A1338" s="335">
        <v>19</v>
      </c>
      <c r="B1338" s="375">
        <v>40301</v>
      </c>
      <c r="C1338" s="335">
        <v>0</v>
      </c>
      <c r="D1338" s="335">
        <v>71</v>
      </c>
      <c r="E1338" s="335">
        <v>93</v>
      </c>
    </row>
    <row r="1339" spans="1:5">
      <c r="A1339" s="335">
        <v>19</v>
      </c>
      <c r="B1339" s="375">
        <v>40301</v>
      </c>
      <c r="C1339" s="335">
        <v>0</v>
      </c>
      <c r="D1339" s="335">
        <v>71</v>
      </c>
      <c r="E1339" s="335">
        <v>109</v>
      </c>
    </row>
    <row r="1340" spans="1:5">
      <c r="A1340" s="335">
        <v>19</v>
      </c>
      <c r="B1340" s="375">
        <v>40301</v>
      </c>
      <c r="C1340" s="335">
        <v>0</v>
      </c>
      <c r="D1340" s="335">
        <v>71</v>
      </c>
      <c r="E1340" s="335">
        <v>98</v>
      </c>
    </row>
    <row r="1341" spans="1:5">
      <c r="A1341" s="335">
        <v>19</v>
      </c>
      <c r="B1341" s="375">
        <v>40302</v>
      </c>
      <c r="C1341" s="335">
        <v>0</v>
      </c>
      <c r="D1341" s="335">
        <v>71</v>
      </c>
      <c r="E1341" s="335">
        <v>86</v>
      </c>
    </row>
    <row r="1342" spans="1:5">
      <c r="A1342" s="335">
        <v>19</v>
      </c>
      <c r="B1342" s="375">
        <v>40302</v>
      </c>
      <c r="C1342" s="335">
        <v>0</v>
      </c>
      <c r="D1342" s="335">
        <v>71</v>
      </c>
      <c r="E1342" s="335">
        <v>96</v>
      </c>
    </row>
    <row r="1343" spans="1:5">
      <c r="A1343" s="335">
        <v>19</v>
      </c>
      <c r="B1343" s="375">
        <v>40302</v>
      </c>
      <c r="C1343" s="335">
        <v>0</v>
      </c>
      <c r="D1343" s="335">
        <v>71</v>
      </c>
      <c r="E1343" s="335">
        <v>160</v>
      </c>
    </row>
    <row r="1344" spans="1:5">
      <c r="A1344" s="335">
        <v>19</v>
      </c>
      <c r="B1344" s="375">
        <v>40302</v>
      </c>
      <c r="C1344" s="335">
        <v>0</v>
      </c>
      <c r="D1344" s="335">
        <v>71</v>
      </c>
      <c r="E1344" s="335">
        <v>175</v>
      </c>
    </row>
    <row r="1345" spans="1:5">
      <c r="A1345" s="335">
        <v>19</v>
      </c>
      <c r="B1345" s="375">
        <v>40302</v>
      </c>
      <c r="C1345" s="335">
        <v>0</v>
      </c>
      <c r="D1345" s="335">
        <v>71</v>
      </c>
      <c r="E1345" s="335">
        <v>87</v>
      </c>
    </row>
    <row r="1346" spans="1:5">
      <c r="A1346" s="335">
        <v>19</v>
      </c>
      <c r="B1346" s="375">
        <v>40302</v>
      </c>
      <c r="C1346" s="335">
        <v>0</v>
      </c>
      <c r="D1346" s="335">
        <v>71</v>
      </c>
      <c r="E1346" s="335">
        <v>80</v>
      </c>
    </row>
    <row r="1347" spans="1:5">
      <c r="A1347" s="335">
        <v>19</v>
      </c>
      <c r="B1347" s="375">
        <v>40302</v>
      </c>
      <c r="C1347" s="335">
        <v>0</v>
      </c>
      <c r="D1347" s="335">
        <v>71</v>
      </c>
      <c r="E1347" s="335">
        <v>80</v>
      </c>
    </row>
    <row r="1348" spans="1:5">
      <c r="A1348" s="335">
        <v>19</v>
      </c>
      <c r="B1348" s="375">
        <v>40302</v>
      </c>
      <c r="C1348" s="335">
        <v>0</v>
      </c>
      <c r="D1348" s="335">
        <v>71</v>
      </c>
      <c r="E1348" s="335">
        <v>83</v>
      </c>
    </row>
    <row r="1349" spans="1:5">
      <c r="A1349" s="335">
        <v>19</v>
      </c>
      <c r="B1349" s="375">
        <v>40302</v>
      </c>
      <c r="C1349" s="335">
        <v>0</v>
      </c>
      <c r="D1349" s="335">
        <v>41</v>
      </c>
      <c r="E1349" s="335">
        <v>138</v>
      </c>
    </row>
    <row r="1350" spans="1:5">
      <c r="A1350" s="335">
        <v>19</v>
      </c>
      <c r="B1350" s="375">
        <v>40302</v>
      </c>
      <c r="C1350" s="335">
        <v>0</v>
      </c>
      <c r="D1350" s="335">
        <v>41</v>
      </c>
      <c r="E1350" s="335">
        <v>110</v>
      </c>
    </row>
    <row r="1351" spans="1:5">
      <c r="A1351" s="335">
        <v>19</v>
      </c>
      <c r="B1351" s="375">
        <v>40302</v>
      </c>
      <c r="C1351" s="335">
        <v>0</v>
      </c>
      <c r="D1351" s="335">
        <v>41</v>
      </c>
      <c r="E1351" s="335">
        <v>110</v>
      </c>
    </row>
    <row r="1352" spans="1:5">
      <c r="A1352" s="335">
        <v>19</v>
      </c>
      <c r="B1352" s="375">
        <v>40302</v>
      </c>
      <c r="C1352" s="335">
        <v>0</v>
      </c>
      <c r="D1352" s="335">
        <v>41</v>
      </c>
      <c r="E1352" s="335">
        <v>136</v>
      </c>
    </row>
    <row r="1353" spans="1:5">
      <c r="A1353" s="335">
        <v>19</v>
      </c>
      <c r="B1353" s="375">
        <v>40302</v>
      </c>
      <c r="C1353" s="335">
        <v>0</v>
      </c>
      <c r="D1353" s="335">
        <v>11</v>
      </c>
      <c r="E1353" s="335">
        <v>90</v>
      </c>
    </row>
    <row r="1354" spans="1:5">
      <c r="A1354" s="335">
        <v>19</v>
      </c>
      <c r="B1354" s="375">
        <v>40303</v>
      </c>
      <c r="C1354" s="335">
        <v>0</v>
      </c>
      <c r="D1354" s="335">
        <v>20</v>
      </c>
      <c r="E1354" s="335">
        <v>37</v>
      </c>
    </row>
    <row r="1355" spans="1:5">
      <c r="A1355" s="335">
        <v>19</v>
      </c>
      <c r="B1355" s="375">
        <v>40303</v>
      </c>
      <c r="C1355" s="335">
        <v>0</v>
      </c>
      <c r="D1355" s="335">
        <v>20</v>
      </c>
      <c r="E1355" s="335">
        <v>54</v>
      </c>
    </row>
    <row r="1356" spans="1:5">
      <c r="A1356" s="335">
        <v>19</v>
      </c>
      <c r="B1356" s="375">
        <v>40303</v>
      </c>
      <c r="C1356" s="335">
        <v>0</v>
      </c>
      <c r="D1356" s="335">
        <v>20</v>
      </c>
      <c r="E1356" s="335">
        <v>40</v>
      </c>
    </row>
    <row r="1357" spans="1:5">
      <c r="A1357" s="335">
        <v>19</v>
      </c>
      <c r="B1357" s="375">
        <v>40303</v>
      </c>
      <c r="C1357" s="335">
        <v>0</v>
      </c>
      <c r="D1357" s="335">
        <v>20</v>
      </c>
      <c r="E1357" s="335">
        <v>39</v>
      </c>
    </row>
    <row r="1358" spans="1:5">
      <c r="A1358" s="335">
        <v>19</v>
      </c>
      <c r="B1358" s="375">
        <v>40303</v>
      </c>
      <c r="C1358" s="335">
        <v>0</v>
      </c>
      <c r="D1358" s="335">
        <v>20</v>
      </c>
      <c r="E1358" s="335">
        <v>46</v>
      </c>
    </row>
    <row r="1359" spans="1:5">
      <c r="A1359" s="335">
        <v>19</v>
      </c>
      <c r="B1359" s="375">
        <v>40303</v>
      </c>
      <c r="C1359" s="335">
        <v>0</v>
      </c>
      <c r="D1359" s="335">
        <v>20</v>
      </c>
      <c r="E1359" s="335">
        <v>49</v>
      </c>
    </row>
    <row r="1360" spans="1:5">
      <c r="A1360" s="335">
        <v>19</v>
      </c>
      <c r="B1360" s="375">
        <v>40303</v>
      </c>
      <c r="C1360" s="335">
        <v>0</v>
      </c>
      <c r="D1360" s="335">
        <v>30</v>
      </c>
      <c r="E1360" s="335">
        <v>36</v>
      </c>
    </row>
    <row r="1361" spans="1:5">
      <c r="A1361" s="335">
        <v>19</v>
      </c>
      <c r="B1361" s="375">
        <v>40303</v>
      </c>
      <c r="C1361" s="335">
        <v>0</v>
      </c>
      <c r="D1361" s="335">
        <v>30</v>
      </c>
      <c r="E1361" s="335">
        <v>34</v>
      </c>
    </row>
    <row r="1362" spans="1:5">
      <c r="A1362" s="335">
        <v>19</v>
      </c>
      <c r="B1362" s="375">
        <v>40303</v>
      </c>
      <c r="C1362" s="335">
        <v>0</v>
      </c>
      <c r="D1362" s="335">
        <v>30</v>
      </c>
      <c r="E1362" s="335">
        <v>35</v>
      </c>
    </row>
    <row r="1363" spans="1:5">
      <c r="A1363" s="335">
        <v>19</v>
      </c>
      <c r="B1363" s="375">
        <v>40303</v>
      </c>
      <c r="C1363" s="335">
        <v>0</v>
      </c>
      <c r="D1363" s="335">
        <v>11</v>
      </c>
      <c r="E1363" s="335">
        <v>96</v>
      </c>
    </row>
    <row r="1364" spans="1:5">
      <c r="A1364" s="335">
        <v>19</v>
      </c>
      <c r="B1364" s="375">
        <v>40303</v>
      </c>
      <c r="C1364" s="335">
        <v>0</v>
      </c>
      <c r="D1364" s="335">
        <v>11</v>
      </c>
      <c r="E1364" s="335">
        <v>88</v>
      </c>
    </row>
    <row r="1365" spans="1:5">
      <c r="A1365" s="335">
        <v>19</v>
      </c>
      <c r="B1365" s="375">
        <v>40303</v>
      </c>
      <c r="C1365" s="335">
        <v>0</v>
      </c>
      <c r="D1365" s="335">
        <v>11</v>
      </c>
      <c r="E1365" s="335">
        <v>105</v>
      </c>
    </row>
    <row r="1366" spans="1:5">
      <c r="A1366" s="335">
        <v>19</v>
      </c>
      <c r="B1366" s="375">
        <v>40303</v>
      </c>
      <c r="C1366" s="335">
        <v>0</v>
      </c>
      <c r="D1366" s="335">
        <v>11</v>
      </c>
      <c r="E1366" s="335">
        <v>97</v>
      </c>
    </row>
    <row r="1367" spans="1:5">
      <c r="A1367" s="335">
        <v>19</v>
      </c>
      <c r="B1367" s="375">
        <v>40303</v>
      </c>
      <c r="C1367" s="335">
        <v>0</v>
      </c>
      <c r="D1367" s="335">
        <v>11</v>
      </c>
      <c r="E1367" s="335">
        <v>106</v>
      </c>
    </row>
    <row r="1368" spans="1:5">
      <c r="A1368" s="335">
        <v>19</v>
      </c>
      <c r="B1368" s="375">
        <v>40303</v>
      </c>
      <c r="C1368" s="335">
        <v>0</v>
      </c>
      <c r="D1368" s="335">
        <v>11</v>
      </c>
      <c r="E1368" s="335">
        <v>95</v>
      </c>
    </row>
    <row r="1369" spans="1:5">
      <c r="A1369" s="335">
        <v>19</v>
      </c>
      <c r="B1369" s="375">
        <v>40303</v>
      </c>
      <c r="C1369" s="335">
        <v>0</v>
      </c>
      <c r="D1369" s="335">
        <v>41</v>
      </c>
      <c r="E1369" s="335">
        <v>114</v>
      </c>
    </row>
    <row r="1370" spans="1:5">
      <c r="A1370" s="335">
        <v>19</v>
      </c>
      <c r="B1370" s="375">
        <v>40303</v>
      </c>
      <c r="C1370" s="335">
        <v>0</v>
      </c>
      <c r="D1370" s="335">
        <v>41</v>
      </c>
      <c r="E1370" s="335">
        <v>143</v>
      </c>
    </row>
    <row r="1371" spans="1:5">
      <c r="A1371" s="335">
        <v>19</v>
      </c>
      <c r="B1371" s="375">
        <v>40303</v>
      </c>
      <c r="C1371" s="335">
        <v>0</v>
      </c>
      <c r="D1371" s="335">
        <v>41</v>
      </c>
      <c r="E1371" s="335">
        <v>102</v>
      </c>
    </row>
    <row r="1372" spans="1:5">
      <c r="A1372" s="335">
        <v>19</v>
      </c>
      <c r="B1372" s="375">
        <v>40303</v>
      </c>
      <c r="C1372" s="335">
        <v>0</v>
      </c>
      <c r="D1372" s="335">
        <v>41</v>
      </c>
      <c r="E1372" s="335">
        <v>105</v>
      </c>
    </row>
    <row r="1373" spans="1:5">
      <c r="A1373" s="335">
        <v>19</v>
      </c>
      <c r="B1373" s="375">
        <v>40303</v>
      </c>
      <c r="C1373" s="335">
        <v>0</v>
      </c>
      <c r="D1373" s="335">
        <v>10</v>
      </c>
      <c r="E1373" s="335">
        <v>66</v>
      </c>
    </row>
    <row r="1374" spans="1:5">
      <c r="A1374" s="335">
        <v>19</v>
      </c>
      <c r="B1374" s="375">
        <v>40303</v>
      </c>
      <c r="C1374" s="335">
        <v>0</v>
      </c>
      <c r="D1374" s="335">
        <v>70</v>
      </c>
      <c r="E1374" s="335">
        <v>88</v>
      </c>
    </row>
    <row r="1375" spans="1:5">
      <c r="A1375" s="335">
        <v>19</v>
      </c>
      <c r="B1375" s="375">
        <v>40303</v>
      </c>
      <c r="C1375" s="335">
        <v>0</v>
      </c>
      <c r="D1375" s="335">
        <v>100</v>
      </c>
      <c r="E1375" s="335">
        <v>148</v>
      </c>
    </row>
    <row r="1376" spans="1:5">
      <c r="A1376" s="335">
        <v>19</v>
      </c>
      <c r="B1376" s="375">
        <v>40304</v>
      </c>
      <c r="C1376" s="335">
        <v>13</v>
      </c>
      <c r="D1376" s="335">
        <v>30</v>
      </c>
      <c r="E1376" s="335">
        <v>49</v>
      </c>
    </row>
    <row r="1377" spans="1:5">
      <c r="A1377" s="335">
        <v>19</v>
      </c>
      <c r="B1377" s="375">
        <v>40304</v>
      </c>
      <c r="C1377" s="335">
        <v>13</v>
      </c>
      <c r="D1377" s="335">
        <v>30</v>
      </c>
      <c r="E1377" s="335">
        <v>40</v>
      </c>
    </row>
    <row r="1378" spans="1:5">
      <c r="A1378" s="335">
        <v>19</v>
      </c>
      <c r="B1378" s="375">
        <v>40304</v>
      </c>
      <c r="C1378" s="335">
        <v>13</v>
      </c>
      <c r="D1378" s="335">
        <v>30</v>
      </c>
      <c r="E1378" s="335">
        <v>45</v>
      </c>
    </row>
    <row r="1379" spans="1:5">
      <c r="A1379" s="335">
        <v>19</v>
      </c>
      <c r="B1379" s="375">
        <v>40304</v>
      </c>
      <c r="C1379" s="335">
        <v>13</v>
      </c>
      <c r="D1379" s="335">
        <v>30</v>
      </c>
      <c r="E1379" s="335">
        <v>46</v>
      </c>
    </row>
    <row r="1380" spans="1:5">
      <c r="A1380" s="335">
        <v>19</v>
      </c>
      <c r="B1380" s="375">
        <v>40304</v>
      </c>
      <c r="C1380" s="335">
        <v>13</v>
      </c>
      <c r="D1380" s="335">
        <v>30</v>
      </c>
      <c r="E1380" s="335">
        <v>47</v>
      </c>
    </row>
    <row r="1381" spans="1:5">
      <c r="A1381" s="335">
        <v>19</v>
      </c>
      <c r="B1381" s="375">
        <v>40304</v>
      </c>
      <c r="C1381" s="335">
        <v>13</v>
      </c>
      <c r="D1381" s="335">
        <v>30</v>
      </c>
      <c r="E1381" s="335">
        <v>48</v>
      </c>
    </row>
    <row r="1382" spans="1:5">
      <c r="A1382" s="335">
        <v>19</v>
      </c>
      <c r="B1382" s="375">
        <v>40304</v>
      </c>
      <c r="C1382" s="335">
        <v>13</v>
      </c>
      <c r="D1382" s="335">
        <v>30</v>
      </c>
      <c r="E1382" s="335">
        <v>48</v>
      </c>
    </row>
    <row r="1383" spans="1:5">
      <c r="A1383" s="335">
        <v>19</v>
      </c>
      <c r="B1383" s="375">
        <v>40304</v>
      </c>
      <c r="C1383" s="335">
        <v>13</v>
      </c>
      <c r="D1383" s="335">
        <v>30</v>
      </c>
      <c r="E1383" s="335">
        <v>41</v>
      </c>
    </row>
    <row r="1384" spans="1:5">
      <c r="A1384" s="335">
        <v>19</v>
      </c>
      <c r="B1384" s="375">
        <v>40304</v>
      </c>
      <c r="C1384" s="335">
        <v>13</v>
      </c>
      <c r="D1384" s="335">
        <v>30</v>
      </c>
      <c r="E1384" s="335">
        <v>43</v>
      </c>
    </row>
    <row r="1385" spans="1:5">
      <c r="A1385" s="335">
        <v>19</v>
      </c>
      <c r="B1385" s="375">
        <v>40304</v>
      </c>
      <c r="C1385" s="335">
        <v>13</v>
      </c>
      <c r="D1385" s="335">
        <v>30</v>
      </c>
      <c r="E1385" s="335">
        <v>40</v>
      </c>
    </row>
    <row r="1386" spans="1:5">
      <c r="A1386" s="335">
        <v>19</v>
      </c>
      <c r="B1386" s="375">
        <v>40304</v>
      </c>
      <c r="C1386" s="335">
        <v>13</v>
      </c>
      <c r="D1386" s="335">
        <v>30</v>
      </c>
      <c r="E1386" s="335">
        <v>41</v>
      </c>
    </row>
    <row r="1387" spans="1:5">
      <c r="A1387" s="335">
        <v>19</v>
      </c>
      <c r="B1387" s="375">
        <v>40304</v>
      </c>
      <c r="C1387" s="335">
        <v>13</v>
      </c>
      <c r="D1387" s="335">
        <v>30</v>
      </c>
      <c r="E1387" s="335">
        <v>48</v>
      </c>
    </row>
    <row r="1388" spans="1:5">
      <c r="A1388" s="335">
        <v>19</v>
      </c>
      <c r="B1388" s="375">
        <v>40304</v>
      </c>
      <c r="C1388" s="335">
        <v>13</v>
      </c>
      <c r="D1388" s="335">
        <v>30</v>
      </c>
      <c r="E1388" s="335">
        <v>40</v>
      </c>
    </row>
    <row r="1389" spans="1:5">
      <c r="A1389" s="335">
        <v>19</v>
      </c>
      <c r="B1389" s="375">
        <v>40304</v>
      </c>
      <c r="C1389" s="335">
        <v>13</v>
      </c>
      <c r="D1389" s="335">
        <v>30</v>
      </c>
      <c r="E1389" s="335">
        <v>47</v>
      </c>
    </row>
    <row r="1390" spans="1:5">
      <c r="A1390" s="335">
        <v>19</v>
      </c>
      <c r="B1390" s="375">
        <v>40304</v>
      </c>
      <c r="C1390" s="335">
        <v>13</v>
      </c>
      <c r="D1390" s="335">
        <v>30</v>
      </c>
      <c r="E1390" s="335">
        <v>40</v>
      </c>
    </row>
    <row r="1391" spans="1:5">
      <c r="A1391" s="335">
        <v>19</v>
      </c>
      <c r="B1391" s="375">
        <v>40304</v>
      </c>
      <c r="C1391" s="335">
        <v>13</v>
      </c>
      <c r="D1391" s="335">
        <v>30</v>
      </c>
      <c r="E1391" s="335">
        <v>40</v>
      </c>
    </row>
    <row r="1392" spans="1:5">
      <c r="A1392" s="335">
        <v>19</v>
      </c>
      <c r="B1392" s="375">
        <v>40304</v>
      </c>
      <c r="C1392" s="335">
        <v>13</v>
      </c>
      <c r="D1392" s="335">
        <v>30</v>
      </c>
      <c r="E1392" s="335">
        <v>40</v>
      </c>
    </row>
    <row r="1393" spans="1:5">
      <c r="A1393" s="335">
        <v>19</v>
      </c>
      <c r="B1393" s="375">
        <v>40304</v>
      </c>
      <c r="C1393" s="335">
        <v>13</v>
      </c>
      <c r="D1393" s="335">
        <v>30</v>
      </c>
      <c r="E1393" s="335">
        <v>40</v>
      </c>
    </row>
    <row r="1394" spans="1:5">
      <c r="A1394" s="335">
        <v>19</v>
      </c>
      <c r="B1394" s="375">
        <v>40304</v>
      </c>
      <c r="C1394" s="335">
        <v>13</v>
      </c>
      <c r="D1394" s="335">
        <v>30</v>
      </c>
      <c r="E1394" s="335">
        <v>47</v>
      </c>
    </row>
    <row r="1395" spans="1:5">
      <c r="A1395" s="335">
        <v>19</v>
      </c>
      <c r="B1395" s="375">
        <v>40304</v>
      </c>
      <c r="C1395" s="335">
        <v>13</v>
      </c>
      <c r="D1395" s="335">
        <v>30</v>
      </c>
      <c r="E1395" s="335">
        <v>53</v>
      </c>
    </row>
    <row r="1396" spans="1:5">
      <c r="A1396" s="335">
        <v>19</v>
      </c>
      <c r="B1396" s="375">
        <v>40304</v>
      </c>
      <c r="C1396" s="335">
        <v>13</v>
      </c>
      <c r="D1396" s="335">
        <v>30</v>
      </c>
      <c r="E1396" s="335">
        <v>50</v>
      </c>
    </row>
    <row r="1397" spans="1:5">
      <c r="A1397" s="335">
        <v>19</v>
      </c>
      <c r="B1397" s="375">
        <v>40304</v>
      </c>
      <c r="C1397" s="335">
        <v>13</v>
      </c>
      <c r="D1397" s="335">
        <v>30</v>
      </c>
      <c r="E1397" s="335">
        <v>43</v>
      </c>
    </row>
    <row r="1398" spans="1:5">
      <c r="A1398" s="335">
        <v>19</v>
      </c>
      <c r="B1398" s="375">
        <v>40304</v>
      </c>
      <c r="C1398" s="335">
        <v>13</v>
      </c>
      <c r="D1398" s="335">
        <v>30</v>
      </c>
      <c r="E1398" s="335">
        <v>47</v>
      </c>
    </row>
    <row r="1399" spans="1:5">
      <c r="A1399" s="335">
        <v>19</v>
      </c>
      <c r="B1399" s="375">
        <v>40304</v>
      </c>
      <c r="C1399" s="335">
        <v>13</v>
      </c>
      <c r="D1399" s="335">
        <v>30</v>
      </c>
      <c r="E1399" s="335">
        <v>44</v>
      </c>
    </row>
    <row r="1400" spans="1:5">
      <c r="A1400" s="335">
        <v>19</v>
      </c>
      <c r="B1400" s="375">
        <v>40304</v>
      </c>
      <c r="C1400" s="335">
        <v>0</v>
      </c>
      <c r="D1400" s="335">
        <v>11</v>
      </c>
      <c r="E1400" s="335">
        <v>110</v>
      </c>
    </row>
    <row r="1401" spans="1:5">
      <c r="A1401" s="335">
        <v>19</v>
      </c>
      <c r="B1401" s="375">
        <v>40304</v>
      </c>
      <c r="C1401" s="335">
        <v>0</v>
      </c>
      <c r="D1401" s="335">
        <v>20</v>
      </c>
      <c r="E1401" s="335">
        <v>55</v>
      </c>
    </row>
    <row r="1402" spans="1:5">
      <c r="A1402" s="335">
        <v>19</v>
      </c>
      <c r="B1402" s="375">
        <v>40304</v>
      </c>
      <c r="C1402" s="335">
        <v>0</v>
      </c>
      <c r="D1402" s="335">
        <v>20</v>
      </c>
      <c r="E1402" s="335">
        <v>48</v>
      </c>
    </row>
    <row r="1403" spans="1:5">
      <c r="A1403" s="335">
        <v>19</v>
      </c>
      <c r="B1403" s="375">
        <v>40304</v>
      </c>
      <c r="C1403" s="335">
        <v>0</v>
      </c>
      <c r="D1403" s="335">
        <v>20</v>
      </c>
      <c r="E1403" s="335">
        <v>51</v>
      </c>
    </row>
    <row r="1404" spans="1:5">
      <c r="A1404" s="335">
        <v>19</v>
      </c>
      <c r="B1404" s="375">
        <v>40304</v>
      </c>
      <c r="C1404" s="335">
        <v>0</v>
      </c>
      <c r="D1404" s="335">
        <v>20</v>
      </c>
      <c r="E1404" s="335">
        <v>55</v>
      </c>
    </row>
    <row r="1405" spans="1:5">
      <c r="A1405" s="335">
        <v>19</v>
      </c>
      <c r="B1405" s="375">
        <v>40304</v>
      </c>
      <c r="C1405" s="335">
        <v>0</v>
      </c>
      <c r="D1405" s="335">
        <v>71</v>
      </c>
      <c r="E1405" s="335">
        <v>154</v>
      </c>
    </row>
    <row r="1406" spans="1:5">
      <c r="A1406" s="335">
        <v>19</v>
      </c>
      <c r="B1406" s="375">
        <v>40304</v>
      </c>
      <c r="C1406" s="335">
        <v>0</v>
      </c>
      <c r="D1406" s="335">
        <v>71</v>
      </c>
      <c r="E1406" s="335">
        <v>112</v>
      </c>
    </row>
    <row r="1407" spans="1:5">
      <c r="A1407" s="335">
        <v>19</v>
      </c>
      <c r="B1407" s="375">
        <v>40304</v>
      </c>
      <c r="C1407" s="335">
        <v>0</v>
      </c>
      <c r="D1407" s="335">
        <v>41</v>
      </c>
      <c r="E1407" s="335">
        <v>105</v>
      </c>
    </row>
    <row r="1408" spans="1:5">
      <c r="A1408" s="335">
        <v>19</v>
      </c>
      <c r="B1408" s="375">
        <v>40304</v>
      </c>
      <c r="C1408" s="335">
        <v>0</v>
      </c>
      <c r="D1408" s="335">
        <v>41</v>
      </c>
      <c r="E1408" s="335">
        <v>106</v>
      </c>
    </row>
    <row r="1409" spans="1:5">
      <c r="A1409" s="335">
        <v>19</v>
      </c>
      <c r="B1409" s="375">
        <v>40304</v>
      </c>
      <c r="C1409" s="335">
        <v>0</v>
      </c>
      <c r="D1409" s="335">
        <v>41</v>
      </c>
      <c r="E1409" s="335">
        <v>105</v>
      </c>
    </row>
    <row r="1410" spans="1:5">
      <c r="A1410" s="335">
        <v>19</v>
      </c>
      <c r="B1410" s="375">
        <v>40304</v>
      </c>
      <c r="C1410" s="335">
        <v>0</v>
      </c>
      <c r="D1410" s="335">
        <v>41</v>
      </c>
      <c r="E1410" s="335">
        <v>103</v>
      </c>
    </row>
    <row r="1411" spans="1:5">
      <c r="A1411" s="335">
        <v>19</v>
      </c>
      <c r="B1411" s="375">
        <v>40304</v>
      </c>
      <c r="C1411" s="335">
        <v>0</v>
      </c>
      <c r="D1411" s="335">
        <v>71</v>
      </c>
      <c r="E1411" s="335">
        <v>98</v>
      </c>
    </row>
    <row r="1412" spans="1:5">
      <c r="A1412" s="335">
        <v>19</v>
      </c>
      <c r="B1412" s="375">
        <v>40304</v>
      </c>
      <c r="C1412" s="335">
        <v>0</v>
      </c>
      <c r="D1412" s="335">
        <v>71</v>
      </c>
      <c r="E1412" s="335">
        <v>86</v>
      </c>
    </row>
    <row r="1413" spans="1:5">
      <c r="A1413" s="335">
        <v>19</v>
      </c>
      <c r="B1413" s="375">
        <v>40304</v>
      </c>
      <c r="C1413" s="335">
        <v>0</v>
      </c>
      <c r="D1413" s="335">
        <v>71</v>
      </c>
      <c r="E1413" s="335">
        <v>99</v>
      </c>
    </row>
    <row r="1414" spans="1:5">
      <c r="A1414" s="335">
        <v>19</v>
      </c>
      <c r="B1414" s="375">
        <v>40304</v>
      </c>
      <c r="C1414" s="335">
        <v>0</v>
      </c>
      <c r="D1414" s="335">
        <v>100</v>
      </c>
      <c r="E1414" s="335">
        <v>148</v>
      </c>
    </row>
    <row r="1415" spans="1:5">
      <c r="A1415" s="335">
        <v>19</v>
      </c>
      <c r="B1415" s="375">
        <v>40304</v>
      </c>
      <c r="C1415" s="335">
        <v>0</v>
      </c>
      <c r="D1415" s="335">
        <v>30</v>
      </c>
      <c r="E1415" s="335">
        <v>35</v>
      </c>
    </row>
    <row r="1416" spans="1:5">
      <c r="A1416" s="335">
        <v>19</v>
      </c>
      <c r="B1416" s="375">
        <v>40305</v>
      </c>
      <c r="C1416" s="335">
        <v>0</v>
      </c>
      <c r="D1416" s="335">
        <v>20</v>
      </c>
      <c r="E1416" s="335">
        <v>50</v>
      </c>
    </row>
    <row r="1417" spans="1:5">
      <c r="A1417" s="335">
        <v>19</v>
      </c>
      <c r="B1417" s="375">
        <v>40305</v>
      </c>
      <c r="C1417" s="335">
        <v>0</v>
      </c>
      <c r="D1417" s="335">
        <v>20</v>
      </c>
      <c r="E1417" s="335">
        <v>35</v>
      </c>
    </row>
    <row r="1418" spans="1:5">
      <c r="A1418" s="335">
        <v>19</v>
      </c>
      <c r="B1418" s="375">
        <v>40305</v>
      </c>
      <c r="C1418" s="335">
        <v>0</v>
      </c>
      <c r="D1418" s="335">
        <v>20</v>
      </c>
      <c r="E1418" s="335">
        <v>47</v>
      </c>
    </row>
    <row r="1419" spans="1:5">
      <c r="A1419" s="335">
        <v>19</v>
      </c>
      <c r="B1419" s="375">
        <v>40305</v>
      </c>
      <c r="C1419" s="335">
        <v>0</v>
      </c>
      <c r="D1419" s="335">
        <v>20</v>
      </c>
      <c r="E1419" s="335">
        <v>44</v>
      </c>
    </row>
    <row r="1420" spans="1:5">
      <c r="A1420" s="335">
        <v>19</v>
      </c>
      <c r="B1420" s="375">
        <v>40305</v>
      </c>
      <c r="C1420" s="335">
        <v>0</v>
      </c>
      <c r="D1420" s="335">
        <v>20</v>
      </c>
      <c r="E1420" s="335">
        <v>46</v>
      </c>
    </row>
    <row r="1421" spans="1:5">
      <c r="A1421" s="335">
        <v>19</v>
      </c>
      <c r="B1421" s="375">
        <v>40305</v>
      </c>
      <c r="C1421" s="335">
        <v>0</v>
      </c>
      <c r="D1421" s="335">
        <v>20</v>
      </c>
      <c r="E1421" s="335">
        <v>38</v>
      </c>
    </row>
    <row r="1422" spans="1:5">
      <c r="A1422" s="335">
        <v>19</v>
      </c>
      <c r="B1422" s="375">
        <v>40305</v>
      </c>
      <c r="C1422" s="335">
        <v>13</v>
      </c>
      <c r="D1422" s="335">
        <v>30</v>
      </c>
      <c r="E1422" s="335">
        <v>51</v>
      </c>
    </row>
    <row r="1423" spans="1:5">
      <c r="A1423" s="335">
        <v>19</v>
      </c>
      <c r="B1423" s="375">
        <v>40305</v>
      </c>
      <c r="C1423" s="335">
        <v>13</v>
      </c>
      <c r="D1423" s="335">
        <v>30</v>
      </c>
      <c r="E1423" s="335">
        <v>41</v>
      </c>
    </row>
    <row r="1424" spans="1:5">
      <c r="A1424" s="335">
        <v>19</v>
      </c>
      <c r="B1424" s="375">
        <v>40305</v>
      </c>
      <c r="C1424" s="335">
        <v>0</v>
      </c>
      <c r="D1424" s="335">
        <v>30</v>
      </c>
      <c r="E1424" s="335">
        <v>42</v>
      </c>
    </row>
    <row r="1425" spans="1:5">
      <c r="A1425" s="335">
        <v>19</v>
      </c>
      <c r="B1425" s="375">
        <v>40305</v>
      </c>
      <c r="C1425" s="335">
        <v>0</v>
      </c>
      <c r="D1425" s="335">
        <v>30</v>
      </c>
      <c r="E1425" s="335">
        <v>41</v>
      </c>
    </row>
    <row r="1426" spans="1:5">
      <c r="A1426" s="335">
        <v>19</v>
      </c>
      <c r="B1426" s="375">
        <v>40305</v>
      </c>
      <c r="C1426" s="335">
        <v>0</v>
      </c>
      <c r="D1426" s="335">
        <v>30</v>
      </c>
      <c r="E1426" s="335">
        <v>46</v>
      </c>
    </row>
    <row r="1427" spans="1:5">
      <c r="A1427" s="335">
        <v>19</v>
      </c>
      <c r="B1427" s="375">
        <v>40305</v>
      </c>
      <c r="C1427" s="335">
        <v>0</v>
      </c>
      <c r="D1427" s="335">
        <v>30</v>
      </c>
      <c r="E1427" s="335">
        <v>52</v>
      </c>
    </row>
    <row r="1428" spans="1:5">
      <c r="A1428" s="335">
        <v>19</v>
      </c>
      <c r="B1428" s="375">
        <v>40305</v>
      </c>
      <c r="C1428" s="335">
        <v>0</v>
      </c>
      <c r="D1428" s="335">
        <v>30</v>
      </c>
      <c r="E1428" s="335">
        <v>48</v>
      </c>
    </row>
    <row r="1429" spans="1:5">
      <c r="A1429" s="335">
        <v>19</v>
      </c>
      <c r="B1429" s="375">
        <v>40305</v>
      </c>
      <c r="C1429" s="335">
        <v>0</v>
      </c>
      <c r="D1429" s="335">
        <v>30</v>
      </c>
      <c r="E1429" s="335">
        <v>54</v>
      </c>
    </row>
    <row r="1430" spans="1:5">
      <c r="A1430" s="335">
        <v>19</v>
      </c>
      <c r="B1430" s="375">
        <v>40305</v>
      </c>
      <c r="C1430" s="335">
        <v>0</v>
      </c>
      <c r="D1430" s="335">
        <v>30</v>
      </c>
      <c r="E1430" s="335">
        <v>38</v>
      </c>
    </row>
    <row r="1431" spans="1:5">
      <c r="A1431" s="335">
        <v>19</v>
      </c>
      <c r="B1431" s="375">
        <v>40305</v>
      </c>
      <c r="C1431" s="335">
        <v>0</v>
      </c>
      <c r="D1431" s="335">
        <v>30</v>
      </c>
      <c r="E1431" s="335">
        <v>36</v>
      </c>
    </row>
    <row r="1432" spans="1:5">
      <c r="A1432" s="335">
        <v>19</v>
      </c>
      <c r="B1432" s="375">
        <v>40305</v>
      </c>
      <c r="C1432" s="335">
        <v>0</v>
      </c>
      <c r="D1432" s="335">
        <v>30</v>
      </c>
      <c r="E1432" s="335">
        <v>51</v>
      </c>
    </row>
    <row r="1433" spans="1:5">
      <c r="A1433" s="335">
        <v>19</v>
      </c>
      <c r="B1433" s="375">
        <v>40305</v>
      </c>
      <c r="C1433" s="335">
        <v>0</v>
      </c>
      <c r="D1433" s="335">
        <v>10</v>
      </c>
      <c r="E1433" s="335">
        <v>60</v>
      </c>
    </row>
    <row r="1434" spans="1:5">
      <c r="A1434" s="335">
        <v>19</v>
      </c>
      <c r="B1434" s="375">
        <v>40305</v>
      </c>
      <c r="C1434" s="335">
        <v>0</v>
      </c>
      <c r="D1434" s="335">
        <v>10</v>
      </c>
      <c r="E1434" s="335">
        <v>71</v>
      </c>
    </row>
    <row r="1435" spans="1:5">
      <c r="A1435" s="335">
        <v>19</v>
      </c>
      <c r="B1435" s="375">
        <v>40305</v>
      </c>
      <c r="C1435" s="335">
        <v>0</v>
      </c>
      <c r="D1435" s="335">
        <v>11</v>
      </c>
      <c r="E1435" s="335">
        <v>103</v>
      </c>
    </row>
    <row r="1436" spans="1:5">
      <c r="A1436" s="335">
        <v>19</v>
      </c>
      <c r="B1436" s="375">
        <v>40305</v>
      </c>
      <c r="C1436" s="335">
        <v>0</v>
      </c>
      <c r="D1436" s="335">
        <v>71</v>
      </c>
      <c r="E1436" s="335">
        <v>185</v>
      </c>
    </row>
    <row r="1437" spans="1:5">
      <c r="A1437" s="335">
        <v>19</v>
      </c>
      <c r="B1437" s="375">
        <v>40305</v>
      </c>
      <c r="C1437" s="335">
        <v>0</v>
      </c>
      <c r="D1437" s="335">
        <v>71</v>
      </c>
      <c r="E1437" s="335">
        <v>180</v>
      </c>
    </row>
    <row r="1438" spans="1:5">
      <c r="A1438" s="335">
        <v>19</v>
      </c>
      <c r="B1438" s="375">
        <v>40305</v>
      </c>
      <c r="C1438" s="335">
        <v>0</v>
      </c>
      <c r="D1438" s="335">
        <v>71</v>
      </c>
      <c r="E1438" s="335">
        <v>164</v>
      </c>
    </row>
    <row r="1439" spans="1:5">
      <c r="A1439" s="335">
        <v>19</v>
      </c>
      <c r="B1439" s="375">
        <v>40305</v>
      </c>
      <c r="C1439" s="335">
        <v>0</v>
      </c>
      <c r="D1439" s="335">
        <v>71</v>
      </c>
      <c r="E1439" s="335">
        <v>156</v>
      </c>
    </row>
    <row r="1440" spans="1:5">
      <c r="A1440" s="335">
        <v>19</v>
      </c>
      <c r="B1440" s="375">
        <v>40305</v>
      </c>
      <c r="C1440" s="335">
        <v>0</v>
      </c>
      <c r="D1440" s="335">
        <v>71</v>
      </c>
      <c r="E1440" s="335">
        <v>119</v>
      </c>
    </row>
    <row r="1441" spans="1:5">
      <c r="A1441" s="335">
        <v>19</v>
      </c>
      <c r="B1441" s="375">
        <v>40305</v>
      </c>
      <c r="C1441" s="335">
        <v>0</v>
      </c>
      <c r="D1441" s="335">
        <v>41</v>
      </c>
      <c r="E1441" s="335">
        <v>105</v>
      </c>
    </row>
    <row r="1442" spans="1:5">
      <c r="A1442" s="335">
        <v>19</v>
      </c>
      <c r="B1442" s="375">
        <v>40305</v>
      </c>
      <c r="C1442" s="335">
        <v>0</v>
      </c>
      <c r="D1442" s="335">
        <v>41</v>
      </c>
      <c r="E1442" s="335">
        <v>124</v>
      </c>
    </row>
    <row r="1443" spans="1:5">
      <c r="A1443" s="335">
        <v>19</v>
      </c>
      <c r="B1443" s="375">
        <v>40305</v>
      </c>
      <c r="C1443" s="335">
        <v>0</v>
      </c>
      <c r="D1443" s="335">
        <v>41</v>
      </c>
      <c r="E1443" s="335">
        <v>130</v>
      </c>
    </row>
    <row r="1444" spans="1:5">
      <c r="A1444" s="335">
        <v>19</v>
      </c>
      <c r="B1444" s="375">
        <v>40305</v>
      </c>
      <c r="C1444" s="335">
        <v>0</v>
      </c>
      <c r="D1444" s="335">
        <v>41</v>
      </c>
      <c r="E1444" s="335">
        <v>119</v>
      </c>
    </row>
    <row r="1445" spans="1:5">
      <c r="A1445" s="335">
        <v>19</v>
      </c>
      <c r="B1445" s="375">
        <v>40305</v>
      </c>
      <c r="C1445" s="335">
        <v>0</v>
      </c>
      <c r="D1445" s="335">
        <v>41</v>
      </c>
      <c r="E1445" s="335">
        <v>101</v>
      </c>
    </row>
    <row r="1446" spans="1:5">
      <c r="A1446" s="335">
        <v>19</v>
      </c>
      <c r="B1446" s="375">
        <v>40305</v>
      </c>
      <c r="C1446" s="335">
        <v>0</v>
      </c>
      <c r="D1446" s="335">
        <v>41</v>
      </c>
      <c r="E1446" s="335">
        <v>131</v>
      </c>
    </row>
    <row r="1447" spans="1:5">
      <c r="A1447" s="335">
        <v>19</v>
      </c>
      <c r="B1447" s="375">
        <v>40305</v>
      </c>
      <c r="C1447" s="335">
        <v>8</v>
      </c>
      <c r="D1447" s="335">
        <v>61</v>
      </c>
      <c r="E1447" s="335">
        <v>167</v>
      </c>
    </row>
    <row r="1448" spans="1:5">
      <c r="A1448" s="335">
        <v>19</v>
      </c>
      <c r="B1448" s="375">
        <v>40305</v>
      </c>
      <c r="C1448" s="335">
        <v>0</v>
      </c>
      <c r="D1448" s="335">
        <v>61</v>
      </c>
      <c r="E1448" s="335">
        <v>161</v>
      </c>
    </row>
    <row r="1449" spans="1:5">
      <c r="A1449" s="335">
        <v>19</v>
      </c>
      <c r="B1449" s="375">
        <v>40305</v>
      </c>
      <c r="C1449" s="335">
        <v>0</v>
      </c>
      <c r="D1449" s="335">
        <v>70</v>
      </c>
      <c r="E1449" s="335">
        <v>67</v>
      </c>
    </row>
    <row r="1450" spans="1:5">
      <c r="A1450" s="335">
        <v>19</v>
      </c>
      <c r="B1450" s="375">
        <v>40305</v>
      </c>
      <c r="C1450" s="335">
        <v>0</v>
      </c>
      <c r="D1450" s="335">
        <v>70</v>
      </c>
      <c r="E1450" s="335">
        <v>78</v>
      </c>
    </row>
    <row r="1451" spans="1:5">
      <c r="A1451" s="335">
        <v>19</v>
      </c>
      <c r="B1451" s="375">
        <v>40305</v>
      </c>
      <c r="C1451" s="335">
        <v>0</v>
      </c>
      <c r="D1451" s="335">
        <v>70</v>
      </c>
      <c r="E1451" s="335">
        <v>90</v>
      </c>
    </row>
    <row r="1452" spans="1:5">
      <c r="A1452" s="335">
        <v>19</v>
      </c>
      <c r="B1452" s="375">
        <v>40305</v>
      </c>
      <c r="C1452" s="335">
        <v>0</v>
      </c>
      <c r="D1452" s="335">
        <v>70</v>
      </c>
      <c r="E1452" s="335">
        <v>98</v>
      </c>
    </row>
    <row r="1453" spans="1:5">
      <c r="A1453" s="335">
        <v>19</v>
      </c>
      <c r="B1453" s="375">
        <v>40305</v>
      </c>
      <c r="C1453" s="335">
        <v>0</v>
      </c>
      <c r="D1453" s="335">
        <v>70</v>
      </c>
      <c r="E1453" s="335">
        <v>100</v>
      </c>
    </row>
    <row r="1454" spans="1:5">
      <c r="A1454" s="335">
        <v>19</v>
      </c>
      <c r="B1454" s="375">
        <v>40305</v>
      </c>
      <c r="C1454" s="335">
        <v>0</v>
      </c>
      <c r="D1454" s="335">
        <v>70</v>
      </c>
      <c r="E1454" s="335">
        <v>74</v>
      </c>
    </row>
    <row r="1455" spans="1:5">
      <c r="A1455" s="335">
        <v>19</v>
      </c>
      <c r="B1455" s="375">
        <v>40305</v>
      </c>
      <c r="C1455" s="335">
        <v>0</v>
      </c>
      <c r="D1455" s="335">
        <v>100</v>
      </c>
      <c r="E1455" s="335">
        <v>154</v>
      </c>
    </row>
    <row r="1456" spans="1:5">
      <c r="A1456" s="335">
        <v>19</v>
      </c>
      <c r="B1456" s="375">
        <v>40305</v>
      </c>
      <c r="C1456" s="335">
        <v>0</v>
      </c>
      <c r="D1456" s="335">
        <v>100</v>
      </c>
      <c r="E1456" s="335">
        <v>119</v>
      </c>
    </row>
    <row r="1457" spans="1:5">
      <c r="A1457" s="335">
        <v>19</v>
      </c>
      <c r="B1457" s="375">
        <v>40305</v>
      </c>
      <c r="C1457" s="335">
        <v>0</v>
      </c>
      <c r="D1457" s="335">
        <v>100</v>
      </c>
      <c r="E1457" s="335">
        <v>148</v>
      </c>
    </row>
    <row r="1458" spans="1:5">
      <c r="A1458" s="335">
        <v>19</v>
      </c>
      <c r="B1458" s="375">
        <v>40306</v>
      </c>
      <c r="C1458" s="335">
        <v>0</v>
      </c>
      <c r="D1458" s="335">
        <v>41</v>
      </c>
      <c r="E1458" s="335">
        <v>110</v>
      </c>
    </row>
    <row r="1459" spans="1:5">
      <c r="A1459" s="335">
        <v>19</v>
      </c>
      <c r="B1459" s="375">
        <v>40306</v>
      </c>
      <c r="C1459" s="335">
        <v>0</v>
      </c>
      <c r="D1459" s="335">
        <v>41</v>
      </c>
      <c r="E1459" s="335">
        <v>94</v>
      </c>
    </row>
    <row r="1460" spans="1:5">
      <c r="A1460" s="335">
        <v>19</v>
      </c>
      <c r="B1460" s="375">
        <v>40306</v>
      </c>
      <c r="C1460" s="335">
        <v>0</v>
      </c>
      <c r="D1460" s="335">
        <v>41</v>
      </c>
      <c r="E1460" s="335">
        <v>123</v>
      </c>
    </row>
    <row r="1461" spans="1:5">
      <c r="A1461" s="335">
        <v>19</v>
      </c>
      <c r="B1461" s="375">
        <v>40306</v>
      </c>
      <c r="C1461" s="335">
        <v>0</v>
      </c>
      <c r="D1461" s="335">
        <v>41</v>
      </c>
      <c r="E1461" s="335">
        <v>95</v>
      </c>
    </row>
    <row r="1462" spans="1:5">
      <c r="A1462" s="335">
        <v>19</v>
      </c>
      <c r="B1462" s="375">
        <v>40306</v>
      </c>
      <c r="C1462" s="335">
        <v>0</v>
      </c>
      <c r="D1462" s="335">
        <v>41</v>
      </c>
      <c r="E1462" s="335">
        <v>95</v>
      </c>
    </row>
    <row r="1463" spans="1:5">
      <c r="A1463" s="335">
        <v>19</v>
      </c>
      <c r="B1463" s="375">
        <v>40306</v>
      </c>
      <c r="C1463" s="335">
        <v>0</v>
      </c>
      <c r="D1463" s="335">
        <v>41</v>
      </c>
      <c r="E1463" s="335">
        <v>123</v>
      </c>
    </row>
    <row r="1464" spans="1:5">
      <c r="A1464" s="335">
        <v>19</v>
      </c>
      <c r="B1464" s="375">
        <v>40306</v>
      </c>
      <c r="C1464" s="335">
        <v>0</v>
      </c>
      <c r="D1464" s="335">
        <v>41</v>
      </c>
      <c r="E1464" s="335">
        <v>127</v>
      </c>
    </row>
    <row r="1465" spans="1:5">
      <c r="A1465" s="335">
        <v>19</v>
      </c>
      <c r="B1465" s="375">
        <v>40306</v>
      </c>
      <c r="C1465" s="335">
        <v>0</v>
      </c>
      <c r="D1465" s="335">
        <v>41</v>
      </c>
      <c r="E1465" s="335">
        <v>100</v>
      </c>
    </row>
    <row r="1466" spans="1:5">
      <c r="A1466" s="335">
        <v>19</v>
      </c>
      <c r="B1466" s="375">
        <v>40306</v>
      </c>
      <c r="C1466" s="335">
        <v>0</v>
      </c>
      <c r="D1466" s="335">
        <v>41</v>
      </c>
      <c r="E1466" s="335">
        <v>100</v>
      </c>
    </row>
    <row r="1467" spans="1:5">
      <c r="A1467" s="335">
        <v>19</v>
      </c>
      <c r="B1467" s="375">
        <v>40306</v>
      </c>
      <c r="C1467" s="335">
        <v>0</v>
      </c>
      <c r="D1467" s="335">
        <v>41</v>
      </c>
      <c r="E1467" s="335">
        <v>110</v>
      </c>
    </row>
    <row r="1468" spans="1:5">
      <c r="A1468" s="335">
        <v>19</v>
      </c>
      <c r="B1468" s="375">
        <v>40306</v>
      </c>
      <c r="C1468" s="335">
        <v>0</v>
      </c>
      <c r="D1468" s="335">
        <v>71</v>
      </c>
      <c r="E1468" s="335">
        <v>97</v>
      </c>
    </row>
    <row r="1469" spans="1:5">
      <c r="A1469" s="335">
        <v>19</v>
      </c>
      <c r="B1469" s="375">
        <v>40306</v>
      </c>
      <c r="C1469" s="335">
        <v>0</v>
      </c>
      <c r="D1469" s="335">
        <v>71</v>
      </c>
      <c r="E1469" s="335">
        <v>82</v>
      </c>
    </row>
    <row r="1470" spans="1:5">
      <c r="A1470" s="335">
        <v>19</v>
      </c>
      <c r="B1470" s="375">
        <v>40306</v>
      </c>
      <c r="C1470" s="335">
        <v>0</v>
      </c>
      <c r="D1470" s="335">
        <v>71</v>
      </c>
      <c r="E1470" s="335">
        <v>90</v>
      </c>
    </row>
    <row r="1471" spans="1:5">
      <c r="A1471" s="335">
        <v>19</v>
      </c>
      <c r="B1471" s="375">
        <v>40306</v>
      </c>
      <c r="C1471" s="335">
        <v>0</v>
      </c>
      <c r="D1471" s="335">
        <v>71</v>
      </c>
      <c r="E1471" s="335">
        <v>86</v>
      </c>
    </row>
    <row r="1472" spans="1:5">
      <c r="A1472" s="335">
        <v>19</v>
      </c>
      <c r="B1472" s="375">
        <v>40306</v>
      </c>
      <c r="C1472" s="335">
        <v>0</v>
      </c>
      <c r="D1472" s="335">
        <v>71</v>
      </c>
      <c r="E1472" s="335">
        <v>188</v>
      </c>
    </row>
    <row r="1473" spans="1:5">
      <c r="A1473" s="335">
        <v>19</v>
      </c>
      <c r="B1473" s="375">
        <v>40306</v>
      </c>
      <c r="C1473" s="335">
        <v>0</v>
      </c>
      <c r="D1473" s="335">
        <v>71</v>
      </c>
      <c r="E1473" s="335">
        <v>164</v>
      </c>
    </row>
    <row r="1474" spans="1:5">
      <c r="A1474" s="335">
        <v>19</v>
      </c>
      <c r="B1474" s="375">
        <v>40306</v>
      </c>
      <c r="C1474" s="335">
        <v>0</v>
      </c>
      <c r="D1474" s="335">
        <v>71</v>
      </c>
      <c r="E1474" s="335">
        <v>121</v>
      </c>
    </row>
    <row r="1475" spans="1:5">
      <c r="A1475" s="335">
        <v>19</v>
      </c>
      <c r="B1475" s="375">
        <v>40306</v>
      </c>
      <c r="C1475" s="335">
        <v>0</v>
      </c>
      <c r="D1475" s="335">
        <v>71</v>
      </c>
      <c r="E1475" s="335">
        <v>111</v>
      </c>
    </row>
    <row r="1476" spans="1:5">
      <c r="A1476" s="335">
        <v>19</v>
      </c>
      <c r="B1476" s="375">
        <v>40306</v>
      </c>
      <c r="C1476" s="335">
        <v>0</v>
      </c>
      <c r="D1476" s="335">
        <v>71</v>
      </c>
      <c r="E1476" s="335">
        <v>109</v>
      </c>
    </row>
    <row r="1477" spans="1:5">
      <c r="A1477" s="335">
        <v>19</v>
      </c>
      <c r="B1477" s="375">
        <v>40306</v>
      </c>
      <c r="C1477" s="335">
        <v>0</v>
      </c>
      <c r="D1477" s="335">
        <v>71</v>
      </c>
      <c r="E1477" s="335">
        <v>181</v>
      </c>
    </row>
    <row r="1478" spans="1:5">
      <c r="A1478" s="335">
        <v>19</v>
      </c>
      <c r="B1478" s="375">
        <v>40306</v>
      </c>
      <c r="C1478" s="335">
        <v>0</v>
      </c>
      <c r="D1478" s="335">
        <v>71</v>
      </c>
      <c r="E1478" s="335">
        <v>82</v>
      </c>
    </row>
    <row r="1479" spans="1:5">
      <c r="A1479" s="335">
        <v>19</v>
      </c>
      <c r="B1479" s="375">
        <v>40306</v>
      </c>
      <c r="C1479" s="335">
        <v>0</v>
      </c>
      <c r="D1479" s="335">
        <v>11</v>
      </c>
      <c r="E1479" s="335">
        <v>108</v>
      </c>
    </row>
    <row r="1480" spans="1:5">
      <c r="A1480" s="335">
        <v>19</v>
      </c>
      <c r="B1480" s="375">
        <v>40307</v>
      </c>
      <c r="C1480" s="335">
        <v>0</v>
      </c>
      <c r="D1480" s="335">
        <v>71</v>
      </c>
      <c r="E1480" s="335">
        <v>91</v>
      </c>
    </row>
    <row r="1481" spans="1:5">
      <c r="A1481" s="335">
        <v>19</v>
      </c>
      <c r="B1481" s="375">
        <v>40307</v>
      </c>
      <c r="C1481" s="335">
        <v>0</v>
      </c>
      <c r="D1481" s="335">
        <v>71</v>
      </c>
      <c r="E1481" s="335">
        <v>140</v>
      </c>
    </row>
    <row r="1482" spans="1:5">
      <c r="A1482" s="335">
        <v>19</v>
      </c>
      <c r="B1482" s="375">
        <v>40307</v>
      </c>
      <c r="C1482" s="335">
        <v>0</v>
      </c>
      <c r="D1482" s="335">
        <v>71</v>
      </c>
      <c r="E1482" s="335">
        <v>196</v>
      </c>
    </row>
    <row r="1483" spans="1:5">
      <c r="A1483" s="335">
        <v>19</v>
      </c>
      <c r="B1483" s="375">
        <v>40307</v>
      </c>
      <c r="C1483" s="335">
        <v>0</v>
      </c>
      <c r="D1483" s="335">
        <v>71</v>
      </c>
      <c r="E1483" s="335">
        <v>165</v>
      </c>
    </row>
    <row r="1484" spans="1:5">
      <c r="A1484" s="335">
        <v>19</v>
      </c>
      <c r="B1484" s="375">
        <v>40307</v>
      </c>
      <c r="C1484" s="335">
        <v>0</v>
      </c>
      <c r="D1484" s="335">
        <v>71</v>
      </c>
      <c r="E1484" s="335">
        <v>107</v>
      </c>
    </row>
    <row r="1485" spans="1:5">
      <c r="A1485" s="335">
        <v>19</v>
      </c>
      <c r="B1485" s="375">
        <v>40307</v>
      </c>
      <c r="C1485" s="335">
        <v>0</v>
      </c>
      <c r="D1485" s="335">
        <v>71</v>
      </c>
      <c r="E1485" s="335">
        <v>100</v>
      </c>
    </row>
    <row r="1486" spans="1:5">
      <c r="A1486" s="335">
        <v>19</v>
      </c>
      <c r="B1486" s="375">
        <v>40307</v>
      </c>
      <c r="C1486" s="335">
        <v>0</v>
      </c>
      <c r="D1486" s="335">
        <v>71</v>
      </c>
      <c r="E1486" s="335">
        <v>107</v>
      </c>
    </row>
    <row r="1487" spans="1:5">
      <c r="A1487" s="335">
        <v>19</v>
      </c>
      <c r="B1487" s="375">
        <v>40307</v>
      </c>
      <c r="C1487" s="335">
        <v>0</v>
      </c>
      <c r="D1487" s="335">
        <v>71</v>
      </c>
      <c r="E1487" s="335">
        <v>100</v>
      </c>
    </row>
    <row r="1488" spans="1:5">
      <c r="A1488" s="335">
        <v>19</v>
      </c>
      <c r="B1488" s="375">
        <v>40307</v>
      </c>
      <c r="C1488" s="335">
        <v>0</v>
      </c>
      <c r="D1488" s="335">
        <v>71</v>
      </c>
      <c r="E1488" s="335">
        <v>83</v>
      </c>
    </row>
    <row r="1489" spans="1:5">
      <c r="A1489" s="335">
        <v>19</v>
      </c>
      <c r="B1489" s="375">
        <v>40307</v>
      </c>
      <c r="C1489" s="335">
        <v>0</v>
      </c>
      <c r="D1489" s="335">
        <v>71</v>
      </c>
      <c r="E1489" s="335">
        <v>98</v>
      </c>
    </row>
    <row r="1490" spans="1:5">
      <c r="A1490" s="335">
        <v>19</v>
      </c>
      <c r="B1490" s="375">
        <v>40307</v>
      </c>
      <c r="C1490" s="335">
        <v>0</v>
      </c>
      <c r="D1490" s="335">
        <v>71</v>
      </c>
      <c r="E1490" s="335">
        <v>100</v>
      </c>
    </row>
    <row r="1491" spans="1:5">
      <c r="A1491" s="335">
        <v>19</v>
      </c>
      <c r="B1491" s="375">
        <v>40307</v>
      </c>
      <c r="C1491" s="335">
        <v>0</v>
      </c>
      <c r="D1491" s="335">
        <v>71</v>
      </c>
      <c r="E1491" s="335">
        <v>83</v>
      </c>
    </row>
    <row r="1492" spans="1:5">
      <c r="A1492" s="335">
        <v>19</v>
      </c>
      <c r="B1492" s="375">
        <v>40307</v>
      </c>
      <c r="C1492" s="335">
        <v>0</v>
      </c>
      <c r="D1492" s="335">
        <v>71</v>
      </c>
      <c r="E1492" s="335">
        <v>75</v>
      </c>
    </row>
    <row r="1493" spans="1:5">
      <c r="A1493" s="335">
        <v>19</v>
      </c>
      <c r="B1493" s="375">
        <v>40307</v>
      </c>
      <c r="C1493" s="335">
        <v>0</v>
      </c>
      <c r="D1493" s="335">
        <v>71</v>
      </c>
      <c r="E1493" s="335">
        <v>90</v>
      </c>
    </row>
    <row r="1494" spans="1:5">
      <c r="A1494" s="335">
        <v>19</v>
      </c>
      <c r="B1494" s="375">
        <v>40307</v>
      </c>
      <c r="C1494" s="335">
        <v>0</v>
      </c>
      <c r="D1494" s="335">
        <v>71</v>
      </c>
      <c r="E1494" s="335">
        <v>88</v>
      </c>
    </row>
    <row r="1495" spans="1:5">
      <c r="A1495" s="335">
        <v>19</v>
      </c>
      <c r="B1495" s="375">
        <v>40307</v>
      </c>
      <c r="C1495" s="335">
        <v>0</v>
      </c>
      <c r="D1495" s="335">
        <v>71</v>
      </c>
      <c r="E1495" s="335">
        <v>85</v>
      </c>
    </row>
    <row r="1496" spans="1:5">
      <c r="A1496" s="335">
        <v>19</v>
      </c>
      <c r="B1496" s="375">
        <v>40307</v>
      </c>
      <c r="C1496" s="335">
        <v>0</v>
      </c>
      <c r="D1496" s="335">
        <v>41</v>
      </c>
      <c r="E1496" s="335">
        <v>103</v>
      </c>
    </row>
    <row r="1497" spans="1:5">
      <c r="A1497" s="335">
        <v>19</v>
      </c>
      <c r="B1497" s="375">
        <v>40307</v>
      </c>
      <c r="C1497" s="335">
        <v>0</v>
      </c>
      <c r="D1497" s="335">
        <v>41</v>
      </c>
      <c r="E1497" s="335">
        <v>108</v>
      </c>
    </row>
    <row r="1498" spans="1:5">
      <c r="A1498" s="335">
        <v>19</v>
      </c>
      <c r="B1498" s="375">
        <v>40307</v>
      </c>
      <c r="C1498" s="335">
        <v>0</v>
      </c>
      <c r="D1498" s="335">
        <v>41</v>
      </c>
      <c r="E1498" s="335">
        <v>91</v>
      </c>
    </row>
    <row r="1499" spans="1:5">
      <c r="A1499" s="335">
        <v>19</v>
      </c>
      <c r="B1499" s="375">
        <v>40307</v>
      </c>
      <c r="C1499" s="335">
        <v>0</v>
      </c>
      <c r="D1499" s="335">
        <v>41</v>
      </c>
      <c r="E1499" s="335">
        <v>101</v>
      </c>
    </row>
    <row r="1500" spans="1:5">
      <c r="A1500" s="335">
        <v>19</v>
      </c>
      <c r="B1500" s="375">
        <v>40307</v>
      </c>
      <c r="C1500" s="335">
        <v>0</v>
      </c>
      <c r="D1500" s="335">
        <v>41</v>
      </c>
      <c r="E1500" s="335">
        <v>82</v>
      </c>
    </row>
    <row r="1501" spans="1:5">
      <c r="A1501" s="335">
        <v>19</v>
      </c>
      <c r="B1501" s="375">
        <v>40307</v>
      </c>
      <c r="C1501" s="335">
        <v>0</v>
      </c>
      <c r="D1501" s="335">
        <v>41</v>
      </c>
      <c r="E1501" s="335">
        <v>110</v>
      </c>
    </row>
    <row r="1502" spans="1:5">
      <c r="A1502" s="335">
        <v>19</v>
      </c>
      <c r="B1502" s="375">
        <v>40307</v>
      </c>
      <c r="C1502" s="335">
        <v>0</v>
      </c>
      <c r="D1502" s="335">
        <v>41</v>
      </c>
      <c r="E1502" s="335">
        <v>100</v>
      </c>
    </row>
    <row r="1503" spans="1:5">
      <c r="A1503" s="335">
        <v>19</v>
      </c>
      <c r="B1503" s="375">
        <v>40307</v>
      </c>
      <c r="C1503" s="335">
        <v>0</v>
      </c>
      <c r="D1503" s="335">
        <v>30</v>
      </c>
      <c r="E1503" s="335">
        <v>33</v>
      </c>
    </row>
    <row r="1504" spans="1:5">
      <c r="A1504" s="335">
        <v>19</v>
      </c>
      <c r="B1504" s="375">
        <v>40307</v>
      </c>
      <c r="C1504" s="335">
        <v>0</v>
      </c>
      <c r="D1504" s="335">
        <v>61</v>
      </c>
      <c r="E1504" s="335">
        <v>148</v>
      </c>
    </row>
    <row r="1505" spans="1:5">
      <c r="A1505" s="335">
        <v>19</v>
      </c>
      <c r="B1505" s="375">
        <v>40307</v>
      </c>
      <c r="C1505" s="335">
        <v>0</v>
      </c>
      <c r="D1505" s="335">
        <v>20</v>
      </c>
      <c r="E1505" s="335">
        <v>37</v>
      </c>
    </row>
    <row r="1506" spans="1:5">
      <c r="A1506" s="335">
        <v>19</v>
      </c>
      <c r="B1506" s="375">
        <v>40307</v>
      </c>
      <c r="C1506" s="335">
        <v>0</v>
      </c>
      <c r="D1506" s="335">
        <v>20</v>
      </c>
      <c r="E1506" s="335">
        <v>48</v>
      </c>
    </row>
    <row r="1507" spans="1:5">
      <c r="A1507" s="335">
        <v>19</v>
      </c>
      <c r="B1507" s="375">
        <v>40307</v>
      </c>
      <c r="C1507" s="335">
        <v>0</v>
      </c>
      <c r="D1507" s="335">
        <v>20</v>
      </c>
      <c r="E1507" s="335">
        <v>52</v>
      </c>
    </row>
    <row r="1508" spans="1:5">
      <c r="A1508" s="335">
        <v>19</v>
      </c>
      <c r="B1508" s="375">
        <v>40307</v>
      </c>
      <c r="C1508" s="335">
        <v>0</v>
      </c>
      <c r="D1508" s="335">
        <v>20</v>
      </c>
      <c r="E1508" s="335">
        <v>43</v>
      </c>
    </row>
    <row r="1509" spans="1:5">
      <c r="A1509" s="335">
        <v>19</v>
      </c>
      <c r="B1509" s="375">
        <v>40307</v>
      </c>
      <c r="C1509" s="335">
        <v>0</v>
      </c>
      <c r="D1509" s="335">
        <v>20</v>
      </c>
      <c r="E1509" s="335">
        <v>43</v>
      </c>
    </row>
    <row r="1510" spans="1:5">
      <c r="A1510" s="335">
        <v>19</v>
      </c>
      <c r="B1510" s="375">
        <v>40307</v>
      </c>
      <c r="C1510" s="335">
        <v>0</v>
      </c>
      <c r="D1510" s="335">
        <v>20</v>
      </c>
      <c r="E1510" s="335">
        <v>55</v>
      </c>
    </row>
    <row r="1511" spans="1:5">
      <c r="A1511" s="335">
        <v>19</v>
      </c>
      <c r="B1511" s="375">
        <v>40307</v>
      </c>
      <c r="C1511" s="335">
        <v>0</v>
      </c>
      <c r="D1511" s="335">
        <v>20</v>
      </c>
      <c r="E1511" s="335">
        <v>39</v>
      </c>
    </row>
    <row r="1512" spans="1:5">
      <c r="A1512" s="335">
        <v>19</v>
      </c>
      <c r="B1512" s="375">
        <v>40307</v>
      </c>
      <c r="C1512" s="335">
        <v>0</v>
      </c>
      <c r="D1512" s="335">
        <v>70</v>
      </c>
      <c r="E1512" s="335">
        <v>74</v>
      </c>
    </row>
    <row r="1513" spans="1:5">
      <c r="A1513" s="335">
        <v>19</v>
      </c>
      <c r="B1513" s="375">
        <v>40307</v>
      </c>
      <c r="C1513" s="335">
        <v>0</v>
      </c>
      <c r="D1513" s="335">
        <v>70</v>
      </c>
      <c r="E1513" s="335">
        <v>75</v>
      </c>
    </row>
    <row r="1514" spans="1:5">
      <c r="A1514" s="335">
        <v>19</v>
      </c>
      <c r="B1514" s="375">
        <v>40307</v>
      </c>
      <c r="C1514" s="335">
        <v>0</v>
      </c>
      <c r="D1514" s="335">
        <v>70</v>
      </c>
      <c r="E1514" s="335">
        <v>76</v>
      </c>
    </row>
    <row r="1515" spans="1:5">
      <c r="A1515" s="335">
        <v>19</v>
      </c>
      <c r="B1515" s="375">
        <v>40307</v>
      </c>
      <c r="C1515" s="335">
        <v>0</v>
      </c>
      <c r="D1515" s="335">
        <v>100</v>
      </c>
      <c r="E1515" s="335">
        <v>128</v>
      </c>
    </row>
    <row r="1516" spans="1:5">
      <c r="A1516" s="335">
        <v>19</v>
      </c>
      <c r="B1516" s="375">
        <v>40307</v>
      </c>
      <c r="C1516" s="335">
        <v>0</v>
      </c>
      <c r="D1516" s="335">
        <v>100</v>
      </c>
      <c r="E1516" s="335">
        <v>132</v>
      </c>
    </row>
    <row r="1517" spans="1:5">
      <c r="A1517" s="335">
        <v>20</v>
      </c>
      <c r="B1517" s="375">
        <v>40308</v>
      </c>
      <c r="C1517" s="335">
        <v>0</v>
      </c>
      <c r="D1517" s="335">
        <v>71</v>
      </c>
      <c r="E1517" s="335">
        <v>174</v>
      </c>
    </row>
    <row r="1518" spans="1:5">
      <c r="A1518" s="335">
        <v>20</v>
      </c>
      <c r="B1518" s="375">
        <v>40308</v>
      </c>
      <c r="C1518" s="335">
        <v>0</v>
      </c>
      <c r="D1518" s="335">
        <v>71</v>
      </c>
      <c r="E1518" s="335">
        <v>81</v>
      </c>
    </row>
    <row r="1519" spans="1:5">
      <c r="A1519" s="335">
        <v>20</v>
      </c>
      <c r="B1519" s="375">
        <v>40308</v>
      </c>
      <c r="C1519" s="335">
        <v>0</v>
      </c>
      <c r="D1519" s="335">
        <v>71</v>
      </c>
      <c r="E1519" s="335">
        <v>186</v>
      </c>
    </row>
    <row r="1520" spans="1:5">
      <c r="A1520" s="335">
        <v>20</v>
      </c>
      <c r="B1520" s="375">
        <v>40308</v>
      </c>
      <c r="C1520" s="335">
        <v>0</v>
      </c>
      <c r="D1520" s="335">
        <v>71</v>
      </c>
      <c r="E1520" s="335">
        <v>84</v>
      </c>
    </row>
    <row r="1521" spans="1:5">
      <c r="A1521" s="335">
        <v>20</v>
      </c>
      <c r="B1521" s="375">
        <v>40308</v>
      </c>
      <c r="C1521" s="335">
        <v>0</v>
      </c>
      <c r="D1521" s="335">
        <v>71</v>
      </c>
      <c r="E1521" s="335">
        <v>90</v>
      </c>
    </row>
    <row r="1522" spans="1:5">
      <c r="A1522" s="335">
        <v>20</v>
      </c>
      <c r="B1522" s="375">
        <v>40308</v>
      </c>
      <c r="C1522" s="335">
        <v>0</v>
      </c>
      <c r="D1522" s="335">
        <v>71</v>
      </c>
      <c r="E1522" s="335">
        <v>99</v>
      </c>
    </row>
    <row r="1523" spans="1:5">
      <c r="A1523" s="335">
        <v>20</v>
      </c>
      <c r="B1523" s="375">
        <v>40308</v>
      </c>
      <c r="C1523" s="335">
        <v>0</v>
      </c>
      <c r="D1523" s="335">
        <v>71</v>
      </c>
      <c r="E1523" s="335">
        <v>93</v>
      </c>
    </row>
    <row r="1524" spans="1:5">
      <c r="A1524" s="335">
        <v>20</v>
      </c>
      <c r="B1524" s="375">
        <v>40308</v>
      </c>
      <c r="C1524" s="335">
        <v>0</v>
      </c>
      <c r="D1524" s="335">
        <v>71</v>
      </c>
      <c r="E1524" s="335">
        <v>101</v>
      </c>
    </row>
    <row r="1525" spans="1:5">
      <c r="A1525" s="335">
        <v>20</v>
      </c>
      <c r="B1525" s="375">
        <v>40308</v>
      </c>
      <c r="C1525" s="335">
        <v>0</v>
      </c>
      <c r="D1525" s="335">
        <v>71</v>
      </c>
      <c r="E1525" s="335">
        <v>85</v>
      </c>
    </row>
    <row r="1526" spans="1:5">
      <c r="A1526" s="335">
        <v>20</v>
      </c>
      <c r="B1526" s="375">
        <v>40308</v>
      </c>
      <c r="C1526" s="335">
        <v>0</v>
      </c>
      <c r="D1526" s="335">
        <v>71</v>
      </c>
      <c r="E1526" s="335">
        <v>204</v>
      </c>
    </row>
    <row r="1527" spans="1:5">
      <c r="A1527" s="335">
        <v>20</v>
      </c>
      <c r="B1527" s="375">
        <v>40308</v>
      </c>
      <c r="C1527" s="335">
        <v>0</v>
      </c>
      <c r="D1527" s="335">
        <v>71</v>
      </c>
      <c r="E1527" s="335">
        <v>101</v>
      </c>
    </row>
    <row r="1528" spans="1:5">
      <c r="A1528" s="335">
        <v>20</v>
      </c>
      <c r="B1528" s="375">
        <v>40308</v>
      </c>
      <c r="C1528" s="335">
        <v>0</v>
      </c>
      <c r="D1528" s="335">
        <v>71</v>
      </c>
      <c r="E1528" s="335">
        <v>100</v>
      </c>
    </row>
    <row r="1529" spans="1:5">
      <c r="A1529" s="335">
        <v>20</v>
      </c>
      <c r="B1529" s="375">
        <v>40308</v>
      </c>
      <c r="C1529" s="335">
        <v>0</v>
      </c>
      <c r="D1529" s="335">
        <v>71</v>
      </c>
      <c r="E1529" s="335">
        <v>93</v>
      </c>
    </row>
    <row r="1530" spans="1:5">
      <c r="A1530" s="335">
        <v>20</v>
      </c>
      <c r="B1530" s="375">
        <v>40308</v>
      </c>
      <c r="C1530" s="335">
        <v>0</v>
      </c>
      <c r="D1530" s="335">
        <v>71</v>
      </c>
      <c r="E1530" s="335">
        <v>90</v>
      </c>
    </row>
    <row r="1531" spans="1:5">
      <c r="A1531" s="335">
        <v>20</v>
      </c>
      <c r="B1531" s="375">
        <v>40308</v>
      </c>
      <c r="C1531" s="335">
        <v>0</v>
      </c>
      <c r="D1531" s="335">
        <v>71</v>
      </c>
      <c r="E1531" s="335">
        <v>93</v>
      </c>
    </row>
    <row r="1532" spans="1:5">
      <c r="A1532" s="335">
        <v>20</v>
      </c>
      <c r="B1532" s="375">
        <v>40308</v>
      </c>
      <c r="C1532" s="335">
        <v>0</v>
      </c>
      <c r="D1532" s="335">
        <v>71</v>
      </c>
      <c r="E1532" s="335">
        <v>81</v>
      </c>
    </row>
    <row r="1533" spans="1:5">
      <c r="A1533" s="335">
        <v>20</v>
      </c>
      <c r="B1533" s="375">
        <v>40308</v>
      </c>
      <c r="C1533" s="335">
        <v>0</v>
      </c>
      <c r="D1533" s="335">
        <v>71</v>
      </c>
      <c r="E1533" s="335">
        <v>79</v>
      </c>
    </row>
    <row r="1534" spans="1:5">
      <c r="A1534" s="335">
        <v>20</v>
      </c>
      <c r="B1534" s="375">
        <v>40308</v>
      </c>
      <c r="C1534" s="335">
        <v>0</v>
      </c>
      <c r="D1534" s="335">
        <v>71</v>
      </c>
      <c r="E1534" s="335">
        <v>79</v>
      </c>
    </row>
    <row r="1535" spans="1:5">
      <c r="A1535" s="335">
        <v>20</v>
      </c>
      <c r="B1535" s="375">
        <v>40308</v>
      </c>
      <c r="C1535" s="335">
        <v>0</v>
      </c>
      <c r="D1535" s="335">
        <v>71</v>
      </c>
      <c r="E1535" s="335">
        <v>76</v>
      </c>
    </row>
    <row r="1536" spans="1:5">
      <c r="A1536" s="335">
        <v>20</v>
      </c>
      <c r="B1536" s="375">
        <v>40308</v>
      </c>
      <c r="C1536" s="335">
        <v>0</v>
      </c>
      <c r="D1536" s="335">
        <v>71</v>
      </c>
      <c r="E1536" s="335">
        <v>82</v>
      </c>
    </row>
    <row r="1537" spans="1:5">
      <c r="A1537" s="335">
        <v>20</v>
      </c>
      <c r="B1537" s="375">
        <v>40308</v>
      </c>
      <c r="C1537" s="335">
        <v>0</v>
      </c>
      <c r="D1537" s="335">
        <v>71</v>
      </c>
      <c r="E1537" s="335">
        <v>100</v>
      </c>
    </row>
    <row r="1538" spans="1:5">
      <c r="A1538" s="335">
        <v>20</v>
      </c>
      <c r="B1538" s="375">
        <v>40308</v>
      </c>
      <c r="C1538" s="335">
        <v>0</v>
      </c>
      <c r="D1538" s="335">
        <v>71</v>
      </c>
      <c r="E1538" s="335">
        <v>99</v>
      </c>
    </row>
    <row r="1539" spans="1:5">
      <c r="A1539" s="335">
        <v>20</v>
      </c>
      <c r="B1539" s="375">
        <v>40308</v>
      </c>
      <c r="C1539" s="335">
        <v>0</v>
      </c>
      <c r="D1539" s="335">
        <v>71</v>
      </c>
      <c r="E1539" s="335">
        <v>97</v>
      </c>
    </row>
    <row r="1540" spans="1:5">
      <c r="A1540" s="335">
        <v>20</v>
      </c>
      <c r="B1540" s="375">
        <v>40308</v>
      </c>
      <c r="C1540" s="335">
        <v>0</v>
      </c>
      <c r="D1540" s="335">
        <v>41</v>
      </c>
      <c r="E1540" s="335">
        <v>100</v>
      </c>
    </row>
    <row r="1541" spans="1:5">
      <c r="A1541" s="335">
        <v>20</v>
      </c>
      <c r="B1541" s="375">
        <v>40308</v>
      </c>
      <c r="C1541" s="335">
        <v>0</v>
      </c>
      <c r="D1541" s="335">
        <v>41</v>
      </c>
      <c r="E1541" s="335">
        <v>88</v>
      </c>
    </row>
    <row r="1542" spans="1:5">
      <c r="A1542" s="335">
        <v>20</v>
      </c>
      <c r="B1542" s="375">
        <v>40308</v>
      </c>
      <c r="C1542" s="335">
        <v>0</v>
      </c>
      <c r="D1542" s="335">
        <v>41</v>
      </c>
      <c r="E1542" s="335">
        <v>126</v>
      </c>
    </row>
    <row r="1543" spans="1:5">
      <c r="A1543" s="335">
        <v>20</v>
      </c>
      <c r="B1543" s="375">
        <v>40308</v>
      </c>
      <c r="C1543" s="335">
        <v>8</v>
      </c>
      <c r="D1543" s="335">
        <v>41</v>
      </c>
      <c r="E1543" s="335">
        <v>148</v>
      </c>
    </row>
    <row r="1544" spans="1:5">
      <c r="A1544" s="335">
        <v>20</v>
      </c>
      <c r="B1544" s="375">
        <v>40308</v>
      </c>
      <c r="C1544" s="335">
        <v>0</v>
      </c>
      <c r="D1544" s="335">
        <v>61</v>
      </c>
      <c r="E1544" s="335">
        <v>177</v>
      </c>
    </row>
    <row r="1545" spans="1:5">
      <c r="A1545" s="335">
        <v>20</v>
      </c>
      <c r="B1545" s="375">
        <v>40308</v>
      </c>
      <c r="C1545" s="335">
        <v>0</v>
      </c>
      <c r="D1545" s="335">
        <v>10</v>
      </c>
      <c r="E1545" s="335">
        <v>55</v>
      </c>
    </row>
    <row r="1546" spans="1:5">
      <c r="A1546" s="335">
        <v>20</v>
      </c>
      <c r="B1546" s="375">
        <v>40309</v>
      </c>
      <c r="C1546" s="335">
        <v>0</v>
      </c>
      <c r="D1546" s="335">
        <v>71</v>
      </c>
      <c r="E1546" s="335">
        <v>195</v>
      </c>
    </row>
    <row r="1547" spans="1:5">
      <c r="A1547" s="335">
        <v>20</v>
      </c>
      <c r="B1547" s="375">
        <v>40309</v>
      </c>
      <c r="C1547" s="335">
        <v>0</v>
      </c>
      <c r="D1547" s="335">
        <v>71</v>
      </c>
      <c r="E1547" s="335">
        <v>166</v>
      </c>
    </row>
    <row r="1548" spans="1:5">
      <c r="A1548" s="335">
        <v>20</v>
      </c>
      <c r="B1548" s="375">
        <v>40309</v>
      </c>
      <c r="C1548" s="335">
        <v>0</v>
      </c>
      <c r="D1548" s="335">
        <v>71</v>
      </c>
      <c r="E1548" s="335">
        <v>171</v>
      </c>
    </row>
    <row r="1549" spans="1:5">
      <c r="A1549" s="335">
        <v>20</v>
      </c>
      <c r="B1549" s="375">
        <v>40309</v>
      </c>
      <c r="C1549" s="335">
        <v>0</v>
      </c>
      <c r="D1549" s="335">
        <v>71</v>
      </c>
      <c r="E1549" s="335">
        <v>186</v>
      </c>
    </row>
    <row r="1550" spans="1:5">
      <c r="A1550" s="335">
        <v>20</v>
      </c>
      <c r="B1550" s="375">
        <v>40309</v>
      </c>
      <c r="C1550" s="335">
        <v>0</v>
      </c>
      <c r="D1550" s="335">
        <v>71</v>
      </c>
      <c r="E1550" s="335">
        <v>155</v>
      </c>
    </row>
    <row r="1551" spans="1:5">
      <c r="A1551" s="335">
        <v>20</v>
      </c>
      <c r="B1551" s="375">
        <v>40309</v>
      </c>
      <c r="C1551" s="335">
        <v>0</v>
      </c>
      <c r="D1551" s="335">
        <v>71</v>
      </c>
      <c r="E1551" s="335">
        <v>170</v>
      </c>
    </row>
    <row r="1552" spans="1:5">
      <c r="A1552" s="335">
        <v>20</v>
      </c>
      <c r="B1552" s="375">
        <v>40309</v>
      </c>
      <c r="C1552" s="335">
        <v>0</v>
      </c>
      <c r="D1552" s="335">
        <v>71</v>
      </c>
      <c r="E1552" s="335">
        <v>103</v>
      </c>
    </row>
    <row r="1553" spans="1:5">
      <c r="A1553" s="335">
        <v>20</v>
      </c>
      <c r="B1553" s="375">
        <v>40309</v>
      </c>
      <c r="C1553" s="335">
        <v>0</v>
      </c>
      <c r="D1553" s="335">
        <v>71</v>
      </c>
      <c r="E1553" s="335">
        <v>105</v>
      </c>
    </row>
    <row r="1554" spans="1:5">
      <c r="A1554" s="335">
        <v>20</v>
      </c>
      <c r="B1554" s="375">
        <v>40309</v>
      </c>
      <c r="C1554" s="335">
        <v>8</v>
      </c>
      <c r="D1554" s="335">
        <v>71</v>
      </c>
      <c r="E1554" s="335">
        <v>90</v>
      </c>
    </row>
    <row r="1555" spans="1:5">
      <c r="A1555" s="335">
        <v>20</v>
      </c>
      <c r="B1555" s="375">
        <v>40309</v>
      </c>
      <c r="C1555" s="335">
        <v>8</v>
      </c>
      <c r="D1555" s="335">
        <v>41</v>
      </c>
      <c r="E1555" s="335">
        <v>172</v>
      </c>
    </row>
    <row r="1556" spans="1:5">
      <c r="A1556" s="335">
        <v>20</v>
      </c>
      <c r="B1556" s="375">
        <v>40309</v>
      </c>
      <c r="C1556" s="335">
        <v>0</v>
      </c>
      <c r="D1556" s="335">
        <v>41</v>
      </c>
      <c r="E1556" s="335">
        <v>121</v>
      </c>
    </row>
    <row r="1557" spans="1:5">
      <c r="A1557" s="335">
        <v>20</v>
      </c>
      <c r="B1557" s="375">
        <v>40309</v>
      </c>
      <c r="C1557" s="335">
        <v>0</v>
      </c>
      <c r="D1557" s="335">
        <v>41</v>
      </c>
      <c r="E1557" s="335">
        <v>117</v>
      </c>
    </row>
    <row r="1558" spans="1:5">
      <c r="A1558" s="335">
        <v>20</v>
      </c>
      <c r="B1558" s="375">
        <v>40309</v>
      </c>
      <c r="C1558" s="335">
        <v>0</v>
      </c>
      <c r="D1558" s="335">
        <v>41</v>
      </c>
      <c r="E1558" s="335">
        <v>98</v>
      </c>
    </row>
    <row r="1559" spans="1:5">
      <c r="A1559" s="335">
        <v>20</v>
      </c>
      <c r="B1559" s="375">
        <v>40309</v>
      </c>
      <c r="C1559" s="335">
        <v>0</v>
      </c>
      <c r="D1559" s="335">
        <v>41</v>
      </c>
      <c r="E1559" s="335">
        <v>130</v>
      </c>
    </row>
    <row r="1560" spans="1:5">
      <c r="A1560" s="335">
        <v>20</v>
      </c>
      <c r="B1560" s="375">
        <v>40309</v>
      </c>
      <c r="C1560" s="335">
        <v>0</v>
      </c>
      <c r="D1560" s="335">
        <v>41</v>
      </c>
      <c r="E1560" s="335">
        <v>103</v>
      </c>
    </row>
    <row r="1561" spans="1:5">
      <c r="A1561" s="335">
        <v>20</v>
      </c>
      <c r="B1561" s="375">
        <v>40309</v>
      </c>
      <c r="C1561" s="335">
        <v>0</v>
      </c>
      <c r="D1561" s="335">
        <v>41</v>
      </c>
      <c r="E1561" s="335">
        <v>109</v>
      </c>
    </row>
    <row r="1562" spans="1:5">
      <c r="A1562" s="335">
        <v>20</v>
      </c>
      <c r="B1562" s="375">
        <v>40309</v>
      </c>
      <c r="C1562" s="335">
        <v>0</v>
      </c>
      <c r="D1562" s="335">
        <v>41</v>
      </c>
      <c r="E1562" s="335">
        <v>125</v>
      </c>
    </row>
    <row r="1563" spans="1:5">
      <c r="A1563" s="335">
        <v>20</v>
      </c>
      <c r="B1563" s="375">
        <v>40309</v>
      </c>
      <c r="C1563" s="335">
        <v>0</v>
      </c>
      <c r="D1563" s="335">
        <v>41</v>
      </c>
      <c r="E1563" s="335">
        <v>89</v>
      </c>
    </row>
    <row r="1564" spans="1:5">
      <c r="A1564" s="335">
        <v>20</v>
      </c>
      <c r="B1564" s="375">
        <v>40309</v>
      </c>
      <c r="C1564" s="335">
        <v>0</v>
      </c>
      <c r="D1564" s="335">
        <v>41</v>
      </c>
      <c r="E1564" s="335">
        <v>117</v>
      </c>
    </row>
    <row r="1565" spans="1:5">
      <c r="A1565" s="335">
        <v>20</v>
      </c>
      <c r="B1565" s="375">
        <v>40309</v>
      </c>
      <c r="C1565" s="335">
        <v>0</v>
      </c>
      <c r="D1565" s="335">
        <v>41</v>
      </c>
      <c r="E1565" s="335">
        <v>113</v>
      </c>
    </row>
    <row r="1566" spans="1:5">
      <c r="A1566" s="335">
        <v>20</v>
      </c>
      <c r="B1566" s="375">
        <v>40309</v>
      </c>
      <c r="C1566" s="335">
        <v>0</v>
      </c>
      <c r="D1566" s="335">
        <v>11</v>
      </c>
      <c r="E1566" s="335">
        <v>100</v>
      </c>
    </row>
    <row r="1567" spans="1:5">
      <c r="A1567" s="335">
        <v>20</v>
      </c>
      <c r="B1567" s="375">
        <v>40309</v>
      </c>
      <c r="C1567" s="335">
        <v>0</v>
      </c>
      <c r="D1567" s="335">
        <v>11</v>
      </c>
      <c r="E1567" s="335">
        <v>99</v>
      </c>
    </row>
    <row r="1568" spans="1:5">
      <c r="A1568" s="335">
        <v>20</v>
      </c>
      <c r="B1568" s="375">
        <v>40309</v>
      </c>
      <c r="C1568" s="335">
        <v>0</v>
      </c>
      <c r="D1568" s="335">
        <v>10</v>
      </c>
      <c r="E1568" s="335">
        <v>79</v>
      </c>
    </row>
    <row r="1569" spans="1:5">
      <c r="A1569" s="335">
        <v>20</v>
      </c>
      <c r="B1569" s="375">
        <v>40309</v>
      </c>
      <c r="C1569" s="335">
        <v>0</v>
      </c>
      <c r="D1569" s="335">
        <v>10</v>
      </c>
      <c r="E1569" s="335">
        <v>74</v>
      </c>
    </row>
    <row r="1570" spans="1:5">
      <c r="A1570" s="335">
        <v>20</v>
      </c>
      <c r="B1570" s="375">
        <v>40309</v>
      </c>
      <c r="C1570" s="335">
        <v>0</v>
      </c>
      <c r="D1570" s="335">
        <v>20</v>
      </c>
      <c r="E1570" s="335">
        <v>58</v>
      </c>
    </row>
    <row r="1571" spans="1:5">
      <c r="A1571" s="335">
        <v>20</v>
      </c>
      <c r="B1571" s="375">
        <v>40309</v>
      </c>
      <c r="C1571" s="335">
        <v>0</v>
      </c>
      <c r="D1571" s="335">
        <v>20</v>
      </c>
      <c r="E1571" s="335">
        <v>51</v>
      </c>
    </row>
    <row r="1572" spans="1:5">
      <c r="A1572" s="335">
        <v>20</v>
      </c>
      <c r="B1572" s="375">
        <v>40309</v>
      </c>
      <c r="C1572" s="335">
        <v>0</v>
      </c>
      <c r="D1572" s="335">
        <v>20</v>
      </c>
      <c r="E1572" s="335">
        <v>43</v>
      </c>
    </row>
    <row r="1573" spans="1:5">
      <c r="A1573" s="335">
        <v>20</v>
      </c>
      <c r="B1573" s="375">
        <v>40309</v>
      </c>
      <c r="C1573" s="335">
        <v>0</v>
      </c>
      <c r="D1573" s="335">
        <v>20</v>
      </c>
      <c r="E1573" s="335">
        <v>47</v>
      </c>
    </row>
    <row r="1574" spans="1:5">
      <c r="A1574" s="335">
        <v>20</v>
      </c>
      <c r="B1574" s="375">
        <v>40309</v>
      </c>
      <c r="C1574" s="335">
        <v>0</v>
      </c>
      <c r="D1574" s="335">
        <v>20</v>
      </c>
      <c r="E1574" s="335">
        <v>36</v>
      </c>
    </row>
    <row r="1575" spans="1:5">
      <c r="A1575" s="335">
        <v>20</v>
      </c>
      <c r="B1575" s="375">
        <v>40309</v>
      </c>
      <c r="C1575" s="335">
        <v>0</v>
      </c>
      <c r="D1575" s="335">
        <v>20</v>
      </c>
      <c r="E1575" s="335">
        <v>35</v>
      </c>
    </row>
    <row r="1576" spans="1:5">
      <c r="A1576" s="335">
        <v>20</v>
      </c>
      <c r="B1576" s="375">
        <v>40309</v>
      </c>
      <c r="C1576" s="335">
        <v>0</v>
      </c>
      <c r="D1576" s="335">
        <v>61</v>
      </c>
      <c r="E1576" s="335">
        <v>171</v>
      </c>
    </row>
    <row r="1577" spans="1:5">
      <c r="A1577" s="335">
        <v>20</v>
      </c>
      <c r="B1577" s="375">
        <v>40309</v>
      </c>
      <c r="C1577" s="335">
        <v>0</v>
      </c>
      <c r="D1577" s="335">
        <v>61</v>
      </c>
      <c r="E1577" s="335">
        <v>155</v>
      </c>
    </row>
    <row r="1578" spans="1:5">
      <c r="A1578" s="335">
        <v>20</v>
      </c>
      <c r="B1578" s="375">
        <v>40309</v>
      </c>
      <c r="C1578" s="335">
        <v>0</v>
      </c>
      <c r="D1578" s="335">
        <v>61</v>
      </c>
      <c r="E1578" s="335">
        <v>134</v>
      </c>
    </row>
    <row r="1579" spans="1:5">
      <c r="A1579" s="335">
        <v>20</v>
      </c>
      <c r="B1579" s="375">
        <v>40309</v>
      </c>
      <c r="C1579" s="335">
        <v>0</v>
      </c>
      <c r="D1579" s="335">
        <v>61</v>
      </c>
      <c r="E1579" s="335">
        <v>113</v>
      </c>
    </row>
    <row r="1580" spans="1:5">
      <c r="A1580" s="335">
        <v>20</v>
      </c>
      <c r="B1580" s="375">
        <v>40309</v>
      </c>
      <c r="C1580" s="335">
        <v>0</v>
      </c>
      <c r="D1580" s="335">
        <v>70</v>
      </c>
      <c r="E1580" s="335">
        <v>92</v>
      </c>
    </row>
    <row r="1581" spans="1:5">
      <c r="A1581" s="335">
        <v>20</v>
      </c>
      <c r="B1581" s="375">
        <v>40309</v>
      </c>
      <c r="C1581" s="335">
        <v>0</v>
      </c>
      <c r="D1581" s="335">
        <v>70</v>
      </c>
      <c r="E1581" s="335">
        <v>92</v>
      </c>
    </row>
    <row r="1582" spans="1:5">
      <c r="A1582" s="335">
        <v>20</v>
      </c>
      <c r="B1582" s="375">
        <v>40309</v>
      </c>
      <c r="C1582" s="335">
        <v>0</v>
      </c>
      <c r="D1582" s="335">
        <v>70</v>
      </c>
      <c r="E1582" s="335">
        <v>82</v>
      </c>
    </row>
    <row r="1583" spans="1:5">
      <c r="A1583" s="335">
        <v>20</v>
      </c>
      <c r="B1583" s="375">
        <v>40309</v>
      </c>
      <c r="C1583" s="335">
        <v>0</v>
      </c>
      <c r="D1583" s="335">
        <v>70</v>
      </c>
      <c r="E1583" s="335">
        <v>96</v>
      </c>
    </row>
    <row r="1584" spans="1:5">
      <c r="A1584" s="335">
        <v>20</v>
      </c>
      <c r="B1584" s="375">
        <v>40309</v>
      </c>
      <c r="C1584" s="335">
        <v>0</v>
      </c>
      <c r="D1584" s="335">
        <v>70</v>
      </c>
      <c r="E1584" s="335">
        <v>91</v>
      </c>
    </row>
    <row r="1585" spans="1:5">
      <c r="A1585" s="335">
        <v>20</v>
      </c>
      <c r="B1585" s="375">
        <v>40309</v>
      </c>
      <c r="C1585" s="335">
        <v>0</v>
      </c>
      <c r="D1585" s="335">
        <v>70</v>
      </c>
      <c r="E1585" s="335">
        <v>97</v>
      </c>
    </row>
    <row r="1586" spans="1:5">
      <c r="A1586" s="335">
        <v>20</v>
      </c>
      <c r="B1586" s="375">
        <v>40309</v>
      </c>
      <c r="C1586" s="335">
        <v>0</v>
      </c>
      <c r="D1586" s="335">
        <v>70</v>
      </c>
      <c r="E1586" s="335">
        <v>71</v>
      </c>
    </row>
    <row r="1587" spans="1:5">
      <c r="A1587" s="335">
        <v>20</v>
      </c>
      <c r="B1587" s="375">
        <v>40309</v>
      </c>
      <c r="C1587" s="335">
        <v>0</v>
      </c>
      <c r="D1587" s="335">
        <v>70</v>
      </c>
      <c r="E1587" s="335">
        <v>92</v>
      </c>
    </row>
    <row r="1588" spans="1:5">
      <c r="A1588" s="335">
        <v>20</v>
      </c>
      <c r="B1588" s="375">
        <v>40309</v>
      </c>
      <c r="C1588" s="335">
        <v>0</v>
      </c>
      <c r="D1588" s="335">
        <v>70</v>
      </c>
      <c r="E1588" s="335">
        <v>86</v>
      </c>
    </row>
    <row r="1589" spans="1:5">
      <c r="A1589" s="335">
        <v>20</v>
      </c>
      <c r="B1589" s="375">
        <v>40309</v>
      </c>
      <c r="C1589" s="335">
        <v>0</v>
      </c>
      <c r="D1589" s="335">
        <v>70</v>
      </c>
      <c r="E1589" s="335">
        <v>94</v>
      </c>
    </row>
    <row r="1590" spans="1:5">
      <c r="A1590" s="335">
        <v>20</v>
      </c>
      <c r="B1590" s="375">
        <v>40309</v>
      </c>
      <c r="C1590" s="335">
        <v>0</v>
      </c>
      <c r="D1590" s="335">
        <v>70</v>
      </c>
      <c r="E1590" s="335">
        <v>75</v>
      </c>
    </row>
    <row r="1591" spans="1:5">
      <c r="A1591" s="335">
        <v>20</v>
      </c>
      <c r="B1591" s="375">
        <v>40310</v>
      </c>
      <c r="C1591" s="335">
        <v>0</v>
      </c>
      <c r="D1591" s="335">
        <v>11</v>
      </c>
      <c r="E1591" s="335">
        <v>93</v>
      </c>
    </row>
    <row r="1592" spans="1:5">
      <c r="A1592" s="335">
        <v>20</v>
      </c>
      <c r="B1592" s="375">
        <v>40310</v>
      </c>
      <c r="C1592" s="335">
        <v>0</v>
      </c>
      <c r="D1592" s="335">
        <v>11</v>
      </c>
      <c r="E1592" s="335">
        <v>99</v>
      </c>
    </row>
    <row r="1593" spans="1:5">
      <c r="A1593" s="335">
        <v>20</v>
      </c>
      <c r="B1593" s="375">
        <v>40310</v>
      </c>
      <c r="C1593" s="335">
        <v>0</v>
      </c>
      <c r="D1593" s="335">
        <v>11</v>
      </c>
      <c r="E1593" s="335">
        <v>97</v>
      </c>
    </row>
    <row r="1594" spans="1:5">
      <c r="A1594" s="335">
        <v>20</v>
      </c>
      <c r="B1594" s="375">
        <v>40310</v>
      </c>
      <c r="C1594" s="335">
        <v>0</v>
      </c>
      <c r="D1594" s="335">
        <v>41</v>
      </c>
      <c r="E1594" s="335">
        <v>136</v>
      </c>
    </row>
    <row r="1595" spans="1:5">
      <c r="A1595" s="335">
        <v>20</v>
      </c>
      <c r="B1595" s="375">
        <v>40310</v>
      </c>
      <c r="C1595" s="335">
        <v>8</v>
      </c>
      <c r="D1595" s="335">
        <v>41</v>
      </c>
      <c r="E1595" s="335">
        <v>131</v>
      </c>
    </row>
    <row r="1596" spans="1:5">
      <c r="A1596" s="335">
        <v>20</v>
      </c>
      <c r="B1596" s="375">
        <v>40310</v>
      </c>
      <c r="C1596" s="335">
        <v>0</v>
      </c>
      <c r="D1596" s="335">
        <v>41</v>
      </c>
      <c r="E1596" s="335">
        <v>102</v>
      </c>
    </row>
    <row r="1597" spans="1:5">
      <c r="A1597" s="335">
        <v>20</v>
      </c>
      <c r="B1597" s="375">
        <v>40310</v>
      </c>
      <c r="C1597" s="335">
        <v>0</v>
      </c>
      <c r="D1597" s="335">
        <v>41</v>
      </c>
      <c r="E1597" s="335">
        <v>106</v>
      </c>
    </row>
    <row r="1598" spans="1:5">
      <c r="A1598" s="335">
        <v>20</v>
      </c>
      <c r="B1598" s="375">
        <v>40310</v>
      </c>
      <c r="C1598" s="335">
        <v>0</v>
      </c>
      <c r="D1598" s="335">
        <v>41</v>
      </c>
      <c r="E1598" s="335">
        <v>109</v>
      </c>
    </row>
    <row r="1599" spans="1:5">
      <c r="A1599" s="335">
        <v>20</v>
      </c>
      <c r="B1599" s="375">
        <v>40310</v>
      </c>
      <c r="C1599" s="335">
        <v>0</v>
      </c>
      <c r="D1599" s="335">
        <v>41</v>
      </c>
      <c r="E1599" s="335">
        <v>94</v>
      </c>
    </row>
    <row r="1600" spans="1:5">
      <c r="A1600" s="335">
        <v>20</v>
      </c>
      <c r="B1600" s="375">
        <v>40310</v>
      </c>
      <c r="C1600" s="335">
        <v>0</v>
      </c>
      <c r="D1600" s="335">
        <v>41</v>
      </c>
      <c r="E1600" s="335">
        <v>106</v>
      </c>
    </row>
    <row r="1601" spans="1:5">
      <c r="A1601" s="335">
        <v>20</v>
      </c>
      <c r="B1601" s="375">
        <v>40310</v>
      </c>
      <c r="C1601" s="335">
        <v>0</v>
      </c>
      <c r="D1601" s="335">
        <v>71</v>
      </c>
      <c r="E1601" s="335">
        <v>162</v>
      </c>
    </row>
    <row r="1602" spans="1:5">
      <c r="A1602" s="335">
        <v>20</v>
      </c>
      <c r="B1602" s="375">
        <v>40310</v>
      </c>
      <c r="C1602" s="335">
        <v>0</v>
      </c>
      <c r="D1602" s="335">
        <v>71</v>
      </c>
      <c r="E1602" s="335">
        <v>168</v>
      </c>
    </row>
    <row r="1603" spans="1:5">
      <c r="A1603" s="335">
        <v>20</v>
      </c>
      <c r="B1603" s="375">
        <v>40310</v>
      </c>
      <c r="C1603" s="335">
        <v>0</v>
      </c>
      <c r="D1603" s="335">
        <v>71</v>
      </c>
      <c r="E1603" s="335">
        <v>108</v>
      </c>
    </row>
    <row r="1604" spans="1:5">
      <c r="A1604" s="335">
        <v>20</v>
      </c>
      <c r="B1604" s="375">
        <v>40310</v>
      </c>
      <c r="C1604" s="335">
        <v>0</v>
      </c>
      <c r="D1604" s="335">
        <v>71</v>
      </c>
      <c r="E1604" s="335">
        <v>97</v>
      </c>
    </row>
    <row r="1605" spans="1:5">
      <c r="A1605" s="335">
        <v>20</v>
      </c>
      <c r="B1605" s="375">
        <v>40310</v>
      </c>
      <c r="C1605" s="335">
        <v>0</v>
      </c>
      <c r="D1605" s="335">
        <v>71</v>
      </c>
      <c r="E1605" s="335">
        <v>105</v>
      </c>
    </row>
    <row r="1606" spans="1:5">
      <c r="A1606" s="335">
        <v>20</v>
      </c>
      <c r="B1606" s="375">
        <v>40310</v>
      </c>
      <c r="C1606" s="335">
        <v>0</v>
      </c>
      <c r="D1606" s="335">
        <v>71</v>
      </c>
      <c r="E1606" s="335">
        <v>104</v>
      </c>
    </row>
    <row r="1607" spans="1:5">
      <c r="A1607" s="335">
        <v>20</v>
      </c>
      <c r="B1607" s="375">
        <v>40310</v>
      </c>
      <c r="C1607" s="335">
        <v>0</v>
      </c>
      <c r="D1607" s="335">
        <v>71</v>
      </c>
      <c r="E1607" s="335">
        <v>99</v>
      </c>
    </row>
    <row r="1608" spans="1:5">
      <c r="A1608" s="335">
        <v>20</v>
      </c>
      <c r="B1608" s="375">
        <v>40310</v>
      </c>
      <c r="C1608" s="335">
        <v>0</v>
      </c>
      <c r="D1608" s="335">
        <v>71</v>
      </c>
      <c r="E1608" s="335">
        <v>94</v>
      </c>
    </row>
    <row r="1609" spans="1:5">
      <c r="A1609" s="335">
        <v>20</v>
      </c>
      <c r="B1609" s="375">
        <v>40310</v>
      </c>
      <c r="C1609" s="335">
        <v>0</v>
      </c>
      <c r="D1609" s="335">
        <v>71</v>
      </c>
      <c r="E1609" s="335">
        <v>164</v>
      </c>
    </row>
    <row r="1610" spans="1:5">
      <c r="A1610" s="335">
        <v>20</v>
      </c>
      <c r="B1610" s="375">
        <v>40310</v>
      </c>
      <c r="C1610" s="335">
        <v>0</v>
      </c>
      <c r="D1610" s="335">
        <v>71</v>
      </c>
      <c r="E1610" s="335">
        <v>128</v>
      </c>
    </row>
    <row r="1611" spans="1:5">
      <c r="A1611" s="335">
        <v>20</v>
      </c>
      <c r="B1611" s="375">
        <v>40310</v>
      </c>
      <c r="C1611" s="335">
        <v>0</v>
      </c>
      <c r="D1611" s="335">
        <v>71</v>
      </c>
      <c r="E1611" s="335">
        <v>108</v>
      </c>
    </row>
    <row r="1612" spans="1:5">
      <c r="A1612" s="335">
        <v>20</v>
      </c>
      <c r="B1612" s="375">
        <v>40310</v>
      </c>
      <c r="C1612" s="335">
        <v>0</v>
      </c>
      <c r="D1612" s="335">
        <v>71</v>
      </c>
      <c r="E1612" s="335">
        <v>108</v>
      </c>
    </row>
    <row r="1613" spans="1:5">
      <c r="A1613" s="335">
        <v>20</v>
      </c>
      <c r="B1613" s="375">
        <v>40310</v>
      </c>
      <c r="C1613" s="335">
        <v>0</v>
      </c>
      <c r="D1613" s="335">
        <v>71</v>
      </c>
      <c r="E1613" s="335">
        <v>93</v>
      </c>
    </row>
    <row r="1614" spans="1:5">
      <c r="A1614" s="335">
        <v>20</v>
      </c>
      <c r="B1614" s="375">
        <v>40310</v>
      </c>
      <c r="C1614" s="335">
        <v>0</v>
      </c>
      <c r="D1614" s="335">
        <v>71</v>
      </c>
      <c r="E1614" s="335">
        <v>102</v>
      </c>
    </row>
    <row r="1615" spans="1:5">
      <c r="A1615" s="335">
        <v>20</v>
      </c>
      <c r="B1615" s="375">
        <v>40310</v>
      </c>
      <c r="C1615" s="335">
        <v>0</v>
      </c>
      <c r="D1615" s="335">
        <v>71</v>
      </c>
      <c r="E1615" s="335">
        <v>99</v>
      </c>
    </row>
    <row r="1616" spans="1:5">
      <c r="A1616" s="335">
        <v>20</v>
      </c>
      <c r="B1616" s="375">
        <v>40310</v>
      </c>
      <c r="C1616" s="335">
        <v>0</v>
      </c>
      <c r="D1616" s="335">
        <v>71</v>
      </c>
      <c r="E1616" s="335">
        <v>94</v>
      </c>
    </row>
    <row r="1617" spans="1:5">
      <c r="A1617" s="335">
        <v>20</v>
      </c>
      <c r="B1617" s="375">
        <v>40310</v>
      </c>
      <c r="C1617" s="335">
        <v>0</v>
      </c>
      <c r="D1617" s="335">
        <v>20</v>
      </c>
      <c r="E1617" s="335">
        <v>52</v>
      </c>
    </row>
    <row r="1618" spans="1:5">
      <c r="A1618" s="335">
        <v>20</v>
      </c>
      <c r="B1618" s="375">
        <v>40310</v>
      </c>
      <c r="C1618" s="335">
        <v>0</v>
      </c>
      <c r="D1618" s="335">
        <v>20</v>
      </c>
      <c r="E1618" s="335">
        <v>46</v>
      </c>
    </row>
    <row r="1619" spans="1:5">
      <c r="A1619" s="335">
        <v>20</v>
      </c>
      <c r="B1619" s="375">
        <v>40310</v>
      </c>
      <c r="C1619" s="335">
        <v>0</v>
      </c>
      <c r="D1619" s="335">
        <v>20</v>
      </c>
      <c r="E1619" s="335">
        <v>60</v>
      </c>
    </row>
    <row r="1620" spans="1:5">
      <c r="A1620" s="335">
        <v>20</v>
      </c>
      <c r="B1620" s="375">
        <v>40310</v>
      </c>
      <c r="C1620" s="335">
        <v>0</v>
      </c>
      <c r="D1620" s="335">
        <v>20</v>
      </c>
      <c r="E1620" s="335">
        <v>56</v>
      </c>
    </row>
    <row r="1621" spans="1:5">
      <c r="A1621" s="335">
        <v>20</v>
      </c>
      <c r="B1621" s="375">
        <v>40310</v>
      </c>
      <c r="C1621" s="335">
        <v>0</v>
      </c>
      <c r="D1621" s="335">
        <v>20</v>
      </c>
      <c r="E1621" s="335">
        <v>51</v>
      </c>
    </row>
    <row r="1622" spans="1:5">
      <c r="A1622" s="335">
        <v>20</v>
      </c>
      <c r="B1622" s="375">
        <v>40310</v>
      </c>
      <c r="C1622" s="335">
        <v>0</v>
      </c>
      <c r="D1622" s="335">
        <v>20</v>
      </c>
      <c r="E1622" s="335">
        <v>50</v>
      </c>
    </row>
    <row r="1623" spans="1:5">
      <c r="A1623" s="335">
        <v>20</v>
      </c>
      <c r="B1623" s="375">
        <v>40310</v>
      </c>
      <c r="C1623" s="335">
        <v>0</v>
      </c>
      <c r="D1623" s="335">
        <v>61</v>
      </c>
      <c r="E1623" s="335">
        <v>142</v>
      </c>
    </row>
    <row r="1624" spans="1:5">
      <c r="A1624" s="335">
        <v>20</v>
      </c>
      <c r="B1624" s="375">
        <v>40310</v>
      </c>
      <c r="C1624" s="335">
        <v>0</v>
      </c>
      <c r="D1624" s="335">
        <v>70</v>
      </c>
      <c r="E1624" s="335">
        <v>78</v>
      </c>
    </row>
    <row r="1625" spans="1:5">
      <c r="A1625" s="335">
        <v>20</v>
      </c>
      <c r="B1625" s="375">
        <v>40310</v>
      </c>
      <c r="C1625" s="335">
        <v>0</v>
      </c>
      <c r="D1625" s="335">
        <v>70</v>
      </c>
      <c r="E1625" s="335">
        <v>85</v>
      </c>
    </row>
    <row r="1626" spans="1:5">
      <c r="A1626" s="335">
        <v>20</v>
      </c>
      <c r="B1626" s="375">
        <v>40310</v>
      </c>
      <c r="C1626" s="335">
        <v>0</v>
      </c>
      <c r="D1626" s="335">
        <v>70</v>
      </c>
      <c r="E1626" s="335">
        <v>83</v>
      </c>
    </row>
    <row r="1627" spans="1:5">
      <c r="A1627" s="335">
        <v>20</v>
      </c>
      <c r="B1627" s="375">
        <v>40310</v>
      </c>
      <c r="C1627" s="335">
        <v>0</v>
      </c>
      <c r="D1627" s="335">
        <v>70</v>
      </c>
      <c r="E1627" s="335">
        <v>75</v>
      </c>
    </row>
    <row r="1628" spans="1:5">
      <c r="A1628" s="335">
        <v>20</v>
      </c>
      <c r="B1628" s="375">
        <v>40310</v>
      </c>
      <c r="C1628" s="335">
        <v>0</v>
      </c>
      <c r="D1628" s="335">
        <v>70</v>
      </c>
      <c r="E1628" s="335">
        <v>76</v>
      </c>
    </row>
    <row r="1629" spans="1:5">
      <c r="A1629" s="335">
        <v>20</v>
      </c>
      <c r="B1629" s="375">
        <v>40310</v>
      </c>
      <c r="C1629" s="335">
        <v>0</v>
      </c>
      <c r="D1629" s="335">
        <v>70</v>
      </c>
      <c r="E1629" s="335">
        <v>73</v>
      </c>
    </row>
    <row r="1630" spans="1:5">
      <c r="A1630" s="335">
        <v>20</v>
      </c>
      <c r="B1630" s="375">
        <v>40310</v>
      </c>
      <c r="C1630" s="335">
        <v>0</v>
      </c>
      <c r="D1630" s="335">
        <v>70</v>
      </c>
      <c r="E1630" s="335">
        <v>76</v>
      </c>
    </row>
    <row r="1631" spans="1:5">
      <c r="A1631" s="335">
        <v>20</v>
      </c>
      <c r="B1631" s="375">
        <v>40310</v>
      </c>
      <c r="C1631" s="335">
        <v>0</v>
      </c>
      <c r="D1631" s="335">
        <v>70</v>
      </c>
      <c r="E1631" s="335">
        <v>86</v>
      </c>
    </row>
    <row r="1632" spans="1:5">
      <c r="A1632" s="335">
        <v>20</v>
      </c>
      <c r="B1632" s="375">
        <v>40310</v>
      </c>
      <c r="C1632" s="335">
        <v>0</v>
      </c>
      <c r="D1632" s="335">
        <v>91</v>
      </c>
      <c r="E1632" s="335">
        <v>165</v>
      </c>
    </row>
    <row r="1633" spans="1:5">
      <c r="A1633" s="335">
        <v>20</v>
      </c>
      <c r="B1633" s="375">
        <v>40310</v>
      </c>
      <c r="C1633" s="335">
        <v>0</v>
      </c>
      <c r="D1633" s="335">
        <v>100</v>
      </c>
      <c r="E1633" s="335">
        <v>123</v>
      </c>
    </row>
    <row r="1634" spans="1:5">
      <c r="A1634" s="335">
        <v>20</v>
      </c>
      <c r="B1634" s="375">
        <v>40310</v>
      </c>
      <c r="C1634" s="335">
        <v>0</v>
      </c>
      <c r="D1634" s="335">
        <v>100</v>
      </c>
      <c r="E1634" s="335">
        <v>71</v>
      </c>
    </row>
    <row r="1635" spans="1:5">
      <c r="A1635" s="335">
        <v>20</v>
      </c>
      <c r="B1635" s="375">
        <v>40311</v>
      </c>
      <c r="C1635" s="335">
        <v>0</v>
      </c>
      <c r="D1635" s="335">
        <v>41</v>
      </c>
      <c r="E1635" s="335">
        <v>98</v>
      </c>
    </row>
    <row r="1636" spans="1:5">
      <c r="A1636" s="335">
        <v>20</v>
      </c>
      <c r="B1636" s="375">
        <v>40311</v>
      </c>
      <c r="C1636" s="335">
        <v>0</v>
      </c>
      <c r="D1636" s="335">
        <v>41</v>
      </c>
      <c r="E1636" s="335">
        <v>128</v>
      </c>
    </row>
    <row r="1637" spans="1:5">
      <c r="A1637" s="335">
        <v>20</v>
      </c>
      <c r="B1637" s="375">
        <v>40311</v>
      </c>
      <c r="C1637" s="335">
        <v>0</v>
      </c>
      <c r="D1637" s="335">
        <v>41</v>
      </c>
      <c r="E1637" s="335">
        <v>115</v>
      </c>
    </row>
    <row r="1638" spans="1:5">
      <c r="A1638" s="335">
        <v>20</v>
      </c>
      <c r="B1638" s="375">
        <v>40311</v>
      </c>
      <c r="C1638" s="335">
        <v>8</v>
      </c>
      <c r="D1638" s="335">
        <v>41</v>
      </c>
      <c r="E1638" s="335">
        <v>116</v>
      </c>
    </row>
    <row r="1639" spans="1:5">
      <c r="A1639" s="335">
        <v>20</v>
      </c>
      <c r="B1639" s="375">
        <v>40311</v>
      </c>
      <c r="C1639" s="335">
        <v>0</v>
      </c>
      <c r="D1639" s="335">
        <v>41</v>
      </c>
      <c r="E1639" s="335">
        <v>115</v>
      </c>
    </row>
    <row r="1640" spans="1:5">
      <c r="A1640" s="335">
        <v>20</v>
      </c>
      <c r="B1640" s="375">
        <v>40311</v>
      </c>
      <c r="C1640" s="335">
        <v>0</v>
      </c>
      <c r="D1640" s="335">
        <v>41</v>
      </c>
      <c r="E1640" s="335">
        <v>107</v>
      </c>
    </row>
    <row r="1641" spans="1:5">
      <c r="A1641" s="335">
        <v>20</v>
      </c>
      <c r="B1641" s="375">
        <v>40311</v>
      </c>
      <c r="C1641" s="335">
        <v>0</v>
      </c>
      <c r="D1641" s="335">
        <v>20</v>
      </c>
      <c r="E1641" s="335">
        <v>49</v>
      </c>
    </row>
    <row r="1642" spans="1:5">
      <c r="A1642" s="335">
        <v>20</v>
      </c>
      <c r="B1642" s="375">
        <v>40311</v>
      </c>
      <c r="C1642" s="335">
        <v>0</v>
      </c>
      <c r="D1642" s="335">
        <v>20</v>
      </c>
      <c r="E1642" s="335">
        <v>41</v>
      </c>
    </row>
    <row r="1643" spans="1:5">
      <c r="A1643" s="335">
        <v>20</v>
      </c>
      <c r="B1643" s="375">
        <v>40311</v>
      </c>
      <c r="C1643" s="335">
        <v>8</v>
      </c>
      <c r="D1643" s="335">
        <v>71</v>
      </c>
      <c r="E1643" s="335">
        <v>173</v>
      </c>
    </row>
    <row r="1644" spans="1:5">
      <c r="A1644" s="335">
        <v>20</v>
      </c>
      <c r="B1644" s="375">
        <v>40311</v>
      </c>
      <c r="C1644" s="335">
        <v>8</v>
      </c>
      <c r="D1644" s="335">
        <v>71</v>
      </c>
      <c r="E1644" s="335">
        <v>166</v>
      </c>
    </row>
    <row r="1645" spans="1:5">
      <c r="A1645" s="335">
        <v>20</v>
      </c>
      <c r="B1645" s="375">
        <v>40311</v>
      </c>
      <c r="C1645" s="335">
        <v>0</v>
      </c>
      <c r="D1645" s="335">
        <v>71</v>
      </c>
      <c r="E1645" s="335">
        <v>178</v>
      </c>
    </row>
    <row r="1646" spans="1:5">
      <c r="A1646" s="335">
        <v>20</v>
      </c>
      <c r="B1646" s="375">
        <v>40311</v>
      </c>
      <c r="C1646" s="335">
        <v>0</v>
      </c>
      <c r="D1646" s="335">
        <v>71</v>
      </c>
      <c r="E1646" s="335">
        <v>169</v>
      </c>
    </row>
    <row r="1647" spans="1:5">
      <c r="A1647" s="335">
        <v>20</v>
      </c>
      <c r="B1647" s="375">
        <v>40311</v>
      </c>
      <c r="C1647" s="335">
        <v>0</v>
      </c>
      <c r="D1647" s="335">
        <v>71</v>
      </c>
      <c r="E1647" s="335">
        <v>141</v>
      </c>
    </row>
    <row r="1648" spans="1:5">
      <c r="A1648" s="335">
        <v>20</v>
      </c>
      <c r="B1648" s="375">
        <v>40311</v>
      </c>
      <c r="C1648" s="335">
        <v>0</v>
      </c>
      <c r="D1648" s="335">
        <v>71</v>
      </c>
      <c r="E1648" s="335">
        <v>146</v>
      </c>
    </row>
    <row r="1649" spans="1:5">
      <c r="A1649" s="335">
        <v>20</v>
      </c>
      <c r="B1649" s="375">
        <v>40311</v>
      </c>
      <c r="C1649" s="335">
        <v>0</v>
      </c>
      <c r="D1649" s="335">
        <v>71</v>
      </c>
      <c r="E1649" s="335">
        <v>125</v>
      </c>
    </row>
    <row r="1650" spans="1:5">
      <c r="A1650" s="335">
        <v>20</v>
      </c>
      <c r="B1650" s="375">
        <v>40311</v>
      </c>
      <c r="C1650" s="335">
        <v>0</v>
      </c>
      <c r="D1650" s="335">
        <v>70</v>
      </c>
      <c r="E1650" s="335">
        <v>78</v>
      </c>
    </row>
    <row r="1651" spans="1:5">
      <c r="A1651" s="335">
        <v>20</v>
      </c>
      <c r="B1651" s="375">
        <v>40311</v>
      </c>
      <c r="C1651" s="335">
        <v>0</v>
      </c>
      <c r="D1651" s="335">
        <v>70</v>
      </c>
      <c r="E1651" s="335">
        <v>88</v>
      </c>
    </row>
    <row r="1652" spans="1:5">
      <c r="A1652" s="335">
        <v>20</v>
      </c>
      <c r="B1652" s="375">
        <v>40311</v>
      </c>
      <c r="C1652" s="335">
        <v>0</v>
      </c>
      <c r="D1652" s="335">
        <v>70</v>
      </c>
      <c r="E1652" s="335">
        <v>82</v>
      </c>
    </row>
    <row r="1653" spans="1:5">
      <c r="A1653" s="335">
        <v>20</v>
      </c>
      <c r="B1653" s="375">
        <v>40311</v>
      </c>
      <c r="C1653" s="335">
        <v>0</v>
      </c>
      <c r="D1653" s="335">
        <v>70</v>
      </c>
      <c r="E1653" s="335">
        <v>103</v>
      </c>
    </row>
    <row r="1654" spans="1:5">
      <c r="A1654" s="335">
        <v>20</v>
      </c>
      <c r="B1654" s="375">
        <v>40311</v>
      </c>
      <c r="C1654" s="335">
        <v>0</v>
      </c>
      <c r="D1654" s="335">
        <v>70</v>
      </c>
      <c r="E1654" s="335">
        <v>100</v>
      </c>
    </row>
    <row r="1655" spans="1:5">
      <c r="A1655" s="335">
        <v>20</v>
      </c>
      <c r="B1655" s="375">
        <v>40311</v>
      </c>
      <c r="C1655" s="335">
        <v>0</v>
      </c>
      <c r="D1655" s="335">
        <v>70</v>
      </c>
      <c r="E1655" s="335">
        <v>77</v>
      </c>
    </row>
    <row r="1656" spans="1:5">
      <c r="A1656" s="335">
        <v>20</v>
      </c>
      <c r="B1656" s="375">
        <v>40311</v>
      </c>
      <c r="C1656" s="335">
        <v>0</v>
      </c>
      <c r="D1656" s="335">
        <v>70</v>
      </c>
      <c r="E1656" s="335">
        <v>102</v>
      </c>
    </row>
    <row r="1657" spans="1:5">
      <c r="A1657" s="335">
        <v>20</v>
      </c>
      <c r="B1657" s="375">
        <v>40311</v>
      </c>
      <c r="C1657" s="335">
        <v>0</v>
      </c>
      <c r="D1657" s="335">
        <v>70</v>
      </c>
      <c r="E1657" s="335">
        <v>94</v>
      </c>
    </row>
    <row r="1658" spans="1:5">
      <c r="A1658" s="335">
        <v>20</v>
      </c>
      <c r="B1658" s="375">
        <v>40311</v>
      </c>
      <c r="C1658" s="335">
        <v>0</v>
      </c>
      <c r="D1658" s="335">
        <v>70</v>
      </c>
      <c r="E1658" s="335">
        <v>89</v>
      </c>
    </row>
    <row r="1659" spans="1:5">
      <c r="A1659" s="335">
        <v>20</v>
      </c>
      <c r="B1659" s="375">
        <v>40311</v>
      </c>
      <c r="C1659" s="335">
        <v>0</v>
      </c>
      <c r="D1659" s="335">
        <v>61</v>
      </c>
      <c r="E1659" s="335">
        <v>200</v>
      </c>
    </row>
    <row r="1660" spans="1:5">
      <c r="A1660" s="335">
        <v>20</v>
      </c>
      <c r="B1660" s="375">
        <v>40311</v>
      </c>
      <c r="C1660" s="335">
        <v>0</v>
      </c>
      <c r="D1660" s="335">
        <v>61</v>
      </c>
      <c r="E1660" s="335">
        <v>120</v>
      </c>
    </row>
    <row r="1661" spans="1:5">
      <c r="A1661" s="335">
        <v>20</v>
      </c>
      <c r="B1661" s="375">
        <v>40311</v>
      </c>
      <c r="C1661" s="335">
        <v>0</v>
      </c>
      <c r="D1661" s="335">
        <v>101</v>
      </c>
      <c r="E1661" s="335">
        <v>126</v>
      </c>
    </row>
    <row r="1662" spans="1:5">
      <c r="A1662" s="335">
        <v>20</v>
      </c>
      <c r="B1662" s="375">
        <v>40311</v>
      </c>
      <c r="C1662" s="335">
        <v>0</v>
      </c>
      <c r="D1662" s="335">
        <v>100</v>
      </c>
      <c r="E1662" s="335">
        <v>137</v>
      </c>
    </row>
    <row r="1663" spans="1:5">
      <c r="A1663" s="335">
        <v>20</v>
      </c>
      <c r="B1663" s="375">
        <v>40312</v>
      </c>
      <c r="C1663" s="335">
        <v>0</v>
      </c>
      <c r="D1663" s="335">
        <v>71</v>
      </c>
      <c r="E1663" s="335">
        <v>96</v>
      </c>
    </row>
    <row r="1664" spans="1:5">
      <c r="A1664" s="335">
        <v>20</v>
      </c>
      <c r="B1664" s="375">
        <v>40312</v>
      </c>
      <c r="C1664" s="335">
        <v>0</v>
      </c>
      <c r="D1664" s="335">
        <v>71</v>
      </c>
      <c r="E1664" s="335">
        <v>105</v>
      </c>
    </row>
    <row r="1665" spans="1:5">
      <c r="A1665" s="335">
        <v>20</v>
      </c>
      <c r="B1665" s="375">
        <v>40312</v>
      </c>
      <c r="C1665" s="335">
        <v>0</v>
      </c>
      <c r="D1665" s="335">
        <v>71</v>
      </c>
      <c r="E1665" s="335">
        <v>95</v>
      </c>
    </row>
    <row r="1666" spans="1:5">
      <c r="A1666" s="335">
        <v>20</v>
      </c>
      <c r="B1666" s="375">
        <v>40312</v>
      </c>
      <c r="C1666" s="335">
        <v>0</v>
      </c>
      <c r="D1666" s="335">
        <v>71</v>
      </c>
      <c r="E1666" s="335">
        <v>103</v>
      </c>
    </row>
    <row r="1667" spans="1:5">
      <c r="A1667" s="335">
        <v>20</v>
      </c>
      <c r="B1667" s="375">
        <v>40312</v>
      </c>
      <c r="C1667" s="335">
        <v>0</v>
      </c>
      <c r="D1667" s="335">
        <v>71</v>
      </c>
      <c r="E1667" s="335">
        <v>97</v>
      </c>
    </row>
    <row r="1668" spans="1:5">
      <c r="A1668" s="335">
        <v>20</v>
      </c>
      <c r="B1668" s="375">
        <v>40312</v>
      </c>
      <c r="C1668" s="335">
        <v>0</v>
      </c>
      <c r="D1668" s="335">
        <v>71</v>
      </c>
      <c r="E1668" s="335">
        <v>109</v>
      </c>
    </row>
    <row r="1669" spans="1:5">
      <c r="A1669" s="335">
        <v>20</v>
      </c>
      <c r="B1669" s="375">
        <v>40312</v>
      </c>
      <c r="C1669" s="335">
        <v>0</v>
      </c>
      <c r="D1669" s="335">
        <v>71</v>
      </c>
      <c r="E1669" s="335">
        <v>100</v>
      </c>
    </row>
    <row r="1670" spans="1:5">
      <c r="A1670" s="335">
        <v>20</v>
      </c>
      <c r="B1670" s="375">
        <v>40312</v>
      </c>
      <c r="C1670" s="335">
        <v>0</v>
      </c>
      <c r="D1670" s="335">
        <v>71</v>
      </c>
      <c r="E1670" s="335">
        <v>104</v>
      </c>
    </row>
    <row r="1671" spans="1:5">
      <c r="A1671" s="335">
        <v>20</v>
      </c>
      <c r="B1671" s="375">
        <v>40312</v>
      </c>
      <c r="C1671" s="335">
        <v>0</v>
      </c>
      <c r="D1671" s="335">
        <v>71</v>
      </c>
      <c r="E1671" s="335">
        <v>177</v>
      </c>
    </row>
    <row r="1672" spans="1:5">
      <c r="A1672" s="335">
        <v>20</v>
      </c>
      <c r="B1672" s="375">
        <v>40312</v>
      </c>
      <c r="C1672" s="335">
        <v>0</v>
      </c>
      <c r="D1672" s="335">
        <v>71</v>
      </c>
      <c r="E1672" s="335">
        <v>170</v>
      </c>
    </row>
    <row r="1673" spans="1:5">
      <c r="A1673" s="335">
        <v>20</v>
      </c>
      <c r="B1673" s="375">
        <v>40312</v>
      </c>
      <c r="C1673" s="335">
        <v>0</v>
      </c>
      <c r="D1673" s="335">
        <v>71</v>
      </c>
      <c r="E1673" s="335">
        <v>91</v>
      </c>
    </row>
    <row r="1674" spans="1:5">
      <c r="A1674" s="335">
        <v>20</v>
      </c>
      <c r="B1674" s="375">
        <v>40312</v>
      </c>
      <c r="C1674" s="335">
        <v>0</v>
      </c>
      <c r="D1674" s="335">
        <v>71</v>
      </c>
      <c r="E1674" s="335">
        <v>103</v>
      </c>
    </row>
    <row r="1675" spans="1:5">
      <c r="A1675" s="335">
        <v>20</v>
      </c>
      <c r="B1675" s="375">
        <v>40312</v>
      </c>
      <c r="C1675" s="335">
        <v>8</v>
      </c>
      <c r="D1675" s="335">
        <v>71</v>
      </c>
      <c r="E1675" s="335">
        <v>178</v>
      </c>
    </row>
    <row r="1676" spans="1:5">
      <c r="A1676" s="335">
        <v>20</v>
      </c>
      <c r="B1676" s="375">
        <v>40312</v>
      </c>
      <c r="C1676" s="335">
        <v>0</v>
      </c>
      <c r="D1676" s="335">
        <v>61</v>
      </c>
      <c r="E1676" s="335">
        <v>152</v>
      </c>
    </row>
    <row r="1677" spans="1:5">
      <c r="A1677" s="335">
        <v>20</v>
      </c>
      <c r="B1677" s="375">
        <v>40312</v>
      </c>
      <c r="C1677" s="335">
        <v>0</v>
      </c>
      <c r="D1677" s="335">
        <v>61</v>
      </c>
      <c r="E1677" s="335">
        <v>159</v>
      </c>
    </row>
    <row r="1678" spans="1:5">
      <c r="A1678" s="335">
        <v>20</v>
      </c>
      <c r="B1678" s="375">
        <v>40312</v>
      </c>
      <c r="C1678" s="335">
        <v>0</v>
      </c>
      <c r="D1678" s="335">
        <v>41</v>
      </c>
      <c r="E1678" s="335">
        <v>110</v>
      </c>
    </row>
    <row r="1679" spans="1:5">
      <c r="A1679" s="335">
        <v>20</v>
      </c>
      <c r="B1679" s="375">
        <v>40312</v>
      </c>
      <c r="C1679" s="335">
        <v>0</v>
      </c>
      <c r="D1679" s="335">
        <v>41</v>
      </c>
      <c r="E1679" s="335">
        <v>99</v>
      </c>
    </row>
    <row r="1680" spans="1:5">
      <c r="A1680" s="335">
        <v>20</v>
      </c>
      <c r="B1680" s="375">
        <v>40312</v>
      </c>
      <c r="C1680" s="335">
        <v>0</v>
      </c>
      <c r="D1680" s="335">
        <v>41</v>
      </c>
      <c r="E1680" s="335">
        <v>120</v>
      </c>
    </row>
    <row r="1681" spans="1:5">
      <c r="A1681" s="335">
        <v>20</v>
      </c>
      <c r="B1681" s="375">
        <v>40312</v>
      </c>
      <c r="C1681" s="335">
        <v>0</v>
      </c>
      <c r="D1681" s="335">
        <v>41</v>
      </c>
      <c r="E1681" s="335">
        <v>110</v>
      </c>
    </row>
    <row r="1682" spans="1:5">
      <c r="A1682" s="335">
        <v>20</v>
      </c>
      <c r="B1682" s="375">
        <v>40312</v>
      </c>
      <c r="C1682" s="335">
        <v>0</v>
      </c>
      <c r="D1682" s="335">
        <v>41</v>
      </c>
      <c r="E1682" s="335">
        <v>101</v>
      </c>
    </row>
    <row r="1683" spans="1:5">
      <c r="A1683" s="335">
        <v>20</v>
      </c>
      <c r="B1683" s="375">
        <v>40312</v>
      </c>
      <c r="C1683" s="335">
        <v>0</v>
      </c>
      <c r="D1683" s="335">
        <v>41</v>
      </c>
      <c r="E1683" s="335">
        <v>110</v>
      </c>
    </row>
    <row r="1684" spans="1:5">
      <c r="A1684" s="335">
        <v>20</v>
      </c>
      <c r="B1684" s="375">
        <v>40312</v>
      </c>
      <c r="C1684" s="335">
        <v>0</v>
      </c>
      <c r="D1684" s="335">
        <v>41</v>
      </c>
      <c r="E1684" s="335">
        <v>115</v>
      </c>
    </row>
    <row r="1685" spans="1:5">
      <c r="A1685" s="335">
        <v>20</v>
      </c>
      <c r="B1685" s="375">
        <v>40312</v>
      </c>
      <c r="C1685" s="335">
        <v>0</v>
      </c>
      <c r="D1685" s="335">
        <v>41</v>
      </c>
      <c r="E1685" s="335">
        <v>115</v>
      </c>
    </row>
    <row r="1686" spans="1:5">
      <c r="A1686" s="335">
        <v>20</v>
      </c>
      <c r="B1686" s="375">
        <v>40312</v>
      </c>
      <c r="C1686" s="335">
        <v>0</v>
      </c>
      <c r="D1686" s="335">
        <v>41</v>
      </c>
      <c r="E1686" s="335">
        <v>101</v>
      </c>
    </row>
    <row r="1687" spans="1:5">
      <c r="A1687" s="335">
        <v>20</v>
      </c>
      <c r="B1687" s="375">
        <v>40312</v>
      </c>
      <c r="C1687" s="335">
        <v>0</v>
      </c>
      <c r="D1687" s="335">
        <v>41</v>
      </c>
      <c r="E1687" s="335">
        <v>110</v>
      </c>
    </row>
    <row r="1688" spans="1:5">
      <c r="A1688" s="335">
        <v>20</v>
      </c>
      <c r="B1688" s="375">
        <v>40312</v>
      </c>
      <c r="C1688" s="335">
        <v>0</v>
      </c>
      <c r="D1688" s="335">
        <v>41</v>
      </c>
      <c r="E1688" s="335">
        <v>120</v>
      </c>
    </row>
    <row r="1689" spans="1:5">
      <c r="A1689" s="335">
        <v>20</v>
      </c>
      <c r="B1689" s="375">
        <v>40312</v>
      </c>
      <c r="C1689" s="335">
        <v>0</v>
      </c>
      <c r="D1689" s="335">
        <v>41</v>
      </c>
      <c r="E1689" s="335">
        <v>116</v>
      </c>
    </row>
    <row r="1690" spans="1:5">
      <c r="A1690" s="335">
        <v>20</v>
      </c>
      <c r="B1690" s="375">
        <v>40312</v>
      </c>
      <c r="C1690" s="335">
        <v>0</v>
      </c>
      <c r="D1690" s="335">
        <v>41</v>
      </c>
      <c r="E1690" s="335">
        <v>105</v>
      </c>
    </row>
    <row r="1691" spans="1:5">
      <c r="A1691" s="335">
        <v>20</v>
      </c>
      <c r="B1691" s="375">
        <v>40312</v>
      </c>
      <c r="C1691" s="335">
        <v>0</v>
      </c>
      <c r="D1691" s="335">
        <v>41</v>
      </c>
      <c r="E1691" s="335">
        <v>96</v>
      </c>
    </row>
    <row r="1692" spans="1:5">
      <c r="A1692" s="335">
        <v>20</v>
      </c>
      <c r="B1692" s="375">
        <v>40312</v>
      </c>
      <c r="C1692" s="335">
        <v>0</v>
      </c>
      <c r="D1692" s="335">
        <v>41</v>
      </c>
      <c r="E1692" s="335">
        <v>107</v>
      </c>
    </row>
    <row r="1693" spans="1:5">
      <c r="A1693" s="335">
        <v>20</v>
      </c>
      <c r="B1693" s="375">
        <v>40312</v>
      </c>
      <c r="C1693" s="335">
        <v>0</v>
      </c>
      <c r="D1693" s="335">
        <v>41</v>
      </c>
      <c r="E1693" s="335">
        <v>89</v>
      </c>
    </row>
    <row r="1694" spans="1:5">
      <c r="A1694" s="335">
        <v>20</v>
      </c>
      <c r="B1694" s="375">
        <v>40312</v>
      </c>
      <c r="C1694" s="335">
        <v>0</v>
      </c>
      <c r="D1694" s="335">
        <v>11</v>
      </c>
      <c r="E1694" s="335">
        <v>90</v>
      </c>
    </row>
    <row r="1695" spans="1:5">
      <c r="A1695" s="335">
        <v>20</v>
      </c>
      <c r="B1695" s="375">
        <v>40312</v>
      </c>
      <c r="C1695" s="335">
        <v>0</v>
      </c>
      <c r="D1695" s="335">
        <v>10</v>
      </c>
      <c r="E1695" s="335">
        <v>71</v>
      </c>
    </row>
    <row r="1696" spans="1:5">
      <c r="A1696" s="335">
        <v>20</v>
      </c>
      <c r="B1696" s="375">
        <v>40312</v>
      </c>
      <c r="C1696" s="335">
        <v>0</v>
      </c>
      <c r="D1696" s="335">
        <v>70</v>
      </c>
      <c r="E1696" s="335">
        <v>84</v>
      </c>
    </row>
    <row r="1697" spans="1:5">
      <c r="A1697" s="335">
        <v>20</v>
      </c>
      <c r="B1697" s="375">
        <v>40312</v>
      </c>
      <c r="C1697" s="335">
        <v>0</v>
      </c>
      <c r="D1697" s="335">
        <v>70</v>
      </c>
      <c r="E1697" s="335">
        <v>86</v>
      </c>
    </row>
    <row r="1698" spans="1:5">
      <c r="A1698" s="335">
        <v>20</v>
      </c>
      <c r="B1698" s="375">
        <v>40312</v>
      </c>
      <c r="C1698" s="335">
        <v>0</v>
      </c>
      <c r="D1698" s="335">
        <v>70</v>
      </c>
      <c r="E1698" s="335">
        <v>76</v>
      </c>
    </row>
    <row r="1699" spans="1:5">
      <c r="A1699" s="335">
        <v>20</v>
      </c>
      <c r="B1699" s="375">
        <v>40312</v>
      </c>
      <c r="C1699" s="335">
        <v>0</v>
      </c>
      <c r="D1699" s="335">
        <v>70</v>
      </c>
      <c r="E1699" s="335">
        <v>89</v>
      </c>
    </row>
    <row r="1700" spans="1:5">
      <c r="A1700" s="335">
        <v>20</v>
      </c>
      <c r="B1700" s="375">
        <v>40312</v>
      </c>
      <c r="C1700" s="335">
        <v>0</v>
      </c>
      <c r="D1700" s="335">
        <v>70</v>
      </c>
      <c r="E1700" s="335">
        <v>90</v>
      </c>
    </row>
    <row r="1701" spans="1:5">
      <c r="A1701" s="335">
        <v>20</v>
      </c>
      <c r="B1701" s="375">
        <v>40312</v>
      </c>
      <c r="C1701" s="335">
        <v>0</v>
      </c>
      <c r="D1701" s="335">
        <v>70</v>
      </c>
      <c r="E1701" s="335">
        <v>90</v>
      </c>
    </row>
    <row r="1702" spans="1:5">
      <c r="A1702" s="335">
        <v>20</v>
      </c>
      <c r="B1702" s="375">
        <v>40312</v>
      </c>
      <c r="C1702" s="335">
        <v>0</v>
      </c>
      <c r="D1702" s="335">
        <v>70</v>
      </c>
      <c r="E1702" s="335">
        <v>77</v>
      </c>
    </row>
    <row r="1703" spans="1:5">
      <c r="A1703" s="335">
        <v>20</v>
      </c>
      <c r="B1703" s="375">
        <v>40312</v>
      </c>
      <c r="C1703" s="335">
        <v>0</v>
      </c>
      <c r="D1703" s="335">
        <v>70</v>
      </c>
      <c r="E1703" s="335">
        <v>81</v>
      </c>
    </row>
    <row r="1704" spans="1:5">
      <c r="A1704" s="335">
        <v>20</v>
      </c>
      <c r="B1704" s="375">
        <v>40312</v>
      </c>
      <c r="C1704" s="335">
        <v>0</v>
      </c>
      <c r="D1704" s="335">
        <v>70</v>
      </c>
      <c r="E1704" s="335">
        <v>78</v>
      </c>
    </row>
    <row r="1705" spans="1:5">
      <c r="A1705" s="335">
        <v>20</v>
      </c>
      <c r="B1705" s="375">
        <v>40312</v>
      </c>
      <c r="C1705" s="335">
        <v>0</v>
      </c>
      <c r="D1705" s="335">
        <v>70</v>
      </c>
      <c r="E1705" s="335">
        <v>85</v>
      </c>
    </row>
    <row r="1706" spans="1:5">
      <c r="A1706" s="335">
        <v>20</v>
      </c>
      <c r="B1706" s="375">
        <v>40312</v>
      </c>
      <c r="C1706" s="335">
        <v>0</v>
      </c>
      <c r="D1706" s="335">
        <v>70</v>
      </c>
      <c r="E1706" s="335">
        <v>88</v>
      </c>
    </row>
    <row r="1707" spans="1:5">
      <c r="A1707" s="335">
        <v>20</v>
      </c>
      <c r="B1707" s="375">
        <v>40312</v>
      </c>
      <c r="C1707" s="335">
        <v>0</v>
      </c>
      <c r="D1707" s="335">
        <v>70</v>
      </c>
      <c r="E1707" s="335">
        <v>78</v>
      </c>
    </row>
    <row r="1708" spans="1:5">
      <c r="A1708" s="335">
        <v>20</v>
      </c>
      <c r="B1708" s="375">
        <v>40312</v>
      </c>
      <c r="C1708" s="335">
        <v>0</v>
      </c>
      <c r="D1708" s="335">
        <v>70</v>
      </c>
      <c r="E1708" s="335">
        <v>84</v>
      </c>
    </row>
    <row r="1709" spans="1:5">
      <c r="A1709" s="335">
        <v>20</v>
      </c>
      <c r="B1709" s="375">
        <v>40312</v>
      </c>
      <c r="C1709" s="335">
        <v>0</v>
      </c>
      <c r="D1709" s="335">
        <v>70</v>
      </c>
      <c r="E1709" s="335">
        <v>73</v>
      </c>
    </row>
    <row r="1710" spans="1:5">
      <c r="A1710" s="335">
        <v>20</v>
      </c>
      <c r="B1710" s="375">
        <v>40312</v>
      </c>
      <c r="C1710" s="335">
        <v>0</v>
      </c>
      <c r="D1710" s="335">
        <v>70</v>
      </c>
      <c r="E1710" s="335">
        <v>80</v>
      </c>
    </row>
    <row r="1711" spans="1:5">
      <c r="A1711" s="335">
        <v>20</v>
      </c>
      <c r="B1711" s="375">
        <v>40313</v>
      </c>
      <c r="C1711" s="335">
        <v>0</v>
      </c>
      <c r="D1711" s="335">
        <v>10</v>
      </c>
      <c r="E1711" s="335">
        <v>74</v>
      </c>
    </row>
    <row r="1712" spans="1:5">
      <c r="A1712" s="335">
        <v>20</v>
      </c>
      <c r="B1712" s="375">
        <v>40313</v>
      </c>
      <c r="C1712" s="335">
        <v>0</v>
      </c>
      <c r="D1712" s="335">
        <v>71</v>
      </c>
      <c r="E1712" s="335">
        <v>153</v>
      </c>
    </row>
    <row r="1713" spans="1:5">
      <c r="A1713" s="335">
        <v>20</v>
      </c>
      <c r="B1713" s="375">
        <v>40313</v>
      </c>
      <c r="C1713" s="335">
        <v>0</v>
      </c>
      <c r="D1713" s="335">
        <v>71</v>
      </c>
      <c r="E1713" s="335">
        <v>185</v>
      </c>
    </row>
    <row r="1714" spans="1:5">
      <c r="A1714" s="335">
        <v>20</v>
      </c>
      <c r="B1714" s="375">
        <v>40313</v>
      </c>
      <c r="C1714" s="335">
        <v>8</v>
      </c>
      <c r="D1714" s="335">
        <v>71</v>
      </c>
      <c r="E1714" s="335">
        <v>167</v>
      </c>
    </row>
    <row r="1715" spans="1:5">
      <c r="A1715" s="335">
        <v>20</v>
      </c>
      <c r="B1715" s="375">
        <v>40313</v>
      </c>
      <c r="C1715" s="335">
        <v>0</v>
      </c>
      <c r="D1715" s="335">
        <v>71</v>
      </c>
      <c r="E1715" s="335">
        <v>187</v>
      </c>
    </row>
    <row r="1716" spans="1:5">
      <c r="A1716" s="335">
        <v>20</v>
      </c>
      <c r="B1716" s="375">
        <v>40313</v>
      </c>
      <c r="C1716" s="335">
        <v>8</v>
      </c>
      <c r="D1716" s="335">
        <v>71</v>
      </c>
      <c r="E1716" s="335">
        <v>186</v>
      </c>
    </row>
    <row r="1717" spans="1:5">
      <c r="A1717" s="335">
        <v>20</v>
      </c>
      <c r="B1717" s="375">
        <v>40313</v>
      </c>
      <c r="C1717" s="335">
        <v>0</v>
      </c>
      <c r="D1717" s="335">
        <v>71</v>
      </c>
      <c r="E1717" s="335">
        <v>110</v>
      </c>
    </row>
    <row r="1718" spans="1:5">
      <c r="A1718" s="335">
        <v>20</v>
      </c>
      <c r="B1718" s="375">
        <v>40313</v>
      </c>
      <c r="C1718" s="335">
        <v>0</v>
      </c>
      <c r="D1718" s="335">
        <v>71</v>
      </c>
      <c r="E1718" s="335">
        <v>111</v>
      </c>
    </row>
    <row r="1719" spans="1:5">
      <c r="A1719" s="335">
        <v>20</v>
      </c>
      <c r="B1719" s="375">
        <v>40313</v>
      </c>
      <c r="C1719" s="335">
        <v>0</v>
      </c>
      <c r="D1719" s="335">
        <v>71</v>
      </c>
      <c r="E1719" s="335">
        <v>102</v>
      </c>
    </row>
    <row r="1720" spans="1:5">
      <c r="A1720" s="335">
        <v>20</v>
      </c>
      <c r="B1720" s="375">
        <v>40313</v>
      </c>
      <c r="C1720" s="335">
        <v>0</v>
      </c>
      <c r="D1720" s="335">
        <v>71</v>
      </c>
      <c r="E1720" s="335">
        <v>99</v>
      </c>
    </row>
    <row r="1721" spans="1:5">
      <c r="A1721" s="335">
        <v>20</v>
      </c>
      <c r="B1721" s="375">
        <v>40313</v>
      </c>
      <c r="C1721" s="335">
        <v>0</v>
      </c>
      <c r="D1721" s="335">
        <v>71</v>
      </c>
      <c r="E1721" s="335">
        <v>101</v>
      </c>
    </row>
    <row r="1722" spans="1:5">
      <c r="A1722" s="335">
        <v>20</v>
      </c>
      <c r="B1722" s="375">
        <v>40313</v>
      </c>
      <c r="C1722" s="335">
        <v>0</v>
      </c>
      <c r="D1722" s="335">
        <v>71</v>
      </c>
      <c r="E1722" s="335">
        <v>106</v>
      </c>
    </row>
    <row r="1723" spans="1:5">
      <c r="A1723" s="335">
        <v>20</v>
      </c>
      <c r="B1723" s="375">
        <v>40313</v>
      </c>
      <c r="C1723" s="335">
        <v>0</v>
      </c>
      <c r="D1723" s="335">
        <v>41</v>
      </c>
      <c r="E1723" s="335">
        <v>128</v>
      </c>
    </row>
    <row r="1724" spans="1:5">
      <c r="A1724" s="335">
        <v>20</v>
      </c>
      <c r="B1724" s="375">
        <v>40313</v>
      </c>
      <c r="C1724" s="335">
        <v>0</v>
      </c>
      <c r="D1724" s="335">
        <v>41</v>
      </c>
      <c r="E1724" s="335">
        <v>123</v>
      </c>
    </row>
    <row r="1725" spans="1:5">
      <c r="A1725" s="335">
        <v>20</v>
      </c>
      <c r="B1725" s="375">
        <v>40313</v>
      </c>
      <c r="C1725" s="335">
        <v>0</v>
      </c>
      <c r="D1725" s="335">
        <v>41</v>
      </c>
      <c r="E1725" s="335">
        <v>102</v>
      </c>
    </row>
    <row r="1726" spans="1:5">
      <c r="A1726" s="335">
        <v>20</v>
      </c>
      <c r="B1726" s="375">
        <v>40313</v>
      </c>
      <c r="C1726" s="335">
        <v>0</v>
      </c>
      <c r="D1726" s="335">
        <v>41</v>
      </c>
      <c r="E1726" s="335">
        <v>100</v>
      </c>
    </row>
    <row r="1727" spans="1:5">
      <c r="A1727" s="335">
        <v>20</v>
      </c>
      <c r="B1727" s="375">
        <v>40313</v>
      </c>
      <c r="C1727" s="335">
        <v>0</v>
      </c>
      <c r="D1727" s="335">
        <v>41</v>
      </c>
      <c r="E1727" s="335">
        <v>106</v>
      </c>
    </row>
    <row r="1728" spans="1:5">
      <c r="A1728" s="335">
        <v>20</v>
      </c>
      <c r="B1728" s="375">
        <v>40313</v>
      </c>
      <c r="C1728" s="335">
        <v>0</v>
      </c>
      <c r="D1728" s="335">
        <v>41</v>
      </c>
      <c r="E1728" s="335">
        <v>107</v>
      </c>
    </row>
    <row r="1729" spans="1:5">
      <c r="A1729" s="335">
        <v>20</v>
      </c>
      <c r="B1729" s="375">
        <v>40313</v>
      </c>
      <c r="C1729" s="335">
        <v>0</v>
      </c>
      <c r="D1729" s="335">
        <v>41</v>
      </c>
      <c r="E1729" s="335">
        <v>110</v>
      </c>
    </row>
    <row r="1730" spans="1:5">
      <c r="A1730" s="335">
        <v>20</v>
      </c>
      <c r="B1730" s="375">
        <v>40313</v>
      </c>
      <c r="C1730" s="335">
        <v>0</v>
      </c>
      <c r="D1730" s="335">
        <v>41</v>
      </c>
      <c r="E1730" s="335">
        <v>115</v>
      </c>
    </row>
    <row r="1731" spans="1:5">
      <c r="A1731" s="335">
        <v>20</v>
      </c>
      <c r="B1731" s="375">
        <v>40313</v>
      </c>
      <c r="C1731" s="335">
        <v>0</v>
      </c>
      <c r="D1731" s="335">
        <v>41</v>
      </c>
      <c r="E1731" s="335">
        <v>107</v>
      </c>
    </row>
    <row r="1732" spans="1:5">
      <c r="A1732" s="335">
        <v>20</v>
      </c>
      <c r="B1732" s="375">
        <v>40313</v>
      </c>
      <c r="C1732" s="335">
        <v>0</v>
      </c>
      <c r="D1732" s="335">
        <v>41</v>
      </c>
      <c r="E1732" s="335">
        <v>110</v>
      </c>
    </row>
    <row r="1733" spans="1:5">
      <c r="A1733" s="335">
        <v>20</v>
      </c>
      <c r="B1733" s="375">
        <v>40313</v>
      </c>
      <c r="C1733" s="335">
        <v>0</v>
      </c>
      <c r="D1733" s="335">
        <v>41</v>
      </c>
      <c r="E1733" s="335">
        <v>113</v>
      </c>
    </row>
    <row r="1734" spans="1:5">
      <c r="A1734" s="335">
        <v>20</v>
      </c>
      <c r="B1734" s="375">
        <v>40313</v>
      </c>
      <c r="C1734" s="335">
        <v>0</v>
      </c>
      <c r="D1734" s="335">
        <v>41</v>
      </c>
      <c r="E1734" s="335">
        <v>109</v>
      </c>
    </row>
    <row r="1735" spans="1:5">
      <c r="A1735" s="335">
        <v>20</v>
      </c>
      <c r="B1735" s="375">
        <v>40313</v>
      </c>
      <c r="C1735" s="335">
        <v>0</v>
      </c>
      <c r="D1735" s="335">
        <v>41</v>
      </c>
      <c r="E1735" s="335">
        <v>125</v>
      </c>
    </row>
    <row r="1736" spans="1:5">
      <c r="A1736" s="335">
        <v>20</v>
      </c>
      <c r="B1736" s="375">
        <v>40313</v>
      </c>
      <c r="C1736" s="335">
        <v>0</v>
      </c>
      <c r="D1736" s="335">
        <v>41</v>
      </c>
      <c r="E1736" s="335">
        <v>121</v>
      </c>
    </row>
    <row r="1737" spans="1:5">
      <c r="A1737" s="335">
        <v>20</v>
      </c>
      <c r="B1737" s="375">
        <v>40313</v>
      </c>
      <c r="C1737" s="335">
        <v>0</v>
      </c>
      <c r="D1737" s="335">
        <v>41</v>
      </c>
      <c r="E1737" s="335">
        <v>108</v>
      </c>
    </row>
    <row r="1738" spans="1:5">
      <c r="A1738" s="335">
        <v>20</v>
      </c>
      <c r="B1738" s="375">
        <v>40313</v>
      </c>
      <c r="C1738" s="335">
        <v>0</v>
      </c>
      <c r="D1738" s="335">
        <v>41</v>
      </c>
      <c r="E1738" s="335">
        <v>113</v>
      </c>
    </row>
    <row r="1739" spans="1:5">
      <c r="A1739" s="335">
        <v>20</v>
      </c>
      <c r="B1739" s="375">
        <v>40313</v>
      </c>
      <c r="C1739" s="335">
        <v>0</v>
      </c>
      <c r="D1739" s="335">
        <v>41</v>
      </c>
      <c r="E1739" s="335">
        <v>123</v>
      </c>
    </row>
    <row r="1740" spans="1:5">
      <c r="A1740" s="335">
        <v>20</v>
      </c>
      <c r="B1740" s="375">
        <v>40313</v>
      </c>
      <c r="C1740" s="335">
        <v>0</v>
      </c>
      <c r="D1740" s="335">
        <v>41</v>
      </c>
      <c r="E1740" s="335">
        <v>108</v>
      </c>
    </row>
    <row r="1741" spans="1:5">
      <c r="A1741" s="335">
        <v>20</v>
      </c>
      <c r="B1741" s="375">
        <v>40313</v>
      </c>
      <c r="C1741" s="335">
        <v>0</v>
      </c>
      <c r="D1741" s="335">
        <v>41</v>
      </c>
      <c r="E1741" s="335">
        <v>107</v>
      </c>
    </row>
    <row r="1742" spans="1:5">
      <c r="A1742" s="335">
        <v>20</v>
      </c>
      <c r="B1742" s="375">
        <v>40313</v>
      </c>
      <c r="C1742" s="335">
        <v>0</v>
      </c>
      <c r="D1742" s="335">
        <v>41</v>
      </c>
      <c r="E1742" s="335">
        <v>100</v>
      </c>
    </row>
    <row r="1743" spans="1:5">
      <c r="A1743" s="335">
        <v>20</v>
      </c>
      <c r="B1743" s="375">
        <v>40313</v>
      </c>
      <c r="C1743" s="335">
        <v>0</v>
      </c>
      <c r="D1743" s="335">
        <v>41</v>
      </c>
      <c r="E1743" s="335">
        <v>101</v>
      </c>
    </row>
    <row r="1744" spans="1:5">
      <c r="A1744" s="335">
        <v>20</v>
      </c>
      <c r="B1744" s="375">
        <v>40313</v>
      </c>
      <c r="C1744" s="335">
        <v>0</v>
      </c>
      <c r="D1744" s="335">
        <v>41</v>
      </c>
      <c r="E1744" s="335">
        <v>110</v>
      </c>
    </row>
    <row r="1745" spans="1:5">
      <c r="A1745" s="335">
        <v>20</v>
      </c>
      <c r="B1745" s="375">
        <v>40313</v>
      </c>
      <c r="C1745" s="335">
        <v>0</v>
      </c>
      <c r="D1745" s="335">
        <v>41</v>
      </c>
      <c r="E1745" s="335">
        <v>134</v>
      </c>
    </row>
    <row r="1746" spans="1:5">
      <c r="A1746" s="335">
        <v>20</v>
      </c>
      <c r="B1746" s="375">
        <v>40313</v>
      </c>
      <c r="C1746" s="335">
        <v>0</v>
      </c>
      <c r="D1746" s="335">
        <v>41</v>
      </c>
      <c r="E1746" s="335">
        <v>106</v>
      </c>
    </row>
    <row r="1747" spans="1:5">
      <c r="A1747" s="335">
        <v>20</v>
      </c>
      <c r="B1747" s="375">
        <v>40313</v>
      </c>
      <c r="C1747" s="335">
        <v>0</v>
      </c>
      <c r="D1747" s="335">
        <v>11</v>
      </c>
      <c r="E1747" s="335">
        <v>99</v>
      </c>
    </row>
    <row r="1748" spans="1:5">
      <c r="A1748" s="335">
        <v>20</v>
      </c>
      <c r="B1748" s="375">
        <v>40313</v>
      </c>
      <c r="C1748" s="335">
        <v>0</v>
      </c>
      <c r="D1748" s="335">
        <v>70</v>
      </c>
      <c r="E1748" s="335">
        <v>90</v>
      </c>
    </row>
    <row r="1749" spans="1:5">
      <c r="A1749" s="335">
        <v>20</v>
      </c>
      <c r="B1749" s="375">
        <v>40313</v>
      </c>
      <c r="C1749" s="335">
        <v>0</v>
      </c>
      <c r="D1749" s="335">
        <v>70</v>
      </c>
      <c r="E1749" s="335">
        <v>76</v>
      </c>
    </row>
    <row r="1750" spans="1:5">
      <c r="A1750" s="335">
        <v>20</v>
      </c>
      <c r="B1750" s="375">
        <v>40313</v>
      </c>
      <c r="C1750" s="335">
        <v>0</v>
      </c>
      <c r="D1750" s="335">
        <v>70</v>
      </c>
      <c r="E1750" s="335">
        <v>84</v>
      </c>
    </row>
    <row r="1751" spans="1:5">
      <c r="A1751" s="335">
        <v>20</v>
      </c>
      <c r="B1751" s="375">
        <v>40313</v>
      </c>
      <c r="C1751" s="335">
        <v>0</v>
      </c>
      <c r="D1751" s="335">
        <v>70</v>
      </c>
      <c r="E1751" s="335">
        <v>96</v>
      </c>
    </row>
    <row r="1752" spans="1:5">
      <c r="A1752" s="335">
        <v>20</v>
      </c>
      <c r="B1752" s="375">
        <v>40313</v>
      </c>
      <c r="C1752" s="335">
        <v>0</v>
      </c>
      <c r="D1752" s="335">
        <v>70</v>
      </c>
      <c r="E1752" s="335">
        <v>90</v>
      </c>
    </row>
    <row r="1753" spans="1:5">
      <c r="A1753" s="335">
        <v>20</v>
      </c>
      <c r="B1753" s="375">
        <v>40313</v>
      </c>
      <c r="C1753" s="335">
        <v>0</v>
      </c>
      <c r="D1753" s="335">
        <v>70</v>
      </c>
      <c r="E1753" s="335">
        <v>80</v>
      </c>
    </row>
    <row r="1754" spans="1:5">
      <c r="A1754" s="335">
        <v>20</v>
      </c>
      <c r="B1754" s="375">
        <v>40313</v>
      </c>
      <c r="C1754" s="335">
        <v>0</v>
      </c>
      <c r="D1754" s="335">
        <v>70</v>
      </c>
      <c r="E1754" s="335">
        <v>86</v>
      </c>
    </row>
    <row r="1755" spans="1:5">
      <c r="A1755" s="335">
        <v>20</v>
      </c>
      <c r="B1755" s="375">
        <v>40313</v>
      </c>
      <c r="C1755" s="335">
        <v>0</v>
      </c>
      <c r="D1755" s="335">
        <v>70</v>
      </c>
      <c r="E1755" s="335">
        <v>85</v>
      </c>
    </row>
    <row r="1756" spans="1:5">
      <c r="A1756" s="335">
        <v>20</v>
      </c>
      <c r="B1756" s="375">
        <v>40313</v>
      </c>
      <c r="C1756" s="335">
        <v>0</v>
      </c>
      <c r="D1756" s="335">
        <v>70</v>
      </c>
      <c r="E1756" s="335">
        <v>93</v>
      </c>
    </row>
    <row r="1757" spans="1:5">
      <c r="A1757" s="335">
        <v>20</v>
      </c>
      <c r="B1757" s="375">
        <v>40313</v>
      </c>
      <c r="C1757" s="335">
        <v>0</v>
      </c>
      <c r="D1757" s="335">
        <v>70</v>
      </c>
      <c r="E1757" s="335">
        <v>80</v>
      </c>
    </row>
    <row r="1758" spans="1:5">
      <c r="A1758" s="335">
        <v>20</v>
      </c>
      <c r="B1758" s="375">
        <v>40313</v>
      </c>
      <c r="C1758" s="335">
        <v>0</v>
      </c>
      <c r="D1758" s="335">
        <v>70</v>
      </c>
      <c r="E1758" s="335">
        <v>85</v>
      </c>
    </row>
    <row r="1759" spans="1:5">
      <c r="A1759" s="335">
        <v>20</v>
      </c>
      <c r="B1759" s="375">
        <v>40313</v>
      </c>
      <c r="C1759" s="335">
        <v>0</v>
      </c>
      <c r="D1759" s="335">
        <v>70</v>
      </c>
      <c r="E1759" s="335">
        <v>82</v>
      </c>
    </row>
    <row r="1760" spans="1:5">
      <c r="A1760" s="335">
        <v>20</v>
      </c>
      <c r="B1760" s="375">
        <v>40313</v>
      </c>
      <c r="C1760" s="335">
        <v>0</v>
      </c>
      <c r="D1760" s="335">
        <v>70</v>
      </c>
      <c r="E1760" s="335">
        <v>80</v>
      </c>
    </row>
    <row r="1761" spans="1:5">
      <c r="A1761" s="335">
        <v>20</v>
      </c>
      <c r="B1761" s="375">
        <v>40313</v>
      </c>
      <c r="C1761" s="335">
        <v>0</v>
      </c>
      <c r="D1761" s="335">
        <v>70</v>
      </c>
      <c r="E1761" s="335">
        <v>86</v>
      </c>
    </row>
    <row r="1762" spans="1:5">
      <c r="A1762" s="335">
        <v>20</v>
      </c>
      <c r="B1762" s="375">
        <v>40313</v>
      </c>
      <c r="C1762" s="335">
        <v>0</v>
      </c>
      <c r="D1762" s="335">
        <v>70</v>
      </c>
      <c r="E1762" s="335">
        <v>76</v>
      </c>
    </row>
    <row r="1763" spans="1:5">
      <c r="A1763" s="335">
        <v>20</v>
      </c>
      <c r="B1763" s="375">
        <v>40313</v>
      </c>
      <c r="C1763" s="335">
        <v>0</v>
      </c>
      <c r="D1763" s="335">
        <v>70</v>
      </c>
      <c r="E1763" s="335">
        <v>95</v>
      </c>
    </row>
    <row r="1764" spans="1:5">
      <c r="A1764" s="335">
        <v>20</v>
      </c>
      <c r="B1764" s="375">
        <v>40313</v>
      </c>
      <c r="C1764" s="335">
        <v>0</v>
      </c>
      <c r="D1764" s="335">
        <v>70</v>
      </c>
      <c r="E1764" s="335">
        <v>74</v>
      </c>
    </row>
    <row r="1765" spans="1:5">
      <c r="A1765" s="335">
        <v>20</v>
      </c>
      <c r="B1765" s="375">
        <v>40313</v>
      </c>
      <c r="C1765" s="335">
        <v>0</v>
      </c>
      <c r="D1765" s="335">
        <v>70</v>
      </c>
      <c r="E1765" s="335">
        <v>74</v>
      </c>
    </row>
    <row r="1766" spans="1:5">
      <c r="A1766" s="335">
        <v>20</v>
      </c>
      <c r="B1766" s="375">
        <v>40313</v>
      </c>
      <c r="C1766" s="335">
        <v>0</v>
      </c>
      <c r="D1766" s="335">
        <v>70</v>
      </c>
      <c r="E1766" s="335">
        <v>91</v>
      </c>
    </row>
    <row r="1767" spans="1:5">
      <c r="A1767" s="335">
        <v>20</v>
      </c>
      <c r="B1767" s="375">
        <v>40313</v>
      </c>
      <c r="C1767" s="335">
        <v>0</v>
      </c>
      <c r="D1767" s="335">
        <v>70</v>
      </c>
      <c r="E1767" s="335">
        <v>84</v>
      </c>
    </row>
    <row r="1768" spans="1:5">
      <c r="A1768" s="335">
        <v>20</v>
      </c>
      <c r="B1768" s="375">
        <v>40313</v>
      </c>
      <c r="C1768" s="335">
        <v>0</v>
      </c>
      <c r="D1768" s="335">
        <v>70</v>
      </c>
      <c r="E1768" s="335">
        <v>80</v>
      </c>
    </row>
    <row r="1769" spans="1:5">
      <c r="A1769" s="335">
        <v>20</v>
      </c>
      <c r="B1769" s="375">
        <v>40313</v>
      </c>
      <c r="C1769" s="335">
        <v>0</v>
      </c>
      <c r="D1769" s="335">
        <v>70</v>
      </c>
      <c r="E1769" s="335">
        <v>90</v>
      </c>
    </row>
    <row r="1770" spans="1:5">
      <c r="A1770" s="335">
        <v>20</v>
      </c>
      <c r="B1770" s="375">
        <v>40313</v>
      </c>
      <c r="C1770" s="335">
        <v>0</v>
      </c>
      <c r="D1770" s="335">
        <v>70</v>
      </c>
      <c r="E1770" s="335">
        <v>95</v>
      </c>
    </row>
    <row r="1771" spans="1:5">
      <c r="A1771" s="335">
        <v>20</v>
      </c>
      <c r="B1771" s="375">
        <v>40314</v>
      </c>
      <c r="C1771" s="335">
        <v>0</v>
      </c>
      <c r="D1771" s="335">
        <v>71</v>
      </c>
      <c r="E1771" s="335">
        <v>100</v>
      </c>
    </row>
    <row r="1772" spans="1:5">
      <c r="A1772" s="335">
        <v>20</v>
      </c>
      <c r="B1772" s="375">
        <v>40314</v>
      </c>
      <c r="C1772" s="335">
        <v>0</v>
      </c>
      <c r="D1772" s="335">
        <v>71</v>
      </c>
      <c r="E1772" s="335">
        <v>173</v>
      </c>
    </row>
    <row r="1773" spans="1:5">
      <c r="A1773" s="335">
        <v>20</v>
      </c>
      <c r="B1773" s="375">
        <v>40314</v>
      </c>
      <c r="C1773" s="335">
        <v>8</v>
      </c>
      <c r="D1773" s="335">
        <v>71</v>
      </c>
      <c r="E1773" s="335">
        <v>167</v>
      </c>
    </row>
    <row r="1774" spans="1:5">
      <c r="A1774" s="335">
        <v>20</v>
      </c>
      <c r="B1774" s="375">
        <v>40314</v>
      </c>
      <c r="C1774" s="335">
        <v>0</v>
      </c>
      <c r="D1774" s="335">
        <v>71</v>
      </c>
      <c r="E1774" s="335">
        <v>169</v>
      </c>
    </row>
    <row r="1775" spans="1:5">
      <c r="A1775" s="335">
        <v>20</v>
      </c>
      <c r="B1775" s="375">
        <v>40314</v>
      </c>
      <c r="C1775" s="335">
        <v>0</v>
      </c>
      <c r="D1775" s="335">
        <v>71</v>
      </c>
      <c r="E1775" s="335">
        <v>142</v>
      </c>
    </row>
    <row r="1776" spans="1:5">
      <c r="A1776" s="335">
        <v>20</v>
      </c>
      <c r="B1776" s="375">
        <v>40314</v>
      </c>
      <c r="C1776" s="335">
        <v>0</v>
      </c>
      <c r="D1776" s="335">
        <v>71</v>
      </c>
      <c r="E1776" s="335">
        <v>106</v>
      </c>
    </row>
    <row r="1777" spans="1:5">
      <c r="A1777" s="335">
        <v>20</v>
      </c>
      <c r="B1777" s="375">
        <v>40314</v>
      </c>
      <c r="C1777" s="335">
        <v>0</v>
      </c>
      <c r="D1777" s="335">
        <v>71</v>
      </c>
      <c r="E1777" s="335">
        <v>168</v>
      </c>
    </row>
    <row r="1778" spans="1:5">
      <c r="A1778" s="335">
        <v>20</v>
      </c>
      <c r="B1778" s="375">
        <v>40314</v>
      </c>
      <c r="C1778" s="335">
        <v>0</v>
      </c>
      <c r="D1778" s="335">
        <v>71</v>
      </c>
      <c r="E1778" s="335">
        <v>158</v>
      </c>
    </row>
    <row r="1779" spans="1:5">
      <c r="A1779" s="335">
        <v>20</v>
      </c>
      <c r="B1779" s="375">
        <v>40314</v>
      </c>
      <c r="C1779" s="335">
        <v>0</v>
      </c>
      <c r="D1779" s="335">
        <v>41</v>
      </c>
      <c r="E1779" s="335">
        <v>103</v>
      </c>
    </row>
    <row r="1780" spans="1:5">
      <c r="A1780" s="335">
        <v>20</v>
      </c>
      <c r="B1780" s="375">
        <v>40314</v>
      </c>
      <c r="C1780" s="335">
        <v>0</v>
      </c>
      <c r="D1780" s="335">
        <v>41</v>
      </c>
      <c r="E1780" s="335">
        <v>124</v>
      </c>
    </row>
    <row r="1781" spans="1:5">
      <c r="A1781" s="335">
        <v>20</v>
      </c>
      <c r="B1781" s="375">
        <v>40314</v>
      </c>
      <c r="C1781" s="335">
        <v>0</v>
      </c>
      <c r="D1781" s="335">
        <v>41</v>
      </c>
      <c r="E1781" s="335">
        <v>135</v>
      </c>
    </row>
    <row r="1782" spans="1:5">
      <c r="A1782" s="335">
        <v>20</v>
      </c>
      <c r="B1782" s="375">
        <v>40314</v>
      </c>
      <c r="C1782" s="335">
        <v>0</v>
      </c>
      <c r="D1782" s="335">
        <v>41</v>
      </c>
      <c r="E1782" s="335">
        <v>111</v>
      </c>
    </row>
    <row r="1783" spans="1:5">
      <c r="A1783" s="335">
        <v>20</v>
      </c>
      <c r="B1783" s="375">
        <v>40314</v>
      </c>
      <c r="C1783" s="335">
        <v>0</v>
      </c>
      <c r="D1783" s="335">
        <v>41</v>
      </c>
      <c r="E1783" s="335">
        <v>98</v>
      </c>
    </row>
    <row r="1784" spans="1:5">
      <c r="A1784" s="335">
        <v>20</v>
      </c>
      <c r="B1784" s="375">
        <v>40314</v>
      </c>
      <c r="C1784" s="335">
        <v>0</v>
      </c>
      <c r="D1784" s="335">
        <v>41</v>
      </c>
      <c r="E1784" s="335">
        <v>99</v>
      </c>
    </row>
    <row r="1785" spans="1:5">
      <c r="A1785" s="335">
        <v>20</v>
      </c>
      <c r="B1785" s="375">
        <v>40314</v>
      </c>
      <c r="C1785" s="335">
        <v>0</v>
      </c>
      <c r="D1785" s="335">
        <v>41</v>
      </c>
      <c r="E1785" s="335">
        <v>112</v>
      </c>
    </row>
    <row r="1786" spans="1:5">
      <c r="A1786" s="335">
        <v>20</v>
      </c>
      <c r="B1786" s="375">
        <v>40314</v>
      </c>
      <c r="C1786" s="335">
        <v>0</v>
      </c>
      <c r="D1786" s="335">
        <v>41</v>
      </c>
      <c r="E1786" s="335">
        <v>120</v>
      </c>
    </row>
    <row r="1787" spans="1:5">
      <c r="A1787" s="335">
        <v>20</v>
      </c>
      <c r="B1787" s="375">
        <v>40314</v>
      </c>
      <c r="C1787" s="335">
        <v>0</v>
      </c>
      <c r="D1787" s="335">
        <v>41</v>
      </c>
      <c r="E1787" s="335">
        <v>145</v>
      </c>
    </row>
    <row r="1788" spans="1:5">
      <c r="A1788" s="335">
        <v>20</v>
      </c>
      <c r="B1788" s="375">
        <v>40314</v>
      </c>
      <c r="C1788" s="335">
        <v>0</v>
      </c>
      <c r="D1788" s="335">
        <v>41</v>
      </c>
      <c r="E1788" s="335">
        <v>106</v>
      </c>
    </row>
    <row r="1789" spans="1:5">
      <c r="A1789" s="335">
        <v>20</v>
      </c>
      <c r="B1789" s="375">
        <v>40314</v>
      </c>
      <c r="C1789" s="335">
        <v>0</v>
      </c>
      <c r="D1789" s="335">
        <v>41</v>
      </c>
      <c r="E1789" s="335">
        <v>113</v>
      </c>
    </row>
    <row r="1790" spans="1:5">
      <c r="A1790" s="335">
        <v>20</v>
      </c>
      <c r="B1790" s="375">
        <v>40314</v>
      </c>
      <c r="C1790" s="335">
        <v>0</v>
      </c>
      <c r="D1790" s="335">
        <v>41</v>
      </c>
      <c r="E1790" s="335">
        <v>115</v>
      </c>
    </row>
    <row r="1791" spans="1:5">
      <c r="A1791" s="335">
        <v>20</v>
      </c>
      <c r="B1791" s="375">
        <v>40314</v>
      </c>
      <c r="C1791" s="335">
        <v>0</v>
      </c>
      <c r="D1791" s="335">
        <v>41</v>
      </c>
      <c r="E1791" s="335">
        <v>118</v>
      </c>
    </row>
    <row r="1792" spans="1:5">
      <c r="A1792" s="335">
        <v>20</v>
      </c>
      <c r="B1792" s="375">
        <v>40314</v>
      </c>
      <c r="C1792" s="335">
        <v>0</v>
      </c>
      <c r="D1792" s="335">
        <v>41</v>
      </c>
      <c r="E1792" s="335">
        <v>115</v>
      </c>
    </row>
    <row r="1793" spans="1:5">
      <c r="A1793" s="335">
        <v>20</v>
      </c>
      <c r="B1793" s="375">
        <v>40314</v>
      </c>
      <c r="C1793" s="335">
        <v>0</v>
      </c>
      <c r="D1793" s="335">
        <v>41</v>
      </c>
      <c r="E1793" s="335">
        <v>115</v>
      </c>
    </row>
    <row r="1794" spans="1:5">
      <c r="A1794" s="335">
        <v>20</v>
      </c>
      <c r="B1794" s="375">
        <v>40314</v>
      </c>
      <c r="C1794" s="335">
        <v>0</v>
      </c>
      <c r="D1794" s="335">
        <v>41</v>
      </c>
      <c r="E1794" s="335">
        <v>115</v>
      </c>
    </row>
    <row r="1795" spans="1:5">
      <c r="A1795" s="335">
        <v>20</v>
      </c>
      <c r="B1795" s="375">
        <v>40314</v>
      </c>
      <c r="C1795" s="335">
        <v>0</v>
      </c>
      <c r="D1795" s="335">
        <v>41</v>
      </c>
      <c r="E1795" s="335">
        <v>100</v>
      </c>
    </row>
    <row r="1796" spans="1:5">
      <c r="A1796" s="335">
        <v>20</v>
      </c>
      <c r="B1796" s="375">
        <v>40314</v>
      </c>
      <c r="C1796" s="335">
        <v>0</v>
      </c>
      <c r="D1796" s="335">
        <v>41</v>
      </c>
      <c r="E1796" s="335">
        <v>111</v>
      </c>
    </row>
    <row r="1797" spans="1:5">
      <c r="A1797" s="335">
        <v>20</v>
      </c>
      <c r="B1797" s="375">
        <v>40314</v>
      </c>
      <c r="C1797" s="335">
        <v>0</v>
      </c>
      <c r="D1797" s="335">
        <v>41</v>
      </c>
      <c r="E1797" s="335">
        <v>107</v>
      </c>
    </row>
    <row r="1798" spans="1:5">
      <c r="A1798" s="335">
        <v>20</v>
      </c>
      <c r="B1798" s="375">
        <v>40314</v>
      </c>
      <c r="C1798" s="335">
        <v>0</v>
      </c>
      <c r="D1798" s="335">
        <v>41</v>
      </c>
      <c r="E1798" s="335">
        <v>115</v>
      </c>
    </row>
    <row r="1799" spans="1:5">
      <c r="A1799" s="335">
        <v>20</v>
      </c>
      <c r="B1799" s="375">
        <v>40314</v>
      </c>
      <c r="C1799" s="335">
        <v>0</v>
      </c>
      <c r="D1799" s="335">
        <v>41</v>
      </c>
      <c r="E1799" s="335">
        <v>100</v>
      </c>
    </row>
    <row r="1800" spans="1:5">
      <c r="A1800" s="335">
        <v>20</v>
      </c>
      <c r="B1800" s="375">
        <v>40314</v>
      </c>
      <c r="C1800" s="335">
        <v>0</v>
      </c>
      <c r="D1800" s="335">
        <v>41</v>
      </c>
      <c r="E1800" s="335">
        <v>105</v>
      </c>
    </row>
    <row r="1801" spans="1:5">
      <c r="A1801" s="335">
        <v>20</v>
      </c>
      <c r="B1801" s="375">
        <v>40314</v>
      </c>
      <c r="C1801" s="335">
        <v>0</v>
      </c>
      <c r="D1801" s="335">
        <v>41</v>
      </c>
      <c r="E1801" s="335">
        <v>129</v>
      </c>
    </row>
    <row r="1802" spans="1:5">
      <c r="A1802" s="335">
        <v>20</v>
      </c>
      <c r="B1802" s="375">
        <v>40314</v>
      </c>
      <c r="C1802" s="335">
        <v>0</v>
      </c>
      <c r="D1802" s="335">
        <v>41</v>
      </c>
      <c r="E1802" s="335">
        <v>123</v>
      </c>
    </row>
    <row r="1803" spans="1:5">
      <c r="A1803" s="335">
        <v>20</v>
      </c>
      <c r="B1803" s="375">
        <v>40314</v>
      </c>
      <c r="C1803" s="335">
        <v>0</v>
      </c>
      <c r="D1803" s="335">
        <v>41</v>
      </c>
      <c r="E1803" s="335">
        <v>116</v>
      </c>
    </row>
    <row r="1804" spans="1:5">
      <c r="A1804" s="335">
        <v>20</v>
      </c>
      <c r="B1804" s="375">
        <v>40314</v>
      </c>
      <c r="C1804" s="335">
        <v>0</v>
      </c>
      <c r="D1804" s="335">
        <v>41</v>
      </c>
      <c r="E1804" s="335">
        <v>115</v>
      </c>
    </row>
    <row r="1805" spans="1:5">
      <c r="A1805" s="335">
        <v>20</v>
      </c>
      <c r="B1805" s="375">
        <v>40314</v>
      </c>
      <c r="C1805" s="335">
        <v>0</v>
      </c>
      <c r="D1805" s="335">
        <v>41</v>
      </c>
      <c r="E1805" s="335">
        <v>120</v>
      </c>
    </row>
    <row r="1806" spans="1:5">
      <c r="A1806" s="335">
        <v>20</v>
      </c>
      <c r="B1806" s="375">
        <v>40314</v>
      </c>
      <c r="C1806" s="335">
        <v>0</v>
      </c>
      <c r="D1806" s="335">
        <v>41</v>
      </c>
      <c r="E1806" s="335">
        <v>105</v>
      </c>
    </row>
    <row r="1807" spans="1:5">
      <c r="A1807" s="335">
        <v>20</v>
      </c>
      <c r="B1807" s="375">
        <v>40314</v>
      </c>
      <c r="C1807" s="335">
        <v>0</v>
      </c>
      <c r="D1807" s="335">
        <v>41</v>
      </c>
      <c r="E1807" s="335">
        <v>110</v>
      </c>
    </row>
    <row r="1808" spans="1:5">
      <c r="A1808" s="335">
        <v>20</v>
      </c>
      <c r="B1808" s="375">
        <v>40314</v>
      </c>
      <c r="C1808" s="335">
        <v>0</v>
      </c>
      <c r="D1808" s="335">
        <v>41</v>
      </c>
      <c r="E1808" s="335">
        <v>111</v>
      </c>
    </row>
    <row r="1809" spans="1:5">
      <c r="A1809" s="335">
        <v>20</v>
      </c>
      <c r="B1809" s="375">
        <v>40314</v>
      </c>
      <c r="C1809" s="335">
        <v>8</v>
      </c>
      <c r="D1809" s="335">
        <v>41</v>
      </c>
      <c r="E1809" s="335">
        <v>167</v>
      </c>
    </row>
    <row r="1810" spans="1:5">
      <c r="A1810" s="335">
        <v>20</v>
      </c>
      <c r="B1810" s="375">
        <v>40314</v>
      </c>
      <c r="C1810" s="335">
        <v>0</v>
      </c>
      <c r="D1810" s="335">
        <v>91</v>
      </c>
      <c r="E1810" s="335">
        <v>155</v>
      </c>
    </row>
    <row r="1811" spans="1:5">
      <c r="A1811" s="335">
        <v>20</v>
      </c>
      <c r="B1811" s="375">
        <v>40314</v>
      </c>
      <c r="C1811" s="335">
        <v>0</v>
      </c>
      <c r="D1811" s="335">
        <v>10</v>
      </c>
      <c r="E1811" s="335">
        <v>65</v>
      </c>
    </row>
    <row r="1812" spans="1:5">
      <c r="A1812" s="335">
        <v>20</v>
      </c>
      <c r="B1812" s="375">
        <v>40314</v>
      </c>
      <c r="C1812" s="335">
        <v>0</v>
      </c>
      <c r="D1812" s="335">
        <v>70</v>
      </c>
      <c r="E1812" s="335">
        <v>79</v>
      </c>
    </row>
    <row r="1813" spans="1:5">
      <c r="A1813" s="335">
        <v>20</v>
      </c>
      <c r="B1813" s="375">
        <v>40314</v>
      </c>
      <c r="C1813" s="335">
        <v>0</v>
      </c>
      <c r="D1813" s="335">
        <v>70</v>
      </c>
      <c r="E1813" s="335">
        <v>95</v>
      </c>
    </row>
    <row r="1814" spans="1:5">
      <c r="A1814" s="335">
        <v>20</v>
      </c>
      <c r="B1814" s="375">
        <v>40314</v>
      </c>
      <c r="C1814" s="335">
        <v>0</v>
      </c>
      <c r="D1814" s="335">
        <v>70</v>
      </c>
      <c r="E1814" s="335">
        <v>99</v>
      </c>
    </row>
    <row r="1815" spans="1:5">
      <c r="A1815" s="335">
        <v>20</v>
      </c>
      <c r="B1815" s="375">
        <v>40314</v>
      </c>
      <c r="C1815" s="335">
        <v>0</v>
      </c>
      <c r="D1815" s="335">
        <v>70</v>
      </c>
      <c r="E1815" s="335">
        <v>80</v>
      </c>
    </row>
    <row r="1816" spans="1:5">
      <c r="A1816" s="335">
        <v>20</v>
      </c>
      <c r="B1816" s="375">
        <v>40314</v>
      </c>
      <c r="C1816" s="335">
        <v>0</v>
      </c>
      <c r="D1816" s="335">
        <v>70</v>
      </c>
      <c r="E1816" s="335">
        <v>81</v>
      </c>
    </row>
    <row r="1817" spans="1:5">
      <c r="A1817" s="335">
        <v>20</v>
      </c>
      <c r="B1817" s="375">
        <v>40314</v>
      </c>
      <c r="C1817" s="335">
        <v>0</v>
      </c>
      <c r="D1817" s="335">
        <v>70</v>
      </c>
      <c r="E1817" s="335">
        <v>79</v>
      </c>
    </row>
    <row r="1818" spans="1:5">
      <c r="A1818" s="335">
        <v>20</v>
      </c>
      <c r="B1818" s="375">
        <v>40314</v>
      </c>
      <c r="C1818" s="335">
        <v>0</v>
      </c>
      <c r="D1818" s="335">
        <v>70</v>
      </c>
      <c r="E1818" s="335">
        <v>93</v>
      </c>
    </row>
    <row r="1819" spans="1:5">
      <c r="A1819" s="335">
        <v>21</v>
      </c>
      <c r="B1819" s="375">
        <v>40315</v>
      </c>
      <c r="C1819" s="335">
        <v>0</v>
      </c>
      <c r="D1819" s="335">
        <v>71</v>
      </c>
      <c r="E1819" s="335">
        <v>155</v>
      </c>
    </row>
    <row r="1820" spans="1:5">
      <c r="A1820" s="335">
        <v>21</v>
      </c>
      <c r="B1820" s="375">
        <v>40315</v>
      </c>
      <c r="C1820" s="335">
        <v>0</v>
      </c>
      <c r="D1820" s="335">
        <v>71</v>
      </c>
      <c r="E1820" s="335">
        <v>179</v>
      </c>
    </row>
    <row r="1821" spans="1:5">
      <c r="A1821" s="335">
        <v>21</v>
      </c>
      <c r="B1821" s="375">
        <v>40315</v>
      </c>
      <c r="C1821" s="335">
        <v>0</v>
      </c>
      <c r="D1821" s="335">
        <v>71</v>
      </c>
      <c r="E1821" s="335">
        <v>164</v>
      </c>
    </row>
    <row r="1822" spans="1:5">
      <c r="A1822" s="335">
        <v>21</v>
      </c>
      <c r="B1822" s="375">
        <v>40315</v>
      </c>
      <c r="C1822" s="335">
        <v>0</v>
      </c>
      <c r="D1822" s="335">
        <v>71</v>
      </c>
      <c r="E1822" s="335">
        <v>160</v>
      </c>
    </row>
    <row r="1823" spans="1:5">
      <c r="A1823" s="335">
        <v>21</v>
      </c>
      <c r="B1823" s="375">
        <v>40315</v>
      </c>
      <c r="C1823" s="335">
        <v>0</v>
      </c>
      <c r="D1823" s="335">
        <v>71</v>
      </c>
      <c r="E1823" s="335">
        <v>145</v>
      </c>
    </row>
    <row r="1824" spans="1:5">
      <c r="A1824" s="335">
        <v>21</v>
      </c>
      <c r="B1824" s="375">
        <v>40315</v>
      </c>
      <c r="C1824" s="335">
        <v>0</v>
      </c>
      <c r="D1824" s="335">
        <v>71</v>
      </c>
      <c r="E1824" s="335">
        <v>112</v>
      </c>
    </row>
    <row r="1825" spans="1:5">
      <c r="A1825" s="335">
        <v>21</v>
      </c>
      <c r="B1825" s="375">
        <v>40315</v>
      </c>
      <c r="C1825" s="335">
        <v>8</v>
      </c>
      <c r="D1825" s="335">
        <v>71</v>
      </c>
      <c r="E1825" s="335">
        <v>177</v>
      </c>
    </row>
    <row r="1826" spans="1:5">
      <c r="A1826" s="335">
        <v>21</v>
      </c>
      <c r="B1826" s="375">
        <v>40315</v>
      </c>
      <c r="C1826" s="335">
        <v>0</v>
      </c>
      <c r="D1826" s="335">
        <v>11</v>
      </c>
      <c r="E1826" s="335">
        <v>88</v>
      </c>
    </row>
    <row r="1827" spans="1:5">
      <c r="A1827" s="335">
        <v>21</v>
      </c>
      <c r="B1827" s="375">
        <v>40315</v>
      </c>
      <c r="C1827" s="335">
        <v>0</v>
      </c>
      <c r="D1827" s="335">
        <v>11</v>
      </c>
      <c r="E1827" s="335">
        <v>81</v>
      </c>
    </row>
    <row r="1828" spans="1:5">
      <c r="A1828" s="335">
        <v>21</v>
      </c>
      <c r="B1828" s="375">
        <v>40315</v>
      </c>
      <c r="C1828" s="335">
        <v>0</v>
      </c>
      <c r="D1828" s="335">
        <v>20</v>
      </c>
      <c r="E1828" s="335">
        <v>60</v>
      </c>
    </row>
    <row r="1829" spans="1:5">
      <c r="A1829" s="335">
        <v>21</v>
      </c>
      <c r="B1829" s="375">
        <v>40315</v>
      </c>
      <c r="C1829" s="335">
        <v>0</v>
      </c>
      <c r="D1829" s="335">
        <v>20</v>
      </c>
      <c r="E1829" s="335">
        <v>67</v>
      </c>
    </row>
    <row r="1830" spans="1:5">
      <c r="A1830" s="335">
        <v>21</v>
      </c>
      <c r="B1830" s="375">
        <v>40315</v>
      </c>
      <c r="C1830" s="335">
        <v>0</v>
      </c>
      <c r="D1830" s="335">
        <v>41</v>
      </c>
      <c r="E1830" s="335">
        <v>123</v>
      </c>
    </row>
    <row r="1831" spans="1:5">
      <c r="A1831" s="335">
        <v>21</v>
      </c>
      <c r="B1831" s="375">
        <v>40315</v>
      </c>
      <c r="C1831" s="335">
        <v>0</v>
      </c>
      <c r="D1831" s="335">
        <v>41</v>
      </c>
      <c r="E1831" s="335">
        <v>112</v>
      </c>
    </row>
    <row r="1832" spans="1:5">
      <c r="A1832" s="335">
        <v>21</v>
      </c>
      <c r="B1832" s="375">
        <v>40315</v>
      </c>
      <c r="C1832" s="335">
        <v>0</v>
      </c>
      <c r="D1832" s="335">
        <v>41</v>
      </c>
      <c r="E1832" s="335">
        <v>116</v>
      </c>
    </row>
    <row r="1833" spans="1:5">
      <c r="A1833" s="335">
        <v>21</v>
      </c>
      <c r="B1833" s="375">
        <v>40315</v>
      </c>
      <c r="C1833" s="335">
        <v>0</v>
      </c>
      <c r="D1833" s="335">
        <v>41</v>
      </c>
      <c r="E1833" s="335">
        <v>122</v>
      </c>
    </row>
    <row r="1834" spans="1:5">
      <c r="A1834" s="335">
        <v>21</v>
      </c>
      <c r="B1834" s="375">
        <v>40315</v>
      </c>
      <c r="C1834" s="335">
        <v>0</v>
      </c>
      <c r="D1834" s="335">
        <v>41</v>
      </c>
      <c r="E1834" s="335">
        <v>126</v>
      </c>
    </row>
    <row r="1835" spans="1:5">
      <c r="A1835" s="335">
        <v>21</v>
      </c>
      <c r="B1835" s="375">
        <v>40315</v>
      </c>
      <c r="C1835" s="335">
        <v>0</v>
      </c>
      <c r="D1835" s="335">
        <v>41</v>
      </c>
      <c r="E1835" s="335">
        <v>124</v>
      </c>
    </row>
    <row r="1836" spans="1:5">
      <c r="A1836" s="335">
        <v>21</v>
      </c>
      <c r="B1836" s="375">
        <v>40315</v>
      </c>
      <c r="C1836" s="335">
        <v>0</v>
      </c>
      <c r="D1836" s="335">
        <v>41</v>
      </c>
      <c r="E1836" s="335">
        <v>116</v>
      </c>
    </row>
    <row r="1837" spans="1:5">
      <c r="A1837" s="335">
        <v>21</v>
      </c>
      <c r="B1837" s="375">
        <v>40315</v>
      </c>
      <c r="C1837" s="335">
        <v>0</v>
      </c>
      <c r="D1837" s="335">
        <v>41</v>
      </c>
      <c r="E1837" s="335">
        <v>115</v>
      </c>
    </row>
    <row r="1838" spans="1:5">
      <c r="A1838" s="335">
        <v>21</v>
      </c>
      <c r="B1838" s="375">
        <v>40315</v>
      </c>
      <c r="C1838" s="335">
        <v>0</v>
      </c>
      <c r="D1838" s="335">
        <v>41</v>
      </c>
      <c r="E1838" s="335">
        <v>108</v>
      </c>
    </row>
    <row r="1839" spans="1:5">
      <c r="A1839" s="335">
        <v>21</v>
      </c>
      <c r="B1839" s="375">
        <v>40315</v>
      </c>
      <c r="C1839" s="335">
        <v>0</v>
      </c>
      <c r="D1839" s="335">
        <v>41</v>
      </c>
      <c r="E1839" s="335">
        <v>111</v>
      </c>
    </row>
    <row r="1840" spans="1:5">
      <c r="A1840" s="335">
        <v>21</v>
      </c>
      <c r="B1840" s="375">
        <v>40315</v>
      </c>
      <c r="C1840" s="335">
        <v>0</v>
      </c>
      <c r="D1840" s="335">
        <v>41</v>
      </c>
      <c r="E1840" s="335">
        <v>108</v>
      </c>
    </row>
    <row r="1841" spans="1:5">
      <c r="A1841" s="335">
        <v>21</v>
      </c>
      <c r="B1841" s="375">
        <v>40315</v>
      </c>
      <c r="C1841" s="335">
        <v>0</v>
      </c>
      <c r="D1841" s="335">
        <v>41</v>
      </c>
      <c r="E1841" s="335">
        <v>116</v>
      </c>
    </row>
    <row r="1842" spans="1:5">
      <c r="A1842" s="335">
        <v>21</v>
      </c>
      <c r="B1842" s="375">
        <v>40315</v>
      </c>
      <c r="C1842" s="335">
        <v>0</v>
      </c>
      <c r="D1842" s="335">
        <v>41</v>
      </c>
      <c r="E1842" s="335">
        <v>114</v>
      </c>
    </row>
    <row r="1843" spans="1:5">
      <c r="A1843" s="335">
        <v>21</v>
      </c>
      <c r="B1843" s="375">
        <v>40315</v>
      </c>
      <c r="C1843" s="335">
        <v>0</v>
      </c>
      <c r="D1843" s="335">
        <v>41</v>
      </c>
      <c r="E1843" s="335">
        <v>100</v>
      </c>
    </row>
    <row r="1844" spans="1:5">
      <c r="A1844" s="335">
        <v>21</v>
      </c>
      <c r="B1844" s="375">
        <v>40315</v>
      </c>
      <c r="C1844" s="335">
        <v>0</v>
      </c>
      <c r="D1844" s="335">
        <v>41</v>
      </c>
      <c r="E1844" s="335">
        <v>90</v>
      </c>
    </row>
    <row r="1845" spans="1:5">
      <c r="A1845" s="335">
        <v>21</v>
      </c>
      <c r="B1845" s="375">
        <v>40315</v>
      </c>
      <c r="C1845" s="335">
        <v>0</v>
      </c>
      <c r="D1845" s="335">
        <v>41</v>
      </c>
      <c r="E1845" s="335">
        <v>91</v>
      </c>
    </row>
    <row r="1846" spans="1:5">
      <c r="A1846" s="335">
        <v>21</v>
      </c>
      <c r="B1846" s="375">
        <v>40315</v>
      </c>
      <c r="C1846" s="335">
        <v>0</v>
      </c>
      <c r="D1846" s="335">
        <v>41</v>
      </c>
      <c r="E1846" s="335">
        <v>114</v>
      </c>
    </row>
    <row r="1847" spans="1:5">
      <c r="A1847" s="335">
        <v>21</v>
      </c>
      <c r="B1847" s="375">
        <v>40315</v>
      </c>
      <c r="C1847" s="335">
        <v>8</v>
      </c>
      <c r="D1847" s="335">
        <v>41</v>
      </c>
      <c r="E1847" s="335">
        <v>134</v>
      </c>
    </row>
    <row r="1848" spans="1:5">
      <c r="A1848" s="335">
        <v>21</v>
      </c>
      <c r="B1848" s="375">
        <v>40315</v>
      </c>
      <c r="C1848" s="335">
        <v>0</v>
      </c>
      <c r="D1848" s="335">
        <v>70</v>
      </c>
      <c r="E1848" s="335">
        <v>81</v>
      </c>
    </row>
    <row r="1849" spans="1:5">
      <c r="A1849" s="335">
        <v>21</v>
      </c>
      <c r="B1849" s="375">
        <v>40315</v>
      </c>
      <c r="C1849" s="335">
        <v>0</v>
      </c>
      <c r="D1849" s="335">
        <v>70</v>
      </c>
      <c r="E1849" s="335">
        <v>88</v>
      </c>
    </row>
    <row r="1850" spans="1:5">
      <c r="A1850" s="335">
        <v>21</v>
      </c>
      <c r="B1850" s="375">
        <v>40315</v>
      </c>
      <c r="C1850" s="335">
        <v>0</v>
      </c>
      <c r="D1850" s="335">
        <v>70</v>
      </c>
      <c r="E1850" s="335">
        <v>89</v>
      </c>
    </row>
    <row r="1851" spans="1:5">
      <c r="A1851" s="335">
        <v>21</v>
      </c>
      <c r="B1851" s="375">
        <v>40315</v>
      </c>
      <c r="C1851" s="335">
        <v>0</v>
      </c>
      <c r="D1851" s="335">
        <v>70</v>
      </c>
      <c r="E1851" s="335">
        <v>91</v>
      </c>
    </row>
    <row r="1852" spans="1:5">
      <c r="A1852" s="335">
        <v>21</v>
      </c>
      <c r="B1852" s="375">
        <v>40315</v>
      </c>
      <c r="C1852" s="335">
        <v>0</v>
      </c>
      <c r="D1852" s="335">
        <v>70</v>
      </c>
      <c r="E1852" s="335">
        <v>90</v>
      </c>
    </row>
    <row r="1853" spans="1:5">
      <c r="A1853" s="335">
        <v>21</v>
      </c>
      <c r="B1853" s="375">
        <v>40315</v>
      </c>
      <c r="C1853" s="335">
        <v>0</v>
      </c>
      <c r="D1853" s="335">
        <v>70</v>
      </c>
      <c r="E1853" s="335">
        <v>86</v>
      </c>
    </row>
    <row r="1854" spans="1:5">
      <c r="A1854" s="335">
        <v>21</v>
      </c>
      <c r="B1854" s="375">
        <v>40315</v>
      </c>
      <c r="C1854" s="335">
        <v>0</v>
      </c>
      <c r="D1854" s="335">
        <v>70</v>
      </c>
      <c r="E1854" s="335">
        <v>86</v>
      </c>
    </row>
    <row r="1855" spans="1:5">
      <c r="A1855" s="335">
        <v>21</v>
      </c>
      <c r="B1855" s="375">
        <v>40315</v>
      </c>
      <c r="C1855" s="335">
        <v>0</v>
      </c>
      <c r="D1855" s="335">
        <v>70</v>
      </c>
      <c r="E1855" s="335">
        <v>83</v>
      </c>
    </row>
    <row r="1856" spans="1:5">
      <c r="A1856" s="335">
        <v>21</v>
      </c>
      <c r="B1856" s="375">
        <v>40315</v>
      </c>
      <c r="C1856" s="335">
        <v>0</v>
      </c>
      <c r="D1856" s="335">
        <v>61</v>
      </c>
      <c r="E1856" s="335">
        <v>179</v>
      </c>
    </row>
    <row r="1857" spans="1:5">
      <c r="A1857" s="335">
        <v>21</v>
      </c>
      <c r="B1857" s="375">
        <v>40315</v>
      </c>
      <c r="C1857" s="335">
        <v>0</v>
      </c>
      <c r="D1857" s="335">
        <v>100</v>
      </c>
      <c r="E1857" s="335">
        <v>121</v>
      </c>
    </row>
    <row r="1858" spans="1:5">
      <c r="A1858" s="335">
        <v>21</v>
      </c>
      <c r="B1858" s="375">
        <v>40315</v>
      </c>
      <c r="C1858" s="335">
        <v>0</v>
      </c>
      <c r="D1858" s="335">
        <v>100</v>
      </c>
      <c r="E1858" s="335">
        <v>152</v>
      </c>
    </row>
    <row r="1859" spans="1:5">
      <c r="A1859" s="335">
        <v>21</v>
      </c>
      <c r="B1859" s="375">
        <v>40315</v>
      </c>
      <c r="C1859" s="335">
        <v>0</v>
      </c>
      <c r="D1859" s="335">
        <v>100</v>
      </c>
      <c r="E1859" s="335">
        <v>150</v>
      </c>
    </row>
    <row r="1860" spans="1:5">
      <c r="A1860" s="335">
        <v>21</v>
      </c>
      <c r="B1860" s="375">
        <v>40315</v>
      </c>
      <c r="C1860" s="335">
        <v>0</v>
      </c>
      <c r="D1860" s="335">
        <v>100</v>
      </c>
      <c r="E1860" s="335">
        <v>146</v>
      </c>
    </row>
    <row r="1861" spans="1:5">
      <c r="A1861" s="335">
        <v>21</v>
      </c>
      <c r="B1861" s="375">
        <v>40315</v>
      </c>
      <c r="C1861" s="335">
        <v>0</v>
      </c>
      <c r="D1861" s="335">
        <v>100</v>
      </c>
      <c r="E1861" s="335">
        <v>118</v>
      </c>
    </row>
    <row r="1862" spans="1:5">
      <c r="A1862" s="335">
        <v>21</v>
      </c>
      <c r="B1862" s="375">
        <v>40315</v>
      </c>
      <c r="C1862" s="335">
        <v>0</v>
      </c>
      <c r="D1862" s="335">
        <v>100</v>
      </c>
      <c r="E1862" s="335">
        <v>137</v>
      </c>
    </row>
    <row r="1863" spans="1:5">
      <c r="A1863" s="335">
        <v>21</v>
      </c>
      <c r="B1863" s="375">
        <v>40315</v>
      </c>
      <c r="C1863" s="335">
        <v>0</v>
      </c>
      <c r="D1863" s="335">
        <v>10</v>
      </c>
      <c r="E1863" s="335">
        <v>65</v>
      </c>
    </row>
    <row r="1864" spans="1:5">
      <c r="A1864" s="335">
        <v>21</v>
      </c>
      <c r="B1864" s="375">
        <v>40315</v>
      </c>
      <c r="C1864" s="335">
        <v>0</v>
      </c>
      <c r="D1864" s="335">
        <v>10</v>
      </c>
      <c r="E1864" s="335">
        <v>64</v>
      </c>
    </row>
    <row r="1865" spans="1:5">
      <c r="A1865" s="335">
        <v>21</v>
      </c>
      <c r="B1865" s="375">
        <v>40316</v>
      </c>
      <c r="C1865" s="335">
        <v>0</v>
      </c>
      <c r="D1865" s="335">
        <v>71</v>
      </c>
      <c r="E1865" s="335">
        <v>171</v>
      </c>
    </row>
    <row r="1866" spans="1:5">
      <c r="A1866" s="335">
        <v>21</v>
      </c>
      <c r="B1866" s="375">
        <v>40316</v>
      </c>
      <c r="C1866" s="335">
        <v>0</v>
      </c>
      <c r="D1866" s="335">
        <v>71</v>
      </c>
      <c r="E1866" s="335">
        <v>182</v>
      </c>
    </row>
    <row r="1867" spans="1:5">
      <c r="A1867" s="335">
        <v>21</v>
      </c>
      <c r="B1867" s="375">
        <v>40316</v>
      </c>
      <c r="C1867" s="335">
        <v>0</v>
      </c>
      <c r="D1867" s="335">
        <v>71</v>
      </c>
      <c r="E1867" s="335">
        <v>161</v>
      </c>
    </row>
    <row r="1868" spans="1:5">
      <c r="A1868" s="335">
        <v>21</v>
      </c>
      <c r="B1868" s="375">
        <v>40316</v>
      </c>
      <c r="C1868" s="335">
        <v>0</v>
      </c>
      <c r="D1868" s="335">
        <v>71</v>
      </c>
      <c r="E1868" s="335">
        <v>109</v>
      </c>
    </row>
    <row r="1869" spans="1:5">
      <c r="A1869" s="335">
        <v>21</v>
      </c>
      <c r="B1869" s="375">
        <v>40316</v>
      </c>
      <c r="C1869" s="335">
        <v>8</v>
      </c>
      <c r="D1869" s="335">
        <v>71</v>
      </c>
      <c r="E1869" s="335">
        <v>140</v>
      </c>
    </row>
    <row r="1870" spans="1:5">
      <c r="A1870" s="335">
        <v>21</v>
      </c>
      <c r="B1870" s="375">
        <v>40316</v>
      </c>
      <c r="C1870" s="335">
        <v>8</v>
      </c>
      <c r="D1870" s="335">
        <v>71</v>
      </c>
      <c r="E1870" s="335">
        <v>179</v>
      </c>
    </row>
    <row r="1871" spans="1:5">
      <c r="A1871" s="335">
        <v>21</v>
      </c>
      <c r="B1871" s="375">
        <v>40316</v>
      </c>
      <c r="C1871" s="335">
        <v>8</v>
      </c>
      <c r="D1871" s="335">
        <v>71</v>
      </c>
      <c r="E1871" s="335">
        <v>180</v>
      </c>
    </row>
    <row r="1872" spans="1:5">
      <c r="A1872" s="335">
        <v>21</v>
      </c>
      <c r="B1872" s="375">
        <v>40316</v>
      </c>
      <c r="C1872" s="335">
        <v>0</v>
      </c>
      <c r="D1872" s="335">
        <v>41</v>
      </c>
      <c r="E1872" s="335">
        <v>133</v>
      </c>
    </row>
    <row r="1873" spans="1:5">
      <c r="A1873" s="335">
        <v>21</v>
      </c>
      <c r="B1873" s="375">
        <v>40316</v>
      </c>
      <c r="C1873" s="335">
        <v>0</v>
      </c>
      <c r="D1873" s="335">
        <v>41</v>
      </c>
      <c r="E1873" s="335">
        <v>115</v>
      </c>
    </row>
    <row r="1874" spans="1:5">
      <c r="A1874" s="335">
        <v>21</v>
      </c>
      <c r="B1874" s="375">
        <v>40316</v>
      </c>
      <c r="C1874" s="335">
        <v>0</v>
      </c>
      <c r="D1874" s="335">
        <v>41</v>
      </c>
      <c r="E1874" s="335">
        <v>135</v>
      </c>
    </row>
    <row r="1875" spans="1:5">
      <c r="A1875" s="335">
        <v>21</v>
      </c>
      <c r="B1875" s="375">
        <v>40316</v>
      </c>
      <c r="C1875" s="335">
        <v>0</v>
      </c>
      <c r="D1875" s="335">
        <v>41</v>
      </c>
      <c r="E1875" s="335">
        <v>113</v>
      </c>
    </row>
    <row r="1876" spans="1:5">
      <c r="A1876" s="335">
        <v>21</v>
      </c>
      <c r="B1876" s="375">
        <v>40316</v>
      </c>
      <c r="C1876" s="335">
        <v>0</v>
      </c>
      <c r="D1876" s="335">
        <v>41</v>
      </c>
      <c r="E1876" s="335">
        <v>96</v>
      </c>
    </row>
    <row r="1877" spans="1:5">
      <c r="A1877" s="335">
        <v>21</v>
      </c>
      <c r="B1877" s="375">
        <v>40316</v>
      </c>
      <c r="C1877" s="335">
        <v>0</v>
      </c>
      <c r="D1877" s="335">
        <v>41</v>
      </c>
      <c r="E1877" s="335">
        <v>115</v>
      </c>
    </row>
    <row r="1878" spans="1:5">
      <c r="A1878" s="335">
        <v>21</v>
      </c>
      <c r="B1878" s="375">
        <v>40316</v>
      </c>
      <c r="C1878" s="335">
        <v>0</v>
      </c>
      <c r="D1878" s="335">
        <v>41</v>
      </c>
      <c r="E1878" s="335">
        <v>100</v>
      </c>
    </row>
    <row r="1879" spans="1:5">
      <c r="A1879" s="335">
        <v>21</v>
      </c>
      <c r="B1879" s="375">
        <v>40316</v>
      </c>
      <c r="C1879" s="335">
        <v>0</v>
      </c>
      <c r="D1879" s="335">
        <v>41</v>
      </c>
      <c r="E1879" s="335">
        <v>98</v>
      </c>
    </row>
    <row r="1880" spans="1:5">
      <c r="A1880" s="335">
        <v>21</v>
      </c>
      <c r="B1880" s="375">
        <v>40316</v>
      </c>
      <c r="C1880" s="335">
        <v>8</v>
      </c>
      <c r="D1880" s="335">
        <v>41</v>
      </c>
      <c r="E1880" s="335">
        <v>142</v>
      </c>
    </row>
    <row r="1881" spans="1:5">
      <c r="A1881" s="335">
        <v>21</v>
      </c>
      <c r="B1881" s="375">
        <v>40316</v>
      </c>
      <c r="C1881" s="335">
        <v>0</v>
      </c>
      <c r="D1881" s="335">
        <v>10</v>
      </c>
      <c r="E1881" s="335">
        <v>80</v>
      </c>
    </row>
    <row r="1882" spans="1:5">
      <c r="A1882" s="335">
        <v>21</v>
      </c>
      <c r="B1882" s="375">
        <v>40316</v>
      </c>
      <c r="C1882" s="335">
        <v>0</v>
      </c>
      <c r="D1882" s="335">
        <v>10</v>
      </c>
      <c r="E1882" s="335">
        <v>73</v>
      </c>
    </row>
    <row r="1883" spans="1:5">
      <c r="A1883" s="335">
        <v>21</v>
      </c>
      <c r="B1883" s="375">
        <v>40316</v>
      </c>
      <c r="C1883" s="335">
        <v>0</v>
      </c>
      <c r="D1883" s="335">
        <v>10</v>
      </c>
      <c r="E1883" s="335">
        <v>72</v>
      </c>
    </row>
    <row r="1884" spans="1:5">
      <c r="A1884" s="335">
        <v>21</v>
      </c>
      <c r="B1884" s="375">
        <v>40316</v>
      </c>
      <c r="C1884" s="335">
        <v>0</v>
      </c>
      <c r="D1884" s="335">
        <v>11</v>
      </c>
      <c r="E1884" s="335">
        <v>103</v>
      </c>
    </row>
    <row r="1885" spans="1:5">
      <c r="A1885" s="335">
        <v>21</v>
      </c>
      <c r="B1885" s="375">
        <v>40316</v>
      </c>
      <c r="C1885" s="335">
        <v>0</v>
      </c>
      <c r="D1885" s="335">
        <v>20</v>
      </c>
      <c r="E1885" s="335">
        <v>46</v>
      </c>
    </row>
    <row r="1886" spans="1:5">
      <c r="A1886" s="335">
        <v>21</v>
      </c>
      <c r="B1886" s="375">
        <v>40316</v>
      </c>
      <c r="C1886" s="335">
        <v>0</v>
      </c>
      <c r="D1886" s="335">
        <v>20</v>
      </c>
      <c r="E1886" s="335">
        <v>51</v>
      </c>
    </row>
    <row r="1887" spans="1:5">
      <c r="A1887" s="335">
        <v>21</v>
      </c>
      <c r="B1887" s="375">
        <v>40316</v>
      </c>
      <c r="C1887" s="335">
        <v>0</v>
      </c>
      <c r="D1887" s="335">
        <v>70</v>
      </c>
      <c r="E1887" s="335">
        <v>93</v>
      </c>
    </row>
    <row r="1888" spans="1:5">
      <c r="A1888" s="335">
        <v>21</v>
      </c>
      <c r="B1888" s="375">
        <v>40316</v>
      </c>
      <c r="C1888" s="335">
        <v>0</v>
      </c>
      <c r="D1888" s="335">
        <v>70</v>
      </c>
      <c r="E1888" s="335">
        <v>95</v>
      </c>
    </row>
    <row r="1889" spans="1:5">
      <c r="A1889" s="335">
        <v>21</v>
      </c>
      <c r="B1889" s="375">
        <v>40316</v>
      </c>
      <c r="C1889" s="335">
        <v>0</v>
      </c>
      <c r="D1889" s="335">
        <v>70</v>
      </c>
      <c r="E1889" s="335">
        <v>78</v>
      </c>
    </row>
    <row r="1890" spans="1:5">
      <c r="A1890" s="335">
        <v>21</v>
      </c>
      <c r="B1890" s="375">
        <v>40316</v>
      </c>
      <c r="C1890" s="335">
        <v>0</v>
      </c>
      <c r="D1890" s="335">
        <v>70</v>
      </c>
      <c r="E1890" s="335">
        <v>86</v>
      </c>
    </row>
    <row r="1891" spans="1:5">
      <c r="A1891" s="335">
        <v>21</v>
      </c>
      <c r="B1891" s="375">
        <v>40316</v>
      </c>
      <c r="C1891" s="335">
        <v>0</v>
      </c>
      <c r="D1891" s="335">
        <v>70</v>
      </c>
      <c r="E1891" s="335">
        <v>81</v>
      </c>
    </row>
    <row r="1892" spans="1:5">
      <c r="A1892" s="335">
        <v>21</v>
      </c>
      <c r="B1892" s="375">
        <v>40316</v>
      </c>
      <c r="C1892" s="335">
        <v>0</v>
      </c>
      <c r="D1892" s="335">
        <v>61</v>
      </c>
      <c r="E1892" s="335">
        <v>120</v>
      </c>
    </row>
    <row r="1893" spans="1:5">
      <c r="A1893" s="335">
        <v>21</v>
      </c>
      <c r="B1893" s="375">
        <v>40316</v>
      </c>
      <c r="C1893" s="335">
        <v>0</v>
      </c>
      <c r="D1893" s="335">
        <v>61</v>
      </c>
      <c r="E1893" s="335">
        <v>130</v>
      </c>
    </row>
    <row r="1894" spans="1:5">
      <c r="A1894" s="335">
        <v>21</v>
      </c>
      <c r="B1894" s="375">
        <v>40316</v>
      </c>
      <c r="C1894" s="335">
        <v>0</v>
      </c>
      <c r="D1894" s="335">
        <v>61</v>
      </c>
      <c r="E1894" s="335">
        <v>138</v>
      </c>
    </row>
    <row r="1895" spans="1:5">
      <c r="A1895" s="335">
        <v>21</v>
      </c>
      <c r="B1895" s="375">
        <v>40316</v>
      </c>
      <c r="C1895" s="335">
        <v>0</v>
      </c>
      <c r="D1895" s="335">
        <v>100</v>
      </c>
      <c r="E1895" s="335">
        <v>125</v>
      </c>
    </row>
    <row r="1896" spans="1:5">
      <c r="A1896" s="335">
        <v>21</v>
      </c>
      <c r="B1896" s="375">
        <v>40316</v>
      </c>
      <c r="C1896" s="335">
        <v>0</v>
      </c>
      <c r="D1896" s="335">
        <v>100</v>
      </c>
      <c r="E1896" s="335">
        <v>131</v>
      </c>
    </row>
    <row r="1897" spans="1:5">
      <c r="A1897" s="335">
        <v>21</v>
      </c>
      <c r="B1897" s="375">
        <v>40316</v>
      </c>
      <c r="C1897" s="335">
        <v>0</v>
      </c>
      <c r="D1897" s="335">
        <v>100</v>
      </c>
      <c r="E1897" s="335">
        <v>138</v>
      </c>
    </row>
    <row r="1898" spans="1:5">
      <c r="A1898" s="335">
        <v>21</v>
      </c>
      <c r="B1898" s="375">
        <v>40317</v>
      </c>
      <c r="C1898" s="335">
        <v>8</v>
      </c>
      <c r="D1898" s="335">
        <v>41</v>
      </c>
      <c r="E1898" s="335">
        <v>104</v>
      </c>
    </row>
    <row r="1899" spans="1:5">
      <c r="A1899" s="335">
        <v>21</v>
      </c>
      <c r="B1899" s="375">
        <v>40317</v>
      </c>
      <c r="C1899" s="335">
        <v>8</v>
      </c>
      <c r="D1899" s="335">
        <v>41</v>
      </c>
      <c r="E1899" s="335">
        <v>125</v>
      </c>
    </row>
    <row r="1900" spans="1:5">
      <c r="A1900" s="335">
        <v>21</v>
      </c>
      <c r="B1900" s="375">
        <v>40317</v>
      </c>
      <c r="C1900" s="335">
        <v>0</v>
      </c>
      <c r="D1900" s="335">
        <v>41</v>
      </c>
      <c r="E1900" s="335">
        <v>105</v>
      </c>
    </row>
    <row r="1901" spans="1:5">
      <c r="A1901" s="335">
        <v>21</v>
      </c>
      <c r="B1901" s="375">
        <v>40317</v>
      </c>
      <c r="C1901" s="335">
        <v>0</v>
      </c>
      <c r="D1901" s="335">
        <v>41</v>
      </c>
      <c r="E1901" s="335">
        <v>110</v>
      </c>
    </row>
    <row r="1902" spans="1:5">
      <c r="A1902" s="335">
        <v>21</v>
      </c>
      <c r="B1902" s="375">
        <v>40317</v>
      </c>
      <c r="C1902" s="335">
        <v>0</v>
      </c>
      <c r="D1902" s="335">
        <v>41</v>
      </c>
      <c r="E1902" s="335">
        <v>125</v>
      </c>
    </row>
    <row r="1903" spans="1:5">
      <c r="A1903" s="335">
        <v>21</v>
      </c>
      <c r="B1903" s="375">
        <v>40317</v>
      </c>
      <c r="C1903" s="335">
        <v>0</v>
      </c>
      <c r="D1903" s="335">
        <v>41</v>
      </c>
      <c r="E1903" s="335">
        <v>119</v>
      </c>
    </row>
    <row r="1904" spans="1:5">
      <c r="A1904" s="335">
        <v>21</v>
      </c>
      <c r="B1904" s="375">
        <v>40317</v>
      </c>
      <c r="C1904" s="335">
        <v>0</v>
      </c>
      <c r="D1904" s="335">
        <v>41</v>
      </c>
      <c r="E1904" s="335">
        <v>110</v>
      </c>
    </row>
    <row r="1905" spans="1:5">
      <c r="A1905" s="335">
        <v>21</v>
      </c>
      <c r="B1905" s="375">
        <v>40317</v>
      </c>
      <c r="C1905" s="335">
        <v>0</v>
      </c>
      <c r="D1905" s="335">
        <v>41</v>
      </c>
      <c r="E1905" s="335">
        <v>112</v>
      </c>
    </row>
    <row r="1906" spans="1:5">
      <c r="A1906" s="335">
        <v>21</v>
      </c>
      <c r="B1906" s="375">
        <v>40317</v>
      </c>
      <c r="C1906" s="335">
        <v>0</v>
      </c>
      <c r="D1906" s="335">
        <v>41</v>
      </c>
      <c r="E1906" s="335">
        <v>115</v>
      </c>
    </row>
    <row r="1907" spans="1:5">
      <c r="A1907" s="335">
        <v>21</v>
      </c>
      <c r="B1907" s="375">
        <v>40317</v>
      </c>
      <c r="C1907" s="335">
        <v>0</v>
      </c>
      <c r="D1907" s="335">
        <v>41</v>
      </c>
      <c r="E1907" s="335">
        <v>120</v>
      </c>
    </row>
    <row r="1908" spans="1:5">
      <c r="A1908" s="335">
        <v>21</v>
      </c>
      <c r="B1908" s="375">
        <v>40317</v>
      </c>
      <c r="C1908" s="335">
        <v>0</v>
      </c>
      <c r="D1908" s="335">
        <v>41</v>
      </c>
      <c r="E1908" s="335">
        <v>101</v>
      </c>
    </row>
    <row r="1909" spans="1:5">
      <c r="A1909" s="335">
        <v>21</v>
      </c>
      <c r="B1909" s="375">
        <v>40317</v>
      </c>
      <c r="C1909" s="335">
        <v>0</v>
      </c>
      <c r="D1909" s="335">
        <v>10</v>
      </c>
      <c r="E1909" s="335">
        <v>56</v>
      </c>
    </row>
    <row r="1910" spans="1:5">
      <c r="A1910" s="335">
        <v>21</v>
      </c>
      <c r="B1910" s="375">
        <v>40317</v>
      </c>
      <c r="C1910" s="335">
        <v>0</v>
      </c>
      <c r="D1910" s="335">
        <v>10</v>
      </c>
      <c r="E1910" s="335">
        <v>74</v>
      </c>
    </row>
    <row r="1911" spans="1:5">
      <c r="A1911" s="335">
        <v>21</v>
      </c>
      <c r="B1911" s="375">
        <v>40317</v>
      </c>
      <c r="C1911" s="335">
        <v>0</v>
      </c>
      <c r="D1911" s="335">
        <v>10</v>
      </c>
      <c r="E1911" s="335">
        <v>64</v>
      </c>
    </row>
    <row r="1912" spans="1:5">
      <c r="A1912" s="335">
        <v>21</v>
      </c>
      <c r="B1912" s="375">
        <v>40317</v>
      </c>
      <c r="C1912" s="335">
        <v>0</v>
      </c>
      <c r="D1912" s="335">
        <v>71</v>
      </c>
      <c r="E1912" s="335">
        <v>185</v>
      </c>
    </row>
    <row r="1913" spans="1:5">
      <c r="A1913" s="335">
        <v>21</v>
      </c>
      <c r="B1913" s="375">
        <v>40317</v>
      </c>
      <c r="C1913" s="335">
        <v>0</v>
      </c>
      <c r="D1913" s="335">
        <v>71</v>
      </c>
      <c r="E1913" s="335">
        <v>166</v>
      </c>
    </row>
    <row r="1914" spans="1:5">
      <c r="A1914" s="335">
        <v>21</v>
      </c>
      <c r="B1914" s="375">
        <v>40317</v>
      </c>
      <c r="C1914" s="335">
        <v>0</v>
      </c>
      <c r="D1914" s="335">
        <v>71</v>
      </c>
      <c r="E1914" s="335">
        <v>141</v>
      </c>
    </row>
    <row r="1915" spans="1:5">
      <c r="A1915" s="335">
        <v>21</v>
      </c>
      <c r="B1915" s="375">
        <v>40317</v>
      </c>
      <c r="C1915" s="335">
        <v>0</v>
      </c>
      <c r="D1915" s="335">
        <v>71</v>
      </c>
      <c r="E1915" s="335">
        <v>174</v>
      </c>
    </row>
    <row r="1916" spans="1:5">
      <c r="A1916" s="335">
        <v>21</v>
      </c>
      <c r="B1916" s="375">
        <v>40317</v>
      </c>
      <c r="C1916" s="335">
        <v>0</v>
      </c>
      <c r="D1916" s="335">
        <v>20</v>
      </c>
      <c r="E1916" s="335">
        <v>49</v>
      </c>
    </row>
    <row r="1917" spans="1:5">
      <c r="A1917" s="335">
        <v>21</v>
      </c>
      <c r="B1917" s="375">
        <v>40317</v>
      </c>
      <c r="C1917" s="335">
        <v>0</v>
      </c>
      <c r="D1917" s="335">
        <v>61</v>
      </c>
      <c r="E1917" s="335">
        <v>224</v>
      </c>
    </row>
    <row r="1918" spans="1:5">
      <c r="A1918" s="335">
        <v>21</v>
      </c>
      <c r="B1918" s="375">
        <v>40317</v>
      </c>
      <c r="C1918" s="335">
        <v>0</v>
      </c>
      <c r="D1918" s="335">
        <v>61</v>
      </c>
      <c r="E1918" s="335">
        <v>150</v>
      </c>
    </row>
    <row r="1919" spans="1:5">
      <c r="A1919" s="335">
        <v>21</v>
      </c>
      <c r="B1919" s="375">
        <v>40317</v>
      </c>
      <c r="C1919" s="335">
        <v>0</v>
      </c>
      <c r="D1919" s="335">
        <v>61</v>
      </c>
      <c r="E1919" s="335">
        <v>129</v>
      </c>
    </row>
    <row r="1920" spans="1:5">
      <c r="A1920" s="335">
        <v>21</v>
      </c>
      <c r="B1920" s="375">
        <v>40317</v>
      </c>
      <c r="C1920" s="335">
        <v>0</v>
      </c>
      <c r="D1920" s="335">
        <v>61</v>
      </c>
      <c r="E1920" s="335">
        <v>138</v>
      </c>
    </row>
    <row r="1921" spans="1:5">
      <c r="A1921" s="335">
        <v>21</v>
      </c>
      <c r="B1921" s="375">
        <v>40317</v>
      </c>
      <c r="C1921" s="335">
        <v>0</v>
      </c>
      <c r="D1921" s="335">
        <v>61</v>
      </c>
      <c r="E1921" s="335">
        <v>116</v>
      </c>
    </row>
    <row r="1922" spans="1:5">
      <c r="A1922" s="335">
        <v>21</v>
      </c>
      <c r="B1922" s="375">
        <v>40317</v>
      </c>
      <c r="C1922" s="335">
        <v>0</v>
      </c>
      <c r="D1922" s="335">
        <v>61</v>
      </c>
      <c r="E1922" s="335">
        <v>138</v>
      </c>
    </row>
    <row r="1923" spans="1:5">
      <c r="A1923" s="335">
        <v>21</v>
      </c>
      <c r="B1923" s="375">
        <v>40317</v>
      </c>
      <c r="C1923" s="335">
        <v>0</v>
      </c>
      <c r="D1923" s="335">
        <v>70</v>
      </c>
      <c r="E1923" s="335">
        <v>74</v>
      </c>
    </row>
    <row r="1924" spans="1:5">
      <c r="A1924" s="335">
        <v>21</v>
      </c>
      <c r="B1924" s="375">
        <v>40317</v>
      </c>
      <c r="C1924" s="335">
        <v>0</v>
      </c>
      <c r="D1924" s="335">
        <v>70</v>
      </c>
      <c r="E1924" s="335">
        <v>91</v>
      </c>
    </row>
    <row r="1925" spans="1:5">
      <c r="A1925" s="335">
        <v>21</v>
      </c>
      <c r="B1925" s="375">
        <v>40317</v>
      </c>
      <c r="C1925" s="335">
        <v>0</v>
      </c>
      <c r="D1925" s="335">
        <v>70</v>
      </c>
      <c r="E1925" s="335">
        <v>86</v>
      </c>
    </row>
    <row r="1926" spans="1:5">
      <c r="A1926" s="335">
        <v>21</v>
      </c>
      <c r="B1926" s="375">
        <v>40317</v>
      </c>
      <c r="C1926" s="335">
        <v>0</v>
      </c>
      <c r="D1926" s="335">
        <v>70</v>
      </c>
      <c r="E1926" s="335">
        <v>81</v>
      </c>
    </row>
    <row r="1927" spans="1:5">
      <c r="A1927" s="335">
        <v>21</v>
      </c>
      <c r="B1927" s="375">
        <v>40317</v>
      </c>
      <c r="C1927" s="335">
        <v>0</v>
      </c>
      <c r="D1927" s="335">
        <v>70</v>
      </c>
      <c r="E1927" s="335">
        <v>109</v>
      </c>
    </row>
    <row r="1928" spans="1:5">
      <c r="A1928" s="335">
        <v>21</v>
      </c>
      <c r="B1928" s="375">
        <v>40317</v>
      </c>
      <c r="C1928" s="335">
        <v>0</v>
      </c>
      <c r="D1928" s="335">
        <v>70</v>
      </c>
      <c r="E1928" s="335">
        <v>95</v>
      </c>
    </row>
    <row r="1929" spans="1:5">
      <c r="A1929" s="335">
        <v>21</v>
      </c>
      <c r="B1929" s="375">
        <v>40317</v>
      </c>
      <c r="C1929" s="335">
        <v>0</v>
      </c>
      <c r="D1929" s="335">
        <v>100</v>
      </c>
      <c r="E1929" s="335">
        <v>135</v>
      </c>
    </row>
    <row r="1930" spans="1:5">
      <c r="A1930" s="335">
        <v>21</v>
      </c>
      <c r="B1930" s="375">
        <v>40317</v>
      </c>
      <c r="C1930" s="335">
        <v>0</v>
      </c>
      <c r="D1930" s="335">
        <v>100</v>
      </c>
      <c r="E1930" s="335">
        <v>132</v>
      </c>
    </row>
    <row r="1931" spans="1:5">
      <c r="A1931" s="335">
        <v>21</v>
      </c>
      <c r="B1931" s="375">
        <v>40317</v>
      </c>
      <c r="C1931" s="335">
        <v>0</v>
      </c>
      <c r="D1931" s="335">
        <v>100</v>
      </c>
      <c r="E1931" s="335">
        <v>126</v>
      </c>
    </row>
    <row r="1932" spans="1:5">
      <c r="A1932" s="335">
        <v>21</v>
      </c>
      <c r="B1932" s="375">
        <v>40317</v>
      </c>
      <c r="C1932" s="335">
        <v>0</v>
      </c>
      <c r="D1932" s="335">
        <v>100</v>
      </c>
      <c r="E1932" s="335">
        <v>115</v>
      </c>
    </row>
    <row r="1933" spans="1:5">
      <c r="A1933" s="335">
        <v>21</v>
      </c>
      <c r="B1933" s="375">
        <v>40317</v>
      </c>
      <c r="C1933" s="335">
        <v>0</v>
      </c>
      <c r="D1933" s="335">
        <v>100</v>
      </c>
      <c r="E1933" s="335">
        <v>122</v>
      </c>
    </row>
    <row r="1934" spans="1:5">
      <c r="A1934" s="335">
        <v>21</v>
      </c>
      <c r="B1934" s="375">
        <v>40317</v>
      </c>
      <c r="C1934" s="335">
        <v>0</v>
      </c>
      <c r="D1934" s="335">
        <v>100</v>
      </c>
      <c r="E1934" s="335">
        <v>146</v>
      </c>
    </row>
    <row r="1935" spans="1:5">
      <c r="A1935" s="335">
        <v>21</v>
      </c>
      <c r="B1935" s="375">
        <v>40317</v>
      </c>
      <c r="C1935" s="335">
        <v>0</v>
      </c>
      <c r="D1935" s="335">
        <v>100</v>
      </c>
      <c r="E1935" s="335">
        <v>143</v>
      </c>
    </row>
    <row r="1936" spans="1:5">
      <c r="A1936" s="335">
        <v>21</v>
      </c>
      <c r="B1936" s="375">
        <v>40317</v>
      </c>
      <c r="C1936" s="335">
        <v>0</v>
      </c>
      <c r="D1936" s="335">
        <v>100</v>
      </c>
      <c r="E1936" s="335">
        <v>141</v>
      </c>
    </row>
    <row r="1937" spans="1:5">
      <c r="A1937" s="335">
        <v>21</v>
      </c>
      <c r="B1937" s="375">
        <v>40317</v>
      </c>
      <c r="C1937" s="335">
        <v>0</v>
      </c>
      <c r="D1937" s="335">
        <v>10</v>
      </c>
      <c r="E1937" s="335">
        <v>67</v>
      </c>
    </row>
    <row r="1938" spans="1:5">
      <c r="A1938" s="335">
        <v>21</v>
      </c>
      <c r="B1938" s="375">
        <v>40317</v>
      </c>
      <c r="C1938" s="335">
        <v>8</v>
      </c>
      <c r="D1938" s="335">
        <v>41</v>
      </c>
      <c r="E1938" s="335">
        <v>131</v>
      </c>
    </row>
    <row r="1939" spans="1:5">
      <c r="A1939" s="335">
        <v>21</v>
      </c>
      <c r="B1939" s="375">
        <v>40317</v>
      </c>
      <c r="C1939" s="335">
        <v>0</v>
      </c>
      <c r="D1939" s="335">
        <v>41</v>
      </c>
      <c r="E1939" s="335">
        <v>109</v>
      </c>
    </row>
    <row r="1940" spans="1:5">
      <c r="A1940" s="335">
        <v>21</v>
      </c>
      <c r="B1940" s="375">
        <v>40317</v>
      </c>
      <c r="C1940" s="335">
        <v>0</v>
      </c>
      <c r="D1940" s="335">
        <v>41</v>
      </c>
      <c r="E1940" s="335">
        <v>108</v>
      </c>
    </row>
    <row r="1941" spans="1:5">
      <c r="A1941" s="335">
        <v>21</v>
      </c>
      <c r="B1941" s="375">
        <v>40317</v>
      </c>
      <c r="C1941" s="335">
        <v>13</v>
      </c>
      <c r="D1941" s="335">
        <v>41</v>
      </c>
      <c r="E1941" s="335">
        <v>142</v>
      </c>
    </row>
    <row r="1942" spans="1:5">
      <c r="A1942" s="335">
        <v>21</v>
      </c>
      <c r="B1942" s="375">
        <v>40317</v>
      </c>
      <c r="C1942" s="335">
        <v>0</v>
      </c>
      <c r="D1942" s="335">
        <v>41</v>
      </c>
      <c r="E1942" s="335">
        <v>102</v>
      </c>
    </row>
    <row r="1943" spans="1:5">
      <c r="A1943" s="335">
        <v>21</v>
      </c>
      <c r="B1943" s="375">
        <v>40317</v>
      </c>
      <c r="C1943" s="335">
        <v>13</v>
      </c>
      <c r="D1943" s="335">
        <v>41</v>
      </c>
      <c r="E1943" s="335">
        <v>142</v>
      </c>
    </row>
    <row r="1944" spans="1:5">
      <c r="A1944" s="335">
        <v>21</v>
      </c>
      <c r="B1944" s="375">
        <v>40317</v>
      </c>
      <c r="C1944" s="335">
        <v>13</v>
      </c>
      <c r="D1944" s="335">
        <v>41</v>
      </c>
      <c r="E1944" s="335">
        <v>132</v>
      </c>
    </row>
    <row r="1945" spans="1:5">
      <c r="A1945" s="335">
        <v>21</v>
      </c>
      <c r="B1945" s="375">
        <v>40317</v>
      </c>
      <c r="C1945" s="335">
        <v>13</v>
      </c>
      <c r="D1945" s="335">
        <v>41</v>
      </c>
      <c r="E1945" s="335">
        <v>143</v>
      </c>
    </row>
    <row r="1946" spans="1:5">
      <c r="A1946" s="335">
        <v>21</v>
      </c>
      <c r="B1946" s="375">
        <v>40317</v>
      </c>
      <c r="C1946" s="335">
        <v>0</v>
      </c>
      <c r="D1946" s="335">
        <v>41</v>
      </c>
      <c r="E1946" s="335">
        <v>115</v>
      </c>
    </row>
    <row r="1947" spans="1:5">
      <c r="A1947" s="335">
        <v>21</v>
      </c>
      <c r="B1947" s="375">
        <v>40317</v>
      </c>
      <c r="C1947" s="335">
        <v>13</v>
      </c>
      <c r="D1947" s="335">
        <v>41</v>
      </c>
      <c r="E1947" s="335">
        <v>136</v>
      </c>
    </row>
    <row r="1948" spans="1:5">
      <c r="A1948" s="335">
        <v>21</v>
      </c>
      <c r="B1948" s="375">
        <v>40317</v>
      </c>
      <c r="C1948" s="335">
        <v>13</v>
      </c>
      <c r="D1948" s="335">
        <v>41</v>
      </c>
      <c r="E1948" s="335">
        <v>141</v>
      </c>
    </row>
    <row r="1949" spans="1:5">
      <c r="A1949" s="335">
        <v>21</v>
      </c>
      <c r="B1949" s="375">
        <v>40317</v>
      </c>
      <c r="C1949" s="335">
        <v>13</v>
      </c>
      <c r="D1949" s="335">
        <v>41</v>
      </c>
      <c r="E1949" s="335">
        <v>140</v>
      </c>
    </row>
    <row r="1950" spans="1:5">
      <c r="A1950" s="335">
        <v>21</v>
      </c>
      <c r="B1950" s="375">
        <v>40317</v>
      </c>
      <c r="C1950" s="335">
        <v>0</v>
      </c>
      <c r="D1950" s="335">
        <v>41</v>
      </c>
      <c r="E1950" s="335">
        <v>116</v>
      </c>
    </row>
    <row r="1951" spans="1:5">
      <c r="A1951" s="335">
        <v>21</v>
      </c>
      <c r="B1951" s="375">
        <v>40317</v>
      </c>
      <c r="C1951" s="335">
        <v>13</v>
      </c>
      <c r="D1951" s="335">
        <v>41</v>
      </c>
      <c r="E1951" s="335">
        <v>150</v>
      </c>
    </row>
    <row r="1952" spans="1:5">
      <c r="A1952" s="335">
        <v>21</v>
      </c>
      <c r="B1952" s="375">
        <v>40317</v>
      </c>
      <c r="C1952" s="335">
        <v>13</v>
      </c>
      <c r="D1952" s="335">
        <v>41</v>
      </c>
      <c r="E1952" s="335">
        <v>140</v>
      </c>
    </row>
    <row r="1953" spans="1:5">
      <c r="A1953" s="335">
        <v>21</v>
      </c>
      <c r="B1953" s="375">
        <v>40317</v>
      </c>
      <c r="C1953" s="335">
        <v>13</v>
      </c>
      <c r="D1953" s="335">
        <v>41</v>
      </c>
      <c r="E1953" s="335">
        <v>147</v>
      </c>
    </row>
    <row r="1954" spans="1:5">
      <c r="A1954" s="335">
        <v>21</v>
      </c>
      <c r="B1954" s="375">
        <v>40317</v>
      </c>
      <c r="C1954" s="335">
        <v>13</v>
      </c>
      <c r="D1954" s="335">
        <v>41</v>
      </c>
      <c r="E1954" s="335">
        <v>137</v>
      </c>
    </row>
    <row r="1955" spans="1:5">
      <c r="A1955" s="335">
        <v>21</v>
      </c>
      <c r="B1955" s="375">
        <v>40317</v>
      </c>
      <c r="C1955" s="335">
        <v>13</v>
      </c>
      <c r="D1955" s="335">
        <v>41</v>
      </c>
      <c r="E1955" s="335">
        <v>140</v>
      </c>
    </row>
    <row r="1956" spans="1:5">
      <c r="A1956" s="335">
        <v>21</v>
      </c>
      <c r="B1956" s="375">
        <v>40317</v>
      </c>
      <c r="C1956" s="335">
        <v>13</v>
      </c>
      <c r="D1956" s="335">
        <v>41</v>
      </c>
      <c r="E1956" s="335">
        <v>147</v>
      </c>
    </row>
    <row r="1957" spans="1:5">
      <c r="A1957" s="335">
        <v>21</v>
      </c>
      <c r="B1957" s="375">
        <v>40317</v>
      </c>
      <c r="C1957" s="335">
        <v>13</v>
      </c>
      <c r="D1957" s="335">
        <v>41</v>
      </c>
      <c r="E1957" s="335">
        <v>150</v>
      </c>
    </row>
    <row r="1958" spans="1:5">
      <c r="A1958" s="335">
        <v>21</v>
      </c>
      <c r="B1958" s="375">
        <v>40317</v>
      </c>
      <c r="C1958" s="335">
        <v>0</v>
      </c>
      <c r="D1958" s="335">
        <v>41</v>
      </c>
      <c r="E1958" s="335">
        <v>137</v>
      </c>
    </row>
    <row r="1959" spans="1:5">
      <c r="A1959" s="335">
        <v>21</v>
      </c>
      <c r="B1959" s="375">
        <v>40317</v>
      </c>
      <c r="C1959" s="335">
        <v>13</v>
      </c>
      <c r="D1959" s="335">
        <v>41</v>
      </c>
      <c r="E1959" s="335">
        <v>147</v>
      </c>
    </row>
    <row r="1960" spans="1:5">
      <c r="A1960" s="335">
        <v>21</v>
      </c>
      <c r="B1960" s="375">
        <v>40317</v>
      </c>
      <c r="C1960" s="335">
        <v>0</v>
      </c>
      <c r="D1960" s="335">
        <v>71</v>
      </c>
      <c r="E1960" s="335">
        <v>151</v>
      </c>
    </row>
    <row r="1961" spans="1:5">
      <c r="A1961" s="335">
        <v>21</v>
      </c>
      <c r="B1961" s="375">
        <v>40317</v>
      </c>
      <c r="C1961" s="335">
        <v>0</v>
      </c>
      <c r="D1961" s="335">
        <v>71</v>
      </c>
      <c r="E1961" s="335">
        <v>152</v>
      </c>
    </row>
    <row r="1962" spans="1:5">
      <c r="A1962" s="335">
        <v>21</v>
      </c>
      <c r="B1962" s="375">
        <v>40317</v>
      </c>
      <c r="C1962" s="335">
        <v>0</v>
      </c>
      <c r="D1962" s="335">
        <v>71</v>
      </c>
      <c r="E1962" s="335">
        <v>180</v>
      </c>
    </row>
    <row r="1963" spans="1:5">
      <c r="A1963" s="335">
        <v>21</v>
      </c>
      <c r="B1963" s="375">
        <v>40317</v>
      </c>
      <c r="C1963" s="335">
        <v>0</v>
      </c>
      <c r="D1963" s="335">
        <v>71</v>
      </c>
      <c r="E1963" s="335">
        <v>170</v>
      </c>
    </row>
    <row r="1964" spans="1:5">
      <c r="A1964" s="335">
        <v>21</v>
      </c>
      <c r="B1964" s="375">
        <v>40317</v>
      </c>
      <c r="C1964" s="335">
        <v>0</v>
      </c>
      <c r="D1964" s="335">
        <v>71</v>
      </c>
      <c r="E1964" s="335">
        <v>155</v>
      </c>
    </row>
    <row r="1965" spans="1:5">
      <c r="A1965" s="335">
        <v>21</v>
      </c>
      <c r="B1965" s="375">
        <v>40317</v>
      </c>
      <c r="C1965" s="335">
        <v>0</v>
      </c>
      <c r="D1965" s="335">
        <v>71</v>
      </c>
      <c r="E1965" s="335">
        <v>182</v>
      </c>
    </row>
    <row r="1966" spans="1:5">
      <c r="A1966" s="335">
        <v>21</v>
      </c>
      <c r="B1966" s="375">
        <v>40317</v>
      </c>
      <c r="C1966" s="335">
        <v>0</v>
      </c>
      <c r="D1966" s="335">
        <v>71</v>
      </c>
      <c r="E1966" s="335">
        <v>157</v>
      </c>
    </row>
    <row r="1967" spans="1:5">
      <c r="A1967" s="335">
        <v>21</v>
      </c>
      <c r="B1967" s="375">
        <v>40317</v>
      </c>
      <c r="C1967" s="335">
        <v>0</v>
      </c>
      <c r="D1967" s="335">
        <v>71</v>
      </c>
      <c r="E1967" s="335">
        <v>170</v>
      </c>
    </row>
    <row r="1968" spans="1:5">
      <c r="A1968" s="335">
        <v>21</v>
      </c>
      <c r="B1968" s="375">
        <v>40317</v>
      </c>
      <c r="C1968" s="335">
        <v>0</v>
      </c>
      <c r="D1968" s="335">
        <v>71</v>
      </c>
      <c r="E1968" s="335">
        <v>164</v>
      </c>
    </row>
    <row r="1969" spans="1:7">
      <c r="A1969" s="335">
        <v>21</v>
      </c>
      <c r="B1969" s="375">
        <v>40317</v>
      </c>
      <c r="C1969" s="335">
        <v>13</v>
      </c>
      <c r="D1969" s="335">
        <v>71</v>
      </c>
      <c r="E1969" s="335">
        <v>200</v>
      </c>
    </row>
    <row r="1970" spans="1:7">
      <c r="A1970" s="335">
        <v>21</v>
      </c>
      <c r="B1970" s="375">
        <v>40317</v>
      </c>
      <c r="C1970" s="335">
        <v>0</v>
      </c>
      <c r="D1970" s="335">
        <v>71</v>
      </c>
      <c r="E1970" s="335">
        <v>160</v>
      </c>
    </row>
    <row r="1971" spans="1:7">
      <c r="A1971" s="335">
        <v>21</v>
      </c>
      <c r="B1971" s="375">
        <v>40317</v>
      </c>
      <c r="C1971" s="335">
        <v>0</v>
      </c>
      <c r="D1971" s="335">
        <v>71</v>
      </c>
      <c r="E1971" s="335">
        <v>170</v>
      </c>
    </row>
    <row r="1972" spans="1:7">
      <c r="A1972" s="335">
        <v>21</v>
      </c>
      <c r="B1972" s="375">
        <v>40317</v>
      </c>
      <c r="C1972" s="335">
        <v>0</v>
      </c>
      <c r="D1972" s="335">
        <v>71</v>
      </c>
      <c r="E1972" s="335">
        <v>162</v>
      </c>
    </row>
    <row r="1973" spans="1:7">
      <c r="A1973" s="335">
        <v>21</v>
      </c>
      <c r="B1973" s="375">
        <v>40317</v>
      </c>
      <c r="C1973" s="335">
        <v>0</v>
      </c>
      <c r="D1973" s="335">
        <v>71</v>
      </c>
      <c r="E1973" s="335">
        <v>165</v>
      </c>
    </row>
    <row r="1974" spans="1:7">
      <c r="A1974" s="335">
        <v>21</v>
      </c>
      <c r="B1974" s="375">
        <v>40317</v>
      </c>
      <c r="C1974" s="335">
        <v>13</v>
      </c>
      <c r="D1974" s="335">
        <v>71</v>
      </c>
      <c r="E1974" s="335">
        <v>210</v>
      </c>
    </row>
    <row r="1975" spans="1:7">
      <c r="A1975" s="335">
        <v>21</v>
      </c>
      <c r="B1975" s="375">
        <v>40317</v>
      </c>
      <c r="C1975" s="335">
        <v>0</v>
      </c>
      <c r="D1975" s="335">
        <v>10</v>
      </c>
      <c r="E1975" s="335">
        <v>63</v>
      </c>
    </row>
    <row r="1976" spans="1:7">
      <c r="A1976" s="335">
        <v>21</v>
      </c>
      <c r="B1976" s="375">
        <v>40317</v>
      </c>
      <c r="C1976" s="335">
        <v>0</v>
      </c>
      <c r="D1976" s="335">
        <v>70</v>
      </c>
      <c r="E1976" s="335">
        <v>97</v>
      </c>
    </row>
    <row r="1977" spans="1:7">
      <c r="A1977" s="335">
        <v>21</v>
      </c>
      <c r="B1977" s="375">
        <v>40317</v>
      </c>
      <c r="C1977" s="335">
        <v>0</v>
      </c>
      <c r="D1977" s="335">
        <v>70</v>
      </c>
      <c r="E1977" s="335">
        <v>97</v>
      </c>
    </row>
    <row r="1978" spans="1:7">
      <c r="A1978" s="335">
        <v>21</v>
      </c>
      <c r="B1978" s="375">
        <v>40317</v>
      </c>
      <c r="C1978" s="335">
        <v>0</v>
      </c>
      <c r="D1978" s="335">
        <v>70</v>
      </c>
      <c r="E1978" s="335">
        <v>80</v>
      </c>
    </row>
    <row r="1979" spans="1:7">
      <c r="A1979" s="335">
        <v>21</v>
      </c>
      <c r="B1979" s="375">
        <v>40317</v>
      </c>
      <c r="C1979" s="335">
        <v>0</v>
      </c>
      <c r="D1979" s="335">
        <v>70</v>
      </c>
      <c r="E1979" s="335">
        <v>75</v>
      </c>
    </row>
    <row r="1980" spans="1:7">
      <c r="A1980" s="335">
        <v>21</v>
      </c>
      <c r="B1980" s="375">
        <v>40317</v>
      </c>
      <c r="C1980" s="335">
        <v>0</v>
      </c>
      <c r="D1980" s="335">
        <v>10</v>
      </c>
      <c r="E1980" s="335">
        <v>67</v>
      </c>
    </row>
    <row r="1981" spans="1:7" s="371" customFormat="1">
      <c r="A1981" s="335">
        <v>21</v>
      </c>
      <c r="B1981" s="378">
        <v>40318</v>
      </c>
      <c r="C1981" s="335">
        <v>0</v>
      </c>
      <c r="D1981" s="371">
        <v>41</v>
      </c>
      <c r="E1981" s="371">
        <v>150</v>
      </c>
      <c r="G1981" s="371" t="s">
        <v>396</v>
      </c>
    </row>
    <row r="1982" spans="1:7" s="371" customFormat="1">
      <c r="A1982" s="335">
        <v>21</v>
      </c>
      <c r="B1982" s="378">
        <v>40318</v>
      </c>
      <c r="C1982" s="335">
        <v>0</v>
      </c>
      <c r="D1982" s="371">
        <v>41</v>
      </c>
      <c r="E1982" s="371">
        <v>140</v>
      </c>
    </row>
    <row r="1983" spans="1:7">
      <c r="A1983" s="335">
        <v>21</v>
      </c>
      <c r="B1983" s="375">
        <v>40318</v>
      </c>
      <c r="C1983" s="335">
        <v>0</v>
      </c>
      <c r="D1983" s="335">
        <v>10</v>
      </c>
      <c r="E1983" s="335">
        <v>64</v>
      </c>
    </row>
    <row r="1984" spans="1:7">
      <c r="A1984" s="335">
        <v>21</v>
      </c>
      <c r="B1984" s="375">
        <v>40318</v>
      </c>
      <c r="C1984" s="335">
        <v>0</v>
      </c>
      <c r="D1984" s="335">
        <v>10</v>
      </c>
      <c r="E1984" s="335">
        <v>68</v>
      </c>
    </row>
    <row r="1985" spans="1:5">
      <c r="A1985" s="335">
        <v>21</v>
      </c>
      <c r="B1985" s="375">
        <v>40318</v>
      </c>
      <c r="C1985" s="335">
        <v>0</v>
      </c>
      <c r="D1985" s="335">
        <v>10</v>
      </c>
      <c r="E1985" s="335">
        <v>72</v>
      </c>
    </row>
    <row r="1986" spans="1:5">
      <c r="A1986" s="335">
        <v>21</v>
      </c>
      <c r="B1986" s="375">
        <v>40318</v>
      </c>
      <c r="C1986" s="335">
        <v>0</v>
      </c>
      <c r="D1986" s="335">
        <v>10</v>
      </c>
      <c r="E1986" s="335">
        <v>75</v>
      </c>
    </row>
    <row r="1987" spans="1:5">
      <c r="A1987" s="335">
        <v>21</v>
      </c>
      <c r="B1987" s="375">
        <v>40318</v>
      </c>
      <c r="C1987" s="335">
        <v>0</v>
      </c>
      <c r="D1987" s="335">
        <v>10</v>
      </c>
      <c r="E1987" s="335">
        <v>74</v>
      </c>
    </row>
    <row r="1988" spans="1:5">
      <c r="A1988" s="335">
        <v>21</v>
      </c>
      <c r="B1988" s="375">
        <v>40318</v>
      </c>
      <c r="C1988" s="335">
        <v>0</v>
      </c>
      <c r="D1988" s="335">
        <v>10</v>
      </c>
      <c r="E1988" s="335">
        <v>64</v>
      </c>
    </row>
    <row r="1989" spans="1:5">
      <c r="A1989" s="335">
        <v>21</v>
      </c>
      <c r="B1989" s="375">
        <v>40318</v>
      </c>
      <c r="C1989" s="335">
        <v>0</v>
      </c>
      <c r="D1989" s="335">
        <v>10</v>
      </c>
      <c r="E1989" s="335">
        <v>71</v>
      </c>
    </row>
    <row r="1990" spans="1:5">
      <c r="A1990" s="335">
        <v>21</v>
      </c>
      <c r="B1990" s="375">
        <v>40318</v>
      </c>
      <c r="C1990" s="335">
        <v>0</v>
      </c>
      <c r="D1990" s="335">
        <v>10</v>
      </c>
      <c r="E1990" s="335">
        <v>65</v>
      </c>
    </row>
    <row r="1991" spans="1:5">
      <c r="A1991" s="335">
        <v>21</v>
      </c>
      <c r="B1991" s="375">
        <v>40318</v>
      </c>
      <c r="C1991" s="335">
        <v>0</v>
      </c>
      <c r="D1991" s="335">
        <v>10</v>
      </c>
      <c r="E1991" s="335">
        <v>80</v>
      </c>
    </row>
    <row r="1992" spans="1:5">
      <c r="A1992" s="335">
        <v>21</v>
      </c>
      <c r="B1992" s="375">
        <v>40318</v>
      </c>
      <c r="C1992" s="335">
        <v>0</v>
      </c>
      <c r="D1992" s="335">
        <v>71</v>
      </c>
      <c r="E1992" s="335">
        <v>170</v>
      </c>
    </row>
    <row r="1993" spans="1:5">
      <c r="A1993" s="335">
        <v>21</v>
      </c>
      <c r="B1993" s="375">
        <v>40318</v>
      </c>
      <c r="C1993" s="335">
        <v>0</v>
      </c>
      <c r="D1993" s="335">
        <v>71</v>
      </c>
      <c r="E1993" s="335">
        <v>195</v>
      </c>
    </row>
    <row r="1994" spans="1:5">
      <c r="A1994" s="335">
        <v>21</v>
      </c>
      <c r="B1994" s="375">
        <v>40318</v>
      </c>
      <c r="C1994" s="335">
        <v>0</v>
      </c>
      <c r="D1994" s="335">
        <v>11</v>
      </c>
      <c r="E1994" s="335">
        <v>115</v>
      </c>
    </row>
    <row r="1995" spans="1:5">
      <c r="A1995" s="335">
        <v>21</v>
      </c>
      <c r="B1995" s="375">
        <v>40318</v>
      </c>
      <c r="C1995" s="335">
        <v>0</v>
      </c>
      <c r="D1995" s="335">
        <v>10</v>
      </c>
      <c r="E1995" s="335">
        <v>67</v>
      </c>
    </row>
    <row r="1996" spans="1:5">
      <c r="A1996" s="335">
        <v>21</v>
      </c>
      <c r="B1996" s="375">
        <v>40318</v>
      </c>
      <c r="C1996" s="335">
        <v>0</v>
      </c>
      <c r="D1996" s="335">
        <v>10</v>
      </c>
      <c r="E1996" s="335">
        <v>74</v>
      </c>
    </row>
    <row r="1997" spans="1:5">
      <c r="A1997" s="335">
        <v>21</v>
      </c>
      <c r="B1997" s="375">
        <v>40318</v>
      </c>
      <c r="C1997" s="335">
        <v>0</v>
      </c>
      <c r="D1997" s="335">
        <v>10</v>
      </c>
      <c r="E1997" s="335">
        <v>56</v>
      </c>
    </row>
    <row r="1998" spans="1:5">
      <c r="A1998" s="335">
        <v>21</v>
      </c>
      <c r="B1998" s="375">
        <v>40318</v>
      </c>
      <c r="C1998" s="335">
        <v>0</v>
      </c>
      <c r="D1998" s="335">
        <v>10</v>
      </c>
      <c r="E1998" s="335">
        <v>70</v>
      </c>
    </row>
    <row r="1999" spans="1:5">
      <c r="A1999" s="335">
        <v>21</v>
      </c>
      <c r="B1999" s="375">
        <v>40318</v>
      </c>
      <c r="C1999" s="335">
        <v>0</v>
      </c>
      <c r="D1999" s="335">
        <v>10</v>
      </c>
      <c r="E1999" s="335">
        <v>66</v>
      </c>
    </row>
    <row r="2000" spans="1:5">
      <c r="A2000" s="335">
        <v>21</v>
      </c>
      <c r="B2000" s="375">
        <v>40318</v>
      </c>
      <c r="C2000" s="335">
        <v>0</v>
      </c>
      <c r="D2000" s="335">
        <v>10</v>
      </c>
      <c r="E2000" s="335">
        <v>66</v>
      </c>
    </row>
    <row r="2001" spans="1:5">
      <c r="A2001" s="335">
        <v>21</v>
      </c>
      <c r="B2001" s="375">
        <v>40318</v>
      </c>
      <c r="C2001" s="335">
        <v>0</v>
      </c>
      <c r="D2001" s="335">
        <v>10</v>
      </c>
      <c r="E2001" s="335">
        <v>63</v>
      </c>
    </row>
    <row r="2002" spans="1:5">
      <c r="A2002" s="335">
        <v>21</v>
      </c>
      <c r="B2002" s="375">
        <v>40318</v>
      </c>
      <c r="C2002" s="335">
        <v>0</v>
      </c>
      <c r="D2002" s="335">
        <v>10</v>
      </c>
      <c r="E2002" s="335">
        <v>65</v>
      </c>
    </row>
    <row r="2003" spans="1:5">
      <c r="A2003" s="335">
        <v>21</v>
      </c>
      <c r="B2003" s="375">
        <v>40318</v>
      </c>
      <c r="C2003" s="335">
        <v>0</v>
      </c>
      <c r="D2003" s="335">
        <v>11</v>
      </c>
      <c r="E2003" s="335">
        <v>107</v>
      </c>
    </row>
    <row r="2004" spans="1:5">
      <c r="A2004" s="335">
        <v>21</v>
      </c>
      <c r="B2004" s="375">
        <v>40320</v>
      </c>
      <c r="C2004" s="335">
        <v>0</v>
      </c>
      <c r="D2004" s="335">
        <v>10</v>
      </c>
      <c r="E2004" s="335">
        <v>76</v>
      </c>
    </row>
    <row r="2005" spans="1:5">
      <c r="A2005" s="335">
        <v>21</v>
      </c>
      <c r="B2005" s="375">
        <v>40320</v>
      </c>
      <c r="C2005" s="335">
        <v>0</v>
      </c>
      <c r="D2005" s="335">
        <v>10</v>
      </c>
      <c r="E2005" s="335">
        <v>70</v>
      </c>
    </row>
    <row r="2006" spans="1:5">
      <c r="A2006" s="335">
        <v>21</v>
      </c>
      <c r="B2006" s="375">
        <v>40320</v>
      </c>
      <c r="C2006" s="335">
        <v>0</v>
      </c>
      <c r="D2006" s="335">
        <v>11</v>
      </c>
      <c r="E2006" s="335">
        <v>94</v>
      </c>
    </row>
    <row r="2007" spans="1:5">
      <c r="A2007" s="335">
        <v>21</v>
      </c>
      <c r="B2007" s="375">
        <v>40321</v>
      </c>
      <c r="C2007" s="335">
        <v>8</v>
      </c>
      <c r="D2007" s="335">
        <v>71</v>
      </c>
      <c r="E2007" s="335">
        <v>180</v>
      </c>
    </row>
    <row r="2008" spans="1:5">
      <c r="A2008" s="335">
        <v>21</v>
      </c>
      <c r="B2008" s="375">
        <v>40321</v>
      </c>
      <c r="C2008" s="335">
        <v>8</v>
      </c>
      <c r="D2008" s="335">
        <v>71</v>
      </c>
      <c r="E2008" s="335">
        <v>161</v>
      </c>
    </row>
    <row r="2009" spans="1:5">
      <c r="A2009" s="335">
        <v>21</v>
      </c>
      <c r="B2009" s="375">
        <v>40321</v>
      </c>
      <c r="C2009" s="335">
        <v>8</v>
      </c>
      <c r="D2009" s="335">
        <v>71</v>
      </c>
      <c r="E2009" s="335">
        <v>208</v>
      </c>
    </row>
    <row r="2010" spans="1:5">
      <c r="A2010" s="335">
        <v>21</v>
      </c>
      <c r="B2010" s="375">
        <v>40321</v>
      </c>
      <c r="C2010" s="335">
        <v>8</v>
      </c>
      <c r="D2010" s="335">
        <v>41</v>
      </c>
      <c r="E2010" s="335">
        <v>143</v>
      </c>
    </row>
    <row r="2011" spans="1:5">
      <c r="A2011" s="335">
        <v>21</v>
      </c>
      <c r="B2011" s="375">
        <v>40321</v>
      </c>
      <c r="C2011" s="335">
        <v>8</v>
      </c>
      <c r="D2011" s="335">
        <v>41</v>
      </c>
      <c r="E2011" s="335">
        <v>119</v>
      </c>
    </row>
    <row r="2012" spans="1:5">
      <c r="A2012" s="335">
        <v>21</v>
      </c>
      <c r="B2012" s="375">
        <v>40321</v>
      </c>
      <c r="C2012" s="335">
        <v>8</v>
      </c>
      <c r="D2012" s="335">
        <v>41</v>
      </c>
      <c r="E2012" s="335">
        <v>137</v>
      </c>
    </row>
    <row r="2013" spans="1:5">
      <c r="A2013" s="335">
        <v>21</v>
      </c>
      <c r="B2013" s="375">
        <v>40321</v>
      </c>
      <c r="C2013" s="335">
        <v>0</v>
      </c>
      <c r="D2013" s="335">
        <v>71</v>
      </c>
      <c r="E2013" s="335">
        <v>187</v>
      </c>
    </row>
    <row r="2014" spans="1:5">
      <c r="A2014" s="335">
        <v>21</v>
      </c>
      <c r="B2014" s="375">
        <v>40321</v>
      </c>
      <c r="C2014" s="335">
        <v>0</v>
      </c>
      <c r="D2014" s="335">
        <v>71</v>
      </c>
      <c r="E2014" s="335">
        <v>165</v>
      </c>
    </row>
    <row r="2015" spans="1:5">
      <c r="A2015" s="335">
        <v>21</v>
      </c>
      <c r="B2015" s="375">
        <v>40321</v>
      </c>
      <c r="C2015" s="335">
        <v>0</v>
      </c>
      <c r="D2015" s="335">
        <v>71</v>
      </c>
      <c r="E2015" s="335">
        <v>154</v>
      </c>
    </row>
    <row r="2016" spans="1:5">
      <c r="A2016" s="335">
        <v>21</v>
      </c>
      <c r="B2016" s="375">
        <v>40321</v>
      </c>
      <c r="C2016" s="335">
        <v>0</v>
      </c>
      <c r="D2016" s="335">
        <v>71</v>
      </c>
      <c r="E2016" s="335">
        <v>159</v>
      </c>
    </row>
    <row r="2017" spans="1:5">
      <c r="A2017" s="335">
        <v>21</v>
      </c>
      <c r="B2017" s="375">
        <v>40321</v>
      </c>
      <c r="C2017" s="335">
        <v>0</v>
      </c>
      <c r="D2017" s="335">
        <v>71</v>
      </c>
      <c r="E2017" s="335">
        <v>164</v>
      </c>
    </row>
    <row r="2018" spans="1:5">
      <c r="A2018" s="335">
        <v>21</v>
      </c>
      <c r="B2018" s="375">
        <v>40321</v>
      </c>
      <c r="C2018" s="335">
        <v>0</v>
      </c>
      <c r="D2018" s="335">
        <v>71</v>
      </c>
      <c r="E2018" s="335">
        <v>130</v>
      </c>
    </row>
    <row r="2019" spans="1:5">
      <c r="A2019" s="335">
        <v>21</v>
      </c>
      <c r="B2019" s="375">
        <v>40321</v>
      </c>
      <c r="C2019" s="335">
        <v>0</v>
      </c>
      <c r="D2019" s="335">
        <v>71</v>
      </c>
      <c r="E2019" s="335">
        <v>125</v>
      </c>
    </row>
    <row r="2020" spans="1:5">
      <c r="A2020" s="335">
        <v>21</v>
      </c>
      <c r="B2020" s="375">
        <v>40321</v>
      </c>
      <c r="C2020" s="335">
        <v>0</v>
      </c>
      <c r="D2020" s="335">
        <v>71</v>
      </c>
      <c r="E2020" s="335">
        <v>141</v>
      </c>
    </row>
    <row r="2021" spans="1:5">
      <c r="A2021" s="335">
        <v>21</v>
      </c>
      <c r="B2021" s="375">
        <v>40321</v>
      </c>
      <c r="C2021" s="335">
        <v>0</v>
      </c>
      <c r="D2021" s="335">
        <v>10</v>
      </c>
      <c r="E2021" s="335">
        <v>72</v>
      </c>
    </row>
    <row r="2022" spans="1:5">
      <c r="A2022" s="335">
        <v>21</v>
      </c>
      <c r="B2022" s="375">
        <v>40321</v>
      </c>
      <c r="C2022" s="335">
        <v>0</v>
      </c>
      <c r="D2022" s="335">
        <v>10</v>
      </c>
      <c r="E2022" s="335">
        <v>72</v>
      </c>
    </row>
    <row r="2023" spans="1:5">
      <c r="A2023" s="335">
        <v>21</v>
      </c>
      <c r="B2023" s="375">
        <v>40321</v>
      </c>
      <c r="C2023" s="335">
        <v>0</v>
      </c>
      <c r="D2023" s="335">
        <v>10</v>
      </c>
      <c r="E2023" s="335">
        <v>66</v>
      </c>
    </row>
    <row r="2024" spans="1:5">
      <c r="A2024" s="335">
        <v>21</v>
      </c>
      <c r="B2024" s="375">
        <v>40321</v>
      </c>
      <c r="C2024" s="335">
        <v>0</v>
      </c>
      <c r="D2024" s="335">
        <v>10</v>
      </c>
      <c r="E2024" s="335">
        <v>64</v>
      </c>
    </row>
    <row r="2025" spans="1:5">
      <c r="A2025" s="335">
        <v>21</v>
      </c>
      <c r="B2025" s="375">
        <v>40321</v>
      </c>
      <c r="C2025" s="335">
        <v>0</v>
      </c>
      <c r="D2025" s="335">
        <v>10</v>
      </c>
      <c r="E2025" s="335">
        <v>56</v>
      </c>
    </row>
    <row r="2026" spans="1:5">
      <c r="A2026" s="335">
        <v>21</v>
      </c>
      <c r="B2026" s="375">
        <v>40321</v>
      </c>
      <c r="C2026" s="335">
        <v>0</v>
      </c>
      <c r="D2026" s="335">
        <v>10</v>
      </c>
      <c r="E2026" s="335">
        <v>66</v>
      </c>
    </row>
    <row r="2027" spans="1:5">
      <c r="A2027" s="335">
        <v>21</v>
      </c>
      <c r="B2027" s="375">
        <v>40321</v>
      </c>
      <c r="C2027" s="335">
        <v>0</v>
      </c>
      <c r="D2027" s="335">
        <v>10</v>
      </c>
      <c r="E2027" s="335">
        <v>76</v>
      </c>
    </row>
    <row r="2028" spans="1:5">
      <c r="A2028" s="335">
        <v>21</v>
      </c>
      <c r="B2028" s="375">
        <v>40321</v>
      </c>
      <c r="C2028" s="335">
        <v>13</v>
      </c>
      <c r="D2028" s="335">
        <v>41</v>
      </c>
      <c r="E2028" s="335">
        <v>138</v>
      </c>
    </row>
    <row r="2029" spans="1:5">
      <c r="A2029" s="335">
        <v>21</v>
      </c>
      <c r="B2029" s="375">
        <v>40321</v>
      </c>
      <c r="C2029" s="335">
        <v>13</v>
      </c>
      <c r="D2029" s="335">
        <v>41</v>
      </c>
      <c r="E2029" s="335">
        <v>149</v>
      </c>
    </row>
    <row r="2030" spans="1:5">
      <c r="A2030" s="335">
        <v>21</v>
      </c>
      <c r="B2030" s="375">
        <v>40321</v>
      </c>
      <c r="C2030" s="335">
        <v>13</v>
      </c>
      <c r="D2030" s="335">
        <v>41</v>
      </c>
      <c r="E2030" s="335">
        <v>138</v>
      </c>
    </row>
    <row r="2031" spans="1:5">
      <c r="A2031" s="335">
        <v>21</v>
      </c>
      <c r="B2031" s="375">
        <v>40321</v>
      </c>
      <c r="C2031" s="335">
        <v>13</v>
      </c>
      <c r="D2031" s="335">
        <v>41</v>
      </c>
      <c r="E2031" s="335">
        <v>133</v>
      </c>
    </row>
    <row r="2032" spans="1:5">
      <c r="A2032" s="335">
        <v>21</v>
      </c>
      <c r="B2032" s="375">
        <v>40321</v>
      </c>
      <c r="C2032" s="335">
        <v>13</v>
      </c>
      <c r="D2032" s="335">
        <v>41</v>
      </c>
      <c r="E2032" s="335">
        <v>133</v>
      </c>
    </row>
    <row r="2033" spans="1:5">
      <c r="A2033" s="335">
        <v>21</v>
      </c>
      <c r="B2033" s="375">
        <v>40321</v>
      </c>
      <c r="C2033" s="335">
        <v>13</v>
      </c>
      <c r="D2033" s="335">
        <v>41</v>
      </c>
      <c r="E2033" s="335">
        <v>146</v>
      </c>
    </row>
    <row r="2034" spans="1:5">
      <c r="A2034" s="335">
        <v>21</v>
      </c>
      <c r="B2034" s="375">
        <v>40321</v>
      </c>
      <c r="C2034" s="335">
        <v>13</v>
      </c>
      <c r="D2034" s="335">
        <v>41</v>
      </c>
      <c r="E2034" s="335">
        <v>127</v>
      </c>
    </row>
    <row r="2035" spans="1:5">
      <c r="A2035" s="335">
        <v>21</v>
      </c>
      <c r="B2035" s="375">
        <v>40321</v>
      </c>
      <c r="C2035" s="335">
        <v>13</v>
      </c>
      <c r="D2035" s="335">
        <v>41</v>
      </c>
      <c r="E2035" s="335">
        <v>129</v>
      </c>
    </row>
    <row r="2036" spans="1:5">
      <c r="A2036" s="335">
        <v>21</v>
      </c>
      <c r="B2036" s="375">
        <v>40321</v>
      </c>
      <c r="C2036" s="335">
        <v>13</v>
      </c>
      <c r="D2036" s="335">
        <v>41</v>
      </c>
      <c r="E2036" s="335">
        <v>130</v>
      </c>
    </row>
    <row r="2037" spans="1:5">
      <c r="A2037" s="335">
        <v>21</v>
      </c>
      <c r="B2037" s="375">
        <v>40321</v>
      </c>
      <c r="C2037" s="335">
        <v>13</v>
      </c>
      <c r="D2037" s="335">
        <v>41</v>
      </c>
      <c r="E2037" s="335">
        <v>132</v>
      </c>
    </row>
    <row r="2038" spans="1:5">
      <c r="A2038" s="335">
        <v>21</v>
      </c>
      <c r="B2038" s="375">
        <v>40321</v>
      </c>
      <c r="C2038" s="335">
        <v>13</v>
      </c>
      <c r="D2038" s="335">
        <v>41</v>
      </c>
      <c r="E2038" s="335">
        <v>130</v>
      </c>
    </row>
    <row r="2039" spans="1:5">
      <c r="A2039" s="335">
        <v>21</v>
      </c>
      <c r="B2039" s="375">
        <v>40321</v>
      </c>
      <c r="C2039" s="335">
        <v>13</v>
      </c>
      <c r="D2039" s="335">
        <v>41</v>
      </c>
      <c r="E2039" s="335">
        <v>149</v>
      </c>
    </row>
    <row r="2040" spans="1:5">
      <c r="A2040" s="335">
        <v>21</v>
      </c>
      <c r="B2040" s="375">
        <v>40321</v>
      </c>
      <c r="C2040" s="335">
        <v>13</v>
      </c>
      <c r="D2040" s="335">
        <v>41</v>
      </c>
      <c r="E2040" s="335">
        <v>142</v>
      </c>
    </row>
    <row r="2041" spans="1:5">
      <c r="A2041" s="335">
        <v>21</v>
      </c>
      <c r="B2041" s="375">
        <v>40321</v>
      </c>
      <c r="C2041" s="335">
        <v>13</v>
      </c>
      <c r="D2041" s="335">
        <v>41</v>
      </c>
      <c r="E2041" s="335">
        <v>135</v>
      </c>
    </row>
    <row r="2042" spans="1:5">
      <c r="A2042" s="335">
        <v>21</v>
      </c>
      <c r="B2042" s="375">
        <v>40321</v>
      </c>
      <c r="C2042" s="335">
        <v>13</v>
      </c>
      <c r="D2042" s="335">
        <v>41</v>
      </c>
      <c r="E2042" s="335">
        <v>128</v>
      </c>
    </row>
    <row r="2043" spans="1:5">
      <c r="A2043" s="335">
        <v>21</v>
      </c>
      <c r="B2043" s="375">
        <v>40321</v>
      </c>
      <c r="C2043" s="335">
        <v>13</v>
      </c>
      <c r="D2043" s="335">
        <v>41</v>
      </c>
      <c r="E2043" s="335">
        <v>130</v>
      </c>
    </row>
    <row r="2044" spans="1:5">
      <c r="A2044" s="335">
        <v>21</v>
      </c>
      <c r="B2044" s="375">
        <v>40321</v>
      </c>
      <c r="C2044" s="335">
        <v>0</v>
      </c>
      <c r="D2044" s="335">
        <v>41</v>
      </c>
      <c r="E2044" s="335">
        <v>121</v>
      </c>
    </row>
    <row r="2045" spans="1:5">
      <c r="A2045" s="335">
        <v>21</v>
      </c>
      <c r="B2045" s="375">
        <v>40321</v>
      </c>
      <c r="C2045" s="335">
        <v>0</v>
      </c>
      <c r="D2045" s="335">
        <v>41</v>
      </c>
      <c r="E2045" s="335">
        <v>116</v>
      </c>
    </row>
    <row r="2046" spans="1:5">
      <c r="A2046" s="335">
        <v>21</v>
      </c>
      <c r="B2046" s="375">
        <v>40321</v>
      </c>
      <c r="C2046" s="335">
        <v>0</v>
      </c>
      <c r="D2046" s="335">
        <v>41</v>
      </c>
      <c r="E2046" s="335">
        <v>134</v>
      </c>
    </row>
    <row r="2047" spans="1:5">
      <c r="A2047" s="335">
        <v>21</v>
      </c>
      <c r="B2047" s="375">
        <v>40321</v>
      </c>
      <c r="C2047" s="335">
        <v>0</v>
      </c>
      <c r="D2047" s="335">
        <v>41</v>
      </c>
      <c r="E2047" s="335">
        <v>133</v>
      </c>
    </row>
    <row r="2048" spans="1:5">
      <c r="A2048" s="335">
        <v>21</v>
      </c>
      <c r="B2048" s="375">
        <v>40321</v>
      </c>
      <c r="C2048" s="335">
        <v>0</v>
      </c>
      <c r="D2048" s="335">
        <v>41</v>
      </c>
      <c r="E2048" s="335">
        <v>133</v>
      </c>
    </row>
    <row r="2049" spans="1:5">
      <c r="A2049" s="335">
        <v>21</v>
      </c>
      <c r="B2049" s="375">
        <v>40321</v>
      </c>
      <c r="C2049" s="335">
        <v>0</v>
      </c>
      <c r="D2049" s="335">
        <v>41</v>
      </c>
      <c r="E2049" s="335">
        <v>104</v>
      </c>
    </row>
    <row r="2050" spans="1:5">
      <c r="A2050" s="335">
        <v>21</v>
      </c>
      <c r="B2050" s="375">
        <v>40321</v>
      </c>
      <c r="C2050" s="335">
        <v>0</v>
      </c>
      <c r="D2050" s="335">
        <v>41</v>
      </c>
      <c r="E2050" s="335">
        <v>106</v>
      </c>
    </row>
    <row r="2051" spans="1:5">
      <c r="A2051" s="335">
        <v>21</v>
      </c>
      <c r="B2051" s="375">
        <v>40321</v>
      </c>
      <c r="C2051" s="335">
        <v>0</v>
      </c>
      <c r="D2051" s="335">
        <v>41</v>
      </c>
      <c r="E2051" s="335">
        <v>122</v>
      </c>
    </row>
    <row r="2052" spans="1:5">
      <c r="A2052" s="335">
        <v>21</v>
      </c>
      <c r="B2052" s="375">
        <v>40321</v>
      </c>
      <c r="C2052" s="335">
        <v>0</v>
      </c>
      <c r="D2052" s="335">
        <v>41</v>
      </c>
      <c r="E2052" s="335">
        <v>141</v>
      </c>
    </row>
    <row r="2053" spans="1:5">
      <c r="A2053" s="335">
        <v>21</v>
      </c>
      <c r="B2053" s="375">
        <v>40321</v>
      </c>
      <c r="C2053" s="335">
        <v>0</v>
      </c>
      <c r="D2053" s="335">
        <v>41</v>
      </c>
      <c r="E2053" s="335">
        <v>138</v>
      </c>
    </row>
    <row r="2054" spans="1:5">
      <c r="A2054" s="335">
        <v>21</v>
      </c>
      <c r="B2054" s="375">
        <v>40321</v>
      </c>
      <c r="C2054" s="335">
        <v>0</v>
      </c>
      <c r="D2054" s="335">
        <v>41</v>
      </c>
      <c r="E2054" s="335">
        <v>149</v>
      </c>
    </row>
    <row r="2055" spans="1:5">
      <c r="A2055" s="335">
        <v>21</v>
      </c>
      <c r="B2055" s="375">
        <v>40321</v>
      </c>
      <c r="C2055" s="335">
        <v>0</v>
      </c>
      <c r="D2055" s="335">
        <v>41</v>
      </c>
      <c r="E2055" s="335">
        <v>89</v>
      </c>
    </row>
    <row r="2056" spans="1:5">
      <c r="A2056" s="335">
        <v>21</v>
      </c>
      <c r="B2056" s="375">
        <v>40321</v>
      </c>
      <c r="C2056" s="335">
        <v>0</v>
      </c>
      <c r="D2056" s="335">
        <v>41</v>
      </c>
      <c r="E2056" s="335">
        <v>99</v>
      </c>
    </row>
    <row r="2057" spans="1:5">
      <c r="A2057" s="335">
        <v>21</v>
      </c>
      <c r="B2057" s="375">
        <v>40321</v>
      </c>
      <c r="C2057" s="335">
        <v>0</v>
      </c>
      <c r="D2057" s="335">
        <v>41</v>
      </c>
      <c r="E2057" s="335">
        <v>114</v>
      </c>
    </row>
    <row r="2058" spans="1:5">
      <c r="A2058" s="335">
        <v>21</v>
      </c>
      <c r="B2058" s="375">
        <v>40321</v>
      </c>
      <c r="C2058" s="335">
        <v>0</v>
      </c>
      <c r="D2058" s="335">
        <v>41</v>
      </c>
      <c r="E2058" s="335">
        <v>104</v>
      </c>
    </row>
    <row r="2059" spans="1:5">
      <c r="A2059" s="335">
        <v>21</v>
      </c>
      <c r="B2059" s="375">
        <v>40321</v>
      </c>
      <c r="C2059" s="335">
        <v>0</v>
      </c>
      <c r="D2059" s="335">
        <v>41</v>
      </c>
      <c r="E2059" s="335">
        <v>97</v>
      </c>
    </row>
    <row r="2060" spans="1:5">
      <c r="A2060" s="335">
        <v>21</v>
      </c>
      <c r="B2060" s="375">
        <v>40321</v>
      </c>
      <c r="C2060" s="335">
        <v>13</v>
      </c>
      <c r="D2060" s="335">
        <v>71</v>
      </c>
      <c r="E2060" s="335">
        <v>186</v>
      </c>
    </row>
    <row r="2061" spans="1:5">
      <c r="A2061" s="335">
        <v>21</v>
      </c>
      <c r="B2061" s="375">
        <v>40321</v>
      </c>
      <c r="C2061" s="335">
        <v>13</v>
      </c>
      <c r="D2061" s="335">
        <v>71</v>
      </c>
      <c r="E2061" s="335">
        <v>190</v>
      </c>
    </row>
    <row r="2062" spans="1:5">
      <c r="A2062" s="335">
        <v>21</v>
      </c>
      <c r="B2062" s="375">
        <v>40321</v>
      </c>
      <c r="C2062" s="335">
        <v>0</v>
      </c>
      <c r="D2062" s="335">
        <v>71</v>
      </c>
      <c r="E2062" s="335">
        <v>199</v>
      </c>
    </row>
    <row r="2063" spans="1:5">
      <c r="A2063" s="335">
        <v>21</v>
      </c>
      <c r="B2063" s="375">
        <v>40321</v>
      </c>
      <c r="C2063" s="335">
        <v>0</v>
      </c>
      <c r="D2063" s="335">
        <v>71</v>
      </c>
      <c r="E2063" s="335">
        <v>172</v>
      </c>
    </row>
    <row r="2064" spans="1:5">
      <c r="A2064" s="335">
        <v>21</v>
      </c>
      <c r="B2064" s="375">
        <v>40321</v>
      </c>
      <c r="C2064" s="335">
        <v>0</v>
      </c>
      <c r="D2064" s="335">
        <v>71</v>
      </c>
      <c r="E2064" s="335">
        <v>194</v>
      </c>
    </row>
    <row r="2065" spans="1:5">
      <c r="A2065" s="335">
        <v>21</v>
      </c>
      <c r="B2065" s="375">
        <v>40321</v>
      </c>
      <c r="C2065" s="335">
        <v>0</v>
      </c>
      <c r="D2065" s="335">
        <v>71</v>
      </c>
      <c r="E2065" s="335">
        <v>197</v>
      </c>
    </row>
    <row r="2066" spans="1:5">
      <c r="A2066" s="335">
        <v>21</v>
      </c>
      <c r="B2066" s="375">
        <v>40321</v>
      </c>
      <c r="C2066" s="335">
        <v>0</v>
      </c>
      <c r="D2066" s="335">
        <v>71</v>
      </c>
      <c r="E2066" s="335">
        <v>186</v>
      </c>
    </row>
    <row r="2067" spans="1:5">
      <c r="A2067" s="335">
        <v>21</v>
      </c>
      <c r="B2067" s="375">
        <v>40321</v>
      </c>
      <c r="C2067" s="335">
        <v>0</v>
      </c>
      <c r="D2067" s="335">
        <v>71</v>
      </c>
      <c r="E2067" s="335">
        <v>170</v>
      </c>
    </row>
    <row r="2068" spans="1:5">
      <c r="A2068" s="335">
        <v>21</v>
      </c>
      <c r="B2068" s="375">
        <v>40321</v>
      </c>
      <c r="C2068" s="335">
        <v>0</v>
      </c>
      <c r="D2068" s="335">
        <v>71</v>
      </c>
      <c r="E2068" s="335">
        <v>199</v>
      </c>
    </row>
    <row r="2069" spans="1:5">
      <c r="A2069" s="335">
        <v>21</v>
      </c>
      <c r="B2069" s="375">
        <v>40321</v>
      </c>
      <c r="C2069" s="335">
        <v>0</v>
      </c>
      <c r="D2069" s="335">
        <v>71</v>
      </c>
      <c r="E2069" s="335">
        <v>170</v>
      </c>
    </row>
    <row r="2070" spans="1:5">
      <c r="A2070" s="335">
        <v>21</v>
      </c>
      <c r="B2070" s="375">
        <v>40321</v>
      </c>
      <c r="C2070" s="335">
        <v>0</v>
      </c>
      <c r="D2070" s="335">
        <v>71</v>
      </c>
      <c r="E2070" s="335">
        <v>204</v>
      </c>
    </row>
    <row r="2071" spans="1:5">
      <c r="A2071" s="335">
        <v>21</v>
      </c>
      <c r="B2071" s="375">
        <v>40321</v>
      </c>
      <c r="C2071" s="335">
        <v>0</v>
      </c>
      <c r="D2071" s="335">
        <v>71</v>
      </c>
      <c r="E2071" s="335">
        <v>175</v>
      </c>
    </row>
    <row r="2072" spans="1:5">
      <c r="A2072" s="335">
        <v>21</v>
      </c>
      <c r="B2072" s="375">
        <v>40321</v>
      </c>
      <c r="C2072" s="335">
        <v>0</v>
      </c>
      <c r="D2072" s="335">
        <v>100</v>
      </c>
      <c r="E2072" s="335">
        <v>136</v>
      </c>
    </row>
    <row r="2073" spans="1:5">
      <c r="A2073" s="335">
        <v>22</v>
      </c>
      <c r="B2073" s="375">
        <v>40322</v>
      </c>
      <c r="C2073" s="335">
        <v>8</v>
      </c>
      <c r="D2073" s="335">
        <v>71</v>
      </c>
      <c r="E2073" s="335">
        <v>170</v>
      </c>
    </row>
    <row r="2074" spans="1:5">
      <c r="A2074" s="335">
        <v>22</v>
      </c>
      <c r="B2074" s="375">
        <v>40322</v>
      </c>
      <c r="C2074" s="335">
        <v>8</v>
      </c>
      <c r="D2074" s="335">
        <v>71</v>
      </c>
      <c r="E2074" s="335">
        <v>165</v>
      </c>
    </row>
    <row r="2075" spans="1:5">
      <c r="A2075" s="335">
        <v>22</v>
      </c>
      <c r="B2075" s="375">
        <v>40322</v>
      </c>
      <c r="C2075" s="335">
        <v>0</v>
      </c>
      <c r="D2075" s="335">
        <v>71</v>
      </c>
      <c r="E2075" s="335">
        <v>115</v>
      </c>
    </row>
    <row r="2076" spans="1:5">
      <c r="A2076" s="335">
        <v>22</v>
      </c>
      <c r="B2076" s="375">
        <v>40322</v>
      </c>
      <c r="C2076" s="335">
        <v>0</v>
      </c>
      <c r="D2076" s="335">
        <v>91</v>
      </c>
      <c r="E2076" s="335">
        <v>133</v>
      </c>
    </row>
    <row r="2077" spans="1:5">
      <c r="A2077" s="335">
        <v>22</v>
      </c>
      <c r="B2077" s="375">
        <v>40322</v>
      </c>
      <c r="C2077" s="335">
        <v>0</v>
      </c>
      <c r="D2077" s="335">
        <v>10</v>
      </c>
      <c r="E2077" s="335">
        <v>80</v>
      </c>
    </row>
    <row r="2078" spans="1:5">
      <c r="A2078" s="335">
        <v>22</v>
      </c>
      <c r="B2078" s="375">
        <v>40322</v>
      </c>
      <c r="C2078" s="335">
        <v>0</v>
      </c>
      <c r="D2078" s="335">
        <v>10</v>
      </c>
      <c r="E2078" s="335">
        <v>69</v>
      </c>
    </row>
    <row r="2079" spans="1:5">
      <c r="A2079" s="335">
        <v>22</v>
      </c>
      <c r="B2079" s="375">
        <v>40322</v>
      </c>
      <c r="C2079" s="335">
        <v>0</v>
      </c>
      <c r="D2079" s="335">
        <v>10</v>
      </c>
      <c r="E2079" s="335">
        <v>78</v>
      </c>
    </row>
    <row r="2080" spans="1:5">
      <c r="A2080" s="335">
        <v>22</v>
      </c>
      <c r="B2080" s="375">
        <v>40322</v>
      </c>
      <c r="C2080" s="335">
        <v>0</v>
      </c>
      <c r="D2080" s="335">
        <v>10</v>
      </c>
      <c r="E2080" s="335">
        <v>78</v>
      </c>
    </row>
    <row r="2081" spans="1:5">
      <c r="A2081" s="335">
        <v>22</v>
      </c>
      <c r="B2081" s="375">
        <v>40322</v>
      </c>
      <c r="C2081" s="335">
        <v>0</v>
      </c>
      <c r="D2081" s="335">
        <v>10</v>
      </c>
      <c r="E2081" s="335">
        <v>71</v>
      </c>
    </row>
    <row r="2082" spans="1:5">
      <c r="A2082" s="335">
        <v>22</v>
      </c>
      <c r="B2082" s="375">
        <v>40322</v>
      </c>
      <c r="C2082" s="335">
        <v>0</v>
      </c>
      <c r="D2082" s="335">
        <v>10</v>
      </c>
      <c r="E2082" s="335">
        <v>68</v>
      </c>
    </row>
    <row r="2083" spans="1:5">
      <c r="A2083" s="335">
        <v>22</v>
      </c>
      <c r="B2083" s="375">
        <v>40322</v>
      </c>
      <c r="C2083" s="335">
        <v>0</v>
      </c>
      <c r="D2083" s="335">
        <v>10</v>
      </c>
      <c r="E2083" s="335">
        <v>69</v>
      </c>
    </row>
    <row r="2084" spans="1:5">
      <c r="A2084" s="335">
        <v>22</v>
      </c>
      <c r="B2084" s="375">
        <v>40322</v>
      </c>
      <c r="C2084" s="335">
        <v>0</v>
      </c>
      <c r="D2084" s="335">
        <v>10</v>
      </c>
      <c r="E2084" s="335">
        <v>63</v>
      </c>
    </row>
    <row r="2085" spans="1:5">
      <c r="A2085" s="335">
        <v>22</v>
      </c>
      <c r="B2085" s="375">
        <v>40322</v>
      </c>
      <c r="C2085" s="335">
        <v>0</v>
      </c>
      <c r="D2085" s="335">
        <v>10</v>
      </c>
      <c r="E2085" s="335">
        <v>76</v>
      </c>
    </row>
    <row r="2086" spans="1:5">
      <c r="A2086" s="335">
        <v>22</v>
      </c>
      <c r="B2086" s="375">
        <v>40322</v>
      </c>
      <c r="C2086" s="335">
        <v>0</v>
      </c>
      <c r="D2086" s="335">
        <v>10</v>
      </c>
      <c r="E2086" s="335">
        <v>75</v>
      </c>
    </row>
    <row r="2087" spans="1:5">
      <c r="A2087" s="335">
        <v>22</v>
      </c>
      <c r="B2087" s="375">
        <v>40322</v>
      </c>
      <c r="C2087" s="335">
        <v>0</v>
      </c>
      <c r="D2087" s="335">
        <v>10</v>
      </c>
      <c r="E2087" s="335">
        <v>80</v>
      </c>
    </row>
    <row r="2088" spans="1:5">
      <c r="A2088" s="335">
        <v>22</v>
      </c>
      <c r="B2088" s="375">
        <v>40322</v>
      </c>
      <c r="C2088" s="335">
        <v>13</v>
      </c>
      <c r="D2088" s="335">
        <v>41</v>
      </c>
      <c r="E2088" s="335">
        <v>134</v>
      </c>
    </row>
    <row r="2089" spans="1:5">
      <c r="A2089" s="335">
        <v>22</v>
      </c>
      <c r="B2089" s="375">
        <v>40322</v>
      </c>
      <c r="C2089" s="335">
        <v>13</v>
      </c>
      <c r="D2089" s="335">
        <v>41</v>
      </c>
      <c r="E2089" s="335">
        <v>142</v>
      </c>
    </row>
    <row r="2090" spans="1:5">
      <c r="A2090" s="335">
        <v>22</v>
      </c>
      <c r="B2090" s="375">
        <v>40322</v>
      </c>
      <c r="C2090" s="335">
        <v>13</v>
      </c>
      <c r="D2090" s="335">
        <v>41</v>
      </c>
      <c r="E2090" s="335">
        <v>138</v>
      </c>
    </row>
    <row r="2091" spans="1:5">
      <c r="A2091" s="335">
        <v>22</v>
      </c>
      <c r="B2091" s="375">
        <v>40322</v>
      </c>
      <c r="C2091" s="335">
        <v>13</v>
      </c>
      <c r="D2091" s="335">
        <v>41</v>
      </c>
      <c r="E2091" s="335">
        <v>141</v>
      </c>
    </row>
    <row r="2092" spans="1:5">
      <c r="A2092" s="335">
        <v>22</v>
      </c>
      <c r="B2092" s="375">
        <v>40322</v>
      </c>
      <c r="C2092" s="335">
        <v>13</v>
      </c>
      <c r="D2092" s="335">
        <v>41</v>
      </c>
      <c r="E2092" s="335">
        <v>129</v>
      </c>
    </row>
    <row r="2093" spans="1:5">
      <c r="A2093" s="335">
        <v>22</v>
      </c>
      <c r="B2093" s="375">
        <v>40322</v>
      </c>
      <c r="C2093" s="335">
        <v>13</v>
      </c>
      <c r="D2093" s="335">
        <v>41</v>
      </c>
      <c r="E2093" s="335">
        <v>136</v>
      </c>
    </row>
    <row r="2094" spans="1:5">
      <c r="A2094" s="335">
        <v>22</v>
      </c>
      <c r="B2094" s="375">
        <v>40322</v>
      </c>
      <c r="C2094" s="335">
        <v>19</v>
      </c>
      <c r="D2094" s="335">
        <v>41</v>
      </c>
      <c r="E2094" s="335">
        <v>126</v>
      </c>
    </row>
    <row r="2095" spans="1:5">
      <c r="A2095" s="335">
        <v>22</v>
      </c>
      <c r="B2095" s="375">
        <v>40322</v>
      </c>
      <c r="C2095" s="335">
        <v>13</v>
      </c>
      <c r="D2095" s="335">
        <v>41</v>
      </c>
      <c r="E2095" s="335">
        <v>133</v>
      </c>
    </row>
    <row r="2096" spans="1:5">
      <c r="A2096" s="335">
        <v>22</v>
      </c>
      <c r="B2096" s="375">
        <v>40322</v>
      </c>
      <c r="C2096" s="335">
        <v>13</v>
      </c>
      <c r="D2096" s="335">
        <v>41</v>
      </c>
      <c r="E2096" s="335">
        <v>123</v>
      </c>
    </row>
    <row r="2097" spans="1:5">
      <c r="A2097" s="335">
        <v>22</v>
      </c>
      <c r="B2097" s="375">
        <v>40322</v>
      </c>
      <c r="C2097" s="335">
        <v>13</v>
      </c>
      <c r="D2097" s="335">
        <v>41</v>
      </c>
      <c r="E2097" s="335">
        <v>139</v>
      </c>
    </row>
    <row r="2098" spans="1:5">
      <c r="A2098" s="335">
        <v>22</v>
      </c>
      <c r="B2098" s="375">
        <v>40322</v>
      </c>
      <c r="C2098" s="335">
        <v>13</v>
      </c>
      <c r="D2098" s="335">
        <v>41</v>
      </c>
      <c r="E2098" s="335">
        <v>139</v>
      </c>
    </row>
    <row r="2099" spans="1:5">
      <c r="A2099" s="335">
        <v>22</v>
      </c>
      <c r="B2099" s="375">
        <v>40322</v>
      </c>
      <c r="C2099" s="335">
        <v>19</v>
      </c>
      <c r="D2099" s="335">
        <v>41</v>
      </c>
      <c r="E2099" s="335">
        <v>139</v>
      </c>
    </row>
    <row r="2100" spans="1:5">
      <c r="A2100" s="335">
        <v>22</v>
      </c>
      <c r="B2100" s="375">
        <v>40322</v>
      </c>
      <c r="C2100" s="335">
        <v>19</v>
      </c>
      <c r="D2100" s="335">
        <v>41</v>
      </c>
      <c r="E2100" s="335">
        <v>136</v>
      </c>
    </row>
    <row r="2101" spans="1:5">
      <c r="A2101" s="335">
        <v>22</v>
      </c>
      <c r="B2101" s="375">
        <v>40322</v>
      </c>
      <c r="C2101" s="335">
        <v>13</v>
      </c>
      <c r="D2101" s="335">
        <v>41</v>
      </c>
      <c r="E2101" s="335">
        <v>138</v>
      </c>
    </row>
    <row r="2102" spans="1:5">
      <c r="A2102" s="335">
        <v>22</v>
      </c>
      <c r="B2102" s="375">
        <v>40322</v>
      </c>
      <c r="C2102" s="335">
        <v>13</v>
      </c>
      <c r="D2102" s="335">
        <v>41</v>
      </c>
      <c r="E2102" s="335">
        <v>137</v>
      </c>
    </row>
    <row r="2103" spans="1:5">
      <c r="A2103" s="335">
        <v>22</v>
      </c>
      <c r="B2103" s="375">
        <v>40322</v>
      </c>
      <c r="C2103" s="335">
        <v>12</v>
      </c>
      <c r="D2103" s="335">
        <v>41</v>
      </c>
      <c r="E2103" s="335">
        <v>139</v>
      </c>
    </row>
    <row r="2104" spans="1:5">
      <c r="A2104" s="335">
        <v>22</v>
      </c>
      <c r="B2104" s="375">
        <v>40322</v>
      </c>
      <c r="C2104" s="335">
        <v>12</v>
      </c>
      <c r="D2104" s="335">
        <v>41</v>
      </c>
      <c r="E2104" s="335">
        <v>139</v>
      </c>
    </row>
    <row r="2105" spans="1:5">
      <c r="A2105" s="335">
        <v>22</v>
      </c>
      <c r="B2105" s="375">
        <v>40322</v>
      </c>
      <c r="C2105" s="335">
        <v>12</v>
      </c>
      <c r="D2105" s="335">
        <v>41</v>
      </c>
      <c r="E2105" s="335">
        <v>143</v>
      </c>
    </row>
    <row r="2106" spans="1:5">
      <c r="A2106" s="335">
        <v>22</v>
      </c>
      <c r="B2106" s="375">
        <v>40322</v>
      </c>
      <c r="C2106" s="335">
        <v>12</v>
      </c>
      <c r="D2106" s="335">
        <v>41</v>
      </c>
      <c r="E2106" s="335">
        <v>139</v>
      </c>
    </row>
    <row r="2107" spans="1:5">
      <c r="A2107" s="335">
        <v>22</v>
      </c>
      <c r="B2107" s="375">
        <v>40322</v>
      </c>
      <c r="C2107" s="335">
        <v>12</v>
      </c>
      <c r="D2107" s="335">
        <v>41</v>
      </c>
      <c r="E2107" s="335">
        <v>147</v>
      </c>
    </row>
    <row r="2108" spans="1:5">
      <c r="A2108" s="335">
        <v>22</v>
      </c>
      <c r="B2108" s="375">
        <v>40322</v>
      </c>
      <c r="C2108" s="335">
        <v>12</v>
      </c>
      <c r="D2108" s="335">
        <v>41</v>
      </c>
      <c r="E2108" s="335">
        <v>143</v>
      </c>
    </row>
    <row r="2109" spans="1:5">
      <c r="A2109" s="335">
        <v>22</v>
      </c>
      <c r="B2109" s="375">
        <v>40322</v>
      </c>
      <c r="C2109" s="335">
        <v>12</v>
      </c>
      <c r="D2109" s="335">
        <v>41</v>
      </c>
      <c r="E2109" s="335">
        <v>131</v>
      </c>
    </row>
    <row r="2110" spans="1:5">
      <c r="A2110" s="335">
        <v>22</v>
      </c>
      <c r="B2110" s="375">
        <v>40322</v>
      </c>
      <c r="C2110" s="335">
        <v>12</v>
      </c>
      <c r="D2110" s="335">
        <v>41</v>
      </c>
      <c r="E2110" s="335">
        <v>139</v>
      </c>
    </row>
    <row r="2111" spans="1:5">
      <c r="A2111" s="335">
        <v>22</v>
      </c>
      <c r="B2111" s="375">
        <v>40322</v>
      </c>
      <c r="C2111" s="335">
        <v>12</v>
      </c>
      <c r="D2111" s="335">
        <v>41</v>
      </c>
      <c r="E2111" s="335">
        <v>138</v>
      </c>
    </row>
    <row r="2112" spans="1:5">
      <c r="A2112" s="335">
        <v>22</v>
      </c>
      <c r="B2112" s="375">
        <v>40322</v>
      </c>
      <c r="C2112" s="335">
        <v>12</v>
      </c>
      <c r="D2112" s="335">
        <v>41</v>
      </c>
      <c r="E2112" s="335">
        <v>146</v>
      </c>
    </row>
    <row r="2113" spans="1:5">
      <c r="A2113" s="335">
        <v>22</v>
      </c>
      <c r="B2113" s="375">
        <v>40322</v>
      </c>
      <c r="C2113" s="335">
        <v>12</v>
      </c>
      <c r="D2113" s="335">
        <v>41</v>
      </c>
      <c r="E2113" s="335">
        <v>133</v>
      </c>
    </row>
    <row r="2114" spans="1:5">
      <c r="A2114" s="335">
        <v>22</v>
      </c>
      <c r="B2114" s="375">
        <v>40322</v>
      </c>
      <c r="C2114" s="335">
        <v>12</v>
      </c>
      <c r="D2114" s="335">
        <v>41</v>
      </c>
      <c r="E2114" s="335">
        <v>140</v>
      </c>
    </row>
    <row r="2115" spans="1:5">
      <c r="A2115" s="335">
        <v>22</v>
      </c>
      <c r="B2115" s="375">
        <v>40322</v>
      </c>
      <c r="C2115" s="335">
        <v>12</v>
      </c>
      <c r="D2115" s="335">
        <v>41</v>
      </c>
      <c r="E2115" s="335">
        <v>134</v>
      </c>
    </row>
    <row r="2116" spans="1:5">
      <c r="A2116" s="335">
        <v>22</v>
      </c>
      <c r="B2116" s="375">
        <v>40322</v>
      </c>
      <c r="C2116" s="335">
        <v>0</v>
      </c>
      <c r="D2116" s="335">
        <v>41</v>
      </c>
      <c r="E2116" s="335">
        <v>104</v>
      </c>
    </row>
    <row r="2117" spans="1:5">
      <c r="A2117" s="335">
        <v>22</v>
      </c>
      <c r="B2117" s="375">
        <v>40322</v>
      </c>
      <c r="C2117" s="335">
        <v>0</v>
      </c>
      <c r="D2117" s="335">
        <v>41</v>
      </c>
      <c r="E2117" s="335">
        <v>111</v>
      </c>
    </row>
    <row r="2118" spans="1:5">
      <c r="A2118" s="335">
        <v>22</v>
      </c>
      <c r="B2118" s="375">
        <v>40322</v>
      </c>
      <c r="C2118" s="335">
        <v>0</v>
      </c>
      <c r="D2118" s="335">
        <v>41</v>
      </c>
      <c r="E2118" s="335">
        <v>120</v>
      </c>
    </row>
    <row r="2119" spans="1:5">
      <c r="A2119" s="335">
        <v>22</v>
      </c>
      <c r="B2119" s="375">
        <v>40322</v>
      </c>
      <c r="C2119" s="335">
        <v>0</v>
      </c>
      <c r="D2119" s="335">
        <v>41</v>
      </c>
      <c r="E2119" s="335">
        <v>110</v>
      </c>
    </row>
    <row r="2120" spans="1:5">
      <c r="A2120" s="335">
        <v>22</v>
      </c>
      <c r="B2120" s="375">
        <v>40322</v>
      </c>
      <c r="C2120" s="335">
        <v>0</v>
      </c>
      <c r="D2120" s="335">
        <v>41</v>
      </c>
      <c r="E2120" s="335">
        <v>97</v>
      </c>
    </row>
    <row r="2121" spans="1:5">
      <c r="A2121" s="335">
        <v>22</v>
      </c>
      <c r="B2121" s="375">
        <v>40322</v>
      </c>
      <c r="C2121" s="335">
        <v>0</v>
      </c>
      <c r="D2121" s="335">
        <v>41</v>
      </c>
      <c r="E2121" s="335">
        <v>113</v>
      </c>
    </row>
    <row r="2122" spans="1:5">
      <c r="A2122" s="335">
        <v>22</v>
      </c>
      <c r="B2122" s="375">
        <v>40322</v>
      </c>
      <c r="C2122" s="335">
        <v>0</v>
      </c>
      <c r="D2122" s="335">
        <v>41</v>
      </c>
      <c r="E2122" s="335">
        <v>128</v>
      </c>
    </row>
    <row r="2123" spans="1:5">
      <c r="A2123" s="335">
        <v>22</v>
      </c>
      <c r="B2123" s="375">
        <v>40322</v>
      </c>
      <c r="C2123" s="335">
        <v>0</v>
      </c>
      <c r="D2123" s="335">
        <v>41</v>
      </c>
      <c r="E2123" s="335">
        <v>113</v>
      </c>
    </row>
    <row r="2124" spans="1:5">
      <c r="A2124" s="335">
        <v>22</v>
      </c>
      <c r="B2124" s="375">
        <v>40322</v>
      </c>
      <c r="C2124" s="335">
        <v>0</v>
      </c>
      <c r="D2124" s="335">
        <v>41</v>
      </c>
      <c r="E2124" s="335">
        <v>103</v>
      </c>
    </row>
    <row r="2125" spans="1:5">
      <c r="A2125" s="335">
        <v>22</v>
      </c>
      <c r="B2125" s="375">
        <v>40322</v>
      </c>
      <c r="C2125" s="335">
        <v>0</v>
      </c>
      <c r="D2125" s="335">
        <v>41</v>
      </c>
      <c r="E2125" s="335">
        <v>117</v>
      </c>
    </row>
    <row r="2126" spans="1:5">
      <c r="A2126" s="335">
        <v>22</v>
      </c>
      <c r="B2126" s="375">
        <v>40322</v>
      </c>
      <c r="C2126" s="335">
        <v>0</v>
      </c>
      <c r="D2126" s="335">
        <v>41</v>
      </c>
      <c r="E2126" s="335">
        <v>117</v>
      </c>
    </row>
    <row r="2127" spans="1:5">
      <c r="A2127" s="335">
        <v>22</v>
      </c>
      <c r="B2127" s="375">
        <v>40322</v>
      </c>
      <c r="C2127" s="335">
        <v>0</v>
      </c>
      <c r="D2127" s="335">
        <v>41</v>
      </c>
      <c r="E2127" s="335">
        <v>134</v>
      </c>
    </row>
    <row r="2128" spans="1:5">
      <c r="A2128" s="335">
        <v>22</v>
      </c>
      <c r="B2128" s="375">
        <v>40322</v>
      </c>
      <c r="C2128" s="335">
        <v>0</v>
      </c>
      <c r="D2128" s="335">
        <v>41</v>
      </c>
      <c r="E2128" s="335">
        <v>119</v>
      </c>
    </row>
    <row r="2129" spans="1:5">
      <c r="A2129" s="335">
        <v>22</v>
      </c>
      <c r="B2129" s="375">
        <v>40322</v>
      </c>
      <c r="C2129" s="335">
        <v>0</v>
      </c>
      <c r="D2129" s="335">
        <v>41</v>
      </c>
      <c r="E2129" s="335">
        <v>118</v>
      </c>
    </row>
    <row r="2130" spans="1:5">
      <c r="A2130" s="335">
        <v>22</v>
      </c>
      <c r="B2130" s="375">
        <v>40322</v>
      </c>
      <c r="C2130" s="335">
        <v>0</v>
      </c>
      <c r="D2130" s="335">
        <v>41</v>
      </c>
      <c r="E2130" s="335">
        <v>111</v>
      </c>
    </row>
    <row r="2131" spans="1:5">
      <c r="A2131" s="335">
        <v>22</v>
      </c>
      <c r="B2131" s="375">
        <v>40322</v>
      </c>
      <c r="C2131" s="335">
        <v>0</v>
      </c>
      <c r="D2131" s="335">
        <v>41</v>
      </c>
      <c r="E2131" s="335">
        <v>131</v>
      </c>
    </row>
    <row r="2132" spans="1:5">
      <c r="A2132" s="335">
        <v>22</v>
      </c>
      <c r="B2132" s="375">
        <v>40322</v>
      </c>
      <c r="C2132" s="335">
        <v>0</v>
      </c>
      <c r="D2132" s="335">
        <v>41</v>
      </c>
      <c r="E2132" s="335">
        <v>118</v>
      </c>
    </row>
    <row r="2133" spans="1:5">
      <c r="A2133" s="335">
        <v>22</v>
      </c>
      <c r="B2133" s="375">
        <v>40322</v>
      </c>
      <c r="C2133" s="335">
        <v>13</v>
      </c>
      <c r="D2133" s="335">
        <v>71</v>
      </c>
      <c r="E2133" s="335">
        <v>194</v>
      </c>
    </row>
    <row r="2134" spans="1:5">
      <c r="A2134" s="335">
        <v>22</v>
      </c>
      <c r="B2134" s="375">
        <v>40322</v>
      </c>
      <c r="C2134" s="335">
        <v>13</v>
      </c>
      <c r="D2134" s="335">
        <v>71</v>
      </c>
      <c r="E2134" s="335">
        <v>152</v>
      </c>
    </row>
    <row r="2135" spans="1:5">
      <c r="A2135" s="335">
        <v>22</v>
      </c>
      <c r="B2135" s="375">
        <v>40322</v>
      </c>
      <c r="C2135" s="335">
        <v>13</v>
      </c>
      <c r="D2135" s="335">
        <v>71</v>
      </c>
      <c r="E2135" s="335">
        <v>196</v>
      </c>
    </row>
    <row r="2136" spans="1:5">
      <c r="A2136" s="335">
        <v>22</v>
      </c>
      <c r="B2136" s="375">
        <v>40322</v>
      </c>
      <c r="C2136" s="335">
        <v>13</v>
      </c>
      <c r="D2136" s="335">
        <v>71</v>
      </c>
      <c r="E2136" s="335">
        <v>175</v>
      </c>
    </row>
    <row r="2137" spans="1:5">
      <c r="A2137" s="335">
        <v>22</v>
      </c>
      <c r="B2137" s="375">
        <v>40322</v>
      </c>
      <c r="C2137" s="335">
        <v>13</v>
      </c>
      <c r="D2137" s="335">
        <v>71</v>
      </c>
      <c r="E2137" s="335">
        <v>216</v>
      </c>
    </row>
    <row r="2138" spans="1:5">
      <c r="A2138" s="335">
        <v>22</v>
      </c>
      <c r="B2138" s="375">
        <v>40322</v>
      </c>
      <c r="C2138" s="335">
        <v>13</v>
      </c>
      <c r="D2138" s="335">
        <v>71</v>
      </c>
      <c r="E2138" s="335">
        <v>193</v>
      </c>
    </row>
    <row r="2139" spans="1:5">
      <c r="A2139" s="335">
        <v>22</v>
      </c>
      <c r="B2139" s="375">
        <v>40322</v>
      </c>
      <c r="C2139" s="335">
        <v>13</v>
      </c>
      <c r="D2139" s="335">
        <v>71</v>
      </c>
      <c r="E2139" s="335">
        <v>184</v>
      </c>
    </row>
    <row r="2140" spans="1:5">
      <c r="A2140" s="335">
        <v>22</v>
      </c>
      <c r="B2140" s="375">
        <v>40322</v>
      </c>
      <c r="C2140" s="335">
        <v>13</v>
      </c>
      <c r="D2140" s="335">
        <v>71</v>
      </c>
      <c r="E2140" s="335">
        <v>203</v>
      </c>
    </row>
    <row r="2141" spans="1:5">
      <c r="A2141" s="335">
        <v>22</v>
      </c>
      <c r="B2141" s="375">
        <v>40322</v>
      </c>
      <c r="C2141" s="335">
        <v>13</v>
      </c>
      <c r="D2141" s="335">
        <v>71</v>
      </c>
      <c r="E2141" s="335">
        <v>198</v>
      </c>
    </row>
    <row r="2142" spans="1:5">
      <c r="A2142" s="335">
        <v>22</v>
      </c>
      <c r="B2142" s="375">
        <v>40322</v>
      </c>
      <c r="C2142" s="335">
        <v>13</v>
      </c>
      <c r="D2142" s="335">
        <v>71</v>
      </c>
      <c r="E2142" s="335">
        <v>220</v>
      </c>
    </row>
    <row r="2143" spans="1:5">
      <c r="A2143" s="335">
        <v>22</v>
      </c>
      <c r="B2143" s="375">
        <v>40322</v>
      </c>
      <c r="C2143" s="335">
        <v>13</v>
      </c>
      <c r="D2143" s="335">
        <v>71</v>
      </c>
      <c r="E2143" s="335">
        <v>177</v>
      </c>
    </row>
    <row r="2144" spans="1:5">
      <c r="A2144" s="335">
        <v>22</v>
      </c>
      <c r="B2144" s="375">
        <v>40322</v>
      </c>
      <c r="C2144" s="335">
        <v>0</v>
      </c>
      <c r="D2144" s="335">
        <v>70</v>
      </c>
      <c r="E2144" s="335">
        <v>90</v>
      </c>
    </row>
    <row r="2145" spans="1:5">
      <c r="A2145" s="335">
        <v>22</v>
      </c>
      <c r="B2145" s="375">
        <v>40322</v>
      </c>
      <c r="C2145" s="335">
        <v>0</v>
      </c>
      <c r="D2145" s="335">
        <v>70</v>
      </c>
      <c r="E2145" s="335">
        <v>113</v>
      </c>
    </row>
    <row r="2146" spans="1:5">
      <c r="A2146" s="335">
        <v>22</v>
      </c>
      <c r="B2146" s="375">
        <v>40322</v>
      </c>
      <c r="C2146" s="335">
        <v>0</v>
      </c>
      <c r="D2146" s="335">
        <v>70</v>
      </c>
      <c r="E2146" s="335">
        <v>94</v>
      </c>
    </row>
    <row r="2147" spans="1:5">
      <c r="A2147" s="335">
        <v>22</v>
      </c>
      <c r="B2147" s="375">
        <v>40322</v>
      </c>
      <c r="C2147" s="335">
        <v>0</v>
      </c>
      <c r="D2147" s="335">
        <v>70</v>
      </c>
      <c r="E2147" s="335">
        <v>89</v>
      </c>
    </row>
    <row r="2148" spans="1:5">
      <c r="A2148" s="335">
        <v>22</v>
      </c>
      <c r="B2148" s="375">
        <v>40322</v>
      </c>
      <c r="C2148" s="335">
        <v>0</v>
      </c>
      <c r="D2148" s="335">
        <v>70</v>
      </c>
      <c r="E2148" s="335">
        <v>74</v>
      </c>
    </row>
    <row r="2149" spans="1:5">
      <c r="A2149" s="335">
        <v>22</v>
      </c>
      <c r="B2149" s="375">
        <v>40322</v>
      </c>
      <c r="C2149" s="335">
        <v>0</v>
      </c>
      <c r="D2149" s="335">
        <v>100</v>
      </c>
      <c r="E2149" s="335">
        <v>166</v>
      </c>
    </row>
    <row r="2150" spans="1:5">
      <c r="A2150" s="335">
        <v>22</v>
      </c>
      <c r="B2150" s="375">
        <v>40323</v>
      </c>
      <c r="C2150" s="335">
        <v>0</v>
      </c>
      <c r="D2150" s="335">
        <v>10</v>
      </c>
      <c r="E2150" s="335">
        <v>70</v>
      </c>
    </row>
    <row r="2151" spans="1:5">
      <c r="A2151" s="335">
        <v>22</v>
      </c>
      <c r="B2151" s="375">
        <v>40323</v>
      </c>
      <c r="C2151" s="335">
        <v>0</v>
      </c>
      <c r="D2151" s="335">
        <v>10</v>
      </c>
      <c r="E2151" s="335">
        <v>65</v>
      </c>
    </row>
    <row r="2152" spans="1:5">
      <c r="A2152" s="335">
        <v>22</v>
      </c>
      <c r="B2152" s="375">
        <v>40323</v>
      </c>
      <c r="C2152" s="335">
        <v>0</v>
      </c>
      <c r="D2152" s="335">
        <v>10</v>
      </c>
      <c r="E2152" s="335">
        <v>78</v>
      </c>
    </row>
    <row r="2153" spans="1:5">
      <c r="A2153" s="335">
        <v>22</v>
      </c>
      <c r="B2153" s="375">
        <v>40323</v>
      </c>
      <c r="C2153" s="335">
        <v>0</v>
      </c>
      <c r="D2153" s="335">
        <v>10</v>
      </c>
      <c r="E2153" s="335">
        <v>70</v>
      </c>
    </row>
    <row r="2154" spans="1:5">
      <c r="A2154" s="335">
        <v>22</v>
      </c>
      <c r="B2154" s="375">
        <v>40323</v>
      </c>
      <c r="C2154" s="335">
        <v>0</v>
      </c>
      <c r="D2154" s="335">
        <v>10</v>
      </c>
      <c r="E2154" s="335">
        <v>73</v>
      </c>
    </row>
    <row r="2155" spans="1:5">
      <c r="A2155" s="335">
        <v>22</v>
      </c>
      <c r="B2155" s="375">
        <v>40323</v>
      </c>
      <c r="C2155" s="335">
        <v>0</v>
      </c>
      <c r="D2155" s="335">
        <v>11</v>
      </c>
      <c r="E2155" s="335">
        <v>102</v>
      </c>
    </row>
    <row r="2156" spans="1:5">
      <c r="A2156" s="335">
        <v>22</v>
      </c>
      <c r="B2156" s="375">
        <v>40323</v>
      </c>
      <c r="C2156" s="335">
        <v>19</v>
      </c>
      <c r="D2156" s="335">
        <v>41</v>
      </c>
      <c r="E2156" s="335">
        <v>142</v>
      </c>
    </row>
    <row r="2157" spans="1:5">
      <c r="A2157" s="335">
        <v>22</v>
      </c>
      <c r="B2157" s="375">
        <v>40323</v>
      </c>
      <c r="C2157" s="335">
        <v>19</v>
      </c>
      <c r="D2157" s="335">
        <v>41</v>
      </c>
      <c r="E2157" s="335">
        <v>141</v>
      </c>
    </row>
    <row r="2158" spans="1:5">
      <c r="A2158" s="335">
        <v>22</v>
      </c>
      <c r="B2158" s="375">
        <v>40323</v>
      </c>
      <c r="C2158" s="335">
        <v>19</v>
      </c>
      <c r="D2158" s="335">
        <v>41</v>
      </c>
      <c r="E2158" s="335">
        <v>137</v>
      </c>
    </row>
    <row r="2159" spans="1:5">
      <c r="A2159" s="335">
        <v>22</v>
      </c>
      <c r="B2159" s="375">
        <v>40323</v>
      </c>
      <c r="C2159" s="335">
        <v>19</v>
      </c>
      <c r="D2159" s="335">
        <v>41</v>
      </c>
      <c r="E2159" s="335">
        <v>139</v>
      </c>
    </row>
    <row r="2160" spans="1:5">
      <c r="A2160" s="335">
        <v>22</v>
      </c>
      <c r="B2160" s="375">
        <v>40323</v>
      </c>
      <c r="C2160" s="335">
        <v>13</v>
      </c>
      <c r="D2160" s="335">
        <v>41</v>
      </c>
      <c r="E2160" s="335">
        <v>131</v>
      </c>
    </row>
    <row r="2161" spans="1:5">
      <c r="A2161" s="335">
        <v>22</v>
      </c>
      <c r="B2161" s="375">
        <v>40323</v>
      </c>
      <c r="C2161" s="335">
        <v>13</v>
      </c>
      <c r="D2161" s="335">
        <v>41</v>
      </c>
      <c r="E2161" s="335">
        <v>125</v>
      </c>
    </row>
    <row r="2162" spans="1:5">
      <c r="A2162" s="335">
        <v>22</v>
      </c>
      <c r="B2162" s="375">
        <v>40323</v>
      </c>
      <c r="C2162" s="335">
        <v>13</v>
      </c>
      <c r="D2162" s="335">
        <v>41</v>
      </c>
      <c r="E2162" s="335">
        <v>138</v>
      </c>
    </row>
    <row r="2163" spans="1:5">
      <c r="A2163" s="335">
        <v>22</v>
      </c>
      <c r="B2163" s="375">
        <v>40323</v>
      </c>
      <c r="C2163" s="335">
        <v>13</v>
      </c>
      <c r="D2163" s="335">
        <v>41</v>
      </c>
      <c r="E2163" s="335">
        <v>145</v>
      </c>
    </row>
    <row r="2164" spans="1:5">
      <c r="A2164" s="335">
        <v>22</v>
      </c>
      <c r="B2164" s="375">
        <v>40323</v>
      </c>
      <c r="C2164" s="335">
        <v>13</v>
      </c>
      <c r="D2164" s="335">
        <v>41</v>
      </c>
      <c r="E2164" s="335">
        <v>143</v>
      </c>
    </row>
    <row r="2165" spans="1:5">
      <c r="A2165" s="335">
        <v>22</v>
      </c>
      <c r="B2165" s="375">
        <v>40323</v>
      </c>
      <c r="C2165" s="335">
        <v>13</v>
      </c>
      <c r="D2165" s="335">
        <v>41</v>
      </c>
      <c r="E2165" s="335">
        <v>140</v>
      </c>
    </row>
    <row r="2166" spans="1:5">
      <c r="A2166" s="335">
        <v>22</v>
      </c>
      <c r="B2166" s="375">
        <v>40323</v>
      </c>
      <c r="C2166" s="335">
        <v>13</v>
      </c>
      <c r="D2166" s="335">
        <v>41</v>
      </c>
      <c r="E2166" s="335">
        <v>138</v>
      </c>
    </row>
    <row r="2167" spans="1:5">
      <c r="A2167" s="335">
        <v>22</v>
      </c>
      <c r="B2167" s="375">
        <v>40323</v>
      </c>
      <c r="C2167" s="335">
        <v>13</v>
      </c>
      <c r="D2167" s="335">
        <v>41</v>
      </c>
      <c r="E2167" s="335">
        <v>139</v>
      </c>
    </row>
    <row r="2168" spans="1:5">
      <c r="A2168" s="335">
        <v>22</v>
      </c>
      <c r="B2168" s="375">
        <v>40323</v>
      </c>
      <c r="C2168" s="335">
        <v>13</v>
      </c>
      <c r="D2168" s="335">
        <v>41</v>
      </c>
      <c r="E2168" s="335">
        <v>136</v>
      </c>
    </row>
    <row r="2169" spans="1:5">
      <c r="A2169" s="335">
        <v>22</v>
      </c>
      <c r="B2169" s="375">
        <v>40323</v>
      </c>
      <c r="C2169" s="335">
        <v>13</v>
      </c>
      <c r="D2169" s="335">
        <v>41</v>
      </c>
      <c r="E2169" s="335">
        <v>130</v>
      </c>
    </row>
    <row r="2170" spans="1:5">
      <c r="A2170" s="335">
        <v>22</v>
      </c>
      <c r="B2170" s="375">
        <v>40323</v>
      </c>
      <c r="C2170" s="335">
        <v>13</v>
      </c>
      <c r="D2170" s="335">
        <v>41</v>
      </c>
      <c r="E2170" s="335">
        <v>133</v>
      </c>
    </row>
    <row r="2171" spans="1:5">
      <c r="A2171" s="335">
        <v>22</v>
      </c>
      <c r="B2171" s="375">
        <v>40323</v>
      </c>
      <c r="C2171" s="335">
        <v>13</v>
      </c>
      <c r="D2171" s="335">
        <v>41</v>
      </c>
      <c r="E2171" s="335">
        <v>145</v>
      </c>
    </row>
    <row r="2172" spans="1:5">
      <c r="A2172" s="335">
        <v>22</v>
      </c>
      <c r="B2172" s="375">
        <v>40323</v>
      </c>
      <c r="C2172" s="335">
        <v>13</v>
      </c>
      <c r="D2172" s="335">
        <v>41</v>
      </c>
      <c r="E2172" s="335">
        <v>140</v>
      </c>
    </row>
    <row r="2173" spans="1:5">
      <c r="A2173" s="335">
        <v>22</v>
      </c>
      <c r="B2173" s="375">
        <v>40323</v>
      </c>
      <c r="C2173" s="335">
        <v>13</v>
      </c>
      <c r="D2173" s="335">
        <v>41</v>
      </c>
      <c r="E2173" s="335">
        <v>136</v>
      </c>
    </row>
    <row r="2174" spans="1:5">
      <c r="A2174" s="335">
        <v>22</v>
      </c>
      <c r="B2174" s="375">
        <v>40323</v>
      </c>
      <c r="C2174" s="335">
        <v>0</v>
      </c>
      <c r="D2174" s="335">
        <v>41</v>
      </c>
      <c r="E2174" s="335">
        <v>123</v>
      </c>
    </row>
    <row r="2175" spans="1:5">
      <c r="A2175" s="335">
        <v>22</v>
      </c>
      <c r="B2175" s="375">
        <v>40323</v>
      </c>
      <c r="C2175" s="335">
        <v>0</v>
      </c>
      <c r="D2175" s="335">
        <v>41</v>
      </c>
      <c r="E2175" s="335">
        <v>121</v>
      </c>
    </row>
    <row r="2176" spans="1:5">
      <c r="A2176" s="335">
        <v>22</v>
      </c>
      <c r="B2176" s="375">
        <v>40323</v>
      </c>
      <c r="C2176" s="335">
        <v>0</v>
      </c>
      <c r="D2176" s="335">
        <v>41</v>
      </c>
      <c r="E2176" s="335">
        <v>110</v>
      </c>
    </row>
    <row r="2177" spans="1:5">
      <c r="A2177" s="335">
        <v>22</v>
      </c>
      <c r="B2177" s="375">
        <v>40323</v>
      </c>
      <c r="C2177" s="335">
        <v>0</v>
      </c>
      <c r="D2177" s="335">
        <v>41</v>
      </c>
      <c r="E2177" s="335">
        <v>120</v>
      </c>
    </row>
    <row r="2178" spans="1:5">
      <c r="A2178" s="335">
        <v>22</v>
      </c>
      <c r="B2178" s="375">
        <v>40323</v>
      </c>
      <c r="C2178" s="335">
        <v>0</v>
      </c>
      <c r="D2178" s="335">
        <v>41</v>
      </c>
      <c r="E2178" s="335">
        <v>120</v>
      </c>
    </row>
    <row r="2179" spans="1:5">
      <c r="A2179" s="335">
        <v>22</v>
      </c>
      <c r="B2179" s="375">
        <v>40323</v>
      </c>
      <c r="C2179" s="335">
        <v>0</v>
      </c>
      <c r="D2179" s="335">
        <v>41</v>
      </c>
      <c r="E2179" s="335">
        <v>103</v>
      </c>
    </row>
    <row r="2180" spans="1:5">
      <c r="A2180" s="335">
        <v>22</v>
      </c>
      <c r="B2180" s="375">
        <v>40323</v>
      </c>
      <c r="C2180" s="335">
        <v>0</v>
      </c>
      <c r="D2180" s="335">
        <v>41</v>
      </c>
      <c r="E2180" s="335">
        <v>101</v>
      </c>
    </row>
    <row r="2181" spans="1:5">
      <c r="A2181" s="335">
        <v>22</v>
      </c>
      <c r="B2181" s="375">
        <v>40323</v>
      </c>
      <c r="C2181" s="335">
        <v>0</v>
      </c>
      <c r="D2181" s="335">
        <v>41</v>
      </c>
      <c r="E2181" s="335">
        <v>121</v>
      </c>
    </row>
    <row r="2182" spans="1:5">
      <c r="A2182" s="335">
        <v>22</v>
      </c>
      <c r="B2182" s="375">
        <v>40323</v>
      </c>
      <c r="C2182" s="335">
        <v>0</v>
      </c>
      <c r="D2182" s="335">
        <v>41</v>
      </c>
      <c r="E2182" s="335">
        <v>129</v>
      </c>
    </row>
    <row r="2183" spans="1:5">
      <c r="A2183" s="335">
        <v>22</v>
      </c>
      <c r="B2183" s="375">
        <v>40323</v>
      </c>
      <c r="C2183" s="335">
        <v>0</v>
      </c>
      <c r="D2183" s="335">
        <v>41</v>
      </c>
      <c r="E2183" s="335">
        <v>117</v>
      </c>
    </row>
    <row r="2184" spans="1:5">
      <c r="A2184" s="335">
        <v>22</v>
      </c>
      <c r="B2184" s="375">
        <v>40323</v>
      </c>
      <c r="C2184" s="335">
        <v>0</v>
      </c>
      <c r="D2184" s="335">
        <v>41</v>
      </c>
      <c r="E2184" s="335">
        <v>131</v>
      </c>
    </row>
    <row r="2185" spans="1:5">
      <c r="A2185" s="335">
        <v>22</v>
      </c>
      <c r="B2185" s="375">
        <v>40323</v>
      </c>
      <c r="C2185" s="335">
        <v>12</v>
      </c>
      <c r="D2185" s="335">
        <v>41</v>
      </c>
      <c r="E2185" s="335">
        <v>138</v>
      </c>
    </row>
    <row r="2186" spans="1:5">
      <c r="A2186" s="335">
        <v>22</v>
      </c>
      <c r="B2186" s="375">
        <v>40323</v>
      </c>
      <c r="C2186" s="335">
        <v>12</v>
      </c>
      <c r="D2186" s="335">
        <v>41</v>
      </c>
      <c r="E2186" s="335">
        <v>140</v>
      </c>
    </row>
    <row r="2187" spans="1:5">
      <c r="A2187" s="335">
        <v>22</v>
      </c>
      <c r="B2187" s="375">
        <v>40323</v>
      </c>
      <c r="C2187" s="335">
        <v>12</v>
      </c>
      <c r="D2187" s="335">
        <v>41</v>
      </c>
      <c r="E2187" s="335">
        <v>136</v>
      </c>
    </row>
    <row r="2188" spans="1:5">
      <c r="A2188" s="335">
        <v>22</v>
      </c>
      <c r="B2188" s="375">
        <v>40323</v>
      </c>
      <c r="C2188" s="335">
        <v>12</v>
      </c>
      <c r="D2188" s="335">
        <v>41</v>
      </c>
      <c r="E2188" s="335">
        <v>138</v>
      </c>
    </row>
    <row r="2189" spans="1:5">
      <c r="A2189" s="335">
        <v>22</v>
      </c>
      <c r="B2189" s="375">
        <v>40323</v>
      </c>
      <c r="C2189" s="335">
        <v>12</v>
      </c>
      <c r="D2189" s="335">
        <v>41</v>
      </c>
      <c r="E2189" s="335">
        <v>138</v>
      </c>
    </row>
    <row r="2190" spans="1:5">
      <c r="A2190" s="335">
        <v>22</v>
      </c>
      <c r="B2190" s="375">
        <v>40323</v>
      </c>
      <c r="C2190" s="335">
        <v>12</v>
      </c>
      <c r="D2190" s="335">
        <v>41</v>
      </c>
      <c r="E2190" s="335">
        <v>139</v>
      </c>
    </row>
    <row r="2191" spans="1:5">
      <c r="A2191" s="335">
        <v>22</v>
      </c>
      <c r="B2191" s="375">
        <v>40323</v>
      </c>
      <c r="C2191" s="335">
        <v>12</v>
      </c>
      <c r="D2191" s="335">
        <v>41</v>
      </c>
      <c r="E2191" s="335">
        <v>137</v>
      </c>
    </row>
    <row r="2192" spans="1:5">
      <c r="A2192" s="335">
        <v>22</v>
      </c>
      <c r="B2192" s="375">
        <v>40323</v>
      </c>
      <c r="C2192" s="335">
        <v>12</v>
      </c>
      <c r="D2192" s="335">
        <v>41</v>
      </c>
      <c r="E2192" s="335">
        <v>146</v>
      </c>
    </row>
    <row r="2193" spans="1:5">
      <c r="A2193" s="335">
        <v>22</v>
      </c>
      <c r="B2193" s="375">
        <v>40323</v>
      </c>
      <c r="C2193" s="335">
        <v>12</v>
      </c>
      <c r="D2193" s="335">
        <v>41</v>
      </c>
      <c r="E2193" s="335">
        <v>137</v>
      </c>
    </row>
    <row r="2194" spans="1:5">
      <c r="A2194" s="335">
        <v>22</v>
      </c>
      <c r="B2194" s="375">
        <v>40323</v>
      </c>
      <c r="C2194" s="335">
        <v>12</v>
      </c>
      <c r="D2194" s="335">
        <v>41</v>
      </c>
      <c r="E2194" s="335">
        <v>144</v>
      </c>
    </row>
    <row r="2195" spans="1:5">
      <c r="A2195" s="335">
        <v>22</v>
      </c>
      <c r="B2195" s="375">
        <v>40323</v>
      </c>
      <c r="C2195" s="335">
        <v>12</v>
      </c>
      <c r="D2195" s="335">
        <v>41</v>
      </c>
      <c r="E2195" s="335">
        <v>138</v>
      </c>
    </row>
    <row r="2196" spans="1:5">
      <c r="A2196" s="335">
        <v>22</v>
      </c>
      <c r="B2196" s="375">
        <v>40323</v>
      </c>
      <c r="C2196" s="335">
        <v>12</v>
      </c>
      <c r="D2196" s="335">
        <v>41</v>
      </c>
      <c r="E2196" s="335">
        <v>125</v>
      </c>
    </row>
    <row r="2197" spans="1:5">
      <c r="A2197" s="335">
        <v>22</v>
      </c>
      <c r="B2197" s="375">
        <v>40323</v>
      </c>
      <c r="C2197" s="335">
        <v>13</v>
      </c>
      <c r="D2197" s="335">
        <v>71</v>
      </c>
      <c r="E2197" s="335">
        <v>165</v>
      </c>
    </row>
    <row r="2198" spans="1:5">
      <c r="A2198" s="335">
        <v>22</v>
      </c>
      <c r="B2198" s="375">
        <v>40323</v>
      </c>
      <c r="C2198" s="335">
        <v>13</v>
      </c>
      <c r="D2198" s="335">
        <v>71</v>
      </c>
      <c r="E2198" s="335">
        <v>205</v>
      </c>
    </row>
    <row r="2199" spans="1:5">
      <c r="A2199" s="335">
        <v>22</v>
      </c>
      <c r="B2199" s="375">
        <v>40323</v>
      </c>
      <c r="C2199" s="335">
        <v>13</v>
      </c>
      <c r="D2199" s="335">
        <v>71</v>
      </c>
      <c r="E2199" s="335">
        <v>207</v>
      </c>
    </row>
    <row r="2200" spans="1:5">
      <c r="A2200" s="335">
        <v>22</v>
      </c>
      <c r="B2200" s="375">
        <v>40323</v>
      </c>
      <c r="C2200" s="335">
        <v>13</v>
      </c>
      <c r="D2200" s="335">
        <v>71</v>
      </c>
      <c r="E2200" s="335">
        <v>188</v>
      </c>
    </row>
    <row r="2201" spans="1:5">
      <c r="A2201" s="335">
        <v>22</v>
      </c>
      <c r="B2201" s="375">
        <v>40323</v>
      </c>
      <c r="C2201" s="335">
        <v>13</v>
      </c>
      <c r="D2201" s="335">
        <v>71</v>
      </c>
      <c r="E2201" s="335">
        <v>199</v>
      </c>
    </row>
    <row r="2202" spans="1:5">
      <c r="A2202" s="335">
        <v>22</v>
      </c>
      <c r="B2202" s="375">
        <v>40323</v>
      </c>
      <c r="C2202" s="335">
        <v>0</v>
      </c>
      <c r="D2202" s="335">
        <v>71</v>
      </c>
      <c r="E2202" s="335">
        <v>132</v>
      </c>
    </row>
    <row r="2203" spans="1:5">
      <c r="A2203" s="335">
        <v>22</v>
      </c>
      <c r="B2203" s="375">
        <v>40323</v>
      </c>
      <c r="C2203" s="335">
        <v>0</v>
      </c>
      <c r="D2203" s="335">
        <v>61</v>
      </c>
      <c r="E2203" s="335">
        <v>145</v>
      </c>
    </row>
    <row r="2204" spans="1:5">
      <c r="A2204" s="335">
        <v>22</v>
      </c>
      <c r="B2204" s="375">
        <v>40323</v>
      </c>
      <c r="C2204" s="335">
        <v>0</v>
      </c>
      <c r="D2204" s="335">
        <v>61</v>
      </c>
      <c r="E2204" s="335">
        <v>153</v>
      </c>
    </row>
    <row r="2205" spans="1:5">
      <c r="A2205" s="335">
        <v>22</v>
      </c>
      <c r="B2205" s="375">
        <v>40323</v>
      </c>
      <c r="C2205" s="335">
        <v>0</v>
      </c>
      <c r="D2205" s="335">
        <v>91</v>
      </c>
      <c r="E2205" s="335">
        <v>172</v>
      </c>
    </row>
    <row r="2206" spans="1:5">
      <c r="A2206" s="335">
        <v>22</v>
      </c>
      <c r="B2206" s="375">
        <v>40324</v>
      </c>
      <c r="C2206" s="335">
        <v>0</v>
      </c>
      <c r="D2206" s="335">
        <v>71</v>
      </c>
      <c r="E2206" s="335">
        <v>135</v>
      </c>
    </row>
    <row r="2207" spans="1:5">
      <c r="A2207" s="335">
        <v>22</v>
      </c>
      <c r="B2207" s="375">
        <v>40324</v>
      </c>
      <c r="C2207" s="335">
        <v>0</v>
      </c>
      <c r="D2207" s="335">
        <v>71</v>
      </c>
      <c r="E2207" s="335">
        <v>156</v>
      </c>
    </row>
    <row r="2208" spans="1:5">
      <c r="A2208" s="335">
        <v>22</v>
      </c>
      <c r="B2208" s="375">
        <v>40324</v>
      </c>
      <c r="C2208" s="335">
        <v>0</v>
      </c>
      <c r="D2208" s="335">
        <v>71</v>
      </c>
      <c r="E2208" s="335">
        <v>157</v>
      </c>
    </row>
    <row r="2209" spans="1:5">
      <c r="A2209" s="335">
        <v>22</v>
      </c>
      <c r="B2209" s="375">
        <v>40324</v>
      </c>
      <c r="C2209" s="335">
        <v>0</v>
      </c>
      <c r="D2209" s="335">
        <v>71</v>
      </c>
      <c r="E2209" s="335">
        <v>140</v>
      </c>
    </row>
    <row r="2210" spans="1:5">
      <c r="A2210" s="335">
        <v>22</v>
      </c>
      <c r="B2210" s="375">
        <v>40324</v>
      </c>
      <c r="C2210" s="335">
        <v>13</v>
      </c>
      <c r="D2210" s="335">
        <v>71</v>
      </c>
      <c r="E2210" s="335">
        <v>183</v>
      </c>
    </row>
    <row r="2211" spans="1:5">
      <c r="A2211" s="335">
        <v>22</v>
      </c>
      <c r="B2211" s="375">
        <v>40324</v>
      </c>
      <c r="C2211" s="335">
        <v>13</v>
      </c>
      <c r="D2211" s="335">
        <v>41</v>
      </c>
      <c r="E2211" s="335">
        <v>134</v>
      </c>
    </row>
    <row r="2212" spans="1:5">
      <c r="A2212" s="335">
        <v>22</v>
      </c>
      <c r="B2212" s="375">
        <v>40324</v>
      </c>
      <c r="C2212" s="335">
        <v>12</v>
      </c>
      <c r="D2212" s="335">
        <v>41</v>
      </c>
      <c r="E2212" s="335">
        <v>144</v>
      </c>
    </row>
    <row r="2213" spans="1:5">
      <c r="A2213" s="335">
        <v>22</v>
      </c>
      <c r="B2213" s="375">
        <v>40324</v>
      </c>
      <c r="C2213" s="335">
        <v>19</v>
      </c>
      <c r="D2213" s="335">
        <v>41</v>
      </c>
      <c r="E2213" s="335">
        <v>130</v>
      </c>
    </row>
    <row r="2214" spans="1:5">
      <c r="A2214" s="335">
        <v>22</v>
      </c>
      <c r="B2214" s="375">
        <v>40324</v>
      </c>
      <c r="C2214" s="335">
        <v>0</v>
      </c>
      <c r="D2214" s="335">
        <v>41</v>
      </c>
      <c r="E2214" s="335">
        <v>133</v>
      </c>
    </row>
    <row r="2215" spans="1:5">
      <c r="A2215" s="335">
        <v>22</v>
      </c>
      <c r="B2215" s="375">
        <v>40324</v>
      </c>
      <c r="C2215" s="335">
        <v>13</v>
      </c>
      <c r="D2215" s="335">
        <v>41</v>
      </c>
      <c r="E2215" s="335">
        <v>141</v>
      </c>
    </row>
    <row r="2216" spans="1:5">
      <c r="A2216" s="335">
        <v>22</v>
      </c>
      <c r="B2216" s="375">
        <v>40324</v>
      </c>
      <c r="C2216" s="335">
        <v>19</v>
      </c>
      <c r="D2216" s="335">
        <v>41</v>
      </c>
      <c r="E2216" s="335">
        <v>136</v>
      </c>
    </row>
    <row r="2217" spans="1:5">
      <c r="A2217" s="335">
        <v>22</v>
      </c>
      <c r="B2217" s="375">
        <v>40324</v>
      </c>
      <c r="C2217" s="335">
        <v>0</v>
      </c>
      <c r="D2217" s="335">
        <v>41</v>
      </c>
      <c r="E2217" s="335">
        <v>125</v>
      </c>
    </row>
    <row r="2218" spans="1:5">
      <c r="A2218" s="335">
        <v>22</v>
      </c>
      <c r="B2218" s="375">
        <v>40324</v>
      </c>
      <c r="C2218" s="335">
        <v>0</v>
      </c>
      <c r="D2218" s="335">
        <v>41</v>
      </c>
      <c r="E2218" s="335">
        <v>130</v>
      </c>
    </row>
    <row r="2219" spans="1:5">
      <c r="A2219" s="335">
        <v>22</v>
      </c>
      <c r="B2219" s="375">
        <v>40324</v>
      </c>
      <c r="C2219" s="335">
        <v>0</v>
      </c>
      <c r="D2219" s="335">
        <v>41</v>
      </c>
      <c r="E2219" s="335">
        <v>115</v>
      </c>
    </row>
    <row r="2220" spans="1:5">
      <c r="A2220" s="335">
        <v>22</v>
      </c>
      <c r="B2220" s="375">
        <v>40324</v>
      </c>
      <c r="C2220" s="335">
        <v>13</v>
      </c>
      <c r="D2220" s="335">
        <v>41</v>
      </c>
      <c r="E2220" s="335">
        <v>120</v>
      </c>
    </row>
    <row r="2221" spans="1:5">
      <c r="A2221" s="335">
        <v>22</v>
      </c>
      <c r="B2221" s="375">
        <v>40324</v>
      </c>
      <c r="C2221" s="335">
        <v>0</v>
      </c>
      <c r="D2221" s="335">
        <v>41</v>
      </c>
      <c r="E2221" s="335">
        <v>112</v>
      </c>
    </row>
    <row r="2222" spans="1:5">
      <c r="A2222" s="335">
        <v>22</v>
      </c>
      <c r="B2222" s="375">
        <v>40324</v>
      </c>
      <c r="C2222" s="335">
        <v>12</v>
      </c>
      <c r="D2222" s="335">
        <v>41</v>
      </c>
      <c r="E2222" s="335">
        <v>138</v>
      </c>
    </row>
    <row r="2223" spans="1:5">
      <c r="A2223" s="335">
        <v>22</v>
      </c>
      <c r="B2223" s="375">
        <v>40324</v>
      </c>
      <c r="C2223" s="335">
        <v>0</v>
      </c>
      <c r="D2223" s="335">
        <v>41</v>
      </c>
      <c r="E2223" s="335">
        <v>135</v>
      </c>
    </row>
    <row r="2224" spans="1:5">
      <c r="A2224" s="335">
        <v>22</v>
      </c>
      <c r="B2224" s="375">
        <v>40324</v>
      </c>
      <c r="C2224" s="335">
        <v>8</v>
      </c>
      <c r="D2224" s="335">
        <v>41</v>
      </c>
      <c r="E2224" s="335">
        <v>115</v>
      </c>
    </row>
    <row r="2225" spans="1:5">
      <c r="A2225" s="335">
        <v>22</v>
      </c>
      <c r="B2225" s="375">
        <v>40324</v>
      </c>
      <c r="C2225" s="335">
        <v>0</v>
      </c>
      <c r="D2225" s="335">
        <v>41</v>
      </c>
      <c r="E2225" s="335">
        <v>130</v>
      </c>
    </row>
    <row r="2226" spans="1:5">
      <c r="A2226" s="335">
        <v>22</v>
      </c>
      <c r="B2226" s="375">
        <v>40324</v>
      </c>
      <c r="C2226" s="335">
        <v>12</v>
      </c>
      <c r="D2226" s="335">
        <v>41</v>
      </c>
      <c r="E2226" s="335">
        <v>138</v>
      </c>
    </row>
    <row r="2227" spans="1:5">
      <c r="A2227" s="335">
        <v>22</v>
      </c>
      <c r="B2227" s="375">
        <v>40324</v>
      </c>
      <c r="C2227" s="335">
        <v>0</v>
      </c>
      <c r="D2227" s="335">
        <v>41</v>
      </c>
      <c r="E2227" s="335">
        <v>132</v>
      </c>
    </row>
    <row r="2228" spans="1:5">
      <c r="A2228" s="335">
        <v>22</v>
      </c>
      <c r="B2228" s="375">
        <v>40324</v>
      </c>
      <c r="C2228" s="335">
        <v>0</v>
      </c>
      <c r="D2228" s="335">
        <v>41</v>
      </c>
      <c r="E2228" s="335">
        <v>105</v>
      </c>
    </row>
    <row r="2229" spans="1:5">
      <c r="A2229" s="335">
        <v>22</v>
      </c>
      <c r="B2229" s="375">
        <v>40324</v>
      </c>
      <c r="C2229" s="335">
        <v>0</v>
      </c>
      <c r="D2229" s="335">
        <v>41</v>
      </c>
      <c r="E2229" s="335">
        <v>125</v>
      </c>
    </row>
    <row r="2230" spans="1:5">
      <c r="A2230" s="335">
        <v>22</v>
      </c>
      <c r="B2230" s="375">
        <v>40324</v>
      </c>
      <c r="C2230" s="335">
        <v>12</v>
      </c>
      <c r="D2230" s="335">
        <v>41</v>
      </c>
      <c r="E2230" s="335">
        <v>136</v>
      </c>
    </row>
    <row r="2231" spans="1:5">
      <c r="A2231" s="335">
        <v>22</v>
      </c>
      <c r="B2231" s="375">
        <v>40324</v>
      </c>
      <c r="C2231" s="335">
        <v>0</v>
      </c>
      <c r="D2231" s="335">
        <v>41</v>
      </c>
      <c r="E2231" s="335">
        <v>145</v>
      </c>
    </row>
    <row r="2232" spans="1:5">
      <c r="A2232" s="335">
        <v>22</v>
      </c>
      <c r="B2232" s="375">
        <v>40324</v>
      </c>
      <c r="C2232" s="335">
        <v>13</v>
      </c>
      <c r="D2232" s="335">
        <v>41</v>
      </c>
      <c r="E2232" s="335">
        <v>118</v>
      </c>
    </row>
    <row r="2233" spans="1:5">
      <c r="A2233" s="335">
        <v>22</v>
      </c>
      <c r="B2233" s="375">
        <v>40324</v>
      </c>
      <c r="C2233" s="335">
        <v>0</v>
      </c>
      <c r="D2233" s="335">
        <v>41</v>
      </c>
      <c r="E2233" s="335">
        <v>130</v>
      </c>
    </row>
    <row r="2234" spans="1:5">
      <c r="A2234" s="335">
        <v>22</v>
      </c>
      <c r="B2234" s="375">
        <v>40324</v>
      </c>
      <c r="C2234" s="335">
        <v>0</v>
      </c>
      <c r="D2234" s="335">
        <v>41</v>
      </c>
      <c r="E2234" s="335">
        <v>115</v>
      </c>
    </row>
    <row r="2235" spans="1:5">
      <c r="A2235" s="335">
        <v>22</v>
      </c>
      <c r="B2235" s="375">
        <v>40324</v>
      </c>
      <c r="C2235" s="335">
        <v>0</v>
      </c>
      <c r="D2235" s="335">
        <v>41</v>
      </c>
      <c r="E2235" s="335">
        <v>100</v>
      </c>
    </row>
    <row r="2236" spans="1:5">
      <c r="A2236" s="335">
        <v>22</v>
      </c>
      <c r="B2236" s="375">
        <v>40324</v>
      </c>
      <c r="C2236" s="335">
        <v>0</v>
      </c>
      <c r="D2236" s="335">
        <v>41</v>
      </c>
      <c r="E2236" s="335">
        <v>130</v>
      </c>
    </row>
    <row r="2237" spans="1:5">
      <c r="A2237" s="335">
        <v>22</v>
      </c>
      <c r="B2237" s="375">
        <v>40324</v>
      </c>
      <c r="C2237" s="335">
        <v>12</v>
      </c>
      <c r="D2237" s="335">
        <v>41</v>
      </c>
      <c r="E2237" s="335">
        <v>135</v>
      </c>
    </row>
    <row r="2238" spans="1:5">
      <c r="A2238" s="335">
        <v>22</v>
      </c>
      <c r="B2238" s="375">
        <v>40324</v>
      </c>
      <c r="C2238" s="335">
        <v>12</v>
      </c>
      <c r="D2238" s="335">
        <v>41</v>
      </c>
      <c r="E2238" s="335">
        <v>151</v>
      </c>
    </row>
    <row r="2239" spans="1:5">
      <c r="A2239" s="335">
        <v>22</v>
      </c>
      <c r="B2239" s="375">
        <v>40324</v>
      </c>
      <c r="C2239" s="335">
        <v>0</v>
      </c>
      <c r="D2239" s="335">
        <v>41</v>
      </c>
      <c r="E2239" s="335">
        <v>112</v>
      </c>
    </row>
    <row r="2240" spans="1:5">
      <c r="A2240" s="335">
        <v>22</v>
      </c>
      <c r="B2240" s="375">
        <v>40324</v>
      </c>
      <c r="C2240" s="335">
        <v>13</v>
      </c>
      <c r="D2240" s="335">
        <v>41</v>
      </c>
      <c r="E2240" s="335">
        <v>119</v>
      </c>
    </row>
    <row r="2241" spans="1:5">
      <c r="A2241" s="335">
        <v>22</v>
      </c>
      <c r="B2241" s="375">
        <v>40324</v>
      </c>
      <c r="C2241" s="335">
        <v>0</v>
      </c>
      <c r="D2241" s="335">
        <v>41</v>
      </c>
      <c r="E2241" s="335">
        <v>103</v>
      </c>
    </row>
    <row r="2242" spans="1:5">
      <c r="A2242" s="335">
        <v>22</v>
      </c>
      <c r="B2242" s="375">
        <v>40324</v>
      </c>
      <c r="C2242" s="335">
        <v>0</v>
      </c>
      <c r="D2242" s="335">
        <v>41</v>
      </c>
      <c r="E2242" s="335">
        <v>105</v>
      </c>
    </row>
    <row r="2243" spans="1:5">
      <c r="A2243" s="335">
        <v>22</v>
      </c>
      <c r="B2243" s="375">
        <v>40324</v>
      </c>
      <c r="C2243" s="335">
        <v>0</v>
      </c>
      <c r="D2243" s="335">
        <v>41</v>
      </c>
      <c r="E2243" s="335">
        <v>110</v>
      </c>
    </row>
    <row r="2244" spans="1:5">
      <c r="A2244" s="335">
        <v>22</v>
      </c>
      <c r="B2244" s="375">
        <v>40324</v>
      </c>
      <c r="C2244" s="335">
        <v>13</v>
      </c>
      <c r="D2244" s="335">
        <v>41</v>
      </c>
      <c r="E2244" s="335">
        <v>115</v>
      </c>
    </row>
    <row r="2245" spans="1:5">
      <c r="A2245" s="335">
        <v>22</v>
      </c>
      <c r="B2245" s="375">
        <v>40324</v>
      </c>
      <c r="C2245" s="335">
        <v>13</v>
      </c>
      <c r="D2245" s="335">
        <v>41</v>
      </c>
      <c r="E2245" s="335">
        <v>109</v>
      </c>
    </row>
    <row r="2246" spans="1:5">
      <c r="A2246" s="335">
        <v>22</v>
      </c>
      <c r="B2246" s="375">
        <v>40324</v>
      </c>
      <c r="C2246" s="335">
        <v>12</v>
      </c>
      <c r="D2246" s="335">
        <v>41</v>
      </c>
      <c r="E2246" s="335">
        <v>134</v>
      </c>
    </row>
    <row r="2247" spans="1:5">
      <c r="A2247" s="335">
        <v>22</v>
      </c>
      <c r="B2247" s="375">
        <v>40324</v>
      </c>
      <c r="C2247" s="335">
        <v>13</v>
      </c>
      <c r="D2247" s="335">
        <v>41</v>
      </c>
      <c r="E2247" s="335">
        <v>125</v>
      </c>
    </row>
    <row r="2248" spans="1:5">
      <c r="A2248" s="335">
        <v>22</v>
      </c>
      <c r="B2248" s="375">
        <v>40324</v>
      </c>
      <c r="C2248" s="335">
        <v>0</v>
      </c>
      <c r="D2248" s="335">
        <v>91</v>
      </c>
      <c r="E2248" s="335">
        <v>135</v>
      </c>
    </row>
    <row r="2249" spans="1:5">
      <c r="A2249" s="335">
        <v>22</v>
      </c>
      <c r="B2249" s="375">
        <v>40324</v>
      </c>
      <c r="C2249" s="335">
        <v>8</v>
      </c>
      <c r="D2249" s="335">
        <v>41</v>
      </c>
      <c r="E2249" s="335">
        <v>129</v>
      </c>
    </row>
    <row r="2250" spans="1:5">
      <c r="A2250" s="335">
        <v>22</v>
      </c>
      <c r="B2250" s="375">
        <v>40325</v>
      </c>
      <c r="C2250" s="335">
        <v>12</v>
      </c>
      <c r="D2250" s="335">
        <v>41</v>
      </c>
      <c r="E2250" s="335">
        <v>140</v>
      </c>
    </row>
    <row r="2251" spans="1:5">
      <c r="A2251" s="335">
        <v>22</v>
      </c>
      <c r="B2251" s="375">
        <v>40325</v>
      </c>
      <c r="C2251" s="335">
        <v>12</v>
      </c>
      <c r="D2251" s="335">
        <v>41</v>
      </c>
      <c r="E2251" s="335">
        <v>136</v>
      </c>
    </row>
    <row r="2252" spans="1:5">
      <c r="A2252" s="335">
        <v>22</v>
      </c>
      <c r="B2252" s="375">
        <v>40325</v>
      </c>
      <c r="C2252" s="335">
        <v>12</v>
      </c>
      <c r="D2252" s="335">
        <v>41</v>
      </c>
      <c r="E2252" s="335">
        <v>145</v>
      </c>
    </row>
    <row r="2253" spans="1:5">
      <c r="A2253" s="335">
        <v>22</v>
      </c>
      <c r="B2253" s="375">
        <v>40325</v>
      </c>
      <c r="C2253" s="335">
        <v>12</v>
      </c>
      <c r="D2253" s="335">
        <v>41</v>
      </c>
      <c r="E2253" s="335">
        <v>143</v>
      </c>
    </row>
    <row r="2254" spans="1:5">
      <c r="A2254" s="335">
        <v>22</v>
      </c>
      <c r="B2254" s="375">
        <v>40325</v>
      </c>
      <c r="C2254" s="335">
        <v>12</v>
      </c>
      <c r="D2254" s="335">
        <v>41</v>
      </c>
      <c r="E2254" s="335">
        <v>133</v>
      </c>
    </row>
    <row r="2255" spans="1:5">
      <c r="A2255" s="335">
        <v>22</v>
      </c>
      <c r="B2255" s="375">
        <v>40325</v>
      </c>
      <c r="C2255" s="335">
        <v>12</v>
      </c>
      <c r="D2255" s="335">
        <v>41</v>
      </c>
      <c r="E2255" s="335">
        <v>140</v>
      </c>
    </row>
    <row r="2256" spans="1:5">
      <c r="A2256" s="335">
        <v>22</v>
      </c>
      <c r="B2256" s="375">
        <v>40325</v>
      </c>
      <c r="C2256" s="335">
        <v>12</v>
      </c>
      <c r="D2256" s="335">
        <v>41</v>
      </c>
      <c r="E2256" s="335">
        <v>140</v>
      </c>
    </row>
    <row r="2257" spans="1:5">
      <c r="A2257" s="335">
        <v>22</v>
      </c>
      <c r="B2257" s="375">
        <v>40325</v>
      </c>
      <c r="C2257" s="335">
        <v>12</v>
      </c>
      <c r="D2257" s="335">
        <v>41</v>
      </c>
      <c r="E2257" s="335">
        <v>144</v>
      </c>
    </row>
    <row r="2258" spans="1:5">
      <c r="A2258" s="335">
        <v>22</v>
      </c>
      <c r="B2258" s="375">
        <v>40325</v>
      </c>
      <c r="C2258" s="335">
        <v>12</v>
      </c>
      <c r="D2258" s="335">
        <v>41</v>
      </c>
      <c r="E2258" s="335">
        <v>140</v>
      </c>
    </row>
    <row r="2259" spans="1:5">
      <c r="A2259" s="335">
        <v>22</v>
      </c>
      <c r="B2259" s="375">
        <v>40325</v>
      </c>
      <c r="C2259" s="335">
        <v>12</v>
      </c>
      <c r="D2259" s="335">
        <v>41</v>
      </c>
      <c r="E2259" s="335">
        <v>135</v>
      </c>
    </row>
    <row r="2260" spans="1:5">
      <c r="A2260" s="335">
        <v>22</v>
      </c>
      <c r="B2260" s="375">
        <v>40325</v>
      </c>
      <c r="C2260" s="335">
        <v>12</v>
      </c>
      <c r="D2260" s="335">
        <v>41</v>
      </c>
      <c r="E2260" s="335">
        <v>136</v>
      </c>
    </row>
    <row r="2261" spans="1:5">
      <c r="A2261" s="335">
        <v>22</v>
      </c>
      <c r="B2261" s="375">
        <v>40325</v>
      </c>
      <c r="C2261" s="335">
        <v>12</v>
      </c>
      <c r="D2261" s="335">
        <v>41</v>
      </c>
      <c r="E2261" s="335">
        <v>144</v>
      </c>
    </row>
    <row r="2262" spans="1:5">
      <c r="A2262" s="335">
        <v>22</v>
      </c>
      <c r="B2262" s="375">
        <v>40325</v>
      </c>
      <c r="C2262" s="335">
        <v>12</v>
      </c>
      <c r="D2262" s="335">
        <v>41</v>
      </c>
      <c r="E2262" s="335">
        <v>136</v>
      </c>
    </row>
    <row r="2263" spans="1:5">
      <c r="A2263" s="335">
        <v>22</v>
      </c>
      <c r="B2263" s="375">
        <v>40325</v>
      </c>
      <c r="C2263" s="335">
        <v>0</v>
      </c>
      <c r="D2263" s="335">
        <v>41</v>
      </c>
      <c r="E2263" s="335">
        <v>140</v>
      </c>
    </row>
    <row r="2264" spans="1:5">
      <c r="A2264" s="335">
        <v>22</v>
      </c>
      <c r="B2264" s="375">
        <v>40325</v>
      </c>
      <c r="C2264" s="335">
        <v>0</v>
      </c>
      <c r="D2264" s="335">
        <v>61</v>
      </c>
      <c r="E2264" s="335">
        <v>157</v>
      </c>
    </row>
    <row r="2265" spans="1:5">
      <c r="A2265" s="335">
        <v>22</v>
      </c>
      <c r="B2265" s="375">
        <v>40325</v>
      </c>
      <c r="C2265" s="335">
        <v>0</v>
      </c>
      <c r="D2265" s="335">
        <v>61</v>
      </c>
      <c r="E2265" s="335">
        <v>145</v>
      </c>
    </row>
    <row r="2266" spans="1:5">
      <c r="A2266" s="335">
        <v>22</v>
      </c>
      <c r="B2266" s="375">
        <v>40325</v>
      </c>
      <c r="C2266" s="335">
        <v>0</v>
      </c>
      <c r="D2266" s="335">
        <v>61</v>
      </c>
      <c r="E2266" s="335">
        <v>119</v>
      </c>
    </row>
    <row r="2267" spans="1:5">
      <c r="A2267" s="335">
        <v>22</v>
      </c>
      <c r="B2267" s="375">
        <v>40325</v>
      </c>
      <c r="C2267" s="335">
        <v>0</v>
      </c>
      <c r="D2267" s="335">
        <v>10</v>
      </c>
      <c r="E2267" s="335">
        <v>62</v>
      </c>
    </row>
    <row r="2268" spans="1:5">
      <c r="A2268" s="335">
        <v>22</v>
      </c>
      <c r="B2268" s="375">
        <v>40325</v>
      </c>
      <c r="C2268" s="335">
        <v>0</v>
      </c>
      <c r="D2268" s="335">
        <v>10</v>
      </c>
      <c r="E2268" s="335">
        <v>68</v>
      </c>
    </row>
    <row r="2269" spans="1:5">
      <c r="A2269" s="335">
        <v>22</v>
      </c>
      <c r="B2269" s="375">
        <v>40325</v>
      </c>
      <c r="C2269" s="335">
        <v>0</v>
      </c>
      <c r="D2269" s="335">
        <v>10</v>
      </c>
      <c r="E2269" s="335">
        <v>80</v>
      </c>
    </row>
    <row r="2270" spans="1:5">
      <c r="A2270" s="335">
        <v>22</v>
      </c>
      <c r="B2270" s="375">
        <v>40325</v>
      </c>
      <c r="C2270" s="335">
        <v>0</v>
      </c>
      <c r="D2270" s="335">
        <v>10</v>
      </c>
      <c r="E2270" s="335">
        <v>75</v>
      </c>
    </row>
    <row r="2271" spans="1:5">
      <c r="A2271" s="335">
        <v>22</v>
      </c>
      <c r="B2271" s="375">
        <v>40325</v>
      </c>
      <c r="C2271" s="335">
        <v>0</v>
      </c>
      <c r="D2271" s="335">
        <v>10</v>
      </c>
      <c r="E2271" s="335">
        <v>80</v>
      </c>
    </row>
    <row r="2272" spans="1:5">
      <c r="A2272" s="335">
        <v>22</v>
      </c>
      <c r="B2272" s="375">
        <v>40325</v>
      </c>
      <c r="C2272" s="335">
        <v>0</v>
      </c>
      <c r="D2272" s="335">
        <v>10</v>
      </c>
      <c r="E2272" s="335">
        <v>68</v>
      </c>
    </row>
    <row r="2273" spans="1:5">
      <c r="A2273" s="335">
        <v>22</v>
      </c>
      <c r="B2273" s="375">
        <v>40325</v>
      </c>
      <c r="C2273" s="335">
        <v>0</v>
      </c>
      <c r="D2273" s="335">
        <v>10</v>
      </c>
      <c r="E2273" s="335">
        <v>75</v>
      </c>
    </row>
    <row r="2274" spans="1:5">
      <c r="A2274" s="335">
        <v>22</v>
      </c>
      <c r="B2274" s="375">
        <v>40325</v>
      </c>
      <c r="C2274" s="335">
        <v>0</v>
      </c>
      <c r="D2274" s="335">
        <v>10</v>
      </c>
      <c r="E2274" s="335">
        <v>68</v>
      </c>
    </row>
    <row r="2275" spans="1:5">
      <c r="A2275" s="335">
        <v>22</v>
      </c>
      <c r="B2275" s="375">
        <v>40325</v>
      </c>
      <c r="C2275" s="335">
        <v>0</v>
      </c>
      <c r="D2275" s="335">
        <v>10</v>
      </c>
      <c r="E2275" s="335">
        <v>80</v>
      </c>
    </row>
    <row r="2276" spans="1:5">
      <c r="A2276" s="335">
        <v>22</v>
      </c>
      <c r="B2276" s="375">
        <v>40325</v>
      </c>
      <c r="C2276" s="335">
        <v>0</v>
      </c>
      <c r="D2276" s="335">
        <v>10</v>
      </c>
      <c r="E2276" s="335">
        <v>64</v>
      </c>
    </row>
    <row r="2277" spans="1:5">
      <c r="A2277" s="335">
        <v>22</v>
      </c>
      <c r="B2277" s="375">
        <v>40325</v>
      </c>
      <c r="C2277" s="335">
        <v>0</v>
      </c>
      <c r="D2277" s="335">
        <v>10</v>
      </c>
      <c r="E2277" s="335">
        <v>80</v>
      </c>
    </row>
    <row r="2278" spans="1:5">
      <c r="A2278" s="335">
        <v>22</v>
      </c>
      <c r="B2278" s="375">
        <v>40326</v>
      </c>
      <c r="C2278" s="335">
        <v>0</v>
      </c>
      <c r="D2278" s="335">
        <v>41</v>
      </c>
      <c r="E2278" s="335">
        <v>95</v>
      </c>
    </row>
    <row r="2279" spans="1:5">
      <c r="A2279" s="335">
        <v>22</v>
      </c>
      <c r="B2279" s="375">
        <v>40326</v>
      </c>
      <c r="C2279" s="335">
        <v>0</v>
      </c>
      <c r="D2279" s="335">
        <v>41</v>
      </c>
      <c r="E2279" s="335">
        <v>94</v>
      </c>
    </row>
    <row r="2280" spans="1:5">
      <c r="A2280" s="335">
        <v>22</v>
      </c>
      <c r="B2280" s="375">
        <v>40326</v>
      </c>
      <c r="C2280" s="335">
        <v>0</v>
      </c>
      <c r="D2280" s="335">
        <v>41</v>
      </c>
      <c r="E2280" s="335">
        <v>100</v>
      </c>
    </row>
    <row r="2281" spans="1:5">
      <c r="A2281" s="335">
        <v>22</v>
      </c>
      <c r="B2281" s="375">
        <v>40326</v>
      </c>
      <c r="C2281" s="335">
        <v>0</v>
      </c>
      <c r="D2281" s="335">
        <v>41</v>
      </c>
      <c r="E2281" s="335">
        <v>129</v>
      </c>
    </row>
    <row r="2282" spans="1:5">
      <c r="A2282" s="335">
        <v>22</v>
      </c>
      <c r="B2282" s="375">
        <v>40326</v>
      </c>
      <c r="C2282" s="335">
        <v>0</v>
      </c>
      <c r="D2282" s="335">
        <v>41</v>
      </c>
      <c r="E2282" s="335">
        <v>120</v>
      </c>
    </row>
    <row r="2283" spans="1:5">
      <c r="A2283" s="335">
        <v>22</v>
      </c>
      <c r="B2283" s="375">
        <v>40326</v>
      </c>
      <c r="C2283" s="335">
        <v>8</v>
      </c>
      <c r="D2283" s="335">
        <v>41</v>
      </c>
      <c r="E2283" s="335">
        <v>135</v>
      </c>
    </row>
    <row r="2284" spans="1:5">
      <c r="A2284" s="335">
        <v>22</v>
      </c>
      <c r="B2284" s="375">
        <v>40326</v>
      </c>
      <c r="C2284" s="335">
        <v>8</v>
      </c>
      <c r="D2284" s="335">
        <v>41</v>
      </c>
      <c r="E2284" s="335">
        <v>126</v>
      </c>
    </row>
    <row r="2285" spans="1:5">
      <c r="A2285" s="335">
        <v>22</v>
      </c>
      <c r="B2285" s="375">
        <v>40326</v>
      </c>
      <c r="C2285" s="335">
        <v>8</v>
      </c>
      <c r="D2285" s="335">
        <v>41</v>
      </c>
      <c r="E2285" s="335">
        <v>108</v>
      </c>
    </row>
    <row r="2286" spans="1:5">
      <c r="A2286" s="335">
        <v>22</v>
      </c>
      <c r="B2286" s="375">
        <v>40326</v>
      </c>
      <c r="C2286" s="335">
        <v>0</v>
      </c>
      <c r="D2286" s="335">
        <v>10</v>
      </c>
      <c r="E2286" s="335">
        <v>83</v>
      </c>
    </row>
    <row r="2287" spans="1:5">
      <c r="A2287" s="335">
        <v>22</v>
      </c>
      <c r="B2287" s="375">
        <v>40326</v>
      </c>
      <c r="C2287" s="335">
        <v>0</v>
      </c>
      <c r="D2287" s="335">
        <v>10</v>
      </c>
      <c r="E2287" s="335">
        <v>69</v>
      </c>
    </row>
    <row r="2288" spans="1:5">
      <c r="A2288" s="335">
        <v>22</v>
      </c>
      <c r="B2288" s="375">
        <v>40326</v>
      </c>
      <c r="C2288" s="335">
        <v>0</v>
      </c>
      <c r="D2288" s="335">
        <v>10</v>
      </c>
      <c r="E2288" s="335">
        <v>59</v>
      </c>
    </row>
    <row r="2289" spans="1:5">
      <c r="A2289" s="335">
        <v>22</v>
      </c>
      <c r="B2289" s="375">
        <v>40326</v>
      </c>
      <c r="C2289" s="335">
        <v>0</v>
      </c>
      <c r="D2289" s="335">
        <v>71</v>
      </c>
      <c r="E2289" s="335">
        <v>161</v>
      </c>
    </row>
    <row r="2290" spans="1:5">
      <c r="A2290" s="335">
        <v>22</v>
      </c>
      <c r="B2290" s="375">
        <v>40326</v>
      </c>
      <c r="C2290" s="335">
        <v>0</v>
      </c>
      <c r="D2290" s="335">
        <v>10</v>
      </c>
      <c r="E2290" s="335">
        <v>67</v>
      </c>
    </row>
    <row r="2291" spans="1:5">
      <c r="A2291" s="335">
        <v>22</v>
      </c>
      <c r="B2291" s="375">
        <v>40326</v>
      </c>
      <c r="C2291" s="335">
        <v>0</v>
      </c>
      <c r="D2291" s="335">
        <v>10</v>
      </c>
      <c r="E2291" s="335">
        <v>80</v>
      </c>
    </row>
    <row r="2292" spans="1:5">
      <c r="A2292" s="335">
        <v>22</v>
      </c>
      <c r="B2292" s="375">
        <v>40326</v>
      </c>
      <c r="C2292" s="335">
        <v>0</v>
      </c>
      <c r="D2292" s="335">
        <v>10</v>
      </c>
      <c r="E2292" s="335">
        <v>84</v>
      </c>
    </row>
    <row r="2293" spans="1:5">
      <c r="A2293" s="335">
        <v>22</v>
      </c>
      <c r="B2293" s="375">
        <v>40326</v>
      </c>
      <c r="C2293" s="335">
        <v>0</v>
      </c>
      <c r="D2293" s="335">
        <v>10</v>
      </c>
      <c r="E2293" s="335">
        <v>81</v>
      </c>
    </row>
    <row r="2294" spans="1:5">
      <c r="A2294" s="335">
        <v>22</v>
      </c>
      <c r="B2294" s="375">
        <v>40326</v>
      </c>
      <c r="C2294" s="335">
        <v>0</v>
      </c>
      <c r="D2294" s="335">
        <v>10</v>
      </c>
      <c r="E2294" s="335">
        <v>75</v>
      </c>
    </row>
    <row r="2295" spans="1:5">
      <c r="A2295" s="335">
        <v>22</v>
      </c>
      <c r="B2295" s="375">
        <v>40326</v>
      </c>
      <c r="C2295" s="335">
        <v>0</v>
      </c>
      <c r="D2295" s="335">
        <v>10</v>
      </c>
      <c r="E2295" s="335">
        <v>77</v>
      </c>
    </row>
    <row r="2296" spans="1:5">
      <c r="A2296" s="335">
        <v>22</v>
      </c>
      <c r="B2296" s="375">
        <v>40326</v>
      </c>
      <c r="C2296" s="335">
        <v>0</v>
      </c>
      <c r="D2296" s="335">
        <v>10</v>
      </c>
      <c r="E2296" s="335">
        <v>76</v>
      </c>
    </row>
    <row r="2297" spans="1:5">
      <c r="A2297" s="335">
        <v>22</v>
      </c>
      <c r="B2297" s="375">
        <v>40326</v>
      </c>
      <c r="C2297" s="335">
        <v>8</v>
      </c>
      <c r="D2297" s="335">
        <v>41</v>
      </c>
      <c r="E2297" s="335">
        <v>148</v>
      </c>
    </row>
    <row r="2298" spans="1:5">
      <c r="A2298" s="335">
        <v>22</v>
      </c>
      <c r="B2298" s="375">
        <v>40326</v>
      </c>
      <c r="C2298" s="335">
        <v>8</v>
      </c>
      <c r="D2298" s="335">
        <v>41</v>
      </c>
      <c r="E2298" s="335">
        <v>113</v>
      </c>
    </row>
    <row r="2299" spans="1:5">
      <c r="A2299" s="335">
        <v>22</v>
      </c>
      <c r="B2299" s="375">
        <v>40326</v>
      </c>
      <c r="C2299" s="335">
        <v>8</v>
      </c>
      <c r="D2299" s="335">
        <v>41</v>
      </c>
      <c r="E2299" s="335">
        <v>140</v>
      </c>
    </row>
    <row r="2300" spans="1:5">
      <c r="A2300" s="335">
        <v>22</v>
      </c>
      <c r="B2300" s="375">
        <v>40326</v>
      </c>
      <c r="C2300" s="335">
        <v>8</v>
      </c>
      <c r="D2300" s="335">
        <v>71</v>
      </c>
      <c r="E2300" s="335">
        <v>173</v>
      </c>
    </row>
    <row r="2301" spans="1:5">
      <c r="A2301" s="335">
        <v>22</v>
      </c>
      <c r="B2301" s="375">
        <v>40326</v>
      </c>
      <c r="C2301" s="335">
        <v>8</v>
      </c>
      <c r="D2301" s="335">
        <v>71</v>
      </c>
      <c r="E2301" s="335">
        <v>184</v>
      </c>
    </row>
    <row r="2302" spans="1:5">
      <c r="A2302" s="335">
        <v>22</v>
      </c>
      <c r="B2302" s="375">
        <v>40326</v>
      </c>
      <c r="C2302" s="335">
        <v>8</v>
      </c>
      <c r="D2302" s="335">
        <v>71</v>
      </c>
      <c r="E2302" s="335">
        <v>163</v>
      </c>
    </row>
    <row r="2303" spans="1:5">
      <c r="A2303" s="335">
        <v>22</v>
      </c>
      <c r="B2303" s="375">
        <v>40327</v>
      </c>
      <c r="C2303" s="335">
        <v>0</v>
      </c>
      <c r="D2303" s="335">
        <v>10</v>
      </c>
      <c r="E2303" s="335">
        <v>68</v>
      </c>
    </row>
    <row r="2304" spans="1:5">
      <c r="A2304" s="335">
        <v>22</v>
      </c>
      <c r="B2304" s="375">
        <v>40327</v>
      </c>
      <c r="C2304" s="335">
        <v>0</v>
      </c>
      <c r="D2304" s="335">
        <v>10</v>
      </c>
      <c r="E2304" s="335">
        <v>78</v>
      </c>
    </row>
    <row r="2305" spans="1:5">
      <c r="A2305" s="335">
        <v>22</v>
      </c>
      <c r="B2305" s="375">
        <v>40327</v>
      </c>
      <c r="C2305" s="335">
        <v>0</v>
      </c>
      <c r="D2305" s="335">
        <v>61</v>
      </c>
      <c r="E2305" s="335">
        <v>150</v>
      </c>
    </row>
    <row r="2306" spans="1:5">
      <c r="A2306" s="335">
        <v>22</v>
      </c>
      <c r="B2306" s="375">
        <v>40327</v>
      </c>
      <c r="C2306" s="335">
        <v>0</v>
      </c>
      <c r="D2306" s="335">
        <v>61</v>
      </c>
      <c r="E2306" s="335">
        <v>119</v>
      </c>
    </row>
    <row r="2307" spans="1:5">
      <c r="A2307" s="335">
        <v>22</v>
      </c>
      <c r="B2307" s="375">
        <v>40327</v>
      </c>
      <c r="C2307" s="335">
        <v>0</v>
      </c>
      <c r="D2307" s="335">
        <v>61</v>
      </c>
      <c r="E2307" s="335">
        <v>117</v>
      </c>
    </row>
    <row r="2308" spans="1:5">
      <c r="A2308" s="335">
        <v>22</v>
      </c>
      <c r="B2308" s="375">
        <v>40327</v>
      </c>
      <c r="C2308" s="335">
        <v>0</v>
      </c>
      <c r="D2308" s="335">
        <v>61</v>
      </c>
      <c r="E2308" s="335">
        <v>130</v>
      </c>
    </row>
    <row r="2309" spans="1:5">
      <c r="A2309" s="335">
        <v>22</v>
      </c>
      <c r="B2309" s="375">
        <v>40327</v>
      </c>
      <c r="C2309" s="335">
        <v>12</v>
      </c>
      <c r="D2309" s="335">
        <v>41</v>
      </c>
      <c r="E2309" s="335">
        <v>143</v>
      </c>
    </row>
    <row r="2310" spans="1:5">
      <c r="A2310" s="335">
        <v>22</v>
      </c>
      <c r="B2310" s="375">
        <v>40327</v>
      </c>
      <c r="C2310" s="335">
        <v>12</v>
      </c>
      <c r="D2310" s="335">
        <v>41</v>
      </c>
      <c r="E2310" s="335">
        <v>138</v>
      </c>
    </row>
    <row r="2311" spans="1:5">
      <c r="A2311" s="335">
        <v>22</v>
      </c>
      <c r="B2311" s="375">
        <v>40327</v>
      </c>
      <c r="C2311" s="335">
        <v>12</v>
      </c>
      <c r="D2311" s="335">
        <v>41</v>
      </c>
      <c r="E2311" s="335">
        <v>145</v>
      </c>
    </row>
    <row r="2312" spans="1:5">
      <c r="A2312" s="335">
        <v>22</v>
      </c>
      <c r="B2312" s="375">
        <v>40327</v>
      </c>
      <c r="C2312" s="335">
        <v>13</v>
      </c>
      <c r="D2312" s="335">
        <v>41</v>
      </c>
      <c r="E2312" s="335">
        <v>118</v>
      </c>
    </row>
    <row r="2313" spans="1:5">
      <c r="A2313" s="335">
        <v>22</v>
      </c>
      <c r="B2313" s="375">
        <v>40327</v>
      </c>
      <c r="C2313" s="335">
        <v>13</v>
      </c>
      <c r="D2313" s="335">
        <v>41</v>
      </c>
      <c r="E2313" s="335">
        <v>131</v>
      </c>
    </row>
    <row r="2314" spans="1:5">
      <c r="A2314" s="335">
        <v>22</v>
      </c>
      <c r="B2314" s="375">
        <v>40327</v>
      </c>
      <c r="C2314" s="335">
        <v>13</v>
      </c>
      <c r="D2314" s="335">
        <v>41</v>
      </c>
      <c r="E2314" s="335">
        <v>142</v>
      </c>
    </row>
    <row r="2315" spans="1:5">
      <c r="A2315" s="335">
        <v>22</v>
      </c>
      <c r="B2315" s="375">
        <v>40327</v>
      </c>
      <c r="C2315" s="335">
        <v>13</v>
      </c>
      <c r="D2315" s="335">
        <v>41</v>
      </c>
      <c r="E2315" s="335">
        <v>141</v>
      </c>
    </row>
    <row r="2316" spans="1:5">
      <c r="A2316" s="335">
        <v>22</v>
      </c>
      <c r="B2316" s="375">
        <v>40327</v>
      </c>
      <c r="C2316" s="335">
        <v>13</v>
      </c>
      <c r="D2316" s="335">
        <v>41</v>
      </c>
      <c r="E2316" s="335">
        <v>115</v>
      </c>
    </row>
    <row r="2317" spans="1:5">
      <c r="A2317" s="335">
        <v>22</v>
      </c>
      <c r="B2317" s="375">
        <v>40327</v>
      </c>
      <c r="C2317" s="335">
        <v>13</v>
      </c>
      <c r="D2317" s="335">
        <v>41</v>
      </c>
      <c r="E2317" s="335">
        <v>130</v>
      </c>
    </row>
    <row r="2318" spans="1:5">
      <c r="A2318" s="335">
        <v>22</v>
      </c>
      <c r="B2318" s="375">
        <v>40327</v>
      </c>
      <c r="C2318" s="335">
        <v>13</v>
      </c>
      <c r="D2318" s="335">
        <v>41</v>
      </c>
      <c r="E2318" s="335">
        <v>135</v>
      </c>
    </row>
    <row r="2319" spans="1:5">
      <c r="A2319" s="335">
        <v>22</v>
      </c>
      <c r="B2319" s="375">
        <v>40327</v>
      </c>
      <c r="C2319" s="335">
        <v>13</v>
      </c>
      <c r="D2319" s="335">
        <v>41</v>
      </c>
      <c r="E2319" s="335">
        <v>113</v>
      </c>
    </row>
    <row r="2320" spans="1:5">
      <c r="A2320" s="335">
        <v>22</v>
      </c>
      <c r="B2320" s="375">
        <v>40327</v>
      </c>
      <c r="C2320" s="335">
        <v>19</v>
      </c>
      <c r="D2320" s="335">
        <v>41</v>
      </c>
      <c r="E2320" s="335">
        <v>122</v>
      </c>
    </row>
    <row r="2321" spans="1:5">
      <c r="A2321" s="335">
        <v>22</v>
      </c>
      <c r="B2321" s="375">
        <v>40327</v>
      </c>
      <c r="C2321" s="335">
        <v>19</v>
      </c>
      <c r="D2321" s="335">
        <v>41</v>
      </c>
      <c r="E2321" s="335">
        <v>133</v>
      </c>
    </row>
    <row r="2322" spans="1:5">
      <c r="A2322" s="335">
        <v>22</v>
      </c>
      <c r="B2322" s="375">
        <v>40327</v>
      </c>
      <c r="C2322" s="335">
        <v>0</v>
      </c>
      <c r="D2322" s="335">
        <v>41</v>
      </c>
      <c r="E2322" s="335">
        <v>134</v>
      </c>
    </row>
    <row r="2323" spans="1:5">
      <c r="A2323" s="335">
        <v>22</v>
      </c>
      <c r="B2323" s="375">
        <v>40327</v>
      </c>
      <c r="C2323" s="335">
        <v>0</v>
      </c>
      <c r="D2323" s="335">
        <v>41</v>
      </c>
      <c r="E2323" s="335">
        <v>98</v>
      </c>
    </row>
    <row r="2324" spans="1:5">
      <c r="A2324" s="335">
        <v>22</v>
      </c>
      <c r="B2324" s="375">
        <v>40327</v>
      </c>
      <c r="C2324" s="335">
        <v>0</v>
      </c>
      <c r="D2324" s="335">
        <v>41</v>
      </c>
      <c r="E2324" s="335">
        <v>119</v>
      </c>
    </row>
    <row r="2325" spans="1:5">
      <c r="A2325" s="335">
        <v>22</v>
      </c>
      <c r="B2325" s="375">
        <v>40327</v>
      </c>
      <c r="C2325" s="335">
        <v>0</v>
      </c>
      <c r="D2325" s="335">
        <v>41</v>
      </c>
      <c r="E2325" s="335">
        <v>100</v>
      </c>
    </row>
    <row r="2326" spans="1:5">
      <c r="A2326" s="335">
        <v>22</v>
      </c>
      <c r="B2326" s="375">
        <v>40327</v>
      </c>
      <c r="C2326" s="335">
        <v>0</v>
      </c>
      <c r="D2326" s="335">
        <v>41</v>
      </c>
      <c r="E2326" s="335">
        <v>113</v>
      </c>
    </row>
    <row r="2327" spans="1:5">
      <c r="A2327" s="335">
        <v>22</v>
      </c>
      <c r="B2327" s="375">
        <v>40327</v>
      </c>
      <c r="C2327" s="335">
        <v>0</v>
      </c>
      <c r="D2327" s="335">
        <v>41</v>
      </c>
      <c r="E2327" s="335">
        <v>108</v>
      </c>
    </row>
    <row r="2328" spans="1:5">
      <c r="A2328" s="335">
        <v>22</v>
      </c>
      <c r="B2328" s="375">
        <v>40327</v>
      </c>
      <c r="C2328" s="335">
        <v>0</v>
      </c>
      <c r="D2328" s="335">
        <v>41</v>
      </c>
      <c r="E2328" s="335">
        <v>118</v>
      </c>
    </row>
    <row r="2329" spans="1:5">
      <c r="A2329" s="335">
        <v>22</v>
      </c>
      <c r="B2329" s="375">
        <v>40327</v>
      </c>
      <c r="C2329" s="335">
        <v>8</v>
      </c>
      <c r="D2329" s="335">
        <v>71</v>
      </c>
      <c r="E2329" s="335">
        <v>183</v>
      </c>
    </row>
    <row r="2330" spans="1:5">
      <c r="A2330" s="335">
        <v>22</v>
      </c>
      <c r="B2330" s="375">
        <v>40327</v>
      </c>
      <c r="C2330" s="335">
        <v>8</v>
      </c>
      <c r="D2330" s="335">
        <v>71</v>
      </c>
      <c r="E2330" s="335">
        <v>166</v>
      </c>
    </row>
    <row r="2331" spans="1:5">
      <c r="A2331" s="335">
        <v>22</v>
      </c>
      <c r="B2331" s="375">
        <v>40327</v>
      </c>
      <c r="C2331" s="335">
        <v>8</v>
      </c>
      <c r="D2331" s="335">
        <v>71</v>
      </c>
      <c r="E2331" s="335">
        <v>160</v>
      </c>
    </row>
    <row r="2332" spans="1:5">
      <c r="A2332" s="335">
        <v>22</v>
      </c>
      <c r="B2332" s="375">
        <v>40327</v>
      </c>
      <c r="C2332" s="335">
        <v>8</v>
      </c>
      <c r="D2332" s="335">
        <v>71</v>
      </c>
      <c r="E2332" s="335">
        <v>190</v>
      </c>
    </row>
    <row r="2333" spans="1:5">
      <c r="A2333" s="335">
        <v>22</v>
      </c>
      <c r="B2333" s="375">
        <v>40327</v>
      </c>
      <c r="C2333" s="335">
        <v>8</v>
      </c>
      <c r="D2333" s="335">
        <v>71</v>
      </c>
      <c r="E2333" s="335">
        <v>153</v>
      </c>
    </row>
    <row r="2334" spans="1:5">
      <c r="A2334" s="335">
        <v>22</v>
      </c>
      <c r="B2334" s="375">
        <v>40327</v>
      </c>
      <c r="C2334" s="335">
        <v>8</v>
      </c>
      <c r="D2334" s="335">
        <v>71</v>
      </c>
      <c r="E2334" s="335">
        <v>156</v>
      </c>
    </row>
    <row r="2335" spans="1:5">
      <c r="A2335" s="335">
        <v>22</v>
      </c>
      <c r="B2335" s="375">
        <v>40327</v>
      </c>
      <c r="C2335" s="335">
        <v>8</v>
      </c>
      <c r="D2335" s="335">
        <v>71</v>
      </c>
      <c r="E2335" s="335">
        <v>178</v>
      </c>
    </row>
    <row r="2336" spans="1:5">
      <c r="A2336" s="335">
        <v>22</v>
      </c>
      <c r="B2336" s="375">
        <v>40327</v>
      </c>
      <c r="C2336" s="335">
        <v>8</v>
      </c>
      <c r="D2336" s="335">
        <v>71</v>
      </c>
      <c r="E2336" s="335">
        <v>138</v>
      </c>
    </row>
    <row r="2337" spans="1:5">
      <c r="A2337" s="335">
        <v>22</v>
      </c>
      <c r="B2337" s="375">
        <v>40327</v>
      </c>
      <c r="C2337" s="335">
        <v>8</v>
      </c>
      <c r="D2337" s="335">
        <v>71</v>
      </c>
      <c r="E2337" s="335">
        <v>153</v>
      </c>
    </row>
    <row r="2338" spans="1:5">
      <c r="A2338" s="335">
        <v>22</v>
      </c>
      <c r="B2338" s="375">
        <v>40327</v>
      </c>
      <c r="C2338" s="335">
        <v>8</v>
      </c>
      <c r="D2338" s="335">
        <v>41</v>
      </c>
      <c r="E2338" s="335">
        <v>139</v>
      </c>
    </row>
    <row r="2339" spans="1:5">
      <c r="A2339" s="335">
        <v>22</v>
      </c>
      <c r="B2339" s="375">
        <v>40327</v>
      </c>
      <c r="C2339" s="335">
        <v>8</v>
      </c>
      <c r="D2339" s="335">
        <v>41</v>
      </c>
      <c r="E2339" s="335">
        <v>118</v>
      </c>
    </row>
    <row r="2340" spans="1:5">
      <c r="A2340" s="335">
        <v>22</v>
      </c>
      <c r="B2340" s="375">
        <v>40327</v>
      </c>
      <c r="C2340" s="335">
        <v>8</v>
      </c>
      <c r="D2340" s="335">
        <v>41</v>
      </c>
      <c r="E2340" s="335">
        <v>115</v>
      </c>
    </row>
    <row r="2341" spans="1:5">
      <c r="A2341" s="335">
        <v>22</v>
      </c>
      <c r="B2341" s="375">
        <v>40327</v>
      </c>
      <c r="C2341" s="335">
        <v>8</v>
      </c>
      <c r="D2341" s="335">
        <v>41</v>
      </c>
      <c r="E2341" s="335">
        <v>128</v>
      </c>
    </row>
    <row r="2342" spans="1:5">
      <c r="A2342" s="335">
        <v>22</v>
      </c>
      <c r="B2342" s="375">
        <v>40327</v>
      </c>
      <c r="C2342" s="335">
        <v>8</v>
      </c>
      <c r="D2342" s="335">
        <v>41</v>
      </c>
      <c r="E2342" s="335">
        <v>120</v>
      </c>
    </row>
    <row r="2343" spans="1:5">
      <c r="A2343" s="335">
        <v>22</v>
      </c>
      <c r="B2343" s="375">
        <v>40327</v>
      </c>
      <c r="C2343" s="335">
        <v>0</v>
      </c>
      <c r="D2343" s="335">
        <v>100</v>
      </c>
      <c r="E2343" s="335">
        <v>151</v>
      </c>
    </row>
    <row r="2344" spans="1:5">
      <c r="A2344" s="335">
        <v>22</v>
      </c>
      <c r="B2344" s="375">
        <v>40327</v>
      </c>
      <c r="C2344" s="335">
        <v>0</v>
      </c>
      <c r="D2344" s="335">
        <v>100</v>
      </c>
      <c r="E2344" s="335">
        <v>121</v>
      </c>
    </row>
    <row r="2345" spans="1:5">
      <c r="A2345" s="335">
        <v>22</v>
      </c>
      <c r="B2345" s="375">
        <v>40327</v>
      </c>
      <c r="C2345" s="335">
        <v>0</v>
      </c>
      <c r="D2345" s="335">
        <v>100</v>
      </c>
      <c r="E2345" s="335">
        <v>136</v>
      </c>
    </row>
    <row r="2346" spans="1:5">
      <c r="A2346" s="335">
        <v>22</v>
      </c>
      <c r="B2346" s="375">
        <v>40327</v>
      </c>
      <c r="C2346" s="335">
        <v>0</v>
      </c>
      <c r="D2346" s="335">
        <v>100</v>
      </c>
      <c r="E2346" s="335">
        <v>147</v>
      </c>
    </row>
    <row r="2347" spans="1:5">
      <c r="A2347" s="335">
        <v>22</v>
      </c>
      <c r="B2347" s="375">
        <v>40327</v>
      </c>
      <c r="C2347" s="335">
        <v>0</v>
      </c>
      <c r="D2347" s="335">
        <v>100</v>
      </c>
      <c r="E2347" s="335">
        <v>141</v>
      </c>
    </row>
    <row r="2348" spans="1:5">
      <c r="A2348" s="335">
        <v>22</v>
      </c>
      <c r="B2348" s="375">
        <v>40327</v>
      </c>
      <c r="C2348" s="335">
        <v>0</v>
      </c>
      <c r="D2348" s="335">
        <v>100</v>
      </c>
      <c r="E2348" s="335">
        <v>146</v>
      </c>
    </row>
    <row r="2349" spans="1:5">
      <c r="A2349" s="335">
        <v>22</v>
      </c>
      <c r="B2349" s="375">
        <v>40327</v>
      </c>
      <c r="C2349" s="335">
        <v>0</v>
      </c>
      <c r="D2349" s="335">
        <v>100</v>
      </c>
      <c r="E2349" s="335">
        <v>128</v>
      </c>
    </row>
    <row r="2350" spans="1:5">
      <c r="A2350" s="335">
        <v>22</v>
      </c>
      <c r="B2350" s="375">
        <v>40327</v>
      </c>
      <c r="C2350" s="335">
        <v>0</v>
      </c>
      <c r="D2350" s="335">
        <v>10</v>
      </c>
      <c r="E2350" s="335">
        <v>80</v>
      </c>
    </row>
    <row r="2351" spans="1:5">
      <c r="A2351" s="335">
        <v>22</v>
      </c>
      <c r="B2351" s="375">
        <v>40327</v>
      </c>
      <c r="C2351" s="335">
        <v>0</v>
      </c>
      <c r="D2351" s="335">
        <v>10</v>
      </c>
      <c r="E2351" s="335">
        <v>81</v>
      </c>
    </row>
    <row r="2352" spans="1:5">
      <c r="A2352" s="335">
        <v>22</v>
      </c>
      <c r="B2352" s="375">
        <v>40327</v>
      </c>
      <c r="C2352" s="335">
        <v>0</v>
      </c>
      <c r="D2352" s="335">
        <v>10</v>
      </c>
      <c r="E2352" s="335">
        <v>76</v>
      </c>
    </row>
    <row r="2353" spans="1:5">
      <c r="A2353" s="335">
        <v>22</v>
      </c>
      <c r="B2353" s="375">
        <v>40327</v>
      </c>
      <c r="C2353" s="335">
        <v>0</v>
      </c>
      <c r="D2353" s="335">
        <v>10</v>
      </c>
      <c r="E2353" s="335">
        <v>79</v>
      </c>
    </row>
    <row r="2354" spans="1:5">
      <c r="A2354" s="335">
        <v>22</v>
      </c>
      <c r="B2354" s="375">
        <v>40327</v>
      </c>
      <c r="C2354" s="335">
        <v>0</v>
      </c>
      <c r="D2354" s="335">
        <v>10</v>
      </c>
      <c r="E2354" s="335">
        <v>85</v>
      </c>
    </row>
    <row r="2355" spans="1:5">
      <c r="A2355" s="335">
        <v>22</v>
      </c>
      <c r="B2355" s="375">
        <v>40327</v>
      </c>
      <c r="C2355" s="335">
        <v>0</v>
      </c>
      <c r="D2355" s="335">
        <v>10</v>
      </c>
      <c r="E2355" s="335">
        <v>70</v>
      </c>
    </row>
    <row r="2356" spans="1:5">
      <c r="A2356" s="335">
        <v>22</v>
      </c>
      <c r="B2356" s="375">
        <v>40327</v>
      </c>
      <c r="C2356" s="335">
        <v>0</v>
      </c>
      <c r="D2356" s="335">
        <v>10</v>
      </c>
      <c r="E2356" s="335">
        <v>70</v>
      </c>
    </row>
    <row r="2357" spans="1:5">
      <c r="A2357" s="335">
        <v>22</v>
      </c>
      <c r="B2357" s="375">
        <v>40327</v>
      </c>
      <c r="C2357" s="335">
        <v>0</v>
      </c>
      <c r="D2357" s="335">
        <v>10</v>
      </c>
      <c r="E2357" s="335">
        <v>77</v>
      </c>
    </row>
    <row r="2358" spans="1:5">
      <c r="A2358" s="335">
        <v>22</v>
      </c>
      <c r="B2358" s="375">
        <v>40327</v>
      </c>
      <c r="C2358" s="335">
        <v>0</v>
      </c>
      <c r="D2358" s="335">
        <v>10</v>
      </c>
      <c r="E2358" s="335">
        <v>63</v>
      </c>
    </row>
    <row r="2359" spans="1:5">
      <c r="A2359" s="335">
        <v>22</v>
      </c>
      <c r="B2359" s="375">
        <v>40327</v>
      </c>
      <c r="C2359" s="335">
        <v>0</v>
      </c>
      <c r="D2359" s="335">
        <v>10</v>
      </c>
      <c r="E2359" s="335">
        <v>72</v>
      </c>
    </row>
    <row r="2360" spans="1:5">
      <c r="A2360" s="335">
        <v>22</v>
      </c>
      <c r="B2360" s="375">
        <v>40327</v>
      </c>
      <c r="C2360" s="335">
        <v>8</v>
      </c>
      <c r="D2360" s="335">
        <v>71</v>
      </c>
      <c r="E2360" s="335">
        <v>170</v>
      </c>
    </row>
    <row r="2361" spans="1:5">
      <c r="A2361" s="335">
        <v>22</v>
      </c>
      <c r="B2361" s="375">
        <v>40327</v>
      </c>
      <c r="C2361" s="335">
        <v>8</v>
      </c>
      <c r="D2361" s="335">
        <v>71</v>
      </c>
      <c r="E2361" s="335">
        <v>176</v>
      </c>
    </row>
    <row r="2362" spans="1:5">
      <c r="A2362" s="335">
        <v>22</v>
      </c>
      <c r="B2362" s="375">
        <v>40328</v>
      </c>
      <c r="C2362" s="335">
        <v>0</v>
      </c>
      <c r="D2362" s="335">
        <v>10</v>
      </c>
      <c r="E2362" s="335">
        <v>73</v>
      </c>
    </row>
    <row r="2363" spans="1:5">
      <c r="A2363" s="335">
        <v>22</v>
      </c>
      <c r="B2363" s="375">
        <v>40328</v>
      </c>
      <c r="C2363" s="335">
        <v>0</v>
      </c>
      <c r="D2363" s="335">
        <v>10</v>
      </c>
      <c r="E2363" s="335">
        <v>55</v>
      </c>
    </row>
    <row r="2364" spans="1:5">
      <c r="A2364" s="335">
        <v>22</v>
      </c>
      <c r="B2364" s="375">
        <v>40328</v>
      </c>
      <c r="C2364" s="335">
        <v>0</v>
      </c>
      <c r="D2364" s="335">
        <v>41</v>
      </c>
      <c r="E2364" s="335">
        <v>137</v>
      </c>
    </row>
    <row r="2365" spans="1:5">
      <c r="A2365" s="335">
        <v>22</v>
      </c>
      <c r="B2365" s="375">
        <v>40328</v>
      </c>
      <c r="C2365" s="335">
        <v>0</v>
      </c>
      <c r="D2365" s="335">
        <v>41</v>
      </c>
      <c r="E2365" s="335">
        <v>95</v>
      </c>
    </row>
    <row r="2366" spans="1:5">
      <c r="A2366" s="335">
        <v>22</v>
      </c>
      <c r="B2366" s="375">
        <v>40328</v>
      </c>
      <c r="C2366" s="335">
        <v>0</v>
      </c>
      <c r="D2366" s="335">
        <v>41</v>
      </c>
      <c r="E2366" s="335">
        <v>107</v>
      </c>
    </row>
    <row r="2367" spans="1:5">
      <c r="A2367" s="335">
        <v>22</v>
      </c>
      <c r="B2367" s="375">
        <v>40328</v>
      </c>
      <c r="C2367" s="335">
        <v>0</v>
      </c>
      <c r="D2367" s="335">
        <v>41</v>
      </c>
      <c r="E2367" s="335">
        <v>101</v>
      </c>
    </row>
    <row r="2368" spans="1:5">
      <c r="A2368" s="335">
        <v>22</v>
      </c>
      <c r="B2368" s="375">
        <v>40328</v>
      </c>
      <c r="C2368" s="335">
        <v>0</v>
      </c>
      <c r="D2368" s="335">
        <v>41</v>
      </c>
      <c r="E2368" s="335">
        <v>110</v>
      </c>
    </row>
    <row r="2369" spans="1:5">
      <c r="A2369" s="335">
        <v>22</v>
      </c>
      <c r="B2369" s="375">
        <v>40328</v>
      </c>
      <c r="C2369" s="335">
        <v>0</v>
      </c>
      <c r="D2369" s="335">
        <v>41</v>
      </c>
      <c r="E2369" s="335">
        <v>115</v>
      </c>
    </row>
    <row r="2370" spans="1:5">
      <c r="A2370" s="335">
        <v>22</v>
      </c>
      <c r="B2370" s="375">
        <v>40328</v>
      </c>
      <c r="C2370" s="335">
        <v>0</v>
      </c>
      <c r="D2370" s="335">
        <v>41</v>
      </c>
      <c r="E2370" s="335">
        <v>127</v>
      </c>
    </row>
    <row r="2371" spans="1:5">
      <c r="A2371" s="335">
        <v>22</v>
      </c>
      <c r="B2371" s="375">
        <v>40328</v>
      </c>
      <c r="C2371" s="335">
        <v>0</v>
      </c>
      <c r="D2371" s="335">
        <v>41</v>
      </c>
      <c r="E2371" s="335">
        <v>101</v>
      </c>
    </row>
    <row r="2372" spans="1:5">
      <c r="A2372" s="335">
        <v>22</v>
      </c>
      <c r="B2372" s="375">
        <v>40328</v>
      </c>
      <c r="C2372" s="335">
        <v>0</v>
      </c>
      <c r="D2372" s="335">
        <v>41</v>
      </c>
      <c r="E2372" s="335">
        <v>96</v>
      </c>
    </row>
    <row r="2373" spans="1:5">
      <c r="A2373" s="335">
        <v>22</v>
      </c>
      <c r="B2373" s="375">
        <v>40328</v>
      </c>
      <c r="C2373" s="335">
        <v>8</v>
      </c>
      <c r="D2373" s="335">
        <v>41</v>
      </c>
      <c r="E2373" s="335">
        <v>122</v>
      </c>
    </row>
    <row r="2374" spans="1:5">
      <c r="A2374" s="335">
        <v>22</v>
      </c>
      <c r="B2374" s="375">
        <v>40328</v>
      </c>
      <c r="C2374" s="335">
        <v>13</v>
      </c>
      <c r="D2374" s="335">
        <v>41</v>
      </c>
      <c r="E2374" s="335">
        <v>145</v>
      </c>
    </row>
    <row r="2375" spans="1:5">
      <c r="A2375" s="335">
        <v>22</v>
      </c>
      <c r="B2375" s="375">
        <v>40328</v>
      </c>
      <c r="C2375" s="335">
        <v>13</v>
      </c>
      <c r="D2375" s="335">
        <v>41</v>
      </c>
      <c r="E2375" s="335">
        <v>148</v>
      </c>
    </row>
    <row r="2376" spans="1:5">
      <c r="A2376" s="335">
        <v>22</v>
      </c>
      <c r="B2376" s="375">
        <v>40328</v>
      </c>
      <c r="C2376" s="335">
        <v>13</v>
      </c>
      <c r="D2376" s="335">
        <v>41</v>
      </c>
      <c r="E2376" s="335">
        <v>130</v>
      </c>
    </row>
    <row r="2377" spans="1:5">
      <c r="A2377" s="335">
        <v>22</v>
      </c>
      <c r="B2377" s="375">
        <v>40328</v>
      </c>
      <c r="C2377" s="335">
        <v>13</v>
      </c>
      <c r="D2377" s="335">
        <v>41</v>
      </c>
      <c r="E2377" s="335">
        <v>125</v>
      </c>
    </row>
    <row r="2378" spans="1:5">
      <c r="A2378" s="335">
        <v>22</v>
      </c>
      <c r="B2378" s="375">
        <v>40328</v>
      </c>
      <c r="C2378" s="335">
        <v>13</v>
      </c>
      <c r="D2378" s="335">
        <v>41</v>
      </c>
      <c r="E2378" s="335">
        <v>123</v>
      </c>
    </row>
    <row r="2379" spans="1:5">
      <c r="A2379" s="335">
        <v>22</v>
      </c>
      <c r="B2379" s="375">
        <v>40328</v>
      </c>
      <c r="C2379" s="335">
        <v>13</v>
      </c>
      <c r="D2379" s="335">
        <v>41</v>
      </c>
      <c r="E2379" s="335">
        <v>135</v>
      </c>
    </row>
    <row r="2380" spans="1:5">
      <c r="A2380" s="335">
        <v>22</v>
      </c>
      <c r="B2380" s="375">
        <v>40328</v>
      </c>
      <c r="C2380" s="335">
        <v>13</v>
      </c>
      <c r="D2380" s="335">
        <v>41</v>
      </c>
      <c r="E2380" s="335">
        <v>135</v>
      </c>
    </row>
    <row r="2381" spans="1:5">
      <c r="A2381" s="335">
        <v>22</v>
      </c>
      <c r="B2381" s="375">
        <v>40328</v>
      </c>
      <c r="C2381" s="335">
        <v>13</v>
      </c>
      <c r="D2381" s="335">
        <v>41</v>
      </c>
      <c r="E2381" s="335">
        <v>142</v>
      </c>
    </row>
    <row r="2382" spans="1:5">
      <c r="A2382" s="335">
        <v>22</v>
      </c>
      <c r="B2382" s="375">
        <v>40328</v>
      </c>
      <c r="C2382" s="335">
        <v>12</v>
      </c>
      <c r="D2382" s="335">
        <v>41</v>
      </c>
      <c r="E2382" s="335">
        <v>136</v>
      </c>
    </row>
    <row r="2383" spans="1:5">
      <c r="A2383" s="335">
        <v>22</v>
      </c>
      <c r="B2383" s="375">
        <v>40328</v>
      </c>
      <c r="C2383" s="335">
        <v>12</v>
      </c>
      <c r="D2383" s="335">
        <v>41</v>
      </c>
      <c r="E2383" s="335">
        <v>139</v>
      </c>
    </row>
    <row r="2384" spans="1:5">
      <c r="A2384" s="335">
        <v>22</v>
      </c>
      <c r="B2384" s="375">
        <v>40328</v>
      </c>
      <c r="C2384" s="335">
        <v>12</v>
      </c>
      <c r="D2384" s="335">
        <v>41</v>
      </c>
      <c r="E2384" s="335">
        <v>130</v>
      </c>
    </row>
    <row r="2385" spans="1:5">
      <c r="A2385" s="335">
        <v>22</v>
      </c>
      <c r="B2385" s="375">
        <v>40328</v>
      </c>
      <c r="C2385" s="335">
        <v>12</v>
      </c>
      <c r="D2385" s="335">
        <v>41</v>
      </c>
      <c r="E2385" s="335">
        <v>135</v>
      </c>
    </row>
    <row r="2386" spans="1:5">
      <c r="A2386" s="335">
        <v>22</v>
      </c>
      <c r="B2386" s="375">
        <v>40328</v>
      </c>
      <c r="C2386" s="335">
        <v>12</v>
      </c>
      <c r="D2386" s="335">
        <v>41</v>
      </c>
      <c r="E2386" s="335">
        <v>134</v>
      </c>
    </row>
    <row r="2387" spans="1:5">
      <c r="A2387" s="335">
        <v>22</v>
      </c>
      <c r="B2387" s="375">
        <v>40328</v>
      </c>
      <c r="C2387" s="335">
        <v>12</v>
      </c>
      <c r="D2387" s="335">
        <v>41</v>
      </c>
      <c r="E2387" s="335">
        <v>132</v>
      </c>
    </row>
    <row r="2388" spans="1:5">
      <c r="A2388" s="335">
        <v>22</v>
      </c>
      <c r="B2388" s="375">
        <v>40328</v>
      </c>
      <c r="C2388" s="335">
        <v>12</v>
      </c>
      <c r="D2388" s="335">
        <v>41</v>
      </c>
      <c r="E2388" s="335">
        <v>141</v>
      </c>
    </row>
    <row r="2389" spans="1:5">
      <c r="A2389" s="335">
        <v>22</v>
      </c>
      <c r="B2389" s="375">
        <v>40328</v>
      </c>
      <c r="C2389" s="335">
        <v>13</v>
      </c>
      <c r="D2389" s="335">
        <v>71</v>
      </c>
      <c r="E2389" s="335">
        <v>230</v>
      </c>
    </row>
    <row r="2390" spans="1:5">
      <c r="A2390" s="335">
        <v>22</v>
      </c>
      <c r="B2390" s="375">
        <v>40328</v>
      </c>
      <c r="C2390" s="335">
        <v>13</v>
      </c>
      <c r="D2390" s="335">
        <v>71</v>
      </c>
      <c r="E2390" s="335">
        <v>189</v>
      </c>
    </row>
    <row r="2391" spans="1:5">
      <c r="A2391" s="335">
        <v>22</v>
      </c>
      <c r="B2391" s="375">
        <v>40328</v>
      </c>
      <c r="C2391" s="335">
        <v>13</v>
      </c>
      <c r="D2391" s="335">
        <v>71</v>
      </c>
      <c r="E2391" s="335">
        <v>192</v>
      </c>
    </row>
    <row r="2392" spans="1:5">
      <c r="A2392" s="335">
        <v>22</v>
      </c>
      <c r="B2392" s="375">
        <v>40328</v>
      </c>
      <c r="C2392" s="335">
        <v>8</v>
      </c>
      <c r="D2392" s="335">
        <v>71</v>
      </c>
      <c r="E2392" s="335">
        <v>154</v>
      </c>
    </row>
    <row r="2393" spans="1:5">
      <c r="A2393" s="335">
        <v>22</v>
      </c>
      <c r="B2393" s="375">
        <v>40328</v>
      </c>
      <c r="C2393" s="335">
        <v>8</v>
      </c>
      <c r="D2393" s="335">
        <v>71</v>
      </c>
      <c r="E2393" s="335">
        <v>195</v>
      </c>
    </row>
    <row r="2394" spans="1:5">
      <c r="A2394" s="335">
        <v>22</v>
      </c>
      <c r="B2394" s="375">
        <v>40328</v>
      </c>
      <c r="C2394" s="335">
        <v>0</v>
      </c>
      <c r="D2394" s="335">
        <v>71</v>
      </c>
      <c r="E2394" s="335">
        <v>184</v>
      </c>
    </row>
    <row r="2395" spans="1:5">
      <c r="A2395" s="335">
        <v>22</v>
      </c>
      <c r="B2395" s="375">
        <v>40328</v>
      </c>
      <c r="C2395" s="335">
        <v>0</v>
      </c>
      <c r="D2395" s="335">
        <v>71</v>
      </c>
      <c r="E2395" s="335">
        <v>170</v>
      </c>
    </row>
    <row r="2396" spans="1:5">
      <c r="A2396" s="335">
        <v>22</v>
      </c>
      <c r="B2396" s="375">
        <v>40328</v>
      </c>
      <c r="C2396" s="335">
        <v>0</v>
      </c>
      <c r="D2396" s="335">
        <v>71</v>
      </c>
      <c r="E2396" s="335">
        <v>173</v>
      </c>
    </row>
    <row r="2397" spans="1:5">
      <c r="A2397" s="335">
        <v>22</v>
      </c>
      <c r="B2397" s="375">
        <v>40328</v>
      </c>
      <c r="C2397" s="335">
        <v>0</v>
      </c>
      <c r="D2397" s="335">
        <v>71</v>
      </c>
      <c r="E2397" s="335">
        <v>174</v>
      </c>
    </row>
    <row r="2398" spans="1:5">
      <c r="A2398" s="335">
        <v>22</v>
      </c>
      <c r="B2398" s="375">
        <v>40328</v>
      </c>
      <c r="C2398" s="335">
        <v>0</v>
      </c>
      <c r="D2398" s="335">
        <v>71</v>
      </c>
      <c r="E2398" s="335">
        <v>200</v>
      </c>
    </row>
    <row r="2399" spans="1:5">
      <c r="A2399" s="335">
        <v>22</v>
      </c>
      <c r="B2399" s="375">
        <v>40328</v>
      </c>
      <c r="C2399" s="335">
        <v>0</v>
      </c>
      <c r="D2399" s="335">
        <v>71</v>
      </c>
      <c r="E2399" s="335">
        <v>172</v>
      </c>
    </row>
    <row r="2400" spans="1:5">
      <c r="A2400" s="335">
        <v>22</v>
      </c>
      <c r="B2400" s="375">
        <v>40328</v>
      </c>
      <c r="C2400" s="335">
        <v>0</v>
      </c>
      <c r="D2400" s="335">
        <v>70</v>
      </c>
      <c r="E2400" s="335">
        <v>93</v>
      </c>
    </row>
    <row r="2401" spans="1:5">
      <c r="A2401" s="335">
        <v>22</v>
      </c>
      <c r="B2401" s="375">
        <v>40328</v>
      </c>
      <c r="C2401" s="335">
        <v>0</v>
      </c>
      <c r="D2401" s="335">
        <v>70</v>
      </c>
      <c r="E2401" s="335">
        <v>63</v>
      </c>
    </row>
    <row r="2402" spans="1:5">
      <c r="A2402" s="335">
        <v>22</v>
      </c>
      <c r="B2402" s="375">
        <v>40328</v>
      </c>
      <c r="C2402" s="335">
        <v>0</v>
      </c>
      <c r="D2402" s="335">
        <v>61</v>
      </c>
      <c r="E2402" s="335">
        <v>120</v>
      </c>
    </row>
    <row r="2403" spans="1:5">
      <c r="A2403" s="335">
        <v>22</v>
      </c>
      <c r="B2403" s="375">
        <v>40328</v>
      </c>
      <c r="C2403" s="335">
        <v>0</v>
      </c>
      <c r="D2403" s="335">
        <v>61</v>
      </c>
      <c r="E2403" s="335">
        <v>120</v>
      </c>
    </row>
    <row r="2404" spans="1:5">
      <c r="A2404" s="335">
        <v>22</v>
      </c>
      <c r="B2404" s="375">
        <v>40328</v>
      </c>
      <c r="C2404" s="335">
        <v>0</v>
      </c>
      <c r="D2404" s="335">
        <v>101</v>
      </c>
      <c r="E2404" s="335">
        <v>150</v>
      </c>
    </row>
    <row r="2405" spans="1:5">
      <c r="A2405" s="335">
        <v>22</v>
      </c>
      <c r="B2405" s="375">
        <v>40328</v>
      </c>
      <c r="C2405" s="335">
        <v>0</v>
      </c>
      <c r="D2405" s="335">
        <v>100</v>
      </c>
      <c r="E2405" s="335">
        <v>130</v>
      </c>
    </row>
    <row r="2406" spans="1:5">
      <c r="A2406" s="335">
        <v>22</v>
      </c>
      <c r="B2406" s="375">
        <v>40328</v>
      </c>
      <c r="C2406" s="335">
        <v>0</v>
      </c>
      <c r="D2406" s="335">
        <v>100</v>
      </c>
      <c r="E2406" s="335">
        <v>154</v>
      </c>
    </row>
    <row r="2407" spans="1:5">
      <c r="A2407" s="335">
        <v>22</v>
      </c>
      <c r="B2407" s="375">
        <v>40328</v>
      </c>
      <c r="C2407" s="335">
        <v>0</v>
      </c>
      <c r="D2407" s="335">
        <v>100</v>
      </c>
      <c r="E2407" s="335">
        <v>141</v>
      </c>
    </row>
    <row r="2408" spans="1:5">
      <c r="A2408" s="335">
        <v>22</v>
      </c>
      <c r="B2408" s="375">
        <v>40328</v>
      </c>
      <c r="C2408" s="335">
        <v>0</v>
      </c>
      <c r="D2408" s="335">
        <v>100</v>
      </c>
      <c r="E2408" s="335">
        <v>124</v>
      </c>
    </row>
    <row r="2409" spans="1:5">
      <c r="A2409" s="335">
        <v>22</v>
      </c>
      <c r="B2409" s="375">
        <v>40328</v>
      </c>
      <c r="C2409" s="335">
        <v>0</v>
      </c>
      <c r="D2409" s="335">
        <v>10</v>
      </c>
      <c r="E2409" s="335">
        <v>68</v>
      </c>
    </row>
    <row r="2410" spans="1:5">
      <c r="A2410" s="335">
        <v>22</v>
      </c>
      <c r="B2410" s="375">
        <v>40328</v>
      </c>
      <c r="C2410" s="335">
        <v>0</v>
      </c>
      <c r="D2410" s="335">
        <v>10</v>
      </c>
      <c r="E2410" s="335">
        <v>68</v>
      </c>
    </row>
    <row r="2411" spans="1:5">
      <c r="A2411" s="335">
        <v>22</v>
      </c>
      <c r="B2411" s="375">
        <v>40328</v>
      </c>
      <c r="C2411" s="335">
        <v>0</v>
      </c>
      <c r="D2411" s="335">
        <v>10</v>
      </c>
      <c r="E2411" s="335">
        <v>82</v>
      </c>
    </row>
    <row r="2412" spans="1:5">
      <c r="A2412" s="335">
        <v>23</v>
      </c>
      <c r="B2412" s="375">
        <v>40329</v>
      </c>
      <c r="C2412" s="335">
        <v>0</v>
      </c>
      <c r="D2412" s="335">
        <v>10</v>
      </c>
      <c r="E2412" s="335">
        <v>57</v>
      </c>
    </row>
    <row r="2413" spans="1:5">
      <c r="A2413" s="335">
        <v>23</v>
      </c>
      <c r="B2413" s="375">
        <v>40329</v>
      </c>
      <c r="C2413" s="335">
        <v>0</v>
      </c>
      <c r="D2413" s="335">
        <v>10</v>
      </c>
      <c r="E2413" s="335">
        <v>80</v>
      </c>
    </row>
    <row r="2414" spans="1:5">
      <c r="A2414" s="335">
        <v>23</v>
      </c>
      <c r="B2414" s="375">
        <v>40329</v>
      </c>
      <c r="C2414" s="335">
        <v>0</v>
      </c>
      <c r="D2414" s="335">
        <v>10</v>
      </c>
      <c r="E2414" s="335">
        <v>70</v>
      </c>
    </row>
    <row r="2415" spans="1:5">
      <c r="A2415" s="335">
        <v>23</v>
      </c>
      <c r="B2415" s="375">
        <v>40329</v>
      </c>
      <c r="C2415" s="335">
        <v>0</v>
      </c>
      <c r="D2415" s="335">
        <v>10</v>
      </c>
      <c r="E2415" s="335">
        <v>61</v>
      </c>
    </row>
    <row r="2416" spans="1:5">
      <c r="A2416" s="335">
        <v>23</v>
      </c>
      <c r="B2416" s="375">
        <v>40329</v>
      </c>
      <c r="C2416" s="335">
        <v>0</v>
      </c>
      <c r="D2416" s="335">
        <v>10</v>
      </c>
      <c r="E2416" s="335">
        <v>76</v>
      </c>
    </row>
    <row r="2417" spans="1:5">
      <c r="A2417" s="335">
        <v>23</v>
      </c>
      <c r="B2417" s="375">
        <v>40329</v>
      </c>
      <c r="C2417" s="335">
        <v>0</v>
      </c>
      <c r="D2417" s="335">
        <v>10</v>
      </c>
      <c r="E2417" s="335">
        <v>78</v>
      </c>
    </row>
    <row r="2418" spans="1:5">
      <c r="A2418" s="335">
        <v>23</v>
      </c>
      <c r="B2418" s="375">
        <v>40329</v>
      </c>
      <c r="C2418" s="335">
        <v>0</v>
      </c>
      <c r="D2418" s="335">
        <v>71</v>
      </c>
      <c r="E2418" s="335">
        <v>158</v>
      </c>
    </row>
    <row r="2419" spans="1:5">
      <c r="A2419" s="335">
        <v>23</v>
      </c>
      <c r="B2419" s="375">
        <v>40329</v>
      </c>
      <c r="C2419" s="335">
        <v>0</v>
      </c>
      <c r="D2419" s="335">
        <v>71</v>
      </c>
      <c r="E2419" s="335">
        <v>182</v>
      </c>
    </row>
    <row r="2420" spans="1:5">
      <c r="A2420" s="335">
        <v>23</v>
      </c>
      <c r="B2420" s="375">
        <v>40329</v>
      </c>
      <c r="C2420" s="335">
        <v>0</v>
      </c>
      <c r="D2420" s="335">
        <v>71</v>
      </c>
      <c r="E2420" s="335">
        <v>189</v>
      </c>
    </row>
    <row r="2421" spans="1:5">
      <c r="A2421" s="335">
        <v>23</v>
      </c>
      <c r="B2421" s="375">
        <v>40329</v>
      </c>
      <c r="C2421" s="335">
        <v>0</v>
      </c>
      <c r="D2421" s="335">
        <v>71</v>
      </c>
      <c r="E2421" s="335">
        <v>163</v>
      </c>
    </row>
    <row r="2422" spans="1:5">
      <c r="A2422" s="335">
        <v>23</v>
      </c>
      <c r="B2422" s="375">
        <v>40329</v>
      </c>
      <c r="C2422" s="335">
        <v>0</v>
      </c>
      <c r="D2422" s="335">
        <v>71</v>
      </c>
      <c r="E2422" s="335">
        <v>143</v>
      </c>
    </row>
    <row r="2423" spans="1:5">
      <c r="A2423" s="335">
        <v>23</v>
      </c>
      <c r="B2423" s="375">
        <v>40329</v>
      </c>
      <c r="C2423" s="335">
        <v>0</v>
      </c>
      <c r="D2423" s="335">
        <v>71</v>
      </c>
      <c r="E2423" s="335">
        <v>171</v>
      </c>
    </row>
    <row r="2424" spans="1:5">
      <c r="A2424" s="335">
        <v>23</v>
      </c>
      <c r="B2424" s="375">
        <v>40329</v>
      </c>
      <c r="C2424" s="335">
        <v>0</v>
      </c>
      <c r="D2424" s="335">
        <v>71</v>
      </c>
      <c r="E2424" s="335">
        <v>160</v>
      </c>
    </row>
    <row r="2425" spans="1:5">
      <c r="A2425" s="335">
        <v>23</v>
      </c>
      <c r="B2425" s="375">
        <v>40329</v>
      </c>
      <c r="C2425" s="335">
        <v>0</v>
      </c>
      <c r="D2425" s="335">
        <v>71</v>
      </c>
      <c r="E2425" s="335">
        <v>170</v>
      </c>
    </row>
    <row r="2426" spans="1:5">
      <c r="A2426" s="335">
        <v>23</v>
      </c>
      <c r="B2426" s="375">
        <v>40329</v>
      </c>
      <c r="C2426" s="335">
        <v>0</v>
      </c>
      <c r="D2426" s="335">
        <v>41</v>
      </c>
      <c r="E2426" s="335">
        <v>111</v>
      </c>
    </row>
    <row r="2427" spans="1:5">
      <c r="A2427" s="335">
        <v>23</v>
      </c>
      <c r="B2427" s="375">
        <v>40329</v>
      </c>
      <c r="C2427" s="335">
        <v>0</v>
      </c>
      <c r="D2427" s="335">
        <v>41</v>
      </c>
      <c r="E2427" s="335">
        <v>110</v>
      </c>
    </row>
    <row r="2428" spans="1:5">
      <c r="A2428" s="335">
        <v>23</v>
      </c>
      <c r="B2428" s="375">
        <v>40329</v>
      </c>
      <c r="C2428" s="335">
        <v>0</v>
      </c>
      <c r="D2428" s="335">
        <v>41</v>
      </c>
      <c r="E2428" s="335">
        <v>90</v>
      </c>
    </row>
    <row r="2429" spans="1:5">
      <c r="A2429" s="335">
        <v>23</v>
      </c>
      <c r="B2429" s="375">
        <v>40329</v>
      </c>
      <c r="C2429" s="335">
        <v>0</v>
      </c>
      <c r="D2429" s="335">
        <v>41</v>
      </c>
      <c r="E2429" s="335">
        <v>129</v>
      </c>
    </row>
    <row r="2430" spans="1:5">
      <c r="A2430" s="335">
        <v>23</v>
      </c>
      <c r="B2430" s="375">
        <v>40329</v>
      </c>
      <c r="C2430" s="335">
        <v>0</v>
      </c>
      <c r="D2430" s="335">
        <v>41</v>
      </c>
      <c r="E2430" s="335">
        <v>120</v>
      </c>
    </row>
    <row r="2431" spans="1:5">
      <c r="A2431" s="335">
        <v>23</v>
      </c>
      <c r="B2431" s="375">
        <v>40329</v>
      </c>
      <c r="C2431" s="335">
        <v>0</v>
      </c>
      <c r="D2431" s="335">
        <v>41</v>
      </c>
      <c r="E2431" s="335">
        <v>110</v>
      </c>
    </row>
    <row r="2432" spans="1:5">
      <c r="A2432" s="335">
        <v>23</v>
      </c>
      <c r="B2432" s="375">
        <v>40329</v>
      </c>
      <c r="C2432" s="335">
        <v>0</v>
      </c>
      <c r="D2432" s="335">
        <v>41</v>
      </c>
      <c r="E2432" s="335">
        <v>110</v>
      </c>
    </row>
    <row r="2433" spans="1:5">
      <c r="A2433" s="335">
        <v>23</v>
      </c>
      <c r="B2433" s="375">
        <v>40329</v>
      </c>
      <c r="C2433" s="335">
        <v>0</v>
      </c>
      <c r="D2433" s="335">
        <v>41</v>
      </c>
      <c r="E2433" s="335">
        <v>110</v>
      </c>
    </row>
    <row r="2434" spans="1:5">
      <c r="A2434" s="335">
        <v>23</v>
      </c>
      <c r="B2434" s="375">
        <v>40329</v>
      </c>
      <c r="C2434" s="335">
        <v>12</v>
      </c>
      <c r="D2434" s="335">
        <v>41</v>
      </c>
      <c r="E2434" s="335">
        <v>133</v>
      </c>
    </row>
    <row r="2435" spans="1:5">
      <c r="A2435" s="335">
        <v>23</v>
      </c>
      <c r="B2435" s="375">
        <v>40329</v>
      </c>
      <c r="C2435" s="335">
        <v>12</v>
      </c>
      <c r="D2435" s="335">
        <v>41</v>
      </c>
      <c r="E2435" s="335">
        <v>133</v>
      </c>
    </row>
    <row r="2436" spans="1:5">
      <c r="A2436" s="335">
        <v>23</v>
      </c>
      <c r="B2436" s="375">
        <v>40329</v>
      </c>
      <c r="C2436" s="335">
        <v>12</v>
      </c>
      <c r="D2436" s="335">
        <v>41</v>
      </c>
      <c r="E2436" s="335">
        <v>132</v>
      </c>
    </row>
    <row r="2437" spans="1:5">
      <c r="A2437" s="335">
        <v>23</v>
      </c>
      <c r="B2437" s="375">
        <v>40329</v>
      </c>
      <c r="C2437" s="335">
        <v>12</v>
      </c>
      <c r="D2437" s="335">
        <v>41</v>
      </c>
      <c r="E2437" s="335">
        <v>133</v>
      </c>
    </row>
    <row r="2438" spans="1:5">
      <c r="A2438" s="335">
        <v>23</v>
      </c>
      <c r="B2438" s="375">
        <v>40329</v>
      </c>
      <c r="C2438" s="335">
        <v>13</v>
      </c>
      <c r="D2438" s="335">
        <v>41</v>
      </c>
      <c r="E2438" s="335">
        <v>107</v>
      </c>
    </row>
    <row r="2439" spans="1:5">
      <c r="A2439" s="335">
        <v>23</v>
      </c>
      <c r="B2439" s="375">
        <v>40329</v>
      </c>
      <c r="C2439" s="335">
        <v>13</v>
      </c>
      <c r="D2439" s="335">
        <v>41</v>
      </c>
      <c r="E2439" s="335">
        <v>149</v>
      </c>
    </row>
    <row r="2440" spans="1:5">
      <c r="A2440" s="335">
        <v>23</v>
      </c>
      <c r="B2440" s="375">
        <v>40329</v>
      </c>
      <c r="C2440" s="335">
        <v>19</v>
      </c>
      <c r="D2440" s="335">
        <v>41</v>
      </c>
      <c r="E2440" s="335">
        <v>131</v>
      </c>
    </row>
    <row r="2441" spans="1:5">
      <c r="A2441" s="335">
        <v>23</v>
      </c>
      <c r="B2441" s="375">
        <v>40329</v>
      </c>
      <c r="C2441" s="335">
        <v>13</v>
      </c>
      <c r="D2441" s="335">
        <v>41</v>
      </c>
      <c r="E2441" s="335">
        <v>141</v>
      </c>
    </row>
    <row r="2442" spans="1:5">
      <c r="A2442" s="335">
        <v>23</v>
      </c>
      <c r="B2442" s="375">
        <v>40329</v>
      </c>
      <c r="C2442" s="335">
        <v>13</v>
      </c>
      <c r="D2442" s="335">
        <v>41</v>
      </c>
      <c r="E2442" s="335">
        <v>141</v>
      </c>
    </row>
    <row r="2443" spans="1:5">
      <c r="A2443" s="335">
        <v>23</v>
      </c>
      <c r="B2443" s="375">
        <v>40329</v>
      </c>
      <c r="C2443" s="335">
        <v>13</v>
      </c>
      <c r="D2443" s="335">
        <v>41</v>
      </c>
      <c r="E2443" s="335">
        <v>132</v>
      </c>
    </row>
    <row r="2444" spans="1:5">
      <c r="A2444" s="335">
        <v>23</v>
      </c>
      <c r="B2444" s="375">
        <v>40329</v>
      </c>
      <c r="C2444" s="335">
        <v>19</v>
      </c>
      <c r="D2444" s="335">
        <v>41</v>
      </c>
      <c r="E2444" s="335">
        <v>137</v>
      </c>
    </row>
    <row r="2445" spans="1:5">
      <c r="A2445" s="335">
        <v>23</v>
      </c>
      <c r="B2445" s="375">
        <v>40329</v>
      </c>
      <c r="C2445" s="335">
        <v>13</v>
      </c>
      <c r="D2445" s="335">
        <v>41</v>
      </c>
      <c r="E2445" s="335">
        <v>132</v>
      </c>
    </row>
    <row r="2446" spans="1:5">
      <c r="A2446" s="335">
        <v>23</v>
      </c>
      <c r="B2446" s="375">
        <v>40329</v>
      </c>
      <c r="C2446" s="335">
        <v>13</v>
      </c>
      <c r="D2446" s="335">
        <v>41</v>
      </c>
      <c r="E2446" s="335">
        <v>122</v>
      </c>
    </row>
    <row r="2447" spans="1:5">
      <c r="A2447" s="335">
        <v>23</v>
      </c>
      <c r="B2447" s="375">
        <v>40329</v>
      </c>
      <c r="C2447" s="335">
        <v>13</v>
      </c>
      <c r="D2447" s="335">
        <v>41</v>
      </c>
      <c r="E2447" s="335">
        <v>135</v>
      </c>
    </row>
    <row r="2448" spans="1:5">
      <c r="A2448" s="335">
        <v>23</v>
      </c>
      <c r="B2448" s="375">
        <v>40329</v>
      </c>
      <c r="C2448" s="335">
        <v>13</v>
      </c>
      <c r="D2448" s="335">
        <v>41</v>
      </c>
      <c r="E2448" s="335">
        <v>135</v>
      </c>
    </row>
    <row r="2449" spans="1:5">
      <c r="A2449" s="335">
        <v>23</v>
      </c>
      <c r="B2449" s="375">
        <v>40329</v>
      </c>
      <c r="C2449" s="335">
        <v>13</v>
      </c>
      <c r="D2449" s="335">
        <v>41</v>
      </c>
      <c r="E2449" s="335">
        <v>95</v>
      </c>
    </row>
    <row r="2450" spans="1:5">
      <c r="A2450" s="335">
        <v>23</v>
      </c>
      <c r="B2450" s="375">
        <v>40329</v>
      </c>
      <c r="C2450" s="335">
        <v>0</v>
      </c>
      <c r="D2450" s="335">
        <v>60</v>
      </c>
      <c r="E2450" s="335">
        <v>98</v>
      </c>
    </row>
    <row r="2451" spans="1:5">
      <c r="A2451" s="335">
        <v>23</v>
      </c>
      <c r="B2451" s="375">
        <v>40329</v>
      </c>
      <c r="C2451" s="335">
        <v>0</v>
      </c>
      <c r="D2451" s="335">
        <v>70</v>
      </c>
      <c r="E2451" s="335">
        <v>81</v>
      </c>
    </row>
    <row r="2452" spans="1:5">
      <c r="A2452" s="335">
        <v>23</v>
      </c>
      <c r="B2452" s="375">
        <v>40329</v>
      </c>
      <c r="C2452" s="335">
        <v>0</v>
      </c>
      <c r="D2452" s="335">
        <v>70</v>
      </c>
      <c r="E2452" s="335">
        <v>90</v>
      </c>
    </row>
    <row r="2453" spans="1:5">
      <c r="A2453" s="335">
        <v>23</v>
      </c>
      <c r="B2453" s="375">
        <v>40329</v>
      </c>
      <c r="C2453" s="335">
        <v>0</v>
      </c>
      <c r="D2453" s="335">
        <v>20</v>
      </c>
      <c r="E2453" s="335">
        <v>52</v>
      </c>
    </row>
    <row r="2454" spans="1:5">
      <c r="A2454" s="335">
        <v>23</v>
      </c>
      <c r="B2454" s="375">
        <v>40330</v>
      </c>
      <c r="C2454" s="335">
        <v>12</v>
      </c>
      <c r="D2454" s="335">
        <v>41</v>
      </c>
      <c r="E2454" s="335">
        <v>135</v>
      </c>
    </row>
    <row r="2455" spans="1:5">
      <c r="A2455" s="335">
        <v>23</v>
      </c>
      <c r="B2455" s="375">
        <v>40330</v>
      </c>
      <c r="C2455" s="335">
        <v>12</v>
      </c>
      <c r="D2455" s="335">
        <v>41</v>
      </c>
      <c r="E2455" s="335">
        <v>140</v>
      </c>
    </row>
    <row r="2456" spans="1:5">
      <c r="A2456" s="335">
        <v>23</v>
      </c>
      <c r="B2456" s="375">
        <v>40330</v>
      </c>
      <c r="C2456" s="335">
        <v>12</v>
      </c>
      <c r="D2456" s="335">
        <v>41</v>
      </c>
      <c r="E2456" s="335">
        <v>95</v>
      </c>
    </row>
    <row r="2457" spans="1:5">
      <c r="A2457" s="335">
        <v>23</v>
      </c>
      <c r="B2457" s="375">
        <v>40330</v>
      </c>
      <c r="C2457" s="335">
        <v>0</v>
      </c>
      <c r="D2457" s="335">
        <v>41</v>
      </c>
      <c r="E2457" s="335">
        <v>105</v>
      </c>
    </row>
    <row r="2458" spans="1:5">
      <c r="A2458" s="335">
        <v>23</v>
      </c>
      <c r="B2458" s="375">
        <v>40330</v>
      </c>
      <c r="C2458" s="335">
        <v>0</v>
      </c>
      <c r="D2458" s="335">
        <v>41</v>
      </c>
      <c r="E2458" s="335">
        <v>109</v>
      </c>
    </row>
    <row r="2459" spans="1:5">
      <c r="A2459" s="335">
        <v>23</v>
      </c>
      <c r="B2459" s="375">
        <v>40330</v>
      </c>
      <c r="C2459" s="335">
        <v>0</v>
      </c>
      <c r="D2459" s="335">
        <v>41</v>
      </c>
      <c r="E2459" s="335">
        <v>122</v>
      </c>
    </row>
    <row r="2460" spans="1:5">
      <c r="A2460" s="335">
        <v>23</v>
      </c>
      <c r="B2460" s="375">
        <v>40330</v>
      </c>
      <c r="C2460" s="335">
        <v>0</v>
      </c>
      <c r="D2460" s="335">
        <v>41</v>
      </c>
      <c r="E2460" s="335">
        <v>108</v>
      </c>
    </row>
    <row r="2461" spans="1:5">
      <c r="A2461" s="335">
        <v>23</v>
      </c>
      <c r="B2461" s="375">
        <v>40330</v>
      </c>
      <c r="C2461" s="335">
        <v>0</v>
      </c>
      <c r="D2461" s="335">
        <v>71</v>
      </c>
      <c r="E2461" s="335">
        <v>142</v>
      </c>
    </row>
    <row r="2462" spans="1:5">
      <c r="A2462" s="335">
        <v>23</v>
      </c>
      <c r="B2462" s="375">
        <v>40330</v>
      </c>
      <c r="C2462" s="335">
        <v>0</v>
      </c>
      <c r="D2462" s="335">
        <v>71</v>
      </c>
      <c r="E2462" s="335">
        <v>180</v>
      </c>
    </row>
    <row r="2463" spans="1:5">
      <c r="A2463" s="335">
        <v>23</v>
      </c>
      <c r="B2463" s="375">
        <v>40330</v>
      </c>
      <c r="C2463" s="335">
        <v>0</v>
      </c>
      <c r="D2463" s="335">
        <v>71</v>
      </c>
      <c r="E2463" s="335">
        <v>134</v>
      </c>
    </row>
    <row r="2464" spans="1:5">
      <c r="A2464" s="335">
        <v>23</v>
      </c>
      <c r="B2464" s="375">
        <v>40330</v>
      </c>
      <c r="C2464" s="335">
        <v>0</v>
      </c>
      <c r="D2464" s="335">
        <v>10</v>
      </c>
      <c r="E2464" s="335">
        <v>77</v>
      </c>
    </row>
    <row r="2465" spans="1:5">
      <c r="A2465" s="335">
        <v>23</v>
      </c>
      <c r="B2465" s="375">
        <v>40330</v>
      </c>
      <c r="C2465" s="335">
        <v>0</v>
      </c>
      <c r="D2465" s="335">
        <v>10</v>
      </c>
      <c r="E2465" s="335">
        <v>76</v>
      </c>
    </row>
    <row r="2466" spans="1:5">
      <c r="A2466" s="335">
        <v>23</v>
      </c>
      <c r="B2466" s="375">
        <v>40330</v>
      </c>
      <c r="C2466" s="335">
        <v>0</v>
      </c>
      <c r="D2466" s="335">
        <v>10</v>
      </c>
      <c r="E2466" s="335">
        <v>70</v>
      </c>
    </row>
    <row r="2467" spans="1:5">
      <c r="A2467" s="335">
        <v>23</v>
      </c>
      <c r="B2467" s="375">
        <v>40330</v>
      </c>
      <c r="C2467" s="335">
        <v>0</v>
      </c>
      <c r="D2467" s="335">
        <v>10</v>
      </c>
      <c r="E2467" s="335">
        <v>60</v>
      </c>
    </row>
    <row r="2468" spans="1:5">
      <c r="A2468" s="335">
        <v>23</v>
      </c>
      <c r="B2468" s="375">
        <v>40331</v>
      </c>
      <c r="C2468" s="335">
        <v>0</v>
      </c>
      <c r="D2468" s="335">
        <v>10</v>
      </c>
      <c r="E2468" s="335">
        <v>76</v>
      </c>
    </row>
    <row r="2469" spans="1:5">
      <c r="A2469" s="335">
        <v>23</v>
      </c>
      <c r="B2469" s="375">
        <v>40331</v>
      </c>
      <c r="C2469" s="335">
        <v>0</v>
      </c>
      <c r="D2469" s="335">
        <v>10</v>
      </c>
      <c r="E2469" s="335">
        <v>75</v>
      </c>
    </row>
    <row r="2470" spans="1:5">
      <c r="A2470" s="335">
        <v>23</v>
      </c>
      <c r="B2470" s="375">
        <v>40331</v>
      </c>
      <c r="C2470" s="335">
        <v>0</v>
      </c>
      <c r="D2470" s="335">
        <v>10</v>
      </c>
      <c r="E2470" s="335">
        <v>82</v>
      </c>
    </row>
    <row r="2471" spans="1:5">
      <c r="A2471" s="335">
        <v>23</v>
      </c>
      <c r="B2471" s="375">
        <v>40331</v>
      </c>
      <c r="C2471" s="335">
        <v>8</v>
      </c>
      <c r="D2471" s="335">
        <v>41</v>
      </c>
      <c r="E2471" s="335">
        <v>120</v>
      </c>
    </row>
    <row r="2472" spans="1:5">
      <c r="A2472" s="335">
        <v>23</v>
      </c>
      <c r="B2472" s="375">
        <v>40331</v>
      </c>
      <c r="C2472" s="335">
        <v>0</v>
      </c>
      <c r="D2472" s="335">
        <v>41</v>
      </c>
      <c r="E2472" s="335">
        <v>115</v>
      </c>
    </row>
    <row r="2473" spans="1:5">
      <c r="A2473" s="335">
        <v>23</v>
      </c>
      <c r="B2473" s="375">
        <v>40331</v>
      </c>
      <c r="C2473" s="335">
        <v>0</v>
      </c>
      <c r="D2473" s="335">
        <v>41</v>
      </c>
      <c r="E2473" s="335">
        <v>108</v>
      </c>
    </row>
    <row r="2474" spans="1:5">
      <c r="A2474" s="335">
        <v>23</v>
      </c>
      <c r="B2474" s="375">
        <v>40331</v>
      </c>
      <c r="C2474" s="335">
        <v>0</v>
      </c>
      <c r="D2474" s="335">
        <v>41</v>
      </c>
      <c r="E2474" s="335">
        <v>106</v>
      </c>
    </row>
    <row r="2475" spans="1:5">
      <c r="A2475" s="335">
        <v>23</v>
      </c>
      <c r="B2475" s="375">
        <v>40331</v>
      </c>
      <c r="C2475" s="335">
        <v>0</v>
      </c>
      <c r="D2475" s="335">
        <v>71</v>
      </c>
      <c r="E2475" s="335">
        <v>159</v>
      </c>
    </row>
    <row r="2476" spans="1:5">
      <c r="A2476" s="335">
        <v>23</v>
      </c>
      <c r="B2476" s="375">
        <v>40331</v>
      </c>
      <c r="C2476" s="335">
        <v>0</v>
      </c>
      <c r="D2476" s="335">
        <v>71</v>
      </c>
      <c r="E2476" s="335">
        <v>175</v>
      </c>
    </row>
    <row r="2477" spans="1:5">
      <c r="A2477" s="335">
        <v>23</v>
      </c>
      <c r="B2477" s="375">
        <v>40331</v>
      </c>
      <c r="C2477" s="335">
        <v>0</v>
      </c>
      <c r="D2477" s="335">
        <v>71</v>
      </c>
      <c r="E2477" s="335">
        <v>253</v>
      </c>
    </row>
    <row r="2478" spans="1:5">
      <c r="A2478" s="335">
        <v>23</v>
      </c>
      <c r="B2478" s="375">
        <v>40331</v>
      </c>
      <c r="C2478" s="335">
        <v>0</v>
      </c>
      <c r="D2478" s="335">
        <v>71</v>
      </c>
      <c r="E2478" s="335">
        <v>190</v>
      </c>
    </row>
    <row r="2479" spans="1:5">
      <c r="A2479" s="335">
        <v>23</v>
      </c>
      <c r="B2479" s="375">
        <v>40332</v>
      </c>
      <c r="C2479" s="335">
        <v>12</v>
      </c>
      <c r="D2479" s="335">
        <v>41</v>
      </c>
      <c r="E2479" s="335">
        <v>143</v>
      </c>
    </row>
    <row r="2480" spans="1:5">
      <c r="A2480" s="335">
        <v>23</v>
      </c>
      <c r="B2480" s="375">
        <v>40332</v>
      </c>
      <c r="C2480" s="335">
        <v>13</v>
      </c>
      <c r="D2480" s="335">
        <v>41</v>
      </c>
      <c r="E2480" s="335">
        <v>114</v>
      </c>
    </row>
    <row r="2481" spans="1:5">
      <c r="A2481" s="335">
        <v>23</v>
      </c>
      <c r="B2481" s="375">
        <v>40332</v>
      </c>
      <c r="C2481" s="335">
        <v>13</v>
      </c>
      <c r="D2481" s="335">
        <v>41</v>
      </c>
      <c r="E2481" s="335">
        <v>110</v>
      </c>
    </row>
    <row r="2482" spans="1:5">
      <c r="A2482" s="335">
        <v>23</v>
      </c>
      <c r="B2482" s="375">
        <v>40332</v>
      </c>
      <c r="C2482" s="335">
        <v>13</v>
      </c>
      <c r="D2482" s="335">
        <v>41</v>
      </c>
      <c r="E2482" s="335">
        <v>138</v>
      </c>
    </row>
    <row r="2483" spans="1:5">
      <c r="A2483" s="335">
        <v>23</v>
      </c>
      <c r="B2483" s="375">
        <v>40332</v>
      </c>
      <c r="C2483" s="335">
        <v>13</v>
      </c>
      <c r="D2483" s="335">
        <v>41</v>
      </c>
      <c r="E2483" s="335">
        <v>133</v>
      </c>
    </row>
    <row r="2484" spans="1:5">
      <c r="A2484" s="335">
        <v>23</v>
      </c>
      <c r="B2484" s="375">
        <v>40332</v>
      </c>
      <c r="C2484" s="335">
        <v>13</v>
      </c>
      <c r="D2484" s="335">
        <v>41</v>
      </c>
      <c r="E2484" s="335">
        <v>132</v>
      </c>
    </row>
    <row r="2485" spans="1:5">
      <c r="A2485" s="335">
        <v>23</v>
      </c>
      <c r="B2485" s="375">
        <v>40332</v>
      </c>
      <c r="C2485" s="335">
        <v>13</v>
      </c>
      <c r="D2485" s="335">
        <v>41</v>
      </c>
      <c r="E2485" s="335">
        <v>124</v>
      </c>
    </row>
    <row r="2486" spans="1:5">
      <c r="A2486" s="335">
        <v>23</v>
      </c>
      <c r="B2486" s="375">
        <v>40332</v>
      </c>
      <c r="C2486" s="335">
        <v>13</v>
      </c>
      <c r="D2486" s="335">
        <v>41</v>
      </c>
      <c r="E2486" s="335">
        <v>135</v>
      </c>
    </row>
    <row r="2487" spans="1:5">
      <c r="A2487" s="335">
        <v>23</v>
      </c>
      <c r="B2487" s="375">
        <v>40332</v>
      </c>
      <c r="C2487" s="335">
        <v>13</v>
      </c>
      <c r="D2487" s="335">
        <v>41</v>
      </c>
      <c r="E2487" s="335">
        <v>134</v>
      </c>
    </row>
    <row r="2488" spans="1:5">
      <c r="A2488" s="335">
        <v>23</v>
      </c>
      <c r="B2488" s="375">
        <v>40332</v>
      </c>
      <c r="C2488" s="335">
        <v>0</v>
      </c>
      <c r="D2488" s="335">
        <v>41</v>
      </c>
      <c r="E2488" s="335">
        <v>95</v>
      </c>
    </row>
    <row r="2489" spans="1:5">
      <c r="A2489" s="335">
        <v>23</v>
      </c>
      <c r="B2489" s="375">
        <v>40332</v>
      </c>
      <c r="C2489" s="335">
        <v>0</v>
      </c>
      <c r="D2489" s="335">
        <v>41</v>
      </c>
      <c r="E2489" s="335">
        <v>109</v>
      </c>
    </row>
    <row r="2490" spans="1:5">
      <c r="A2490" s="335">
        <v>23</v>
      </c>
      <c r="B2490" s="375">
        <v>40332</v>
      </c>
      <c r="C2490" s="335">
        <v>0</v>
      </c>
      <c r="D2490" s="335">
        <v>41</v>
      </c>
      <c r="E2490" s="335">
        <v>112</v>
      </c>
    </row>
    <row r="2491" spans="1:5">
      <c r="A2491" s="335">
        <v>23</v>
      </c>
      <c r="B2491" s="375">
        <v>40332</v>
      </c>
      <c r="C2491" s="335">
        <v>0</v>
      </c>
      <c r="D2491" s="335">
        <v>41</v>
      </c>
      <c r="E2491" s="335">
        <v>100</v>
      </c>
    </row>
    <row r="2492" spans="1:5">
      <c r="A2492" s="335">
        <v>23</v>
      </c>
      <c r="B2492" s="375">
        <v>40332</v>
      </c>
      <c r="C2492" s="335">
        <v>0</v>
      </c>
      <c r="D2492" s="335">
        <v>41</v>
      </c>
      <c r="E2492" s="335">
        <v>89</v>
      </c>
    </row>
    <row r="2493" spans="1:5">
      <c r="A2493" s="335">
        <v>23</v>
      </c>
      <c r="B2493" s="375">
        <v>40332</v>
      </c>
      <c r="C2493" s="335">
        <v>0</v>
      </c>
      <c r="D2493" s="335">
        <v>41</v>
      </c>
      <c r="E2493" s="335">
        <v>104</v>
      </c>
    </row>
    <row r="2494" spans="1:5">
      <c r="A2494" s="335">
        <v>23</v>
      </c>
      <c r="B2494" s="375">
        <v>40332</v>
      </c>
      <c r="C2494" s="335">
        <v>0</v>
      </c>
      <c r="D2494" s="335">
        <v>10</v>
      </c>
      <c r="E2494" s="335">
        <v>71</v>
      </c>
    </row>
    <row r="2495" spans="1:5">
      <c r="A2495" s="335">
        <v>23</v>
      </c>
      <c r="B2495" s="375">
        <v>40332</v>
      </c>
      <c r="C2495" s="335">
        <v>0</v>
      </c>
      <c r="D2495" s="335">
        <v>10</v>
      </c>
      <c r="E2495" s="335">
        <v>79</v>
      </c>
    </row>
    <row r="2496" spans="1:5">
      <c r="A2496" s="335">
        <v>23</v>
      </c>
      <c r="B2496" s="375">
        <v>40332</v>
      </c>
      <c r="C2496" s="335">
        <v>0</v>
      </c>
      <c r="D2496" s="335">
        <v>10</v>
      </c>
      <c r="E2496" s="335">
        <v>75</v>
      </c>
    </row>
    <row r="2497" spans="1:5">
      <c r="A2497" s="335">
        <v>23</v>
      </c>
      <c r="B2497" s="375">
        <v>40332</v>
      </c>
      <c r="C2497" s="335">
        <v>0</v>
      </c>
      <c r="D2497" s="335">
        <v>10</v>
      </c>
      <c r="E2497" s="335">
        <v>75</v>
      </c>
    </row>
    <row r="2498" spans="1:5">
      <c r="A2498" s="335">
        <v>23</v>
      </c>
      <c r="B2498" s="375">
        <v>40332</v>
      </c>
      <c r="C2498" s="335">
        <v>0</v>
      </c>
      <c r="D2498" s="335">
        <v>10</v>
      </c>
      <c r="E2498" s="335">
        <v>67</v>
      </c>
    </row>
    <row r="2499" spans="1:5">
      <c r="A2499" s="335">
        <v>23</v>
      </c>
      <c r="B2499" s="375">
        <v>40332</v>
      </c>
      <c r="C2499" s="335">
        <v>0</v>
      </c>
      <c r="D2499" s="335">
        <v>10</v>
      </c>
      <c r="E2499" s="335">
        <v>80</v>
      </c>
    </row>
    <row r="2500" spans="1:5">
      <c r="A2500" s="335">
        <v>23</v>
      </c>
      <c r="B2500" s="375">
        <v>40332</v>
      </c>
      <c r="C2500" s="335">
        <v>0</v>
      </c>
      <c r="D2500" s="335">
        <v>10</v>
      </c>
      <c r="E2500" s="335">
        <v>54</v>
      </c>
    </row>
    <row r="2501" spans="1:5">
      <c r="A2501" s="335">
        <v>23</v>
      </c>
      <c r="B2501" s="375">
        <v>40332</v>
      </c>
      <c r="C2501" s="335">
        <v>0</v>
      </c>
      <c r="D2501" s="335">
        <v>10</v>
      </c>
      <c r="E2501" s="335">
        <v>70</v>
      </c>
    </row>
    <row r="2502" spans="1:5">
      <c r="A2502" s="335">
        <v>23</v>
      </c>
      <c r="B2502" s="375">
        <v>40332</v>
      </c>
      <c r="C2502" s="335">
        <v>30</v>
      </c>
      <c r="D2502" s="335">
        <v>10</v>
      </c>
      <c r="E2502" s="335">
        <v>81</v>
      </c>
    </row>
    <row r="2503" spans="1:5">
      <c r="A2503" s="335">
        <v>23</v>
      </c>
      <c r="B2503" s="375">
        <v>40332</v>
      </c>
      <c r="C2503" s="335">
        <v>30</v>
      </c>
      <c r="D2503" s="335">
        <v>10</v>
      </c>
      <c r="E2503" s="335">
        <v>81</v>
      </c>
    </row>
    <row r="2504" spans="1:5">
      <c r="A2504" s="335">
        <v>23</v>
      </c>
      <c r="B2504" s="375">
        <v>40332</v>
      </c>
      <c r="C2504" s="335">
        <v>0</v>
      </c>
      <c r="D2504" s="335">
        <v>71</v>
      </c>
      <c r="E2504" s="335">
        <v>141</v>
      </c>
    </row>
    <row r="2505" spans="1:5">
      <c r="A2505" s="335">
        <v>23</v>
      </c>
      <c r="B2505" s="375">
        <v>40332</v>
      </c>
      <c r="C2505" s="335">
        <v>0</v>
      </c>
      <c r="D2505" s="335">
        <v>71</v>
      </c>
      <c r="E2505" s="335">
        <v>171</v>
      </c>
    </row>
    <row r="2506" spans="1:5">
      <c r="A2506" s="335">
        <v>23</v>
      </c>
      <c r="B2506" s="375">
        <v>40332</v>
      </c>
      <c r="C2506" s="335">
        <v>0</v>
      </c>
      <c r="D2506" s="335">
        <v>71</v>
      </c>
      <c r="E2506" s="335">
        <v>175</v>
      </c>
    </row>
    <row r="2507" spans="1:5">
      <c r="A2507" s="335">
        <v>23</v>
      </c>
      <c r="B2507" s="375">
        <v>40332</v>
      </c>
      <c r="C2507" s="335">
        <v>0</v>
      </c>
      <c r="D2507" s="335">
        <v>71</v>
      </c>
      <c r="E2507" s="335">
        <v>169</v>
      </c>
    </row>
    <row r="2508" spans="1:5">
      <c r="A2508" s="335">
        <v>23</v>
      </c>
      <c r="B2508" s="375">
        <v>40332</v>
      </c>
      <c r="C2508" s="335">
        <v>0</v>
      </c>
      <c r="D2508" s="335">
        <v>71</v>
      </c>
      <c r="E2508" s="335">
        <v>169</v>
      </c>
    </row>
    <row r="2509" spans="1:5">
      <c r="A2509" s="335">
        <v>23</v>
      </c>
      <c r="B2509" s="375">
        <v>40332</v>
      </c>
      <c r="C2509" s="335">
        <v>0</v>
      </c>
      <c r="D2509" s="335">
        <v>71</v>
      </c>
      <c r="E2509" s="335">
        <v>168</v>
      </c>
    </row>
    <row r="2510" spans="1:5">
      <c r="A2510" s="335">
        <v>23</v>
      </c>
      <c r="B2510" s="375">
        <v>40332</v>
      </c>
      <c r="C2510" s="335">
        <v>0</v>
      </c>
      <c r="D2510" s="335">
        <v>71</v>
      </c>
      <c r="E2510" s="335">
        <v>165</v>
      </c>
    </row>
    <row r="2511" spans="1:5">
      <c r="A2511" s="335">
        <v>23</v>
      </c>
      <c r="B2511" s="375">
        <v>40332</v>
      </c>
      <c r="C2511" s="335">
        <v>0</v>
      </c>
      <c r="D2511" s="335">
        <v>71</v>
      </c>
      <c r="E2511" s="335">
        <v>195</v>
      </c>
    </row>
    <row r="2512" spans="1:5">
      <c r="A2512" s="335">
        <v>23</v>
      </c>
      <c r="B2512" s="375">
        <v>40332</v>
      </c>
      <c r="C2512" s="335">
        <v>0</v>
      </c>
      <c r="D2512" s="335">
        <v>71</v>
      </c>
      <c r="E2512" s="335">
        <v>157</v>
      </c>
    </row>
    <row r="2513" spans="1:5">
      <c r="A2513" s="335">
        <v>23</v>
      </c>
      <c r="B2513" s="375">
        <v>40332</v>
      </c>
      <c r="C2513" s="335">
        <v>0</v>
      </c>
      <c r="D2513" s="335">
        <v>71</v>
      </c>
      <c r="E2513" s="335">
        <v>205</v>
      </c>
    </row>
    <row r="2514" spans="1:5">
      <c r="A2514" s="335">
        <v>23</v>
      </c>
      <c r="B2514" s="375">
        <v>40332</v>
      </c>
      <c r="C2514" s="335">
        <v>0</v>
      </c>
      <c r="D2514" s="335">
        <v>71</v>
      </c>
      <c r="E2514" s="335">
        <v>166</v>
      </c>
    </row>
    <row r="2515" spans="1:5">
      <c r="A2515" s="335">
        <v>23</v>
      </c>
      <c r="B2515" s="375">
        <v>40332</v>
      </c>
      <c r="C2515" s="335">
        <v>13</v>
      </c>
      <c r="D2515" s="335">
        <v>71</v>
      </c>
      <c r="E2515" s="335">
        <v>235</v>
      </c>
    </row>
    <row r="2516" spans="1:5">
      <c r="A2516" s="335">
        <v>23</v>
      </c>
      <c r="B2516" s="375">
        <v>40332</v>
      </c>
      <c r="C2516" s="335">
        <v>13</v>
      </c>
      <c r="D2516" s="335">
        <v>71</v>
      </c>
      <c r="E2516" s="335">
        <v>183</v>
      </c>
    </row>
    <row r="2517" spans="1:5">
      <c r="A2517" s="335">
        <v>23</v>
      </c>
      <c r="B2517" s="375">
        <v>40332</v>
      </c>
      <c r="C2517" s="335">
        <v>13</v>
      </c>
      <c r="D2517" s="335">
        <v>71</v>
      </c>
      <c r="E2517" s="335">
        <v>191</v>
      </c>
    </row>
    <row r="2518" spans="1:5">
      <c r="A2518" s="335">
        <v>23</v>
      </c>
      <c r="B2518" s="375">
        <v>40332</v>
      </c>
      <c r="C2518" s="335">
        <v>13</v>
      </c>
      <c r="D2518" s="335">
        <v>71</v>
      </c>
      <c r="E2518" s="335">
        <v>197</v>
      </c>
    </row>
    <row r="2519" spans="1:5">
      <c r="A2519" s="335">
        <v>23</v>
      </c>
      <c r="B2519" s="375">
        <v>40332</v>
      </c>
      <c r="C2519" s="335">
        <v>0</v>
      </c>
      <c r="D2519" s="335">
        <v>71</v>
      </c>
      <c r="E2519" s="335">
        <v>137</v>
      </c>
    </row>
    <row r="2520" spans="1:5">
      <c r="A2520" s="335">
        <v>23</v>
      </c>
      <c r="B2520" s="375">
        <v>40332</v>
      </c>
      <c r="C2520" s="335">
        <v>0</v>
      </c>
      <c r="D2520" s="335">
        <v>71</v>
      </c>
      <c r="E2520" s="335">
        <v>138</v>
      </c>
    </row>
    <row r="2521" spans="1:5">
      <c r="A2521" s="335">
        <v>23</v>
      </c>
      <c r="B2521" s="375">
        <v>40332</v>
      </c>
      <c r="C2521" s="335">
        <v>0</v>
      </c>
      <c r="D2521" s="335">
        <v>10</v>
      </c>
      <c r="E2521" s="335">
        <v>78</v>
      </c>
    </row>
    <row r="2522" spans="1:5">
      <c r="A2522" s="335">
        <v>23</v>
      </c>
      <c r="B2522" s="375">
        <v>40332</v>
      </c>
      <c r="C2522" s="335">
        <v>0</v>
      </c>
      <c r="D2522" s="335">
        <v>10</v>
      </c>
      <c r="E2522" s="335">
        <v>78</v>
      </c>
    </row>
    <row r="2523" spans="1:5">
      <c r="A2523" s="335">
        <v>23</v>
      </c>
      <c r="B2523" s="375">
        <v>40332</v>
      </c>
      <c r="C2523" s="335">
        <v>0</v>
      </c>
      <c r="D2523" s="335">
        <v>10</v>
      </c>
      <c r="E2523" s="335">
        <v>67</v>
      </c>
    </row>
    <row r="2524" spans="1:5">
      <c r="A2524" s="335">
        <v>23</v>
      </c>
      <c r="B2524" s="375">
        <v>40332</v>
      </c>
      <c r="C2524" s="335">
        <v>0</v>
      </c>
      <c r="D2524" s="335" t="s">
        <v>397</v>
      </c>
      <c r="E2524" s="335">
        <v>31</v>
      </c>
    </row>
    <row r="2525" spans="1:5">
      <c r="A2525" s="335">
        <v>23</v>
      </c>
      <c r="B2525" s="375">
        <v>40332</v>
      </c>
      <c r="C2525" s="335">
        <v>0</v>
      </c>
      <c r="D2525" s="335" t="s">
        <v>397</v>
      </c>
      <c r="E2525" s="335">
        <v>30</v>
      </c>
    </row>
    <row r="2526" spans="1:5">
      <c r="A2526" s="335">
        <v>23</v>
      </c>
      <c r="B2526" s="375">
        <v>40333</v>
      </c>
      <c r="C2526" s="335">
        <v>0</v>
      </c>
      <c r="D2526" s="335">
        <v>10</v>
      </c>
      <c r="E2526" s="335">
        <v>75</v>
      </c>
    </row>
    <row r="2527" spans="1:5">
      <c r="A2527" s="335">
        <v>23</v>
      </c>
      <c r="B2527" s="375">
        <v>40333</v>
      </c>
      <c r="C2527" s="335">
        <v>0</v>
      </c>
      <c r="D2527" s="335">
        <v>10</v>
      </c>
      <c r="E2527" s="335">
        <v>75</v>
      </c>
    </row>
    <row r="2528" spans="1:5">
      <c r="A2528" s="335">
        <v>23</v>
      </c>
      <c r="B2528" s="375">
        <v>40333</v>
      </c>
      <c r="C2528" s="335">
        <v>0</v>
      </c>
      <c r="D2528" s="335">
        <v>10</v>
      </c>
      <c r="E2528" s="335">
        <v>64</v>
      </c>
    </row>
    <row r="2529" spans="1:5">
      <c r="A2529" s="335">
        <v>23</v>
      </c>
      <c r="B2529" s="375">
        <v>40333</v>
      </c>
      <c r="C2529" s="335">
        <v>0</v>
      </c>
      <c r="D2529" s="335">
        <v>10</v>
      </c>
      <c r="E2529" s="335">
        <v>70</v>
      </c>
    </row>
    <row r="2530" spans="1:5">
      <c r="A2530" s="335">
        <v>23</v>
      </c>
      <c r="B2530" s="375">
        <v>40333</v>
      </c>
      <c r="C2530" s="335">
        <v>0</v>
      </c>
      <c r="D2530" s="335">
        <v>10</v>
      </c>
      <c r="E2530" s="335">
        <v>74</v>
      </c>
    </row>
    <row r="2531" spans="1:5">
      <c r="A2531" s="335">
        <v>23</v>
      </c>
      <c r="B2531" s="375">
        <v>40333</v>
      </c>
      <c r="C2531" s="335">
        <v>0</v>
      </c>
      <c r="D2531" s="335">
        <v>10</v>
      </c>
      <c r="E2531" s="335">
        <v>78</v>
      </c>
    </row>
    <row r="2532" spans="1:5">
      <c r="A2532" s="335">
        <v>23</v>
      </c>
      <c r="B2532" s="375">
        <v>40333</v>
      </c>
      <c r="C2532" s="335">
        <v>0</v>
      </c>
      <c r="D2532" s="335">
        <v>10</v>
      </c>
      <c r="E2532" s="335">
        <v>66</v>
      </c>
    </row>
    <row r="2533" spans="1:5">
      <c r="A2533" s="335">
        <v>23</v>
      </c>
      <c r="B2533" s="375">
        <v>40333</v>
      </c>
      <c r="C2533" s="335">
        <v>0</v>
      </c>
      <c r="D2533" s="335">
        <v>10</v>
      </c>
      <c r="E2533" s="335">
        <v>65</v>
      </c>
    </row>
    <row r="2534" spans="1:5">
      <c r="A2534" s="335">
        <v>23</v>
      </c>
      <c r="B2534" s="375">
        <v>40333</v>
      </c>
      <c r="C2534" s="335">
        <v>30</v>
      </c>
      <c r="D2534" s="335">
        <v>10</v>
      </c>
      <c r="E2534" s="335">
        <v>102</v>
      </c>
    </row>
    <row r="2535" spans="1:5">
      <c r="A2535" s="335">
        <v>23</v>
      </c>
      <c r="B2535" s="375">
        <v>40333</v>
      </c>
      <c r="C2535" s="335">
        <v>30</v>
      </c>
      <c r="D2535" s="335">
        <v>10</v>
      </c>
      <c r="E2535" s="335">
        <v>102</v>
      </c>
    </row>
    <row r="2536" spans="1:5">
      <c r="A2536" s="335">
        <v>23</v>
      </c>
      <c r="B2536" s="375">
        <v>40333</v>
      </c>
      <c r="C2536" s="335">
        <v>30</v>
      </c>
      <c r="D2536" s="335">
        <v>10</v>
      </c>
      <c r="E2536" s="335">
        <v>91</v>
      </c>
    </row>
    <row r="2537" spans="1:5">
      <c r="A2537" s="335">
        <v>23</v>
      </c>
      <c r="B2537" s="375">
        <v>40333</v>
      </c>
      <c r="C2537" s="335">
        <v>0</v>
      </c>
      <c r="D2537" s="335">
        <v>10</v>
      </c>
      <c r="E2537" s="335">
        <v>92</v>
      </c>
    </row>
    <row r="2538" spans="1:5">
      <c r="A2538" s="335">
        <v>23</v>
      </c>
      <c r="B2538" s="375">
        <v>40333</v>
      </c>
      <c r="C2538" s="335">
        <v>0</v>
      </c>
      <c r="D2538" s="335">
        <v>10</v>
      </c>
      <c r="E2538" s="335">
        <v>104</v>
      </c>
    </row>
    <row r="2539" spans="1:5">
      <c r="A2539" s="335">
        <v>23</v>
      </c>
      <c r="B2539" s="375">
        <v>40333</v>
      </c>
      <c r="C2539" s="335">
        <v>0</v>
      </c>
      <c r="D2539" s="335">
        <v>10</v>
      </c>
      <c r="E2539" s="335">
        <v>99</v>
      </c>
    </row>
    <row r="2540" spans="1:5">
      <c r="A2540" s="335">
        <v>23</v>
      </c>
      <c r="B2540" s="375">
        <v>40333</v>
      </c>
      <c r="C2540" s="335">
        <v>0</v>
      </c>
      <c r="D2540" s="335">
        <v>10</v>
      </c>
      <c r="E2540" s="335">
        <v>95</v>
      </c>
    </row>
    <row r="2541" spans="1:5">
      <c r="A2541" s="335">
        <v>23</v>
      </c>
      <c r="B2541" s="375">
        <v>40333</v>
      </c>
      <c r="C2541" s="335">
        <v>0</v>
      </c>
      <c r="D2541" s="335">
        <v>10</v>
      </c>
      <c r="E2541" s="335">
        <v>84</v>
      </c>
    </row>
    <row r="2542" spans="1:5">
      <c r="A2542" s="335">
        <v>23</v>
      </c>
      <c r="B2542" s="375">
        <v>40333</v>
      </c>
      <c r="C2542" s="335">
        <v>0</v>
      </c>
      <c r="D2542" s="335">
        <v>10</v>
      </c>
      <c r="E2542" s="335">
        <v>86</v>
      </c>
    </row>
    <row r="2543" spans="1:5">
      <c r="A2543" s="335">
        <v>23</v>
      </c>
      <c r="B2543" s="375">
        <v>40333</v>
      </c>
      <c r="C2543" s="335">
        <v>0</v>
      </c>
      <c r="D2543" s="335">
        <v>10</v>
      </c>
      <c r="E2543" s="335">
        <v>90</v>
      </c>
    </row>
    <row r="2544" spans="1:5">
      <c r="A2544" s="335">
        <v>23</v>
      </c>
      <c r="B2544" s="375">
        <v>40333</v>
      </c>
      <c r="C2544" s="335">
        <v>0</v>
      </c>
      <c r="D2544" s="335">
        <v>10</v>
      </c>
      <c r="E2544" s="335">
        <v>103</v>
      </c>
    </row>
    <row r="2545" spans="1:5">
      <c r="A2545" s="335">
        <v>23</v>
      </c>
      <c r="B2545" s="375">
        <v>40333</v>
      </c>
      <c r="C2545" s="335">
        <v>0</v>
      </c>
      <c r="D2545" s="335">
        <v>10</v>
      </c>
      <c r="E2545" s="335">
        <v>88</v>
      </c>
    </row>
    <row r="2546" spans="1:5">
      <c r="A2546" s="335">
        <v>23</v>
      </c>
      <c r="B2546" s="375">
        <v>40333</v>
      </c>
      <c r="C2546" s="335">
        <v>0</v>
      </c>
      <c r="D2546" s="335">
        <v>10</v>
      </c>
      <c r="E2546" s="335">
        <v>95</v>
      </c>
    </row>
    <row r="2547" spans="1:5">
      <c r="A2547" s="335">
        <v>23</v>
      </c>
      <c r="B2547" s="375">
        <v>40333</v>
      </c>
      <c r="C2547" s="335">
        <v>0</v>
      </c>
      <c r="D2547" s="335">
        <v>10</v>
      </c>
      <c r="E2547" s="335">
        <v>91</v>
      </c>
    </row>
    <row r="2548" spans="1:5">
      <c r="A2548" s="335">
        <v>23</v>
      </c>
      <c r="B2548" s="375">
        <v>40333</v>
      </c>
      <c r="C2548" s="335">
        <v>13</v>
      </c>
      <c r="D2548" s="335">
        <v>41</v>
      </c>
      <c r="E2548" s="335">
        <v>129</v>
      </c>
    </row>
    <row r="2549" spans="1:5">
      <c r="A2549" s="335">
        <v>23</v>
      </c>
      <c r="B2549" s="375">
        <v>40333</v>
      </c>
      <c r="C2549" s="335">
        <v>0</v>
      </c>
      <c r="D2549" s="335">
        <v>41</v>
      </c>
      <c r="E2549" s="335">
        <v>105</v>
      </c>
    </row>
    <row r="2550" spans="1:5">
      <c r="A2550" s="335">
        <v>23</v>
      </c>
      <c r="B2550" s="375">
        <v>40333</v>
      </c>
      <c r="C2550" s="335">
        <v>0</v>
      </c>
      <c r="D2550" s="335">
        <v>41</v>
      </c>
      <c r="E2550" s="335">
        <v>100</v>
      </c>
    </row>
    <row r="2551" spans="1:5">
      <c r="A2551" s="335">
        <v>23</v>
      </c>
      <c r="B2551" s="375">
        <v>40333</v>
      </c>
      <c r="C2551" s="335">
        <v>0</v>
      </c>
      <c r="D2551" s="335">
        <v>100</v>
      </c>
      <c r="E2551" s="335">
        <v>135</v>
      </c>
    </row>
    <row r="2552" spans="1:5">
      <c r="A2552" s="335">
        <v>23</v>
      </c>
      <c r="B2552" s="375">
        <v>40333</v>
      </c>
      <c r="C2552" s="335">
        <v>0</v>
      </c>
      <c r="D2552" s="335">
        <v>100</v>
      </c>
      <c r="E2552" s="335">
        <v>142</v>
      </c>
    </row>
    <row r="2553" spans="1:5">
      <c r="A2553" s="335">
        <v>23</v>
      </c>
      <c r="B2553" s="375">
        <v>40333</v>
      </c>
      <c r="C2553" s="335">
        <v>0</v>
      </c>
      <c r="D2553" s="335">
        <v>100</v>
      </c>
      <c r="E2553" s="335">
        <v>136</v>
      </c>
    </row>
    <row r="2554" spans="1:5">
      <c r="A2554" s="335">
        <v>23</v>
      </c>
      <c r="B2554" s="375">
        <v>40333</v>
      </c>
      <c r="C2554" s="335">
        <v>0</v>
      </c>
      <c r="D2554" s="335">
        <v>100</v>
      </c>
      <c r="E2554" s="335">
        <v>126</v>
      </c>
    </row>
    <row r="2555" spans="1:5">
      <c r="A2555" s="335">
        <v>23</v>
      </c>
      <c r="B2555" s="375">
        <v>40333</v>
      </c>
      <c r="C2555" s="335">
        <v>0</v>
      </c>
      <c r="D2555" s="335">
        <v>100</v>
      </c>
      <c r="E2555" s="335">
        <v>107</v>
      </c>
    </row>
    <row r="2556" spans="1:5">
      <c r="A2556" s="335">
        <v>23</v>
      </c>
      <c r="B2556" s="375">
        <v>40333</v>
      </c>
      <c r="C2556" s="335">
        <v>0</v>
      </c>
      <c r="D2556" s="335">
        <v>100</v>
      </c>
      <c r="E2556" s="335">
        <v>130</v>
      </c>
    </row>
    <row r="2557" spans="1:5">
      <c r="A2557" s="335">
        <v>23</v>
      </c>
      <c r="B2557" s="375">
        <v>40333</v>
      </c>
      <c r="C2557" s="335">
        <v>0</v>
      </c>
      <c r="D2557" s="335">
        <v>100</v>
      </c>
      <c r="E2557" s="335">
        <v>142</v>
      </c>
    </row>
    <row r="2558" spans="1:5">
      <c r="A2558" s="335">
        <v>23</v>
      </c>
      <c r="B2558" s="375">
        <v>40333</v>
      </c>
      <c r="C2558" s="335">
        <v>0</v>
      </c>
      <c r="D2558" s="335">
        <v>100</v>
      </c>
      <c r="E2558" s="335">
        <v>137</v>
      </c>
    </row>
    <row r="2559" spans="1:5">
      <c r="A2559" s="335">
        <v>23</v>
      </c>
      <c r="B2559" s="375">
        <v>40333</v>
      </c>
      <c r="C2559" s="335">
        <v>0</v>
      </c>
      <c r="D2559" s="335">
        <v>100</v>
      </c>
      <c r="E2559" s="335">
        <v>135</v>
      </c>
    </row>
    <row r="2560" spans="1:5">
      <c r="A2560" s="335">
        <v>23</v>
      </c>
      <c r="B2560" s="375">
        <v>40333</v>
      </c>
      <c r="C2560" s="335">
        <v>0</v>
      </c>
      <c r="D2560" s="335">
        <v>100</v>
      </c>
      <c r="E2560" s="335">
        <v>127</v>
      </c>
    </row>
    <row r="2561" spans="1:5">
      <c r="A2561" s="335">
        <v>23</v>
      </c>
      <c r="B2561" s="375">
        <v>40333</v>
      </c>
      <c r="C2561" s="335">
        <v>0</v>
      </c>
      <c r="D2561" s="335">
        <v>100</v>
      </c>
      <c r="E2561" s="335">
        <v>126</v>
      </c>
    </row>
    <row r="2562" spans="1:5">
      <c r="A2562" s="335">
        <v>23</v>
      </c>
      <c r="B2562" s="375">
        <v>40333</v>
      </c>
      <c r="C2562" s="335">
        <v>0</v>
      </c>
      <c r="D2562" s="335">
        <v>100</v>
      </c>
      <c r="E2562" s="335">
        <v>124</v>
      </c>
    </row>
    <row r="2563" spans="1:5">
      <c r="A2563" s="335">
        <v>23</v>
      </c>
      <c r="B2563" s="375">
        <v>40333</v>
      </c>
      <c r="C2563" s="335">
        <v>0</v>
      </c>
      <c r="D2563" s="335">
        <v>100</v>
      </c>
      <c r="E2563" s="335">
        <v>140</v>
      </c>
    </row>
    <row r="2564" spans="1:5">
      <c r="A2564" s="335">
        <v>23</v>
      </c>
      <c r="B2564" s="375">
        <v>40333</v>
      </c>
      <c r="C2564" s="335">
        <v>0</v>
      </c>
      <c r="D2564" s="335">
        <v>71</v>
      </c>
      <c r="E2564" s="335">
        <v>195</v>
      </c>
    </row>
    <row r="2565" spans="1:5">
      <c r="A2565" s="335">
        <v>23</v>
      </c>
      <c r="B2565" s="375">
        <v>40333</v>
      </c>
      <c r="C2565" s="335">
        <v>8</v>
      </c>
      <c r="D2565" s="335">
        <v>71</v>
      </c>
      <c r="E2565" s="335">
        <v>160</v>
      </c>
    </row>
    <row r="2566" spans="1:5">
      <c r="A2566" s="335">
        <v>23</v>
      </c>
      <c r="B2566" s="375">
        <v>40333</v>
      </c>
      <c r="C2566" s="335">
        <v>13</v>
      </c>
      <c r="D2566" s="335">
        <v>71</v>
      </c>
      <c r="E2566" s="335">
        <v>161</v>
      </c>
    </row>
    <row r="2567" spans="1:5">
      <c r="A2567" s="335">
        <v>23</v>
      </c>
      <c r="B2567" s="375">
        <v>40333</v>
      </c>
      <c r="C2567" s="335">
        <v>13</v>
      </c>
      <c r="D2567" s="335">
        <v>71</v>
      </c>
      <c r="E2567" s="335">
        <v>208</v>
      </c>
    </row>
    <row r="2568" spans="1:5">
      <c r="A2568" s="335">
        <v>23</v>
      </c>
      <c r="B2568" s="375">
        <v>40333</v>
      </c>
      <c r="C2568" s="335">
        <v>30</v>
      </c>
      <c r="D2568" s="335">
        <v>10</v>
      </c>
      <c r="E2568" s="335">
        <v>98</v>
      </c>
    </row>
    <row r="2569" spans="1:5">
      <c r="A2569" s="335">
        <v>23</v>
      </c>
      <c r="B2569" s="375">
        <v>40333</v>
      </c>
      <c r="C2569" s="335">
        <v>30</v>
      </c>
      <c r="D2569" s="335">
        <v>10</v>
      </c>
      <c r="E2569" s="335">
        <v>93</v>
      </c>
    </row>
    <row r="2570" spans="1:5">
      <c r="A2570" s="335">
        <v>23</v>
      </c>
      <c r="B2570" s="375">
        <v>40333</v>
      </c>
      <c r="C2570" s="335">
        <v>30</v>
      </c>
      <c r="D2570" s="335">
        <v>10</v>
      </c>
      <c r="E2570" s="335">
        <v>99</v>
      </c>
    </row>
    <row r="2571" spans="1:5">
      <c r="A2571" s="335">
        <v>23</v>
      </c>
      <c r="B2571" s="375">
        <v>40333</v>
      </c>
      <c r="C2571" s="335">
        <v>30</v>
      </c>
      <c r="D2571" s="335">
        <v>10</v>
      </c>
      <c r="E2571" s="335">
        <v>87</v>
      </c>
    </row>
    <row r="2572" spans="1:5">
      <c r="A2572" s="335">
        <v>23</v>
      </c>
      <c r="B2572" s="375">
        <v>40333</v>
      </c>
      <c r="C2572" s="335">
        <v>30</v>
      </c>
      <c r="D2572" s="335">
        <v>10</v>
      </c>
      <c r="E2572" s="335">
        <v>92</v>
      </c>
    </row>
    <row r="2573" spans="1:5">
      <c r="A2573" s="335">
        <v>23</v>
      </c>
      <c r="B2573" s="375">
        <v>40333</v>
      </c>
      <c r="C2573" s="335">
        <v>30</v>
      </c>
      <c r="D2573" s="335">
        <v>10</v>
      </c>
      <c r="E2573" s="335">
        <v>88</v>
      </c>
    </row>
    <row r="2574" spans="1:5">
      <c r="A2574" s="335">
        <v>23</v>
      </c>
      <c r="B2574" s="375">
        <v>40333</v>
      </c>
      <c r="C2574" s="335">
        <v>30</v>
      </c>
      <c r="D2574" s="335">
        <v>10</v>
      </c>
      <c r="E2574" s="335">
        <v>97</v>
      </c>
    </row>
    <row r="2575" spans="1:5">
      <c r="A2575" s="335">
        <v>23</v>
      </c>
      <c r="B2575" s="375">
        <v>40333</v>
      </c>
      <c r="C2575" s="335">
        <v>30</v>
      </c>
      <c r="D2575" s="335">
        <v>10</v>
      </c>
      <c r="E2575" s="335">
        <v>88</v>
      </c>
    </row>
    <row r="2576" spans="1:5">
      <c r="A2576" s="335">
        <v>23</v>
      </c>
      <c r="B2576" s="375">
        <v>40333</v>
      </c>
      <c r="C2576" s="335">
        <v>30</v>
      </c>
      <c r="D2576" s="335">
        <v>10</v>
      </c>
      <c r="E2576" s="335">
        <v>85</v>
      </c>
    </row>
    <row r="2577" spans="1:5">
      <c r="A2577" s="335">
        <v>23</v>
      </c>
      <c r="B2577" s="375">
        <v>40333</v>
      </c>
      <c r="C2577" s="335">
        <v>30</v>
      </c>
      <c r="D2577" s="335">
        <v>10</v>
      </c>
      <c r="E2577" s="335">
        <v>97</v>
      </c>
    </row>
    <row r="2578" spans="1:5">
      <c r="A2578" s="335">
        <v>23</v>
      </c>
      <c r="B2578" s="375">
        <v>40333</v>
      </c>
      <c r="C2578" s="335">
        <v>30</v>
      </c>
      <c r="D2578" s="335">
        <v>10</v>
      </c>
      <c r="E2578" s="335">
        <v>101</v>
      </c>
    </row>
    <row r="2579" spans="1:5">
      <c r="A2579" s="335">
        <v>23</v>
      </c>
      <c r="B2579" s="375">
        <v>40333</v>
      </c>
      <c r="C2579" s="335">
        <v>30</v>
      </c>
      <c r="D2579" s="335">
        <v>10</v>
      </c>
      <c r="E2579" s="335">
        <v>97</v>
      </c>
    </row>
    <row r="2580" spans="1:5">
      <c r="A2580" s="335">
        <v>23</v>
      </c>
      <c r="B2580" s="375">
        <v>40333</v>
      </c>
      <c r="C2580" s="335">
        <v>30</v>
      </c>
      <c r="D2580" s="335">
        <v>10</v>
      </c>
      <c r="E2580" s="335">
        <v>95</v>
      </c>
    </row>
    <row r="2581" spans="1:5">
      <c r="A2581" s="335">
        <v>23</v>
      </c>
      <c r="B2581" s="375">
        <v>40333</v>
      </c>
      <c r="C2581" s="335">
        <v>30</v>
      </c>
      <c r="D2581" s="335">
        <v>10</v>
      </c>
      <c r="E2581" s="335">
        <v>100</v>
      </c>
    </row>
    <row r="2582" spans="1:5">
      <c r="A2582" s="335">
        <v>23</v>
      </c>
      <c r="B2582" s="375">
        <v>40333</v>
      </c>
      <c r="C2582" s="335">
        <v>30</v>
      </c>
      <c r="D2582" s="335">
        <v>10</v>
      </c>
      <c r="E2582" s="335">
        <v>102</v>
      </c>
    </row>
    <row r="2583" spans="1:5">
      <c r="A2583" s="335">
        <v>23</v>
      </c>
      <c r="B2583" s="375">
        <v>40333</v>
      </c>
      <c r="C2583" s="335">
        <v>30</v>
      </c>
      <c r="D2583" s="335">
        <v>10</v>
      </c>
      <c r="E2583" s="335">
        <v>95</v>
      </c>
    </row>
    <row r="2584" spans="1:5">
      <c r="A2584" s="335">
        <v>23</v>
      </c>
      <c r="B2584" s="375">
        <v>40333</v>
      </c>
      <c r="C2584" s="335">
        <v>30</v>
      </c>
      <c r="D2584" s="335">
        <v>10</v>
      </c>
      <c r="E2584" s="335">
        <v>100</v>
      </c>
    </row>
    <row r="2585" spans="1:5">
      <c r="A2585" s="335">
        <v>23</v>
      </c>
      <c r="B2585" s="375">
        <v>40333</v>
      </c>
      <c r="C2585" s="335">
        <v>30</v>
      </c>
      <c r="D2585" s="335">
        <v>10</v>
      </c>
      <c r="E2585" s="335">
        <v>97</v>
      </c>
    </row>
    <row r="2586" spans="1:5">
      <c r="A2586" s="335">
        <v>23</v>
      </c>
      <c r="B2586" s="375">
        <v>40333</v>
      </c>
      <c r="C2586" s="335">
        <v>30</v>
      </c>
      <c r="D2586" s="335">
        <v>10</v>
      </c>
      <c r="E2586" s="335">
        <v>103</v>
      </c>
    </row>
    <row r="2587" spans="1:5">
      <c r="A2587" s="335">
        <v>23</v>
      </c>
      <c r="B2587" s="375">
        <v>40333</v>
      </c>
      <c r="C2587" s="335">
        <v>30</v>
      </c>
      <c r="D2587" s="335">
        <v>10</v>
      </c>
      <c r="E2587" s="335">
        <v>95</v>
      </c>
    </row>
    <row r="2588" spans="1:5">
      <c r="A2588" s="335">
        <v>23</v>
      </c>
      <c r="B2588" s="375">
        <v>40333</v>
      </c>
      <c r="C2588" s="335">
        <v>30</v>
      </c>
      <c r="D2588" s="335">
        <v>10</v>
      </c>
      <c r="E2588" s="335">
        <v>99</v>
      </c>
    </row>
    <row r="2589" spans="1:5">
      <c r="A2589" s="335">
        <v>23</v>
      </c>
      <c r="B2589" s="375">
        <v>40333</v>
      </c>
      <c r="C2589" s="335">
        <v>30</v>
      </c>
      <c r="D2589" s="335">
        <v>10</v>
      </c>
      <c r="E2589" s="335">
        <v>90</v>
      </c>
    </row>
    <row r="2590" spans="1:5">
      <c r="A2590" s="335">
        <v>23</v>
      </c>
      <c r="B2590" s="375">
        <v>40333</v>
      </c>
      <c r="C2590" s="335">
        <v>30</v>
      </c>
      <c r="D2590" s="335">
        <v>10</v>
      </c>
      <c r="E2590" s="335">
        <v>90</v>
      </c>
    </row>
    <row r="2591" spans="1:5">
      <c r="A2591" s="335">
        <v>23</v>
      </c>
      <c r="B2591" s="375">
        <v>40333</v>
      </c>
      <c r="C2591" s="335">
        <v>30</v>
      </c>
      <c r="D2591" s="335">
        <v>10</v>
      </c>
      <c r="E2591" s="335">
        <v>86</v>
      </c>
    </row>
    <row r="2592" spans="1:5">
      <c r="A2592" s="335">
        <v>23</v>
      </c>
      <c r="B2592" s="375">
        <v>40333</v>
      </c>
      <c r="C2592" s="335">
        <v>30</v>
      </c>
      <c r="D2592" s="335">
        <v>10</v>
      </c>
      <c r="E2592" s="335">
        <v>98</v>
      </c>
    </row>
    <row r="2593" spans="1:5">
      <c r="A2593" s="335">
        <v>23</v>
      </c>
      <c r="B2593" s="375">
        <v>40333</v>
      </c>
      <c r="C2593" s="335">
        <v>30</v>
      </c>
      <c r="D2593" s="335">
        <v>10</v>
      </c>
      <c r="E2593" s="335">
        <v>94</v>
      </c>
    </row>
    <row r="2594" spans="1:5">
      <c r="A2594" s="335">
        <v>23</v>
      </c>
      <c r="B2594" s="375">
        <v>40333</v>
      </c>
      <c r="C2594" s="335">
        <v>30</v>
      </c>
      <c r="D2594" s="335">
        <v>10</v>
      </c>
      <c r="E2594" s="335">
        <v>90</v>
      </c>
    </row>
    <row r="2595" spans="1:5">
      <c r="A2595" s="335">
        <v>23</v>
      </c>
      <c r="B2595" s="375">
        <v>40333</v>
      </c>
      <c r="C2595" s="335">
        <v>30</v>
      </c>
      <c r="D2595" s="335">
        <v>10</v>
      </c>
      <c r="E2595" s="335">
        <v>88</v>
      </c>
    </row>
    <row r="2596" spans="1:5">
      <c r="A2596" s="335">
        <v>23</v>
      </c>
      <c r="B2596" s="375">
        <v>40333</v>
      </c>
      <c r="C2596" s="335">
        <v>30</v>
      </c>
      <c r="D2596" s="335">
        <v>10</v>
      </c>
      <c r="E2596" s="335">
        <v>95</v>
      </c>
    </row>
    <row r="2597" spans="1:5">
      <c r="A2597" s="335">
        <v>23</v>
      </c>
      <c r="B2597" s="375">
        <v>40333</v>
      </c>
      <c r="C2597" s="335">
        <v>30</v>
      </c>
      <c r="D2597" s="335">
        <v>10</v>
      </c>
      <c r="E2597" s="335">
        <v>90</v>
      </c>
    </row>
    <row r="2598" spans="1:5">
      <c r="A2598" s="335">
        <v>23</v>
      </c>
      <c r="B2598" s="375">
        <v>40333</v>
      </c>
      <c r="C2598" s="335">
        <v>30</v>
      </c>
      <c r="D2598" s="335">
        <v>10</v>
      </c>
      <c r="E2598" s="335">
        <v>92</v>
      </c>
    </row>
    <row r="2599" spans="1:5">
      <c r="A2599" s="335">
        <v>23</v>
      </c>
      <c r="B2599" s="375">
        <v>40333</v>
      </c>
      <c r="C2599" s="335">
        <v>30</v>
      </c>
      <c r="D2599" s="335">
        <v>10</v>
      </c>
      <c r="E2599" s="335">
        <v>89</v>
      </c>
    </row>
    <row r="2600" spans="1:5">
      <c r="A2600" s="335">
        <v>23</v>
      </c>
      <c r="B2600" s="375">
        <v>40333</v>
      </c>
      <c r="C2600" s="335">
        <v>30</v>
      </c>
      <c r="D2600" s="335">
        <v>10</v>
      </c>
      <c r="E2600" s="335">
        <v>99</v>
      </c>
    </row>
    <row r="2601" spans="1:5">
      <c r="A2601" s="335">
        <v>23</v>
      </c>
      <c r="B2601" s="375">
        <v>40333</v>
      </c>
      <c r="C2601" s="335">
        <v>30</v>
      </c>
      <c r="D2601" s="335">
        <v>10</v>
      </c>
      <c r="E2601" s="335">
        <v>84</v>
      </c>
    </row>
    <row r="2602" spans="1:5">
      <c r="A2602" s="335">
        <v>23</v>
      </c>
      <c r="B2602" s="375">
        <v>40333</v>
      </c>
      <c r="C2602" s="335">
        <v>30</v>
      </c>
      <c r="D2602" s="335">
        <v>10</v>
      </c>
      <c r="E2602" s="335">
        <v>93</v>
      </c>
    </row>
    <row r="2603" spans="1:5">
      <c r="A2603" s="335">
        <v>23</v>
      </c>
      <c r="B2603" s="375">
        <v>40333</v>
      </c>
      <c r="C2603" s="335">
        <v>30</v>
      </c>
      <c r="D2603" s="335">
        <v>10</v>
      </c>
      <c r="E2603" s="335">
        <v>95</v>
      </c>
    </row>
    <row r="2604" spans="1:5">
      <c r="A2604" s="335">
        <v>23</v>
      </c>
      <c r="B2604" s="375">
        <v>40333</v>
      </c>
      <c r="C2604" s="335">
        <v>30</v>
      </c>
      <c r="D2604" s="335">
        <v>10</v>
      </c>
      <c r="E2604" s="335">
        <v>95</v>
      </c>
    </row>
    <row r="2605" spans="1:5">
      <c r="A2605" s="335">
        <v>23</v>
      </c>
      <c r="B2605" s="375">
        <v>40333</v>
      </c>
      <c r="C2605" s="335">
        <v>30</v>
      </c>
      <c r="D2605" s="335">
        <v>10</v>
      </c>
      <c r="E2605" s="335">
        <v>85</v>
      </c>
    </row>
    <row r="2606" spans="1:5">
      <c r="A2606" s="335">
        <v>23</v>
      </c>
      <c r="B2606" s="375">
        <v>40333</v>
      </c>
      <c r="C2606" s="335">
        <v>30</v>
      </c>
      <c r="D2606" s="335">
        <v>10</v>
      </c>
      <c r="E2606" s="335">
        <v>100</v>
      </c>
    </row>
    <row r="2607" spans="1:5">
      <c r="A2607" s="335">
        <v>23</v>
      </c>
      <c r="B2607" s="375">
        <v>40333</v>
      </c>
      <c r="C2607" s="335">
        <v>30</v>
      </c>
      <c r="D2607" s="335">
        <v>10</v>
      </c>
      <c r="E2607" s="335">
        <v>92</v>
      </c>
    </row>
    <row r="2608" spans="1:5">
      <c r="A2608" s="335">
        <v>23</v>
      </c>
      <c r="B2608" s="375">
        <v>40333</v>
      </c>
      <c r="C2608" s="335">
        <v>30</v>
      </c>
      <c r="D2608" s="335">
        <v>10</v>
      </c>
      <c r="E2608" s="335">
        <v>91</v>
      </c>
    </row>
    <row r="2609" spans="1:5">
      <c r="A2609" s="335">
        <v>23</v>
      </c>
      <c r="B2609" s="375">
        <v>40333</v>
      </c>
      <c r="C2609" s="335">
        <v>30</v>
      </c>
      <c r="D2609" s="335">
        <v>10</v>
      </c>
      <c r="E2609" s="335">
        <v>91</v>
      </c>
    </row>
    <row r="2610" spans="1:5">
      <c r="A2610" s="335">
        <v>23</v>
      </c>
      <c r="B2610" s="375">
        <v>40333</v>
      </c>
      <c r="C2610" s="335">
        <v>30</v>
      </c>
      <c r="D2610" s="335">
        <v>10</v>
      </c>
      <c r="E2610" s="335">
        <v>86</v>
      </c>
    </row>
    <row r="2611" spans="1:5">
      <c r="A2611" s="335">
        <v>23</v>
      </c>
      <c r="B2611" s="375">
        <v>40333</v>
      </c>
      <c r="C2611" s="335">
        <v>30</v>
      </c>
      <c r="D2611" s="335">
        <v>10</v>
      </c>
      <c r="E2611" s="335">
        <v>92</v>
      </c>
    </row>
    <row r="2612" spans="1:5">
      <c r="A2612" s="335">
        <v>23</v>
      </c>
      <c r="B2612" s="375">
        <v>40333</v>
      </c>
      <c r="C2612" s="335">
        <v>30</v>
      </c>
      <c r="D2612" s="335">
        <v>10</v>
      </c>
      <c r="E2612" s="335">
        <v>96</v>
      </c>
    </row>
    <row r="2613" spans="1:5">
      <c r="A2613" s="335">
        <v>23</v>
      </c>
      <c r="B2613" s="375">
        <v>40333</v>
      </c>
      <c r="C2613" s="335">
        <v>0</v>
      </c>
      <c r="D2613" s="335">
        <v>10</v>
      </c>
      <c r="E2613" s="335">
        <v>65</v>
      </c>
    </row>
    <row r="2614" spans="1:5">
      <c r="A2614" s="335">
        <v>23</v>
      </c>
      <c r="B2614" s="375">
        <v>40334</v>
      </c>
      <c r="C2614" s="335">
        <v>0</v>
      </c>
      <c r="D2614" s="335">
        <v>10</v>
      </c>
      <c r="E2614" s="335">
        <v>81</v>
      </c>
    </row>
    <row r="2615" spans="1:5">
      <c r="A2615" s="335">
        <v>23</v>
      </c>
      <c r="B2615" s="375">
        <v>40334</v>
      </c>
      <c r="C2615" s="335">
        <v>0</v>
      </c>
      <c r="D2615" s="335">
        <v>10</v>
      </c>
      <c r="E2615" s="335">
        <v>69</v>
      </c>
    </row>
    <row r="2616" spans="1:5">
      <c r="A2616" s="335">
        <v>23</v>
      </c>
      <c r="B2616" s="375">
        <v>40334</v>
      </c>
      <c r="C2616" s="335">
        <v>0</v>
      </c>
      <c r="D2616" s="335">
        <v>10</v>
      </c>
      <c r="E2616" s="335">
        <v>75</v>
      </c>
    </row>
    <row r="2617" spans="1:5">
      <c r="A2617" s="335">
        <v>23</v>
      </c>
      <c r="B2617" s="375">
        <v>40334</v>
      </c>
      <c r="C2617" s="335">
        <v>0</v>
      </c>
      <c r="D2617" s="335">
        <v>10</v>
      </c>
      <c r="E2617" s="335">
        <v>75</v>
      </c>
    </row>
    <row r="2618" spans="1:5">
      <c r="A2618" s="335">
        <v>23</v>
      </c>
      <c r="B2618" s="375">
        <v>40334</v>
      </c>
      <c r="C2618" s="335">
        <v>0</v>
      </c>
      <c r="D2618" s="335">
        <v>10</v>
      </c>
      <c r="E2618" s="335">
        <v>73</v>
      </c>
    </row>
    <row r="2619" spans="1:5">
      <c r="A2619" s="335">
        <v>23</v>
      </c>
      <c r="B2619" s="375">
        <v>40334</v>
      </c>
      <c r="C2619" s="335">
        <v>30</v>
      </c>
      <c r="D2619" s="335">
        <v>10</v>
      </c>
      <c r="E2619" s="335">
        <v>95</v>
      </c>
    </row>
    <row r="2620" spans="1:5">
      <c r="A2620" s="335">
        <v>23</v>
      </c>
      <c r="B2620" s="375">
        <v>40334</v>
      </c>
      <c r="C2620" s="335">
        <v>30</v>
      </c>
      <c r="D2620" s="335">
        <v>10</v>
      </c>
      <c r="E2620" s="335">
        <v>96</v>
      </c>
    </row>
    <row r="2621" spans="1:5">
      <c r="A2621" s="335">
        <v>23</v>
      </c>
      <c r="B2621" s="375">
        <v>40334</v>
      </c>
      <c r="C2621" s="335">
        <v>30</v>
      </c>
      <c r="D2621" s="335">
        <v>10</v>
      </c>
      <c r="E2621" s="335">
        <v>89</v>
      </c>
    </row>
    <row r="2622" spans="1:5">
      <c r="A2622" s="335">
        <v>23</v>
      </c>
      <c r="B2622" s="375">
        <v>40334</v>
      </c>
      <c r="C2622" s="335">
        <v>30</v>
      </c>
      <c r="D2622" s="335">
        <v>10</v>
      </c>
      <c r="E2622" s="335">
        <v>85</v>
      </c>
    </row>
    <row r="2623" spans="1:5">
      <c r="A2623" s="335">
        <v>23</v>
      </c>
      <c r="B2623" s="375">
        <v>40334</v>
      </c>
      <c r="C2623" s="335">
        <v>30</v>
      </c>
      <c r="D2623" s="335">
        <v>10</v>
      </c>
      <c r="E2623" s="335">
        <v>91</v>
      </c>
    </row>
    <row r="2624" spans="1:5">
      <c r="A2624" s="335">
        <v>23</v>
      </c>
      <c r="B2624" s="375">
        <v>40334</v>
      </c>
      <c r="C2624" s="335">
        <v>30</v>
      </c>
      <c r="D2624" s="335">
        <v>10</v>
      </c>
      <c r="E2624" s="335">
        <v>86</v>
      </c>
    </row>
    <row r="2625" spans="1:5">
      <c r="A2625" s="335">
        <v>23</v>
      </c>
      <c r="B2625" s="375">
        <v>40334</v>
      </c>
      <c r="C2625" s="335">
        <v>30</v>
      </c>
      <c r="D2625" s="335">
        <v>10</v>
      </c>
      <c r="E2625" s="335">
        <v>87</v>
      </c>
    </row>
    <row r="2626" spans="1:5">
      <c r="A2626" s="335">
        <v>23</v>
      </c>
      <c r="B2626" s="375">
        <v>40334</v>
      </c>
      <c r="C2626" s="335">
        <v>30</v>
      </c>
      <c r="D2626" s="335">
        <v>10</v>
      </c>
      <c r="E2626" s="335">
        <v>95</v>
      </c>
    </row>
    <row r="2627" spans="1:5">
      <c r="A2627" s="335">
        <v>23</v>
      </c>
      <c r="B2627" s="375">
        <v>40334</v>
      </c>
      <c r="C2627" s="335">
        <v>30</v>
      </c>
      <c r="D2627" s="335">
        <v>10</v>
      </c>
      <c r="E2627" s="335">
        <v>97</v>
      </c>
    </row>
    <row r="2628" spans="1:5">
      <c r="A2628" s="335">
        <v>23</v>
      </c>
      <c r="B2628" s="375">
        <v>40334</v>
      </c>
      <c r="C2628" s="335">
        <v>30</v>
      </c>
      <c r="D2628" s="335">
        <v>10</v>
      </c>
      <c r="E2628" s="335">
        <v>101</v>
      </c>
    </row>
    <row r="2629" spans="1:5">
      <c r="A2629" s="335">
        <v>23</v>
      </c>
      <c r="B2629" s="375">
        <v>40334</v>
      </c>
      <c r="C2629" s="335">
        <v>30</v>
      </c>
      <c r="D2629" s="335">
        <v>10</v>
      </c>
      <c r="E2629" s="335">
        <v>100</v>
      </c>
    </row>
    <row r="2630" spans="1:5">
      <c r="A2630" s="335">
        <v>23</v>
      </c>
      <c r="B2630" s="375">
        <v>40334</v>
      </c>
      <c r="C2630" s="335">
        <v>30</v>
      </c>
      <c r="D2630" s="335">
        <v>10</v>
      </c>
      <c r="E2630" s="335">
        <v>95</v>
      </c>
    </row>
    <row r="2631" spans="1:5">
      <c r="A2631" s="335">
        <v>23</v>
      </c>
      <c r="B2631" s="375">
        <v>40334</v>
      </c>
      <c r="C2631" s="335">
        <v>30</v>
      </c>
      <c r="D2631" s="335">
        <v>10</v>
      </c>
      <c r="E2631" s="335">
        <v>94</v>
      </c>
    </row>
    <row r="2632" spans="1:5">
      <c r="A2632" s="335">
        <v>23</v>
      </c>
      <c r="B2632" s="375">
        <v>40334</v>
      </c>
      <c r="C2632" s="335">
        <v>30</v>
      </c>
      <c r="D2632" s="335">
        <v>10</v>
      </c>
      <c r="E2632" s="335">
        <v>100</v>
      </c>
    </row>
    <row r="2633" spans="1:5">
      <c r="A2633" s="335">
        <v>23</v>
      </c>
      <c r="B2633" s="375">
        <v>40334</v>
      </c>
      <c r="C2633" s="335">
        <v>30</v>
      </c>
      <c r="D2633" s="335">
        <v>10</v>
      </c>
      <c r="E2633" s="335">
        <v>96</v>
      </c>
    </row>
    <row r="2634" spans="1:5">
      <c r="A2634" s="335">
        <v>23</v>
      </c>
      <c r="B2634" s="375">
        <v>40334</v>
      </c>
      <c r="C2634" s="335">
        <v>30</v>
      </c>
      <c r="D2634" s="335">
        <v>10</v>
      </c>
      <c r="E2634" s="335">
        <v>87</v>
      </c>
    </row>
    <row r="2635" spans="1:5">
      <c r="A2635" s="335">
        <v>23</v>
      </c>
      <c r="B2635" s="375">
        <v>40334</v>
      </c>
      <c r="C2635" s="335">
        <v>30</v>
      </c>
      <c r="D2635" s="335">
        <v>10</v>
      </c>
      <c r="E2635" s="335">
        <v>99</v>
      </c>
    </row>
    <row r="2636" spans="1:5">
      <c r="A2636" s="335">
        <v>23</v>
      </c>
      <c r="B2636" s="375">
        <v>40334</v>
      </c>
      <c r="C2636" s="335">
        <v>30</v>
      </c>
      <c r="D2636" s="335">
        <v>10</v>
      </c>
      <c r="E2636" s="335">
        <v>82</v>
      </c>
    </row>
    <row r="2637" spans="1:5">
      <c r="A2637" s="335">
        <v>23</v>
      </c>
      <c r="B2637" s="375">
        <v>40334</v>
      </c>
      <c r="C2637" s="335">
        <v>30</v>
      </c>
      <c r="D2637" s="335">
        <v>10</v>
      </c>
      <c r="E2637" s="335">
        <v>103</v>
      </c>
    </row>
    <row r="2638" spans="1:5">
      <c r="A2638" s="335">
        <v>23</v>
      </c>
      <c r="B2638" s="375">
        <v>40334</v>
      </c>
      <c r="C2638" s="335">
        <v>30</v>
      </c>
      <c r="D2638" s="335">
        <v>10</v>
      </c>
      <c r="E2638" s="335">
        <v>92</v>
      </c>
    </row>
    <row r="2639" spans="1:5">
      <c r="A2639" s="335">
        <v>23</v>
      </c>
      <c r="B2639" s="375">
        <v>40334</v>
      </c>
      <c r="C2639" s="335">
        <v>30</v>
      </c>
      <c r="D2639" s="335">
        <v>10</v>
      </c>
      <c r="E2639" s="335">
        <v>91</v>
      </c>
    </row>
    <row r="2640" spans="1:5">
      <c r="A2640" s="335">
        <v>23</v>
      </c>
      <c r="B2640" s="375">
        <v>40334</v>
      </c>
      <c r="C2640" s="335">
        <v>30</v>
      </c>
      <c r="D2640" s="335">
        <v>10</v>
      </c>
      <c r="E2640" s="335">
        <v>91</v>
      </c>
    </row>
    <row r="2641" spans="1:5">
      <c r="A2641" s="335">
        <v>23</v>
      </c>
      <c r="B2641" s="375">
        <v>40334</v>
      </c>
      <c r="C2641" s="335">
        <v>30</v>
      </c>
      <c r="D2641" s="335">
        <v>10</v>
      </c>
      <c r="E2641" s="335">
        <v>88</v>
      </c>
    </row>
    <row r="2642" spans="1:5">
      <c r="A2642" s="335">
        <v>23</v>
      </c>
      <c r="B2642" s="375">
        <v>40334</v>
      </c>
      <c r="C2642" s="335">
        <v>30</v>
      </c>
      <c r="D2642" s="335">
        <v>10</v>
      </c>
      <c r="E2642" s="335">
        <v>95</v>
      </c>
    </row>
    <row r="2643" spans="1:5">
      <c r="A2643" s="335">
        <v>23</v>
      </c>
      <c r="B2643" s="375">
        <v>40334</v>
      </c>
      <c r="C2643" s="335">
        <v>30</v>
      </c>
      <c r="D2643" s="335">
        <v>10</v>
      </c>
      <c r="E2643" s="335">
        <v>92</v>
      </c>
    </row>
    <row r="2644" spans="1:5">
      <c r="A2644" s="335">
        <v>23</v>
      </c>
      <c r="B2644" s="375">
        <v>40334</v>
      </c>
      <c r="C2644" s="335">
        <v>30</v>
      </c>
      <c r="D2644" s="335">
        <v>10</v>
      </c>
      <c r="E2644" s="335">
        <v>94</v>
      </c>
    </row>
    <row r="2645" spans="1:5">
      <c r="A2645" s="335">
        <v>23</v>
      </c>
      <c r="B2645" s="375">
        <v>40334</v>
      </c>
      <c r="C2645" s="335">
        <v>30</v>
      </c>
      <c r="D2645" s="335">
        <v>10</v>
      </c>
      <c r="E2645" s="335">
        <v>96</v>
      </c>
    </row>
    <row r="2646" spans="1:5">
      <c r="A2646" s="335">
        <v>23</v>
      </c>
      <c r="B2646" s="375">
        <v>40334</v>
      </c>
      <c r="C2646" s="335">
        <v>30</v>
      </c>
      <c r="D2646" s="335">
        <v>10</v>
      </c>
      <c r="E2646" s="335">
        <v>99</v>
      </c>
    </row>
    <row r="2647" spans="1:5">
      <c r="A2647" s="335">
        <v>23</v>
      </c>
      <c r="B2647" s="375">
        <v>40334</v>
      </c>
      <c r="C2647" s="335">
        <v>30</v>
      </c>
      <c r="D2647" s="335">
        <v>10</v>
      </c>
      <c r="E2647" s="335">
        <v>92</v>
      </c>
    </row>
    <row r="2648" spans="1:5">
      <c r="A2648" s="335">
        <v>23</v>
      </c>
      <c r="B2648" s="375">
        <v>40334</v>
      </c>
      <c r="C2648" s="335">
        <v>30</v>
      </c>
      <c r="D2648" s="335">
        <v>10</v>
      </c>
      <c r="E2648" s="335">
        <v>96</v>
      </c>
    </row>
    <row r="2649" spans="1:5">
      <c r="A2649" s="335">
        <v>23</v>
      </c>
      <c r="B2649" s="375">
        <v>40334</v>
      </c>
      <c r="C2649" s="335">
        <v>30</v>
      </c>
      <c r="D2649" s="335">
        <v>10</v>
      </c>
      <c r="E2649" s="335">
        <v>100</v>
      </c>
    </row>
    <row r="2650" spans="1:5">
      <c r="A2650" s="335">
        <v>23</v>
      </c>
      <c r="B2650" s="375">
        <v>40334</v>
      </c>
      <c r="C2650" s="335">
        <v>30</v>
      </c>
      <c r="D2650" s="335">
        <v>10</v>
      </c>
      <c r="E2650" s="335">
        <v>93</v>
      </c>
    </row>
    <row r="2651" spans="1:5">
      <c r="A2651" s="335">
        <v>23</v>
      </c>
      <c r="B2651" s="375">
        <v>40334</v>
      </c>
      <c r="C2651" s="335">
        <v>30</v>
      </c>
      <c r="D2651" s="335">
        <v>10</v>
      </c>
      <c r="E2651" s="335">
        <v>105</v>
      </c>
    </row>
    <row r="2652" spans="1:5">
      <c r="A2652" s="335">
        <v>23</v>
      </c>
      <c r="B2652" s="375">
        <v>40334</v>
      </c>
      <c r="C2652" s="335">
        <v>30</v>
      </c>
      <c r="D2652" s="335">
        <v>10</v>
      </c>
      <c r="E2652" s="335">
        <v>87</v>
      </c>
    </row>
    <row r="2653" spans="1:5">
      <c r="A2653" s="335">
        <v>23</v>
      </c>
      <c r="B2653" s="375">
        <v>40334</v>
      </c>
      <c r="C2653" s="335">
        <v>30</v>
      </c>
      <c r="D2653" s="335">
        <v>10</v>
      </c>
      <c r="E2653" s="335">
        <v>88</v>
      </c>
    </row>
    <row r="2654" spans="1:5">
      <c r="A2654" s="335">
        <v>23</v>
      </c>
      <c r="B2654" s="375">
        <v>40334</v>
      </c>
      <c r="C2654" s="335">
        <v>30</v>
      </c>
      <c r="D2654" s="335">
        <v>10</v>
      </c>
      <c r="E2654" s="335">
        <v>87</v>
      </c>
    </row>
    <row r="2655" spans="1:5">
      <c r="A2655" s="335">
        <v>23</v>
      </c>
      <c r="B2655" s="375">
        <v>40334</v>
      </c>
      <c r="C2655" s="335">
        <v>30</v>
      </c>
      <c r="D2655" s="335">
        <v>10</v>
      </c>
      <c r="E2655" s="335">
        <v>89</v>
      </c>
    </row>
    <row r="2656" spans="1:5">
      <c r="A2656" s="335">
        <v>23</v>
      </c>
      <c r="B2656" s="375">
        <v>40334</v>
      </c>
      <c r="C2656" s="335">
        <v>30</v>
      </c>
      <c r="D2656" s="335">
        <v>10</v>
      </c>
      <c r="E2656" s="335">
        <v>93</v>
      </c>
    </row>
    <row r="2657" spans="1:5">
      <c r="A2657" s="335">
        <v>23</v>
      </c>
      <c r="B2657" s="375">
        <v>40334</v>
      </c>
      <c r="C2657" s="335">
        <v>30</v>
      </c>
      <c r="D2657" s="335">
        <v>10</v>
      </c>
      <c r="E2657" s="335">
        <v>97</v>
      </c>
    </row>
    <row r="2658" spans="1:5">
      <c r="A2658" s="335">
        <v>23</v>
      </c>
      <c r="B2658" s="375">
        <v>40334</v>
      </c>
      <c r="C2658" s="335">
        <v>30</v>
      </c>
      <c r="D2658" s="335">
        <v>10</v>
      </c>
      <c r="E2658" s="335">
        <v>92</v>
      </c>
    </row>
    <row r="2659" spans="1:5">
      <c r="A2659" s="335">
        <v>23</v>
      </c>
      <c r="B2659" s="375">
        <v>40334</v>
      </c>
      <c r="C2659" s="335">
        <v>30</v>
      </c>
      <c r="D2659" s="335">
        <v>10</v>
      </c>
      <c r="E2659" s="335">
        <v>94</v>
      </c>
    </row>
    <row r="2660" spans="1:5">
      <c r="A2660" s="335">
        <v>23</v>
      </c>
      <c r="B2660" s="375">
        <v>40334</v>
      </c>
      <c r="C2660" s="335">
        <v>30</v>
      </c>
      <c r="D2660" s="335">
        <v>10</v>
      </c>
      <c r="E2660" s="335">
        <v>103</v>
      </c>
    </row>
    <row r="2661" spans="1:5">
      <c r="A2661" s="335">
        <v>23</v>
      </c>
      <c r="B2661" s="375">
        <v>40334</v>
      </c>
      <c r="C2661" s="335">
        <v>30</v>
      </c>
      <c r="D2661" s="335">
        <v>10</v>
      </c>
      <c r="E2661" s="335">
        <v>94</v>
      </c>
    </row>
    <row r="2662" spans="1:5">
      <c r="A2662" s="335">
        <v>23</v>
      </c>
      <c r="B2662" s="375">
        <v>40334</v>
      </c>
      <c r="C2662" s="335">
        <v>30</v>
      </c>
      <c r="D2662" s="335">
        <v>10</v>
      </c>
      <c r="E2662" s="335">
        <v>100</v>
      </c>
    </row>
    <row r="2663" spans="1:5">
      <c r="A2663" s="335">
        <v>23</v>
      </c>
      <c r="B2663" s="375">
        <v>40334</v>
      </c>
      <c r="C2663" s="335">
        <v>30</v>
      </c>
      <c r="D2663" s="335">
        <v>10</v>
      </c>
      <c r="E2663" s="335">
        <v>90</v>
      </c>
    </row>
    <row r="2664" spans="1:5">
      <c r="A2664" s="335">
        <v>23</v>
      </c>
      <c r="B2664" s="375">
        <v>40334</v>
      </c>
      <c r="C2664" s="335">
        <v>30</v>
      </c>
      <c r="D2664" s="335">
        <v>10</v>
      </c>
      <c r="E2664" s="335">
        <v>81</v>
      </c>
    </row>
    <row r="2665" spans="1:5">
      <c r="A2665" s="335">
        <v>23</v>
      </c>
      <c r="B2665" s="375">
        <v>40334</v>
      </c>
      <c r="C2665" s="335">
        <v>30</v>
      </c>
      <c r="D2665" s="335">
        <v>10</v>
      </c>
      <c r="E2665" s="335">
        <v>92</v>
      </c>
    </row>
    <row r="2666" spans="1:5">
      <c r="A2666" s="335">
        <v>23</v>
      </c>
      <c r="B2666" s="375">
        <v>40334</v>
      </c>
      <c r="C2666" s="335">
        <v>30</v>
      </c>
      <c r="D2666" s="335">
        <v>10</v>
      </c>
      <c r="E2666" s="335">
        <v>91</v>
      </c>
    </row>
    <row r="2667" spans="1:5">
      <c r="A2667" s="335">
        <v>23</v>
      </c>
      <c r="B2667" s="375">
        <v>40334</v>
      </c>
      <c r="C2667" s="335">
        <v>30</v>
      </c>
      <c r="D2667" s="335">
        <v>10</v>
      </c>
      <c r="E2667" s="335">
        <v>94</v>
      </c>
    </row>
    <row r="2668" spans="1:5">
      <c r="A2668" s="335">
        <v>23</v>
      </c>
      <c r="B2668" s="375">
        <v>40334</v>
      </c>
      <c r="C2668" s="335">
        <v>30</v>
      </c>
      <c r="D2668" s="335">
        <v>10</v>
      </c>
      <c r="E2668" s="335">
        <v>96</v>
      </c>
    </row>
    <row r="2669" spans="1:5">
      <c r="A2669" s="335">
        <v>23</v>
      </c>
      <c r="B2669" s="375">
        <v>40334</v>
      </c>
      <c r="C2669" s="335">
        <v>30</v>
      </c>
      <c r="D2669" s="335">
        <v>10</v>
      </c>
      <c r="E2669" s="335">
        <v>85</v>
      </c>
    </row>
    <row r="2670" spans="1:5">
      <c r="A2670" s="335">
        <v>23</v>
      </c>
      <c r="B2670" s="375">
        <v>40334</v>
      </c>
      <c r="C2670" s="335">
        <v>30</v>
      </c>
      <c r="D2670" s="335">
        <v>10</v>
      </c>
      <c r="E2670" s="335">
        <v>86</v>
      </c>
    </row>
    <row r="2671" spans="1:5">
      <c r="A2671" s="335">
        <v>23</v>
      </c>
      <c r="B2671" s="375">
        <v>40334</v>
      </c>
      <c r="C2671" s="335">
        <v>30</v>
      </c>
      <c r="D2671" s="335">
        <v>10</v>
      </c>
      <c r="E2671" s="335">
        <v>93</v>
      </c>
    </row>
    <row r="2672" spans="1:5">
      <c r="A2672" s="335">
        <v>23</v>
      </c>
      <c r="B2672" s="375">
        <v>40334</v>
      </c>
      <c r="C2672" s="335">
        <v>30</v>
      </c>
      <c r="D2672" s="335">
        <v>10</v>
      </c>
      <c r="E2672" s="335">
        <v>95</v>
      </c>
    </row>
    <row r="2673" spans="1:5">
      <c r="A2673" s="335">
        <v>23</v>
      </c>
      <c r="B2673" s="375">
        <v>40334</v>
      </c>
      <c r="C2673" s="335">
        <v>30</v>
      </c>
      <c r="D2673" s="335">
        <v>10</v>
      </c>
      <c r="E2673" s="335">
        <v>96</v>
      </c>
    </row>
    <row r="2674" spans="1:5">
      <c r="A2674" s="335">
        <v>23</v>
      </c>
      <c r="B2674" s="375">
        <v>40334</v>
      </c>
      <c r="C2674" s="335">
        <v>30</v>
      </c>
      <c r="D2674" s="335">
        <v>10</v>
      </c>
      <c r="E2674" s="335">
        <v>86</v>
      </c>
    </row>
    <row r="2675" spans="1:5">
      <c r="A2675" s="335">
        <v>23</v>
      </c>
      <c r="B2675" s="375">
        <v>40334</v>
      </c>
      <c r="C2675" s="335">
        <v>30</v>
      </c>
      <c r="D2675" s="335">
        <v>10</v>
      </c>
      <c r="E2675" s="335">
        <v>85</v>
      </c>
    </row>
    <row r="2676" spans="1:5">
      <c r="A2676" s="335">
        <v>23</v>
      </c>
      <c r="B2676" s="375">
        <v>40334</v>
      </c>
      <c r="C2676" s="335">
        <v>30</v>
      </c>
      <c r="D2676" s="335">
        <v>10</v>
      </c>
      <c r="E2676" s="335">
        <v>91</v>
      </c>
    </row>
    <row r="2677" spans="1:5">
      <c r="A2677" s="335">
        <v>23</v>
      </c>
      <c r="B2677" s="375">
        <v>40334</v>
      </c>
      <c r="C2677" s="335">
        <v>30</v>
      </c>
      <c r="D2677" s="335">
        <v>10</v>
      </c>
      <c r="E2677" s="335">
        <v>92</v>
      </c>
    </row>
    <row r="2678" spans="1:5">
      <c r="A2678" s="335">
        <v>23</v>
      </c>
      <c r="B2678" s="375">
        <v>40334</v>
      </c>
      <c r="C2678" s="335">
        <v>30</v>
      </c>
      <c r="D2678" s="335">
        <v>10</v>
      </c>
      <c r="E2678" s="335">
        <v>99</v>
      </c>
    </row>
    <row r="2679" spans="1:5">
      <c r="A2679" s="335">
        <v>23</v>
      </c>
      <c r="B2679" s="375">
        <v>40334</v>
      </c>
      <c r="C2679" s="335">
        <v>30</v>
      </c>
      <c r="D2679" s="335">
        <v>10</v>
      </c>
      <c r="E2679" s="335">
        <v>94</v>
      </c>
    </row>
    <row r="2680" spans="1:5">
      <c r="A2680" s="335">
        <v>23</v>
      </c>
      <c r="B2680" s="375">
        <v>40334</v>
      </c>
      <c r="C2680" s="335">
        <v>30</v>
      </c>
      <c r="D2680" s="335">
        <v>10</v>
      </c>
      <c r="E2680" s="335">
        <v>91</v>
      </c>
    </row>
    <row r="2681" spans="1:5">
      <c r="A2681" s="335">
        <v>23</v>
      </c>
      <c r="B2681" s="375">
        <v>40334</v>
      </c>
      <c r="C2681" s="335">
        <v>30</v>
      </c>
      <c r="D2681" s="335">
        <v>10</v>
      </c>
      <c r="E2681" s="335">
        <v>94</v>
      </c>
    </row>
    <row r="2682" spans="1:5">
      <c r="A2682" s="335">
        <v>23</v>
      </c>
      <c r="B2682" s="375">
        <v>40334</v>
      </c>
      <c r="C2682" s="335">
        <v>30</v>
      </c>
      <c r="D2682" s="335">
        <v>10</v>
      </c>
      <c r="E2682" s="335">
        <v>101</v>
      </c>
    </row>
    <row r="2683" spans="1:5">
      <c r="A2683" s="335">
        <v>23</v>
      </c>
      <c r="B2683" s="375">
        <v>40334</v>
      </c>
      <c r="C2683" s="335">
        <v>30</v>
      </c>
      <c r="D2683" s="335">
        <v>10</v>
      </c>
      <c r="E2683" s="335">
        <v>96</v>
      </c>
    </row>
    <row r="2684" spans="1:5">
      <c r="A2684" s="335">
        <v>23</v>
      </c>
      <c r="B2684" s="375">
        <v>40334</v>
      </c>
      <c r="C2684" s="335">
        <v>30</v>
      </c>
      <c r="D2684" s="335">
        <v>10</v>
      </c>
      <c r="E2684" s="335">
        <v>87</v>
      </c>
    </row>
    <row r="2685" spans="1:5">
      <c r="A2685" s="335">
        <v>23</v>
      </c>
      <c r="B2685" s="375">
        <v>40334</v>
      </c>
      <c r="C2685" s="335">
        <v>30</v>
      </c>
      <c r="D2685" s="335">
        <v>10</v>
      </c>
      <c r="E2685" s="335">
        <v>85</v>
      </c>
    </row>
    <row r="2686" spans="1:5">
      <c r="A2686" s="335">
        <v>23</v>
      </c>
      <c r="B2686" s="375">
        <v>40334</v>
      </c>
      <c r="C2686" s="335">
        <v>30</v>
      </c>
      <c r="D2686" s="335">
        <v>10</v>
      </c>
      <c r="E2686" s="335">
        <v>92</v>
      </c>
    </row>
    <row r="2687" spans="1:5">
      <c r="A2687" s="335">
        <v>23</v>
      </c>
      <c r="B2687" s="375">
        <v>40334</v>
      </c>
      <c r="C2687" s="335">
        <v>30</v>
      </c>
      <c r="D2687" s="335">
        <v>10</v>
      </c>
      <c r="E2687" s="335">
        <v>85</v>
      </c>
    </row>
    <row r="2688" spans="1:5">
      <c r="A2688" s="335">
        <v>23</v>
      </c>
      <c r="B2688" s="375">
        <v>40334</v>
      </c>
      <c r="C2688" s="335">
        <v>30</v>
      </c>
      <c r="D2688" s="335">
        <v>10</v>
      </c>
      <c r="E2688" s="335">
        <v>97</v>
      </c>
    </row>
    <row r="2689" spans="1:5">
      <c r="A2689" s="335">
        <v>23</v>
      </c>
      <c r="B2689" s="375">
        <v>40334</v>
      </c>
      <c r="C2689" s="335">
        <v>30</v>
      </c>
      <c r="D2689" s="335">
        <v>10</v>
      </c>
      <c r="E2689" s="335">
        <v>93</v>
      </c>
    </row>
    <row r="2690" spans="1:5">
      <c r="A2690" s="335">
        <v>23</v>
      </c>
      <c r="B2690" s="375">
        <v>40334</v>
      </c>
      <c r="C2690" s="335">
        <v>30</v>
      </c>
      <c r="D2690" s="335">
        <v>10</v>
      </c>
      <c r="E2690" s="335">
        <v>95</v>
      </c>
    </row>
    <row r="2691" spans="1:5">
      <c r="A2691" s="335">
        <v>23</v>
      </c>
      <c r="B2691" s="375">
        <v>40334</v>
      </c>
      <c r="C2691" s="335">
        <v>30</v>
      </c>
      <c r="D2691" s="335">
        <v>10</v>
      </c>
      <c r="E2691" s="335">
        <v>89</v>
      </c>
    </row>
    <row r="2692" spans="1:5">
      <c r="A2692" s="335">
        <v>23</v>
      </c>
      <c r="B2692" s="375">
        <v>40334</v>
      </c>
      <c r="C2692" s="335">
        <v>30</v>
      </c>
      <c r="D2692" s="335">
        <v>10</v>
      </c>
      <c r="E2692" s="335">
        <v>89</v>
      </c>
    </row>
    <row r="2693" spans="1:5">
      <c r="A2693" s="335">
        <v>23</v>
      </c>
      <c r="B2693" s="375">
        <v>40334</v>
      </c>
      <c r="C2693" s="335">
        <v>30</v>
      </c>
      <c r="D2693" s="335">
        <v>10</v>
      </c>
      <c r="E2693" s="335">
        <v>79</v>
      </c>
    </row>
    <row r="2694" spans="1:5">
      <c r="A2694" s="335">
        <v>23</v>
      </c>
      <c r="B2694" s="375">
        <v>40334</v>
      </c>
      <c r="C2694" s="335">
        <v>30</v>
      </c>
      <c r="D2694" s="335">
        <v>10</v>
      </c>
      <c r="E2694" s="335">
        <v>91</v>
      </c>
    </row>
    <row r="2695" spans="1:5">
      <c r="A2695" s="335">
        <v>23</v>
      </c>
      <c r="B2695" s="375">
        <v>40334</v>
      </c>
      <c r="C2695" s="335">
        <v>30</v>
      </c>
      <c r="D2695" s="335">
        <v>10</v>
      </c>
      <c r="E2695" s="335">
        <v>96</v>
      </c>
    </row>
    <row r="2696" spans="1:5">
      <c r="A2696" s="335">
        <v>23</v>
      </c>
      <c r="B2696" s="375">
        <v>40334</v>
      </c>
      <c r="C2696" s="335">
        <v>30</v>
      </c>
      <c r="D2696" s="335">
        <v>10</v>
      </c>
      <c r="E2696" s="335">
        <v>98</v>
      </c>
    </row>
    <row r="2697" spans="1:5">
      <c r="A2697" s="335">
        <v>23</v>
      </c>
      <c r="B2697" s="375">
        <v>40334</v>
      </c>
      <c r="C2697" s="335">
        <v>30</v>
      </c>
      <c r="D2697" s="335">
        <v>10</v>
      </c>
      <c r="E2697" s="335">
        <v>90</v>
      </c>
    </row>
    <row r="2698" spans="1:5">
      <c r="A2698" s="335">
        <v>23</v>
      </c>
      <c r="B2698" s="375">
        <v>40334</v>
      </c>
      <c r="C2698" s="335">
        <v>30</v>
      </c>
      <c r="D2698" s="335">
        <v>10</v>
      </c>
      <c r="E2698" s="335">
        <v>100</v>
      </c>
    </row>
    <row r="2699" spans="1:5">
      <c r="A2699" s="335">
        <v>23</v>
      </c>
      <c r="B2699" s="375">
        <v>40334</v>
      </c>
      <c r="C2699" s="335">
        <v>30</v>
      </c>
      <c r="D2699" s="335">
        <v>10</v>
      </c>
      <c r="E2699" s="335">
        <v>97</v>
      </c>
    </row>
    <row r="2700" spans="1:5">
      <c r="A2700" s="335">
        <v>23</v>
      </c>
      <c r="B2700" s="375">
        <v>40334</v>
      </c>
      <c r="C2700" s="335">
        <v>30</v>
      </c>
      <c r="D2700" s="335">
        <v>10</v>
      </c>
      <c r="E2700" s="335">
        <v>97</v>
      </c>
    </row>
    <row r="2701" spans="1:5">
      <c r="A2701" s="335">
        <v>23</v>
      </c>
      <c r="B2701" s="375">
        <v>40334</v>
      </c>
      <c r="C2701" s="335">
        <v>30</v>
      </c>
      <c r="D2701" s="335">
        <v>10</v>
      </c>
      <c r="E2701" s="335">
        <v>95</v>
      </c>
    </row>
    <row r="2702" spans="1:5">
      <c r="A2702" s="335">
        <v>23</v>
      </c>
      <c r="B2702" s="375">
        <v>40334</v>
      </c>
      <c r="C2702" s="335">
        <v>30</v>
      </c>
      <c r="D2702" s="335">
        <v>10</v>
      </c>
      <c r="E2702" s="335">
        <v>88</v>
      </c>
    </row>
    <row r="2703" spans="1:5">
      <c r="A2703" s="335">
        <v>23</v>
      </c>
      <c r="B2703" s="375">
        <v>40334</v>
      </c>
      <c r="C2703" s="335">
        <v>30</v>
      </c>
      <c r="D2703" s="335">
        <v>10</v>
      </c>
      <c r="E2703" s="335">
        <v>104</v>
      </c>
    </row>
    <row r="2704" spans="1:5">
      <c r="A2704" s="335">
        <v>23</v>
      </c>
      <c r="B2704" s="375">
        <v>40334</v>
      </c>
      <c r="C2704" s="335">
        <v>30</v>
      </c>
      <c r="D2704" s="335">
        <v>10</v>
      </c>
      <c r="E2704" s="335">
        <v>77</v>
      </c>
    </row>
    <row r="2705" spans="1:5">
      <c r="A2705" s="335">
        <v>23</v>
      </c>
      <c r="B2705" s="375">
        <v>40334</v>
      </c>
      <c r="C2705" s="335">
        <v>30</v>
      </c>
      <c r="D2705" s="335">
        <v>10</v>
      </c>
      <c r="E2705" s="335">
        <v>91</v>
      </c>
    </row>
    <row r="2706" spans="1:5">
      <c r="A2706" s="335">
        <v>23</v>
      </c>
      <c r="B2706" s="375">
        <v>40334</v>
      </c>
      <c r="C2706" s="335">
        <v>30</v>
      </c>
      <c r="D2706" s="335">
        <v>10</v>
      </c>
      <c r="E2706" s="335">
        <v>87</v>
      </c>
    </row>
    <row r="2707" spans="1:5">
      <c r="A2707" s="335">
        <v>23</v>
      </c>
      <c r="B2707" s="375">
        <v>40334</v>
      </c>
      <c r="C2707" s="335">
        <v>30</v>
      </c>
      <c r="D2707" s="335">
        <v>10</v>
      </c>
      <c r="E2707" s="335">
        <v>84</v>
      </c>
    </row>
    <row r="2708" spans="1:5">
      <c r="A2708" s="335">
        <v>23</v>
      </c>
      <c r="B2708" s="375">
        <v>40334</v>
      </c>
      <c r="C2708" s="335">
        <v>30</v>
      </c>
      <c r="D2708" s="335">
        <v>10</v>
      </c>
      <c r="E2708" s="335">
        <v>85</v>
      </c>
    </row>
    <row r="2709" spans="1:5">
      <c r="A2709" s="335">
        <v>23</v>
      </c>
      <c r="B2709" s="375">
        <v>40334</v>
      </c>
      <c r="C2709" s="335">
        <v>30</v>
      </c>
      <c r="D2709" s="335">
        <v>10</v>
      </c>
      <c r="E2709" s="335">
        <v>101</v>
      </c>
    </row>
    <row r="2710" spans="1:5">
      <c r="A2710" s="335">
        <v>23</v>
      </c>
      <c r="B2710" s="375">
        <v>40334</v>
      </c>
      <c r="C2710" s="335">
        <v>30</v>
      </c>
      <c r="D2710" s="335">
        <v>10</v>
      </c>
      <c r="E2710" s="335">
        <v>95</v>
      </c>
    </row>
    <row r="2711" spans="1:5">
      <c r="A2711" s="335">
        <v>23</v>
      </c>
      <c r="B2711" s="375">
        <v>40334</v>
      </c>
      <c r="C2711" s="335">
        <v>30</v>
      </c>
      <c r="D2711" s="335">
        <v>10</v>
      </c>
      <c r="E2711" s="335">
        <v>94</v>
      </c>
    </row>
    <row r="2712" spans="1:5">
      <c r="A2712" s="335">
        <v>23</v>
      </c>
      <c r="B2712" s="375">
        <v>40334</v>
      </c>
      <c r="C2712" s="335">
        <v>30</v>
      </c>
      <c r="D2712" s="335">
        <v>10</v>
      </c>
      <c r="E2712" s="335">
        <v>93</v>
      </c>
    </row>
    <row r="2713" spans="1:5">
      <c r="A2713" s="335">
        <v>23</v>
      </c>
      <c r="B2713" s="375">
        <v>40334</v>
      </c>
      <c r="C2713" s="335">
        <v>30</v>
      </c>
      <c r="D2713" s="335">
        <v>10</v>
      </c>
      <c r="E2713" s="335">
        <v>86</v>
      </c>
    </row>
    <row r="2714" spans="1:5">
      <c r="A2714" s="335">
        <v>23</v>
      </c>
      <c r="B2714" s="375">
        <v>40334</v>
      </c>
      <c r="C2714" s="335">
        <v>30</v>
      </c>
      <c r="D2714" s="335">
        <v>10</v>
      </c>
      <c r="E2714" s="335">
        <v>86</v>
      </c>
    </row>
    <row r="2715" spans="1:5">
      <c r="A2715" s="335">
        <v>23</v>
      </c>
      <c r="B2715" s="375">
        <v>40334</v>
      </c>
      <c r="C2715" s="335">
        <v>30</v>
      </c>
      <c r="D2715" s="335">
        <v>10</v>
      </c>
      <c r="E2715" s="335">
        <v>93</v>
      </c>
    </row>
    <row r="2716" spans="1:5">
      <c r="A2716" s="335">
        <v>23</v>
      </c>
      <c r="B2716" s="375">
        <v>40334</v>
      </c>
      <c r="C2716" s="335">
        <v>30</v>
      </c>
      <c r="D2716" s="335">
        <v>10</v>
      </c>
      <c r="E2716" s="335">
        <v>97</v>
      </c>
    </row>
    <row r="2717" spans="1:5">
      <c r="A2717" s="335">
        <v>23</v>
      </c>
      <c r="B2717" s="375">
        <v>40334</v>
      </c>
      <c r="C2717" s="335">
        <v>30</v>
      </c>
      <c r="D2717" s="335">
        <v>10</v>
      </c>
      <c r="E2717" s="335">
        <v>94</v>
      </c>
    </row>
    <row r="2718" spans="1:5">
      <c r="A2718" s="335">
        <v>23</v>
      </c>
      <c r="B2718" s="375">
        <v>40334</v>
      </c>
      <c r="C2718" s="335">
        <v>30</v>
      </c>
      <c r="D2718" s="335">
        <v>10</v>
      </c>
      <c r="E2718" s="335">
        <v>94</v>
      </c>
    </row>
    <row r="2719" spans="1:5">
      <c r="A2719" s="335">
        <v>23</v>
      </c>
      <c r="B2719" s="375">
        <v>40334</v>
      </c>
      <c r="C2719" s="335">
        <v>12</v>
      </c>
      <c r="D2719" s="335">
        <v>10</v>
      </c>
      <c r="E2719" s="335">
        <v>85</v>
      </c>
    </row>
    <row r="2720" spans="1:5">
      <c r="A2720" s="335">
        <v>23</v>
      </c>
      <c r="B2720" s="375">
        <v>40334</v>
      </c>
      <c r="C2720" s="335">
        <v>12</v>
      </c>
      <c r="D2720" s="335">
        <v>10</v>
      </c>
      <c r="E2720" s="335">
        <v>101</v>
      </c>
    </row>
    <row r="2721" spans="1:5">
      <c r="A2721" s="335">
        <v>23</v>
      </c>
      <c r="B2721" s="375">
        <v>40334</v>
      </c>
      <c r="C2721" s="335">
        <v>12</v>
      </c>
      <c r="D2721" s="335">
        <v>10</v>
      </c>
      <c r="E2721" s="335">
        <v>96</v>
      </c>
    </row>
    <row r="2722" spans="1:5">
      <c r="A2722" s="335">
        <v>23</v>
      </c>
      <c r="B2722" s="375">
        <v>40334</v>
      </c>
      <c r="C2722" s="335">
        <v>12</v>
      </c>
      <c r="D2722" s="335">
        <v>10</v>
      </c>
      <c r="E2722" s="335">
        <v>91</v>
      </c>
    </row>
    <row r="2723" spans="1:5">
      <c r="A2723" s="335">
        <v>23</v>
      </c>
      <c r="B2723" s="375">
        <v>40334</v>
      </c>
      <c r="C2723" s="335">
        <v>12</v>
      </c>
      <c r="D2723" s="335">
        <v>10</v>
      </c>
      <c r="E2723" s="335">
        <v>80</v>
      </c>
    </row>
    <row r="2724" spans="1:5">
      <c r="A2724" s="335">
        <v>23</v>
      </c>
      <c r="B2724" s="375">
        <v>40334</v>
      </c>
      <c r="C2724" s="335">
        <v>0</v>
      </c>
      <c r="D2724" s="335">
        <v>70</v>
      </c>
      <c r="E2724" s="335">
        <v>94</v>
      </c>
    </row>
    <row r="2725" spans="1:5">
      <c r="A2725" s="335">
        <v>23</v>
      </c>
      <c r="B2725" s="375">
        <v>40334</v>
      </c>
      <c r="C2725" s="335">
        <v>0</v>
      </c>
      <c r="D2725" s="335">
        <v>70</v>
      </c>
      <c r="E2725" s="335">
        <v>94</v>
      </c>
    </row>
    <row r="2726" spans="1:5">
      <c r="A2726" s="335">
        <v>23</v>
      </c>
      <c r="B2726" s="375">
        <v>40334</v>
      </c>
      <c r="C2726" s="335">
        <v>13</v>
      </c>
      <c r="D2726" s="335">
        <v>41</v>
      </c>
      <c r="E2726" s="335">
        <v>98</v>
      </c>
    </row>
    <row r="2727" spans="1:5">
      <c r="A2727" s="335">
        <v>23</v>
      </c>
      <c r="B2727" s="375">
        <v>40334</v>
      </c>
      <c r="C2727" s="335">
        <v>13</v>
      </c>
      <c r="D2727" s="335">
        <v>41</v>
      </c>
      <c r="E2727" s="335">
        <v>106</v>
      </c>
    </row>
    <row r="2728" spans="1:5">
      <c r="A2728" s="335">
        <v>23</v>
      </c>
      <c r="B2728" s="375">
        <v>40334</v>
      </c>
      <c r="C2728" s="335">
        <v>13</v>
      </c>
      <c r="D2728" s="335">
        <v>41</v>
      </c>
      <c r="E2728" s="335">
        <v>139</v>
      </c>
    </row>
    <row r="2729" spans="1:5">
      <c r="A2729" s="335">
        <v>23</v>
      </c>
      <c r="B2729" s="375">
        <v>40334</v>
      </c>
      <c r="C2729" s="335">
        <v>0</v>
      </c>
      <c r="D2729" s="335">
        <v>71</v>
      </c>
      <c r="E2729" s="335">
        <v>173</v>
      </c>
    </row>
    <row r="2730" spans="1:5">
      <c r="A2730" s="335">
        <v>23</v>
      </c>
      <c r="B2730" s="375">
        <v>40334</v>
      </c>
      <c r="C2730" s="335">
        <v>0</v>
      </c>
      <c r="D2730" s="335">
        <v>41</v>
      </c>
      <c r="E2730" s="335">
        <v>99</v>
      </c>
    </row>
    <row r="2731" spans="1:5">
      <c r="A2731" s="335">
        <v>23</v>
      </c>
      <c r="B2731" s="375">
        <v>40334</v>
      </c>
      <c r="C2731" s="335">
        <v>0</v>
      </c>
      <c r="D2731" s="335">
        <v>41</v>
      </c>
      <c r="E2731" s="335">
        <v>120</v>
      </c>
    </row>
    <row r="2732" spans="1:5">
      <c r="A2732" s="335">
        <v>23</v>
      </c>
      <c r="B2732" s="375">
        <v>40334</v>
      </c>
      <c r="C2732" s="335">
        <v>0</v>
      </c>
      <c r="D2732" s="335">
        <v>41</v>
      </c>
      <c r="E2732" s="335">
        <v>98</v>
      </c>
    </row>
    <row r="2733" spans="1:5">
      <c r="A2733" s="335">
        <v>23</v>
      </c>
      <c r="B2733" s="375">
        <v>40334</v>
      </c>
      <c r="C2733" s="335">
        <v>8</v>
      </c>
      <c r="D2733" s="335">
        <v>41</v>
      </c>
      <c r="E2733" s="335">
        <v>130</v>
      </c>
    </row>
    <row r="2734" spans="1:5">
      <c r="A2734" s="335">
        <v>23</v>
      </c>
      <c r="B2734" s="375">
        <v>40334</v>
      </c>
      <c r="C2734" s="335">
        <v>0</v>
      </c>
      <c r="D2734" s="335">
        <v>100</v>
      </c>
      <c r="E2734" s="335">
        <v>134</v>
      </c>
    </row>
    <row r="2735" spans="1:5">
      <c r="A2735" s="335">
        <v>23</v>
      </c>
      <c r="B2735" s="375">
        <v>40334</v>
      </c>
      <c r="C2735" s="335">
        <v>0</v>
      </c>
      <c r="D2735" s="335">
        <v>100</v>
      </c>
      <c r="E2735" s="335">
        <v>144</v>
      </c>
    </row>
    <row r="2736" spans="1:5">
      <c r="A2736" s="335">
        <v>23</v>
      </c>
      <c r="B2736" s="375">
        <v>40334</v>
      </c>
      <c r="C2736" s="335">
        <v>0</v>
      </c>
      <c r="D2736" s="335">
        <v>100</v>
      </c>
      <c r="E2736" s="335">
        <v>126</v>
      </c>
    </row>
    <row r="2737" spans="1:5">
      <c r="A2737" s="335">
        <v>23</v>
      </c>
      <c r="B2737" s="375">
        <v>40334</v>
      </c>
      <c r="C2737" s="335">
        <v>0</v>
      </c>
      <c r="D2737" s="335">
        <v>100</v>
      </c>
      <c r="E2737" s="335">
        <v>145</v>
      </c>
    </row>
    <row r="2738" spans="1:5">
      <c r="A2738" s="335">
        <v>23</v>
      </c>
      <c r="B2738" s="375">
        <v>40334</v>
      </c>
      <c r="C2738" s="335">
        <v>0</v>
      </c>
      <c r="D2738" s="335">
        <v>100</v>
      </c>
      <c r="E2738" s="335">
        <v>122</v>
      </c>
    </row>
    <row r="2739" spans="1:5">
      <c r="A2739" s="335">
        <v>23</v>
      </c>
      <c r="B2739" s="375">
        <v>40334</v>
      </c>
      <c r="C2739" s="335">
        <v>0</v>
      </c>
      <c r="D2739" s="335">
        <v>100</v>
      </c>
      <c r="E2739" s="335">
        <v>150</v>
      </c>
    </row>
    <row r="2740" spans="1:5">
      <c r="A2740" s="335">
        <v>23</v>
      </c>
      <c r="B2740" s="375">
        <v>40335</v>
      </c>
      <c r="C2740" s="335">
        <v>0</v>
      </c>
      <c r="D2740" s="335">
        <v>10</v>
      </c>
      <c r="E2740" s="335">
        <v>80</v>
      </c>
    </row>
    <row r="2741" spans="1:5">
      <c r="A2741" s="335">
        <v>23</v>
      </c>
      <c r="B2741" s="375">
        <v>40335</v>
      </c>
      <c r="C2741" s="335">
        <v>12</v>
      </c>
      <c r="D2741" s="335">
        <v>10</v>
      </c>
      <c r="E2741" s="335">
        <v>96</v>
      </c>
    </row>
    <row r="2742" spans="1:5">
      <c r="A2742" s="335">
        <v>23</v>
      </c>
      <c r="B2742" s="375">
        <v>40335</v>
      </c>
      <c r="C2742" s="335">
        <v>12</v>
      </c>
      <c r="D2742" s="335">
        <v>10</v>
      </c>
      <c r="E2742" s="335">
        <v>89</v>
      </c>
    </row>
    <row r="2743" spans="1:5">
      <c r="A2743" s="335">
        <v>23</v>
      </c>
      <c r="B2743" s="375">
        <v>40335</v>
      </c>
      <c r="C2743" s="335">
        <v>12</v>
      </c>
      <c r="D2743" s="335">
        <v>10</v>
      </c>
      <c r="E2743" s="335">
        <v>79</v>
      </c>
    </row>
    <row r="2744" spans="1:5">
      <c r="A2744" s="335">
        <v>23</v>
      </c>
      <c r="B2744" s="375">
        <v>40335</v>
      </c>
      <c r="C2744" s="335">
        <v>0</v>
      </c>
      <c r="D2744" s="335">
        <v>70</v>
      </c>
      <c r="E2744" s="335">
        <v>77</v>
      </c>
    </row>
    <row r="2745" spans="1:5">
      <c r="A2745" s="335">
        <v>23</v>
      </c>
      <c r="B2745" s="375">
        <v>40335</v>
      </c>
      <c r="C2745" s="335">
        <v>0</v>
      </c>
      <c r="D2745" s="335">
        <v>70</v>
      </c>
      <c r="E2745" s="335">
        <v>95</v>
      </c>
    </row>
    <row r="2746" spans="1:5">
      <c r="A2746" s="335">
        <v>23</v>
      </c>
      <c r="B2746" s="375">
        <v>40335</v>
      </c>
      <c r="C2746" s="335">
        <v>0</v>
      </c>
      <c r="D2746" s="335">
        <v>70</v>
      </c>
      <c r="E2746" s="335">
        <v>85</v>
      </c>
    </row>
    <row r="2747" spans="1:5">
      <c r="A2747" s="335">
        <v>23</v>
      </c>
      <c r="B2747" s="375">
        <v>40335</v>
      </c>
      <c r="C2747" s="335">
        <v>0</v>
      </c>
      <c r="D2747" s="335">
        <v>70</v>
      </c>
      <c r="E2747" s="335">
        <v>86</v>
      </c>
    </row>
    <row r="2748" spans="1:5">
      <c r="A2748" s="335">
        <v>23</v>
      </c>
      <c r="B2748" s="375">
        <v>40335</v>
      </c>
      <c r="C2748" s="335">
        <v>0</v>
      </c>
      <c r="D2748" s="335">
        <v>71</v>
      </c>
      <c r="E2748" s="335">
        <v>172</v>
      </c>
    </row>
    <row r="2749" spans="1:5">
      <c r="A2749" s="335">
        <v>23</v>
      </c>
      <c r="B2749" s="375">
        <v>40335</v>
      </c>
      <c r="C2749" s="335">
        <v>0</v>
      </c>
      <c r="D2749" s="335">
        <v>71</v>
      </c>
      <c r="E2749" s="335">
        <v>160</v>
      </c>
    </row>
    <row r="2750" spans="1:5">
      <c r="A2750" s="335">
        <v>23</v>
      </c>
      <c r="B2750" s="375">
        <v>40335</v>
      </c>
      <c r="C2750" s="335">
        <v>0</v>
      </c>
      <c r="D2750" s="335">
        <v>71</v>
      </c>
      <c r="E2750" s="335">
        <v>180</v>
      </c>
    </row>
    <row r="2751" spans="1:5">
      <c r="A2751" s="335">
        <v>23</v>
      </c>
      <c r="B2751" s="375">
        <v>40335</v>
      </c>
      <c r="C2751" s="335">
        <v>0</v>
      </c>
      <c r="D2751" s="335">
        <v>71</v>
      </c>
      <c r="E2751" s="335">
        <v>109</v>
      </c>
    </row>
    <row r="2752" spans="1:5">
      <c r="A2752" s="335">
        <v>23</v>
      </c>
      <c r="B2752" s="375">
        <v>40335</v>
      </c>
      <c r="C2752" s="335">
        <v>0</v>
      </c>
      <c r="D2752" s="335">
        <v>41</v>
      </c>
      <c r="E2752" s="335">
        <v>100</v>
      </c>
    </row>
    <row r="2753" spans="1:5">
      <c r="A2753" s="335">
        <v>23</v>
      </c>
      <c r="B2753" s="375">
        <v>40335</v>
      </c>
      <c r="C2753" s="335">
        <v>0</v>
      </c>
      <c r="D2753" s="335">
        <v>41</v>
      </c>
      <c r="E2753" s="335">
        <v>115</v>
      </c>
    </row>
    <row r="2754" spans="1:5">
      <c r="A2754" s="335">
        <v>23</v>
      </c>
      <c r="B2754" s="375">
        <v>40335</v>
      </c>
      <c r="C2754" s="335">
        <v>0</v>
      </c>
      <c r="D2754" s="335">
        <v>41</v>
      </c>
      <c r="E2754" s="335">
        <v>100</v>
      </c>
    </row>
    <row r="2755" spans="1:5">
      <c r="A2755" s="335">
        <v>23</v>
      </c>
      <c r="B2755" s="375">
        <v>40335</v>
      </c>
      <c r="C2755" s="335">
        <v>0</v>
      </c>
      <c r="D2755" s="335">
        <v>41</v>
      </c>
      <c r="E2755" s="335">
        <v>96</v>
      </c>
    </row>
    <row r="2756" spans="1:5">
      <c r="A2756" s="335">
        <v>23</v>
      </c>
      <c r="B2756" s="375">
        <v>40335</v>
      </c>
      <c r="C2756" s="335">
        <v>0</v>
      </c>
      <c r="D2756" s="335">
        <v>41</v>
      </c>
      <c r="E2756" s="335">
        <v>101</v>
      </c>
    </row>
    <row r="2757" spans="1:5">
      <c r="A2757" s="335">
        <v>23</v>
      </c>
      <c r="B2757" s="375">
        <v>40335</v>
      </c>
      <c r="C2757" s="335">
        <v>13</v>
      </c>
      <c r="D2757" s="335">
        <v>41</v>
      </c>
      <c r="E2757" s="335">
        <v>127</v>
      </c>
    </row>
    <row r="2758" spans="1:5">
      <c r="A2758" s="335">
        <v>23</v>
      </c>
      <c r="B2758" s="375">
        <v>40335</v>
      </c>
      <c r="C2758" s="335">
        <v>13</v>
      </c>
      <c r="D2758" s="335">
        <v>41</v>
      </c>
      <c r="E2758" s="335">
        <v>138</v>
      </c>
    </row>
    <row r="2759" spans="1:5">
      <c r="A2759" s="335">
        <v>23</v>
      </c>
      <c r="B2759" s="375">
        <v>40335</v>
      </c>
      <c r="C2759" s="335">
        <v>13</v>
      </c>
      <c r="D2759" s="335">
        <v>41</v>
      </c>
      <c r="E2759" s="335">
        <v>131</v>
      </c>
    </row>
    <row r="2760" spans="1:5">
      <c r="A2760" s="335">
        <v>23</v>
      </c>
      <c r="B2760" s="375">
        <v>40335</v>
      </c>
      <c r="C2760" s="335">
        <v>13</v>
      </c>
      <c r="D2760" s="335">
        <v>41</v>
      </c>
      <c r="E2760" s="335">
        <v>113</v>
      </c>
    </row>
    <row r="2761" spans="1:5">
      <c r="A2761" s="335">
        <v>23</v>
      </c>
      <c r="B2761" s="375">
        <v>40335</v>
      </c>
      <c r="C2761" s="335">
        <v>13</v>
      </c>
      <c r="D2761" s="335">
        <v>41</v>
      </c>
      <c r="E2761" s="335">
        <v>131</v>
      </c>
    </row>
    <row r="2762" spans="1:5">
      <c r="A2762" s="335">
        <v>23</v>
      </c>
      <c r="B2762" s="375">
        <v>40335</v>
      </c>
      <c r="C2762" s="335">
        <v>0</v>
      </c>
      <c r="D2762" s="335">
        <v>100</v>
      </c>
      <c r="E2762" s="335">
        <v>123</v>
      </c>
    </row>
    <row r="2763" spans="1:5">
      <c r="A2763" s="335">
        <v>23</v>
      </c>
      <c r="B2763" s="375">
        <v>40335</v>
      </c>
      <c r="C2763" s="335">
        <v>0</v>
      </c>
      <c r="D2763" s="335">
        <v>100</v>
      </c>
      <c r="E2763" s="335">
        <v>129</v>
      </c>
    </row>
    <row r="2764" spans="1:5">
      <c r="A2764" s="335">
        <v>23</v>
      </c>
      <c r="B2764" s="375">
        <v>40335</v>
      </c>
      <c r="C2764" s="335">
        <v>0</v>
      </c>
      <c r="D2764" s="335">
        <v>100</v>
      </c>
      <c r="E2764" s="335">
        <v>115</v>
      </c>
    </row>
    <row r="2765" spans="1:5">
      <c r="A2765" s="335">
        <v>23</v>
      </c>
      <c r="B2765" s="375">
        <v>40335</v>
      </c>
      <c r="C2765" s="335">
        <v>0</v>
      </c>
      <c r="D2765" s="335">
        <v>100</v>
      </c>
      <c r="E2765" s="335">
        <v>119</v>
      </c>
    </row>
    <row r="2766" spans="1:5">
      <c r="A2766" s="335">
        <v>23</v>
      </c>
      <c r="B2766" s="375">
        <v>40335</v>
      </c>
      <c r="C2766" s="335">
        <v>0</v>
      </c>
      <c r="D2766" s="335">
        <v>100</v>
      </c>
      <c r="E2766" s="335">
        <v>124</v>
      </c>
    </row>
    <row r="2767" spans="1:5">
      <c r="A2767" s="335">
        <v>24</v>
      </c>
      <c r="B2767" s="375">
        <v>40336</v>
      </c>
      <c r="C2767" s="335">
        <v>0</v>
      </c>
      <c r="D2767" s="335">
        <v>41</v>
      </c>
      <c r="E2767" s="335">
        <v>79</v>
      </c>
    </row>
    <row r="2768" spans="1:5">
      <c r="A2768" s="335">
        <v>24</v>
      </c>
      <c r="B2768" s="375">
        <v>40336</v>
      </c>
      <c r="C2768" s="335">
        <v>0</v>
      </c>
      <c r="D2768" s="335">
        <v>40</v>
      </c>
      <c r="E2768" s="335">
        <v>65</v>
      </c>
    </row>
    <row r="2769" spans="1:5">
      <c r="A2769" s="335">
        <v>24</v>
      </c>
      <c r="B2769" s="375">
        <v>40336</v>
      </c>
      <c r="C2769" s="335">
        <v>0</v>
      </c>
      <c r="D2769" s="335">
        <v>41</v>
      </c>
      <c r="E2769" s="335">
        <v>121</v>
      </c>
    </row>
    <row r="2770" spans="1:5">
      <c r="A2770" s="335">
        <v>24</v>
      </c>
      <c r="B2770" s="375">
        <v>40336</v>
      </c>
      <c r="C2770" s="335">
        <v>0</v>
      </c>
      <c r="D2770" s="335">
        <v>41</v>
      </c>
      <c r="E2770" s="335">
        <v>114</v>
      </c>
    </row>
    <row r="2771" spans="1:5">
      <c r="A2771" s="335">
        <v>24</v>
      </c>
      <c r="B2771" s="375">
        <v>40336</v>
      </c>
      <c r="C2771" s="335">
        <v>0</v>
      </c>
      <c r="D2771" s="335">
        <v>41</v>
      </c>
      <c r="E2771" s="335">
        <v>118</v>
      </c>
    </row>
    <row r="2772" spans="1:5">
      <c r="A2772" s="335">
        <v>24</v>
      </c>
      <c r="B2772" s="375">
        <v>40336</v>
      </c>
      <c r="C2772" s="335">
        <v>0</v>
      </c>
      <c r="D2772" s="335">
        <v>10</v>
      </c>
      <c r="E2772" s="335">
        <v>82</v>
      </c>
    </row>
    <row r="2773" spans="1:5">
      <c r="A2773" s="335">
        <v>24</v>
      </c>
      <c r="B2773" s="375">
        <v>40336</v>
      </c>
      <c r="C2773" s="335">
        <v>0</v>
      </c>
      <c r="D2773" s="335">
        <v>10</v>
      </c>
      <c r="E2773" s="335">
        <v>80</v>
      </c>
    </row>
    <row r="2774" spans="1:5">
      <c r="A2774" s="335">
        <v>24</v>
      </c>
      <c r="B2774" s="375">
        <v>40336</v>
      </c>
      <c r="C2774" s="335">
        <v>0</v>
      </c>
      <c r="D2774" s="335">
        <v>10</v>
      </c>
      <c r="E2774" s="335">
        <v>77</v>
      </c>
    </row>
    <row r="2775" spans="1:5">
      <c r="A2775" s="335">
        <v>24</v>
      </c>
      <c r="B2775" s="375">
        <v>40336</v>
      </c>
      <c r="C2775" s="335">
        <v>0</v>
      </c>
      <c r="D2775" s="335">
        <v>10</v>
      </c>
      <c r="E2775" s="335">
        <v>85</v>
      </c>
    </row>
    <row r="2776" spans="1:5">
      <c r="A2776" s="335">
        <v>24</v>
      </c>
      <c r="B2776" s="375">
        <v>40336</v>
      </c>
      <c r="C2776" s="335">
        <v>0</v>
      </c>
      <c r="D2776" s="335">
        <v>10</v>
      </c>
      <c r="E2776" s="335">
        <v>69</v>
      </c>
    </row>
    <row r="2777" spans="1:5">
      <c r="A2777" s="335">
        <v>24</v>
      </c>
      <c r="B2777" s="375">
        <v>40336</v>
      </c>
      <c r="C2777" s="335">
        <v>0</v>
      </c>
      <c r="D2777" s="335">
        <v>10</v>
      </c>
      <c r="E2777" s="335">
        <v>81</v>
      </c>
    </row>
    <row r="2778" spans="1:5">
      <c r="A2778" s="335">
        <v>24</v>
      </c>
      <c r="B2778" s="375">
        <v>40336</v>
      </c>
      <c r="C2778" s="335">
        <v>30</v>
      </c>
      <c r="D2778" s="335">
        <v>10</v>
      </c>
      <c r="E2778" s="335">
        <v>90</v>
      </c>
    </row>
    <row r="2779" spans="1:5">
      <c r="A2779" s="335">
        <v>24</v>
      </c>
      <c r="B2779" s="375">
        <v>40336</v>
      </c>
      <c r="C2779" s="335">
        <v>30</v>
      </c>
      <c r="D2779" s="335">
        <v>10</v>
      </c>
      <c r="E2779" s="335">
        <v>100</v>
      </c>
    </row>
    <row r="2780" spans="1:5">
      <c r="A2780" s="335">
        <v>24</v>
      </c>
      <c r="B2780" s="375">
        <v>40336</v>
      </c>
      <c r="C2780" s="335">
        <v>30</v>
      </c>
      <c r="D2780" s="335">
        <v>10</v>
      </c>
      <c r="E2780" s="335">
        <v>99</v>
      </c>
    </row>
    <row r="2781" spans="1:5">
      <c r="A2781" s="335">
        <v>24</v>
      </c>
      <c r="B2781" s="375">
        <v>40336</v>
      </c>
      <c r="C2781" s="335">
        <v>30</v>
      </c>
      <c r="D2781" s="335">
        <v>10</v>
      </c>
      <c r="E2781" s="335">
        <v>95</v>
      </c>
    </row>
    <row r="2782" spans="1:5">
      <c r="A2782" s="335">
        <v>24</v>
      </c>
      <c r="B2782" s="375">
        <v>40336</v>
      </c>
      <c r="C2782" s="335">
        <v>30</v>
      </c>
      <c r="D2782" s="335">
        <v>10</v>
      </c>
      <c r="E2782" s="335">
        <v>100</v>
      </c>
    </row>
    <row r="2783" spans="1:5">
      <c r="A2783" s="335">
        <v>24</v>
      </c>
      <c r="B2783" s="375">
        <v>40336</v>
      </c>
      <c r="C2783" s="335">
        <v>30</v>
      </c>
      <c r="D2783" s="335">
        <v>10</v>
      </c>
      <c r="E2783" s="335">
        <v>93</v>
      </c>
    </row>
    <row r="2784" spans="1:5">
      <c r="A2784" s="335">
        <v>24</v>
      </c>
      <c r="B2784" s="375">
        <v>40336</v>
      </c>
      <c r="C2784" s="335">
        <v>30</v>
      </c>
      <c r="D2784" s="335">
        <v>10</v>
      </c>
      <c r="E2784" s="335">
        <v>93</v>
      </c>
    </row>
    <row r="2785" spans="1:5">
      <c r="A2785" s="335">
        <v>24</v>
      </c>
      <c r="B2785" s="375">
        <v>40336</v>
      </c>
      <c r="C2785" s="335">
        <v>30</v>
      </c>
      <c r="D2785" s="335">
        <v>10</v>
      </c>
      <c r="E2785" s="335">
        <v>76</v>
      </c>
    </row>
    <row r="2786" spans="1:5">
      <c r="A2786" s="335">
        <v>24</v>
      </c>
      <c r="B2786" s="375">
        <v>40336</v>
      </c>
      <c r="C2786" s="335">
        <v>30</v>
      </c>
      <c r="D2786" s="335">
        <v>10</v>
      </c>
      <c r="E2786" s="335">
        <v>92</v>
      </c>
    </row>
    <row r="2787" spans="1:5">
      <c r="A2787" s="335">
        <v>24</v>
      </c>
      <c r="B2787" s="375">
        <v>40336</v>
      </c>
      <c r="C2787" s="335">
        <v>30</v>
      </c>
      <c r="D2787" s="335">
        <v>10</v>
      </c>
      <c r="E2787" s="335">
        <v>84</v>
      </c>
    </row>
    <row r="2788" spans="1:5">
      <c r="A2788" s="335">
        <v>24</v>
      </c>
      <c r="B2788" s="375">
        <v>40336</v>
      </c>
      <c r="C2788" s="335">
        <v>30</v>
      </c>
      <c r="D2788" s="335">
        <v>10</v>
      </c>
      <c r="E2788" s="335">
        <v>95</v>
      </c>
    </row>
    <row r="2789" spans="1:5">
      <c r="A2789" s="335">
        <v>24</v>
      </c>
      <c r="B2789" s="375">
        <v>40336</v>
      </c>
      <c r="C2789" s="335">
        <v>30</v>
      </c>
      <c r="D2789" s="335">
        <v>10</v>
      </c>
      <c r="E2789" s="335">
        <v>86</v>
      </c>
    </row>
    <row r="2790" spans="1:5">
      <c r="A2790" s="335">
        <v>24</v>
      </c>
      <c r="B2790" s="375">
        <v>40336</v>
      </c>
      <c r="C2790" s="335">
        <v>30</v>
      </c>
      <c r="D2790" s="335">
        <v>10</v>
      </c>
      <c r="E2790" s="335">
        <v>86</v>
      </c>
    </row>
    <row r="2791" spans="1:5">
      <c r="A2791" s="335">
        <v>24</v>
      </c>
      <c r="B2791" s="375">
        <v>40336</v>
      </c>
      <c r="C2791" s="335">
        <v>30</v>
      </c>
      <c r="D2791" s="335">
        <v>10</v>
      </c>
      <c r="E2791" s="335">
        <v>86</v>
      </c>
    </row>
    <row r="2792" spans="1:5">
      <c r="A2792" s="335">
        <v>24</v>
      </c>
      <c r="B2792" s="375">
        <v>40336</v>
      </c>
      <c r="C2792" s="335">
        <v>30</v>
      </c>
      <c r="D2792" s="335">
        <v>10</v>
      </c>
      <c r="E2792" s="335">
        <v>96</v>
      </c>
    </row>
    <row r="2793" spans="1:5">
      <c r="A2793" s="335">
        <v>24</v>
      </c>
      <c r="B2793" s="375">
        <v>40336</v>
      </c>
      <c r="C2793" s="335">
        <v>30</v>
      </c>
      <c r="D2793" s="335">
        <v>10</v>
      </c>
      <c r="E2793" s="335">
        <v>96</v>
      </c>
    </row>
    <row r="2794" spans="1:5">
      <c r="A2794" s="335">
        <v>24</v>
      </c>
      <c r="B2794" s="375">
        <v>40336</v>
      </c>
      <c r="C2794" s="335">
        <v>30</v>
      </c>
      <c r="D2794" s="335">
        <v>10</v>
      </c>
      <c r="E2794" s="335">
        <v>100</v>
      </c>
    </row>
    <row r="2795" spans="1:5">
      <c r="A2795" s="335">
        <v>24</v>
      </c>
      <c r="B2795" s="375">
        <v>40336</v>
      </c>
      <c r="C2795" s="335">
        <v>30</v>
      </c>
      <c r="D2795" s="335">
        <v>10</v>
      </c>
      <c r="E2795" s="335">
        <v>85</v>
      </c>
    </row>
    <row r="2796" spans="1:5">
      <c r="A2796" s="335">
        <v>24</v>
      </c>
      <c r="B2796" s="375">
        <v>40336</v>
      </c>
      <c r="C2796" s="335">
        <v>30</v>
      </c>
      <c r="D2796" s="335">
        <v>10</v>
      </c>
      <c r="E2796" s="335">
        <v>90</v>
      </c>
    </row>
    <row r="2797" spans="1:5">
      <c r="A2797" s="335">
        <v>24</v>
      </c>
      <c r="B2797" s="375">
        <v>40336</v>
      </c>
      <c r="C2797" s="335">
        <v>30</v>
      </c>
      <c r="D2797" s="335">
        <v>10</v>
      </c>
      <c r="E2797" s="335">
        <v>84</v>
      </c>
    </row>
    <row r="2798" spans="1:5">
      <c r="A2798" s="335">
        <v>24</v>
      </c>
      <c r="B2798" s="375">
        <v>40336</v>
      </c>
      <c r="C2798" s="335">
        <v>30</v>
      </c>
      <c r="D2798" s="335">
        <v>10</v>
      </c>
      <c r="E2798" s="335">
        <v>90</v>
      </c>
    </row>
    <row r="2799" spans="1:5">
      <c r="A2799" s="335">
        <v>24</v>
      </c>
      <c r="B2799" s="375">
        <v>40336</v>
      </c>
      <c r="C2799" s="335">
        <v>30</v>
      </c>
      <c r="D2799" s="335">
        <v>10</v>
      </c>
      <c r="E2799" s="335">
        <v>93</v>
      </c>
    </row>
    <row r="2800" spans="1:5">
      <c r="A2800" s="335">
        <v>24</v>
      </c>
      <c r="B2800" s="375">
        <v>40336</v>
      </c>
      <c r="C2800" s="335">
        <v>30</v>
      </c>
      <c r="D2800" s="335">
        <v>10</v>
      </c>
      <c r="E2800" s="335">
        <v>96</v>
      </c>
    </row>
    <row r="2801" spans="1:6">
      <c r="A2801" s="335">
        <v>24</v>
      </c>
      <c r="B2801" s="375">
        <v>40336</v>
      </c>
      <c r="C2801" s="335">
        <v>30</v>
      </c>
      <c r="D2801" s="335">
        <v>10</v>
      </c>
      <c r="E2801" s="335">
        <v>94</v>
      </c>
    </row>
    <row r="2802" spans="1:6">
      <c r="A2802" s="335">
        <v>24</v>
      </c>
      <c r="B2802" s="375">
        <v>40336</v>
      </c>
      <c r="C2802" s="335">
        <v>30</v>
      </c>
      <c r="D2802" s="335">
        <v>10</v>
      </c>
      <c r="E2802" s="335">
        <v>100</v>
      </c>
    </row>
    <row r="2803" spans="1:6">
      <c r="A2803" s="335">
        <v>24</v>
      </c>
      <c r="B2803" s="375">
        <v>40336</v>
      </c>
      <c r="C2803" s="335">
        <v>30</v>
      </c>
      <c r="D2803" s="335">
        <v>10</v>
      </c>
      <c r="E2803" s="335">
        <v>86</v>
      </c>
    </row>
    <row r="2804" spans="1:6">
      <c r="A2804" s="335">
        <v>24</v>
      </c>
      <c r="B2804" s="375">
        <v>40336</v>
      </c>
      <c r="C2804" s="335">
        <v>30</v>
      </c>
      <c r="D2804" s="335">
        <v>10</v>
      </c>
      <c r="E2804" s="335">
        <v>81</v>
      </c>
    </row>
    <row r="2805" spans="1:6">
      <c r="A2805" s="335">
        <v>24</v>
      </c>
      <c r="B2805" s="375">
        <v>40336</v>
      </c>
      <c r="C2805" s="335">
        <v>0</v>
      </c>
      <c r="D2805" s="335">
        <v>71</v>
      </c>
      <c r="E2805" s="335">
        <v>89</v>
      </c>
      <c r="F2805" s="335" t="s">
        <v>398</v>
      </c>
    </row>
    <row r="2806" spans="1:6">
      <c r="A2806" s="335">
        <v>24</v>
      </c>
      <c r="B2806" s="375">
        <v>40337</v>
      </c>
      <c r="C2806" s="335">
        <v>30</v>
      </c>
      <c r="D2806" s="335">
        <v>10</v>
      </c>
      <c r="E2806" s="335">
        <v>85</v>
      </c>
    </row>
    <row r="2807" spans="1:6">
      <c r="A2807" s="335">
        <v>24</v>
      </c>
      <c r="B2807" s="375">
        <v>40337</v>
      </c>
      <c r="C2807" s="335">
        <v>30</v>
      </c>
      <c r="D2807" s="335">
        <v>10</v>
      </c>
      <c r="E2807" s="335">
        <v>95</v>
      </c>
    </row>
    <row r="2808" spans="1:6">
      <c r="A2808" s="335">
        <v>24</v>
      </c>
      <c r="B2808" s="375">
        <v>40337</v>
      </c>
      <c r="C2808" s="335">
        <v>30</v>
      </c>
      <c r="D2808" s="335">
        <v>10</v>
      </c>
      <c r="E2808" s="335">
        <v>99</v>
      </c>
    </row>
    <row r="2809" spans="1:6">
      <c r="A2809" s="335">
        <v>24</v>
      </c>
      <c r="B2809" s="375">
        <v>40337</v>
      </c>
      <c r="C2809" s="335">
        <v>30</v>
      </c>
      <c r="D2809" s="335">
        <v>10</v>
      </c>
      <c r="E2809" s="335">
        <v>89</v>
      </c>
    </row>
    <row r="2810" spans="1:6">
      <c r="A2810" s="335">
        <v>24</v>
      </c>
      <c r="B2810" s="375">
        <v>40337</v>
      </c>
      <c r="C2810" s="335">
        <v>30</v>
      </c>
      <c r="D2810" s="335">
        <v>10</v>
      </c>
      <c r="E2810" s="335">
        <v>100</v>
      </c>
    </row>
    <row r="2811" spans="1:6">
      <c r="A2811" s="335">
        <v>24</v>
      </c>
      <c r="B2811" s="375">
        <v>40337</v>
      </c>
      <c r="C2811" s="335">
        <v>30</v>
      </c>
      <c r="D2811" s="335">
        <v>10</v>
      </c>
      <c r="E2811" s="335">
        <v>97</v>
      </c>
    </row>
    <row r="2812" spans="1:6">
      <c r="A2812" s="335">
        <v>24</v>
      </c>
      <c r="B2812" s="375">
        <v>40337</v>
      </c>
      <c r="C2812" s="335">
        <v>30</v>
      </c>
      <c r="D2812" s="335">
        <v>10</v>
      </c>
      <c r="E2812" s="335">
        <v>76</v>
      </c>
    </row>
    <row r="2813" spans="1:6">
      <c r="A2813" s="335">
        <v>24</v>
      </c>
      <c r="B2813" s="375">
        <v>40337</v>
      </c>
      <c r="C2813" s="335">
        <v>30</v>
      </c>
      <c r="D2813" s="335">
        <v>10</v>
      </c>
      <c r="E2813" s="335">
        <v>91</v>
      </c>
    </row>
    <row r="2814" spans="1:6">
      <c r="A2814" s="335">
        <v>24</v>
      </c>
      <c r="B2814" s="375">
        <v>40337</v>
      </c>
      <c r="C2814" s="335">
        <v>30</v>
      </c>
      <c r="D2814" s="335">
        <v>10</v>
      </c>
      <c r="E2814" s="335">
        <v>88</v>
      </c>
    </row>
    <row r="2815" spans="1:6">
      <c r="A2815" s="335">
        <v>24</v>
      </c>
      <c r="B2815" s="375">
        <v>40337</v>
      </c>
      <c r="C2815" s="335">
        <v>30</v>
      </c>
      <c r="D2815" s="335">
        <v>10</v>
      </c>
      <c r="E2815" s="335">
        <v>107</v>
      </c>
    </row>
    <row r="2816" spans="1:6">
      <c r="A2816" s="335">
        <v>24</v>
      </c>
      <c r="B2816" s="375">
        <v>40337</v>
      </c>
      <c r="C2816" s="335">
        <v>30</v>
      </c>
      <c r="D2816" s="335">
        <v>10</v>
      </c>
      <c r="E2816" s="335">
        <v>99</v>
      </c>
    </row>
    <row r="2817" spans="1:5">
      <c r="A2817" s="335">
        <v>24</v>
      </c>
      <c r="B2817" s="375">
        <v>40337</v>
      </c>
      <c r="C2817" s="335">
        <v>30</v>
      </c>
      <c r="D2817" s="335">
        <v>10</v>
      </c>
      <c r="E2817" s="335">
        <v>98</v>
      </c>
    </row>
    <row r="2818" spans="1:5">
      <c r="A2818" s="335">
        <v>24</v>
      </c>
      <c r="B2818" s="375">
        <v>40337</v>
      </c>
      <c r="C2818" s="335">
        <v>30</v>
      </c>
      <c r="D2818" s="335">
        <v>10</v>
      </c>
      <c r="E2818" s="335">
        <v>90</v>
      </c>
    </row>
    <row r="2819" spans="1:5">
      <c r="A2819" s="335">
        <v>24</v>
      </c>
      <c r="B2819" s="375">
        <v>40337</v>
      </c>
      <c r="C2819" s="335">
        <v>30</v>
      </c>
      <c r="D2819" s="335">
        <v>10</v>
      </c>
      <c r="E2819" s="335">
        <v>86</v>
      </c>
    </row>
    <row r="2820" spans="1:5">
      <c r="A2820" s="335">
        <v>24</v>
      </c>
      <c r="B2820" s="375">
        <v>40337</v>
      </c>
      <c r="C2820" s="335">
        <v>30</v>
      </c>
      <c r="D2820" s="335">
        <v>10</v>
      </c>
      <c r="E2820" s="335">
        <v>100</v>
      </c>
    </row>
    <row r="2821" spans="1:5">
      <c r="A2821" s="335">
        <v>24</v>
      </c>
      <c r="B2821" s="375">
        <v>40337</v>
      </c>
      <c r="C2821" s="335">
        <v>30</v>
      </c>
      <c r="D2821" s="335">
        <v>10</v>
      </c>
      <c r="E2821" s="335">
        <v>85</v>
      </c>
    </row>
    <row r="2822" spans="1:5">
      <c r="A2822" s="335">
        <v>24</v>
      </c>
      <c r="B2822" s="375">
        <v>40337</v>
      </c>
      <c r="C2822" s="335">
        <v>30</v>
      </c>
      <c r="D2822" s="335">
        <v>10</v>
      </c>
      <c r="E2822" s="335">
        <v>88</v>
      </c>
    </row>
    <row r="2823" spans="1:5">
      <c r="A2823" s="335">
        <v>24</v>
      </c>
      <c r="B2823" s="375">
        <v>40337</v>
      </c>
      <c r="C2823" s="335">
        <v>30</v>
      </c>
      <c r="D2823" s="335">
        <v>10</v>
      </c>
      <c r="E2823" s="335">
        <v>89</v>
      </c>
    </row>
    <row r="2824" spans="1:5">
      <c r="A2824" s="335">
        <v>24</v>
      </c>
      <c r="B2824" s="375">
        <v>40337</v>
      </c>
      <c r="C2824" s="335">
        <v>30</v>
      </c>
      <c r="D2824" s="335">
        <v>10</v>
      </c>
      <c r="E2824" s="335">
        <v>90</v>
      </c>
    </row>
    <row r="2825" spans="1:5">
      <c r="A2825" s="335">
        <v>24</v>
      </c>
      <c r="B2825" s="375">
        <v>40337</v>
      </c>
      <c r="C2825" s="335">
        <v>30</v>
      </c>
      <c r="D2825" s="335">
        <v>10</v>
      </c>
      <c r="E2825" s="335">
        <v>88</v>
      </c>
    </row>
    <row r="2826" spans="1:5">
      <c r="A2826" s="335">
        <v>24</v>
      </c>
      <c r="B2826" s="375">
        <v>40337</v>
      </c>
      <c r="C2826" s="335">
        <v>30</v>
      </c>
      <c r="D2826" s="335">
        <v>10</v>
      </c>
      <c r="E2826" s="335">
        <v>89</v>
      </c>
    </row>
    <row r="2827" spans="1:5">
      <c r="A2827" s="335">
        <v>24</v>
      </c>
      <c r="B2827" s="375">
        <v>40337</v>
      </c>
      <c r="C2827" s="335">
        <v>30</v>
      </c>
      <c r="D2827" s="335">
        <v>10</v>
      </c>
      <c r="E2827" s="335">
        <v>98</v>
      </c>
    </row>
    <row r="2828" spans="1:5">
      <c r="A2828" s="335">
        <v>24</v>
      </c>
      <c r="B2828" s="375">
        <v>40337</v>
      </c>
      <c r="C2828" s="335">
        <v>0</v>
      </c>
      <c r="D2828" s="335">
        <v>10</v>
      </c>
      <c r="E2828" s="335">
        <v>75</v>
      </c>
    </row>
    <row r="2829" spans="1:5">
      <c r="A2829" s="335">
        <v>24</v>
      </c>
      <c r="B2829" s="375">
        <v>40337</v>
      </c>
      <c r="C2829" s="335">
        <v>0</v>
      </c>
      <c r="D2829" s="335">
        <v>10</v>
      </c>
      <c r="E2829" s="335">
        <v>84</v>
      </c>
    </row>
    <row r="2830" spans="1:5">
      <c r="A2830" s="335">
        <v>24</v>
      </c>
      <c r="B2830" s="375">
        <v>40337</v>
      </c>
      <c r="C2830" s="335">
        <v>0</v>
      </c>
      <c r="D2830" s="335">
        <v>10</v>
      </c>
      <c r="E2830" s="335">
        <v>91</v>
      </c>
    </row>
    <row r="2831" spans="1:5">
      <c r="A2831" s="335">
        <v>24</v>
      </c>
      <c r="B2831" s="375">
        <v>40337</v>
      </c>
      <c r="C2831" s="335">
        <v>0</v>
      </c>
      <c r="D2831" s="335">
        <v>10</v>
      </c>
      <c r="E2831" s="335">
        <v>68</v>
      </c>
    </row>
    <row r="2832" spans="1:5">
      <c r="A2832" s="335">
        <v>24</v>
      </c>
      <c r="B2832" s="375">
        <v>40337</v>
      </c>
      <c r="C2832" s="335">
        <v>0</v>
      </c>
      <c r="D2832" s="335">
        <v>10</v>
      </c>
      <c r="E2832" s="335">
        <v>82</v>
      </c>
    </row>
    <row r="2833" spans="1:5">
      <c r="A2833" s="335">
        <v>24</v>
      </c>
      <c r="B2833" s="375">
        <v>40337</v>
      </c>
      <c r="C2833" s="335">
        <v>0</v>
      </c>
      <c r="D2833" s="335">
        <v>10</v>
      </c>
      <c r="E2833" s="335">
        <v>68</v>
      </c>
    </row>
    <row r="2834" spans="1:5">
      <c r="A2834" s="335">
        <v>24</v>
      </c>
      <c r="B2834" s="375">
        <v>40338</v>
      </c>
      <c r="C2834" s="335">
        <v>19</v>
      </c>
      <c r="D2834" s="335">
        <v>10</v>
      </c>
      <c r="E2834" s="335">
        <v>95</v>
      </c>
    </row>
    <row r="2835" spans="1:5">
      <c r="A2835" s="335">
        <v>24</v>
      </c>
      <c r="B2835" s="375">
        <v>40338</v>
      </c>
      <c r="C2835" s="335">
        <v>19</v>
      </c>
      <c r="D2835" s="335">
        <v>10</v>
      </c>
      <c r="E2835" s="335">
        <v>88</v>
      </c>
    </row>
    <row r="2836" spans="1:5">
      <c r="A2836" s="335">
        <v>24</v>
      </c>
      <c r="B2836" s="375">
        <v>40338</v>
      </c>
      <c r="C2836" s="335">
        <v>19</v>
      </c>
      <c r="D2836" s="335">
        <v>10</v>
      </c>
      <c r="E2836" s="335">
        <v>91</v>
      </c>
    </row>
    <row r="2837" spans="1:5">
      <c r="A2837" s="335">
        <v>24</v>
      </c>
      <c r="B2837" s="375">
        <v>40338</v>
      </c>
      <c r="C2837" s="335">
        <v>30</v>
      </c>
      <c r="D2837" s="335">
        <v>10</v>
      </c>
      <c r="E2837" s="335">
        <v>92</v>
      </c>
    </row>
    <row r="2838" spans="1:5">
      <c r="A2838" s="335">
        <v>24</v>
      </c>
      <c r="B2838" s="375">
        <v>40338</v>
      </c>
      <c r="C2838" s="335">
        <v>30</v>
      </c>
      <c r="D2838" s="335">
        <v>10</v>
      </c>
      <c r="E2838" s="335">
        <v>86</v>
      </c>
    </row>
    <row r="2839" spans="1:5">
      <c r="A2839" s="335">
        <v>24</v>
      </c>
      <c r="B2839" s="375">
        <v>40338</v>
      </c>
      <c r="C2839" s="335">
        <v>30</v>
      </c>
      <c r="D2839" s="335">
        <v>10</v>
      </c>
      <c r="E2839" s="335">
        <v>88</v>
      </c>
    </row>
    <row r="2840" spans="1:5">
      <c r="A2840" s="335">
        <v>24</v>
      </c>
      <c r="B2840" s="375">
        <v>40338</v>
      </c>
      <c r="C2840" s="335">
        <v>30</v>
      </c>
      <c r="D2840" s="335">
        <v>10</v>
      </c>
      <c r="E2840" s="335">
        <v>99</v>
      </c>
    </row>
    <row r="2841" spans="1:5">
      <c r="A2841" s="335">
        <v>24</v>
      </c>
      <c r="B2841" s="375">
        <v>40338</v>
      </c>
      <c r="C2841" s="335">
        <v>30</v>
      </c>
      <c r="D2841" s="335">
        <v>10</v>
      </c>
      <c r="E2841" s="335">
        <v>82</v>
      </c>
    </row>
    <row r="2842" spans="1:5">
      <c r="A2842" s="335">
        <v>24</v>
      </c>
      <c r="B2842" s="375">
        <v>40338</v>
      </c>
      <c r="C2842" s="335">
        <v>30</v>
      </c>
      <c r="D2842" s="335">
        <v>10</v>
      </c>
      <c r="E2842" s="335">
        <v>97</v>
      </c>
    </row>
    <row r="2843" spans="1:5">
      <c r="A2843" s="335">
        <v>24</v>
      </c>
      <c r="B2843" s="375">
        <v>40338</v>
      </c>
      <c r="C2843" s="335">
        <v>30</v>
      </c>
      <c r="D2843" s="335">
        <v>10</v>
      </c>
      <c r="E2843" s="335">
        <v>86</v>
      </c>
    </row>
    <row r="2844" spans="1:5">
      <c r="A2844" s="335">
        <v>24</v>
      </c>
      <c r="B2844" s="375">
        <v>40338</v>
      </c>
      <c r="C2844" s="335">
        <v>30</v>
      </c>
      <c r="D2844" s="335">
        <v>10</v>
      </c>
      <c r="E2844" s="335">
        <v>105</v>
      </c>
    </row>
    <row r="2845" spans="1:5">
      <c r="A2845" s="335">
        <v>24</v>
      </c>
      <c r="B2845" s="375">
        <v>40338</v>
      </c>
      <c r="C2845" s="335">
        <v>0</v>
      </c>
      <c r="D2845" s="335">
        <v>10</v>
      </c>
      <c r="E2845" s="335">
        <v>87</v>
      </c>
    </row>
    <row r="2846" spans="1:5">
      <c r="A2846" s="335">
        <v>24</v>
      </c>
      <c r="B2846" s="375">
        <v>40338</v>
      </c>
      <c r="C2846" s="335">
        <v>0</v>
      </c>
      <c r="D2846" s="335">
        <v>10</v>
      </c>
      <c r="E2846" s="335">
        <v>75</v>
      </c>
    </row>
    <row r="2847" spans="1:5">
      <c r="A2847" s="335">
        <v>24</v>
      </c>
      <c r="B2847" s="375">
        <v>40338</v>
      </c>
      <c r="C2847" s="335">
        <v>0</v>
      </c>
      <c r="D2847" s="335">
        <v>10</v>
      </c>
      <c r="E2847" s="335">
        <v>74</v>
      </c>
    </row>
    <row r="2848" spans="1:5">
      <c r="A2848" s="335">
        <v>24</v>
      </c>
      <c r="B2848" s="375">
        <v>40338</v>
      </c>
      <c r="C2848" s="335">
        <v>0</v>
      </c>
      <c r="D2848" s="335">
        <v>71</v>
      </c>
      <c r="E2848" s="335">
        <v>112</v>
      </c>
    </row>
    <row r="2849" spans="1:5">
      <c r="A2849" s="335">
        <v>24</v>
      </c>
      <c r="B2849" s="375">
        <v>40338</v>
      </c>
      <c r="C2849" s="335">
        <v>30</v>
      </c>
      <c r="D2849" s="335">
        <v>10</v>
      </c>
      <c r="E2849" s="335">
        <v>98</v>
      </c>
    </row>
    <row r="2850" spans="1:5">
      <c r="A2850" s="335">
        <v>24</v>
      </c>
      <c r="B2850" s="375">
        <v>40338</v>
      </c>
      <c r="C2850" s="335">
        <v>30</v>
      </c>
      <c r="D2850" s="335">
        <v>10</v>
      </c>
      <c r="E2850" s="335">
        <v>97</v>
      </c>
    </row>
    <row r="2851" spans="1:5">
      <c r="A2851" s="335">
        <v>24</v>
      </c>
      <c r="B2851" s="375">
        <v>40338</v>
      </c>
      <c r="C2851" s="335">
        <v>30</v>
      </c>
      <c r="D2851" s="335">
        <v>10</v>
      </c>
      <c r="E2851" s="335">
        <v>101</v>
      </c>
    </row>
    <row r="2852" spans="1:5">
      <c r="A2852" s="335">
        <v>24</v>
      </c>
      <c r="B2852" s="375">
        <v>40338</v>
      </c>
      <c r="C2852" s="335">
        <v>30</v>
      </c>
      <c r="D2852" s="335">
        <v>10</v>
      </c>
      <c r="E2852" s="335">
        <v>90</v>
      </c>
    </row>
    <row r="2853" spans="1:5">
      <c r="A2853" s="335">
        <v>24</v>
      </c>
      <c r="B2853" s="375">
        <v>40338</v>
      </c>
      <c r="C2853" s="335">
        <v>30</v>
      </c>
      <c r="D2853" s="335">
        <v>10</v>
      </c>
      <c r="E2853" s="335">
        <v>93</v>
      </c>
    </row>
    <row r="2854" spans="1:5">
      <c r="A2854" s="335">
        <v>24</v>
      </c>
      <c r="B2854" s="375">
        <v>40338</v>
      </c>
      <c r="C2854" s="335">
        <v>30</v>
      </c>
      <c r="D2854" s="335">
        <v>10</v>
      </c>
      <c r="E2854" s="335">
        <v>91</v>
      </c>
    </row>
    <row r="2855" spans="1:5">
      <c r="A2855" s="335">
        <v>24</v>
      </c>
      <c r="B2855" s="375">
        <v>40338</v>
      </c>
      <c r="C2855" s="335">
        <v>0</v>
      </c>
      <c r="D2855" s="335">
        <v>30</v>
      </c>
      <c r="E2855" s="335">
        <v>44</v>
      </c>
    </row>
    <row r="2856" spans="1:5">
      <c r="A2856" s="335">
        <v>24</v>
      </c>
      <c r="B2856" s="375">
        <v>40338</v>
      </c>
      <c r="C2856" s="335">
        <v>0</v>
      </c>
      <c r="D2856" s="335">
        <v>71</v>
      </c>
      <c r="E2856" s="335">
        <v>109</v>
      </c>
    </row>
    <row r="2857" spans="1:5">
      <c r="A2857" s="335">
        <v>24</v>
      </c>
      <c r="B2857" s="375">
        <v>40339</v>
      </c>
      <c r="C2857" s="335">
        <v>12</v>
      </c>
      <c r="D2857" s="335">
        <v>10</v>
      </c>
      <c r="E2857" s="335">
        <v>84</v>
      </c>
    </row>
    <row r="2858" spans="1:5">
      <c r="A2858" s="335">
        <v>24</v>
      </c>
      <c r="B2858" s="375">
        <v>40339</v>
      </c>
      <c r="C2858" s="335">
        <v>30</v>
      </c>
      <c r="D2858" s="335">
        <v>10</v>
      </c>
      <c r="E2858" s="335">
        <v>84</v>
      </c>
    </row>
    <row r="2859" spans="1:5">
      <c r="A2859" s="335">
        <v>24</v>
      </c>
      <c r="B2859" s="375">
        <v>40339</v>
      </c>
      <c r="C2859" s="335">
        <v>30</v>
      </c>
      <c r="D2859" s="335">
        <v>10</v>
      </c>
      <c r="E2859" s="335">
        <v>91</v>
      </c>
    </row>
    <row r="2860" spans="1:5">
      <c r="A2860" s="335">
        <v>24</v>
      </c>
      <c r="B2860" s="375">
        <v>40339</v>
      </c>
      <c r="C2860" s="335">
        <v>30</v>
      </c>
      <c r="D2860" s="335">
        <v>10</v>
      </c>
      <c r="E2860" s="335">
        <v>94</v>
      </c>
    </row>
    <row r="2861" spans="1:5">
      <c r="A2861" s="335">
        <v>24</v>
      </c>
      <c r="B2861" s="375">
        <v>40339</v>
      </c>
      <c r="C2861" s="335">
        <v>30</v>
      </c>
      <c r="D2861" s="335">
        <v>10</v>
      </c>
      <c r="E2861" s="335">
        <v>91</v>
      </c>
    </row>
    <row r="2862" spans="1:5">
      <c r="A2862" s="335">
        <v>24</v>
      </c>
      <c r="B2862" s="375">
        <v>40339</v>
      </c>
      <c r="C2862" s="335">
        <v>30</v>
      </c>
      <c r="D2862" s="335">
        <v>10</v>
      </c>
      <c r="E2862" s="335">
        <v>85</v>
      </c>
    </row>
    <row r="2863" spans="1:5">
      <c r="A2863" s="335">
        <v>24</v>
      </c>
      <c r="B2863" s="375">
        <v>40339</v>
      </c>
      <c r="C2863" s="335">
        <v>30</v>
      </c>
      <c r="D2863" s="335">
        <v>10</v>
      </c>
      <c r="E2863" s="335">
        <v>89</v>
      </c>
    </row>
    <row r="2864" spans="1:5">
      <c r="A2864" s="335">
        <v>24</v>
      </c>
      <c r="B2864" s="375">
        <v>40339</v>
      </c>
      <c r="C2864" s="335">
        <v>30</v>
      </c>
      <c r="D2864" s="335">
        <v>10</v>
      </c>
      <c r="E2864" s="335">
        <v>90</v>
      </c>
    </row>
    <row r="2865" spans="1:5">
      <c r="A2865" s="335">
        <v>24</v>
      </c>
      <c r="B2865" s="375">
        <v>40339</v>
      </c>
      <c r="C2865" s="335">
        <v>30</v>
      </c>
      <c r="D2865" s="335">
        <v>10</v>
      </c>
      <c r="E2865" s="335">
        <v>91</v>
      </c>
    </row>
    <row r="2866" spans="1:5">
      <c r="A2866" s="335">
        <v>24</v>
      </c>
      <c r="B2866" s="375">
        <v>40339</v>
      </c>
      <c r="C2866" s="335">
        <v>30</v>
      </c>
      <c r="D2866" s="335">
        <v>10</v>
      </c>
      <c r="E2866" s="335">
        <v>87</v>
      </c>
    </row>
    <row r="2867" spans="1:5">
      <c r="A2867" s="335">
        <v>24</v>
      </c>
      <c r="B2867" s="375">
        <v>40339</v>
      </c>
      <c r="C2867" s="335">
        <v>30</v>
      </c>
      <c r="D2867" s="335">
        <v>10</v>
      </c>
      <c r="E2867" s="335">
        <v>85</v>
      </c>
    </row>
    <row r="2868" spans="1:5">
      <c r="A2868" s="335">
        <v>24</v>
      </c>
      <c r="B2868" s="375">
        <v>40339</v>
      </c>
      <c r="C2868" s="335">
        <v>30</v>
      </c>
      <c r="D2868" s="335">
        <v>10</v>
      </c>
      <c r="E2868" s="335">
        <v>94</v>
      </c>
    </row>
    <row r="2869" spans="1:5">
      <c r="A2869" s="335">
        <v>24</v>
      </c>
      <c r="B2869" s="375">
        <v>40339</v>
      </c>
      <c r="C2869" s="335">
        <v>30</v>
      </c>
      <c r="D2869" s="335">
        <v>10</v>
      </c>
      <c r="E2869" s="335">
        <v>92</v>
      </c>
    </row>
    <row r="2870" spans="1:5">
      <c r="A2870" s="335">
        <v>24</v>
      </c>
      <c r="B2870" s="375">
        <v>40339</v>
      </c>
      <c r="C2870" s="335">
        <v>30</v>
      </c>
      <c r="D2870" s="335">
        <v>10</v>
      </c>
      <c r="E2870" s="335">
        <v>97</v>
      </c>
    </row>
    <row r="2871" spans="1:5">
      <c r="A2871" s="335">
        <v>24</v>
      </c>
      <c r="B2871" s="375">
        <v>40339</v>
      </c>
      <c r="C2871" s="335">
        <v>30</v>
      </c>
      <c r="D2871" s="335">
        <v>10</v>
      </c>
      <c r="E2871" s="335">
        <v>91</v>
      </c>
    </row>
    <row r="2872" spans="1:5">
      <c r="A2872" s="335">
        <v>24</v>
      </c>
      <c r="B2872" s="375">
        <v>40339</v>
      </c>
      <c r="C2872" s="335">
        <v>30</v>
      </c>
      <c r="D2872" s="335">
        <v>10</v>
      </c>
      <c r="E2872" s="335">
        <v>80</v>
      </c>
    </row>
    <row r="2873" spans="1:5">
      <c r="A2873" s="335">
        <v>24</v>
      </c>
      <c r="B2873" s="375">
        <v>40339</v>
      </c>
      <c r="C2873" s="335">
        <v>30</v>
      </c>
      <c r="D2873" s="335">
        <v>10</v>
      </c>
      <c r="E2873" s="335">
        <v>90</v>
      </c>
    </row>
    <row r="2874" spans="1:5">
      <c r="A2874" s="335">
        <v>24</v>
      </c>
      <c r="B2874" s="375">
        <v>40339</v>
      </c>
      <c r="C2874" s="335">
        <v>30</v>
      </c>
      <c r="D2874" s="335">
        <v>10</v>
      </c>
      <c r="E2874" s="335">
        <v>84</v>
      </c>
    </row>
    <row r="2875" spans="1:5">
      <c r="A2875" s="335">
        <v>24</v>
      </c>
      <c r="B2875" s="375">
        <v>40339</v>
      </c>
      <c r="C2875" s="335">
        <v>30</v>
      </c>
      <c r="D2875" s="335">
        <v>10</v>
      </c>
      <c r="E2875" s="335">
        <v>85</v>
      </c>
    </row>
    <row r="2876" spans="1:5">
      <c r="A2876" s="335">
        <v>24</v>
      </c>
      <c r="B2876" s="375">
        <v>40339</v>
      </c>
      <c r="C2876" s="335">
        <v>30</v>
      </c>
      <c r="D2876" s="335">
        <v>10</v>
      </c>
      <c r="E2876" s="335">
        <v>87</v>
      </c>
    </row>
    <row r="2877" spans="1:5">
      <c r="A2877" s="335">
        <v>24</v>
      </c>
      <c r="B2877" s="375">
        <v>40339</v>
      </c>
      <c r="C2877" s="335">
        <v>30</v>
      </c>
      <c r="D2877" s="335">
        <v>10</v>
      </c>
      <c r="E2877" s="335">
        <v>83</v>
      </c>
    </row>
    <row r="2878" spans="1:5">
      <c r="A2878" s="335">
        <v>24</v>
      </c>
      <c r="B2878" s="375">
        <v>40339</v>
      </c>
      <c r="C2878" s="335">
        <v>0</v>
      </c>
      <c r="D2878" s="335">
        <v>41</v>
      </c>
      <c r="E2878" s="335">
        <v>127</v>
      </c>
    </row>
    <row r="2879" spans="1:5">
      <c r="A2879" s="335">
        <v>24</v>
      </c>
      <c r="B2879" s="375">
        <v>40339</v>
      </c>
      <c r="C2879" s="335">
        <v>0</v>
      </c>
      <c r="D2879" s="335">
        <v>41</v>
      </c>
      <c r="E2879" s="335">
        <v>105</v>
      </c>
    </row>
    <row r="2880" spans="1:5">
      <c r="A2880" s="335">
        <v>24</v>
      </c>
      <c r="B2880" s="375">
        <v>40339</v>
      </c>
      <c r="C2880" s="335">
        <v>0</v>
      </c>
      <c r="D2880" s="335">
        <v>41</v>
      </c>
      <c r="E2880" s="335">
        <v>125</v>
      </c>
    </row>
    <row r="2881" spans="1:5">
      <c r="A2881" s="335">
        <v>24</v>
      </c>
      <c r="B2881" s="375">
        <v>40339</v>
      </c>
      <c r="C2881" s="335">
        <v>0</v>
      </c>
      <c r="D2881" s="335">
        <v>41</v>
      </c>
      <c r="E2881" s="335">
        <v>99</v>
      </c>
    </row>
    <row r="2882" spans="1:5">
      <c r="A2882" s="335">
        <v>24</v>
      </c>
      <c r="B2882" s="375">
        <v>40339</v>
      </c>
      <c r="C2882" s="335">
        <v>0</v>
      </c>
      <c r="D2882" s="335">
        <v>41</v>
      </c>
      <c r="E2882" s="335">
        <v>103</v>
      </c>
    </row>
    <row r="2883" spans="1:5">
      <c r="A2883" s="335">
        <v>24</v>
      </c>
      <c r="B2883" s="375">
        <v>40339</v>
      </c>
      <c r="C2883" s="335">
        <v>13</v>
      </c>
      <c r="D2883" s="335">
        <v>41</v>
      </c>
      <c r="E2883" s="335">
        <v>142</v>
      </c>
    </row>
    <row r="2884" spans="1:5">
      <c r="A2884" s="335">
        <v>24</v>
      </c>
      <c r="B2884" s="375">
        <v>40339</v>
      </c>
      <c r="C2884" s="335">
        <v>13</v>
      </c>
      <c r="D2884" s="335">
        <v>41</v>
      </c>
      <c r="E2884" s="335">
        <v>136</v>
      </c>
    </row>
    <row r="2885" spans="1:5">
      <c r="A2885" s="335">
        <v>24</v>
      </c>
      <c r="B2885" s="375">
        <v>40339</v>
      </c>
      <c r="C2885" s="335">
        <v>13</v>
      </c>
      <c r="D2885" s="335">
        <v>41</v>
      </c>
      <c r="E2885" s="335">
        <v>146</v>
      </c>
    </row>
    <row r="2886" spans="1:5">
      <c r="A2886" s="335">
        <v>24</v>
      </c>
      <c r="B2886" s="375">
        <v>40339</v>
      </c>
      <c r="C2886" s="335">
        <v>0</v>
      </c>
      <c r="D2886" s="335">
        <v>10</v>
      </c>
      <c r="E2886" s="335">
        <v>76</v>
      </c>
    </row>
    <row r="2887" spans="1:5">
      <c r="A2887" s="335">
        <v>24</v>
      </c>
      <c r="B2887" s="375">
        <v>40339</v>
      </c>
      <c r="C2887" s="335">
        <v>0</v>
      </c>
      <c r="D2887" s="335">
        <v>10</v>
      </c>
      <c r="E2887" s="335">
        <v>81</v>
      </c>
    </row>
    <row r="2888" spans="1:5">
      <c r="A2888" s="335">
        <v>24</v>
      </c>
      <c r="B2888" s="375">
        <v>40339</v>
      </c>
      <c r="C2888" s="335">
        <v>0</v>
      </c>
      <c r="D2888" s="335">
        <v>10</v>
      </c>
      <c r="E2888" s="335">
        <v>82</v>
      </c>
    </row>
    <row r="2889" spans="1:5">
      <c r="A2889" s="335">
        <v>24</v>
      </c>
      <c r="B2889" s="375">
        <v>40339</v>
      </c>
      <c r="C2889" s="335">
        <v>0</v>
      </c>
      <c r="D2889" s="335">
        <v>10</v>
      </c>
      <c r="E2889" s="335">
        <v>82</v>
      </c>
    </row>
    <row r="2890" spans="1:5">
      <c r="A2890" s="335">
        <v>24</v>
      </c>
      <c r="B2890" s="375">
        <v>40339</v>
      </c>
      <c r="C2890" s="335">
        <v>0</v>
      </c>
      <c r="D2890" s="335">
        <v>10</v>
      </c>
      <c r="E2890" s="335">
        <v>85</v>
      </c>
    </row>
    <row r="2891" spans="1:5">
      <c r="A2891" s="335">
        <v>24</v>
      </c>
      <c r="B2891" s="375">
        <v>40339</v>
      </c>
      <c r="C2891" s="335">
        <v>0</v>
      </c>
      <c r="D2891" s="335">
        <v>10</v>
      </c>
      <c r="E2891" s="335">
        <v>83</v>
      </c>
    </row>
    <row r="2892" spans="1:5">
      <c r="A2892" s="335">
        <v>24</v>
      </c>
      <c r="B2892" s="375">
        <v>40339</v>
      </c>
      <c r="C2892" s="335">
        <v>0</v>
      </c>
      <c r="D2892" s="335">
        <v>10</v>
      </c>
      <c r="E2892" s="335">
        <v>80</v>
      </c>
    </row>
    <row r="2893" spans="1:5">
      <c r="A2893" s="335">
        <v>24</v>
      </c>
      <c r="B2893" s="375">
        <v>40339</v>
      </c>
      <c r="C2893" s="335">
        <v>0</v>
      </c>
      <c r="D2893" s="335">
        <v>70</v>
      </c>
      <c r="E2893" s="335">
        <v>114</v>
      </c>
    </row>
    <row r="2894" spans="1:5">
      <c r="A2894" s="335">
        <v>24</v>
      </c>
      <c r="B2894" s="375">
        <v>40339</v>
      </c>
      <c r="C2894" s="335">
        <v>0</v>
      </c>
      <c r="D2894" s="335">
        <v>70</v>
      </c>
      <c r="E2894" s="335">
        <v>105</v>
      </c>
    </row>
    <row r="2895" spans="1:5">
      <c r="A2895" s="335">
        <v>24</v>
      </c>
      <c r="B2895" s="375">
        <v>40339</v>
      </c>
      <c r="C2895" s="335">
        <v>0</v>
      </c>
      <c r="D2895" s="335">
        <v>70</v>
      </c>
      <c r="E2895" s="335">
        <v>99</v>
      </c>
    </row>
    <row r="2896" spans="1:5">
      <c r="A2896" s="335">
        <v>24</v>
      </c>
      <c r="B2896" s="375">
        <v>40339</v>
      </c>
      <c r="C2896" s="335">
        <v>0</v>
      </c>
      <c r="D2896" s="335">
        <v>70</v>
      </c>
      <c r="E2896" s="335">
        <v>110</v>
      </c>
    </row>
    <row r="2897" spans="1:5">
      <c r="A2897" s="335">
        <v>24</v>
      </c>
      <c r="B2897" s="375">
        <v>40339</v>
      </c>
      <c r="C2897" s="335">
        <v>0</v>
      </c>
      <c r="D2897" s="335">
        <v>70</v>
      </c>
      <c r="E2897" s="335">
        <v>81</v>
      </c>
    </row>
    <row r="2898" spans="1:5">
      <c r="A2898" s="335">
        <v>24</v>
      </c>
      <c r="B2898" s="375">
        <v>40339</v>
      </c>
      <c r="C2898" s="335">
        <v>0</v>
      </c>
      <c r="D2898" s="335">
        <v>100</v>
      </c>
      <c r="E2898" s="335">
        <v>118</v>
      </c>
    </row>
    <row r="2899" spans="1:5">
      <c r="A2899" s="335">
        <v>24</v>
      </c>
      <c r="B2899" s="375">
        <v>40339</v>
      </c>
      <c r="C2899" s="335">
        <v>0</v>
      </c>
      <c r="D2899" s="335">
        <v>100</v>
      </c>
      <c r="E2899" s="335">
        <v>130</v>
      </c>
    </row>
    <row r="2900" spans="1:5">
      <c r="A2900" s="335">
        <v>24</v>
      </c>
      <c r="B2900" s="375">
        <v>40339</v>
      </c>
      <c r="C2900" s="335">
        <v>0</v>
      </c>
      <c r="D2900" s="335">
        <v>100</v>
      </c>
      <c r="E2900" s="335">
        <v>132</v>
      </c>
    </row>
    <row r="2901" spans="1:5">
      <c r="A2901" s="335">
        <v>24</v>
      </c>
      <c r="B2901" s="375">
        <v>40339</v>
      </c>
      <c r="C2901" s="335">
        <v>0</v>
      </c>
      <c r="D2901" s="335">
        <v>100</v>
      </c>
      <c r="E2901" s="335">
        <v>130</v>
      </c>
    </row>
    <row r="2902" spans="1:5">
      <c r="A2902" s="335">
        <v>24</v>
      </c>
      <c r="B2902" s="375">
        <v>40339</v>
      </c>
      <c r="C2902" s="335">
        <v>0</v>
      </c>
      <c r="D2902" s="335">
        <v>100</v>
      </c>
      <c r="E2902" s="335">
        <v>143</v>
      </c>
    </row>
    <row r="2903" spans="1:5">
      <c r="A2903" s="335">
        <v>24</v>
      </c>
      <c r="B2903" s="375">
        <v>40339</v>
      </c>
      <c r="C2903" s="335">
        <v>0</v>
      </c>
      <c r="D2903" s="335">
        <v>100</v>
      </c>
      <c r="E2903" s="335">
        <v>146</v>
      </c>
    </row>
    <row r="2904" spans="1:5">
      <c r="A2904" s="335">
        <v>24</v>
      </c>
      <c r="B2904" s="375">
        <v>40339</v>
      </c>
      <c r="C2904" s="335">
        <v>0</v>
      </c>
      <c r="D2904" s="335">
        <v>100</v>
      </c>
      <c r="E2904" s="335">
        <v>144</v>
      </c>
    </row>
    <row r="2905" spans="1:5">
      <c r="A2905" s="335">
        <v>24</v>
      </c>
      <c r="B2905" s="375">
        <v>40340</v>
      </c>
      <c r="C2905" s="335">
        <v>30</v>
      </c>
      <c r="D2905" s="335">
        <v>10</v>
      </c>
      <c r="E2905" s="335">
        <v>85</v>
      </c>
    </row>
    <row r="2906" spans="1:5">
      <c r="A2906" s="335">
        <v>24</v>
      </c>
      <c r="B2906" s="375">
        <v>40340</v>
      </c>
      <c r="C2906" s="335">
        <v>30</v>
      </c>
      <c r="D2906" s="335">
        <v>10</v>
      </c>
      <c r="E2906" s="335">
        <v>83</v>
      </c>
    </row>
    <row r="2907" spans="1:5">
      <c r="A2907" s="335">
        <v>24</v>
      </c>
      <c r="B2907" s="375">
        <v>40340</v>
      </c>
      <c r="C2907" s="335">
        <v>30</v>
      </c>
      <c r="D2907" s="335">
        <v>10</v>
      </c>
      <c r="E2907" s="335">
        <v>101</v>
      </c>
    </row>
    <row r="2908" spans="1:5">
      <c r="A2908" s="335">
        <v>24</v>
      </c>
      <c r="B2908" s="375">
        <v>40340</v>
      </c>
      <c r="C2908" s="335">
        <v>30</v>
      </c>
      <c r="D2908" s="335">
        <v>10</v>
      </c>
      <c r="E2908" s="335">
        <v>109</v>
      </c>
    </row>
    <row r="2909" spans="1:5">
      <c r="A2909" s="335">
        <v>24</v>
      </c>
      <c r="B2909" s="375">
        <v>40340</v>
      </c>
      <c r="C2909" s="335">
        <v>30</v>
      </c>
      <c r="D2909" s="335">
        <v>10</v>
      </c>
      <c r="E2909" s="335">
        <v>101</v>
      </c>
    </row>
    <row r="2910" spans="1:5">
      <c r="A2910" s="335">
        <v>24</v>
      </c>
      <c r="B2910" s="375">
        <v>40340</v>
      </c>
      <c r="C2910" s="335">
        <v>30</v>
      </c>
      <c r="D2910" s="335">
        <v>10</v>
      </c>
      <c r="E2910" s="335">
        <v>95</v>
      </c>
    </row>
    <row r="2911" spans="1:5">
      <c r="A2911" s="335">
        <v>24</v>
      </c>
      <c r="B2911" s="375">
        <v>40340</v>
      </c>
      <c r="C2911" s="335">
        <v>30</v>
      </c>
      <c r="D2911" s="335">
        <v>10</v>
      </c>
      <c r="E2911" s="335">
        <v>90</v>
      </c>
    </row>
    <row r="2912" spans="1:5">
      <c r="A2912" s="335">
        <v>24</v>
      </c>
      <c r="B2912" s="375">
        <v>40340</v>
      </c>
      <c r="C2912" s="335">
        <v>30</v>
      </c>
      <c r="D2912" s="335">
        <v>10</v>
      </c>
      <c r="E2912" s="335">
        <v>85</v>
      </c>
    </row>
    <row r="2913" spans="1:5">
      <c r="A2913" s="335">
        <v>24</v>
      </c>
      <c r="B2913" s="375">
        <v>40340</v>
      </c>
      <c r="C2913" s="335">
        <v>30</v>
      </c>
      <c r="D2913" s="335">
        <v>10</v>
      </c>
      <c r="E2913" s="335">
        <v>88</v>
      </c>
    </row>
    <row r="2914" spans="1:5">
      <c r="A2914" s="335">
        <v>24</v>
      </c>
      <c r="B2914" s="375">
        <v>40340</v>
      </c>
      <c r="C2914" s="335">
        <v>30</v>
      </c>
      <c r="D2914" s="335">
        <v>10</v>
      </c>
      <c r="E2914" s="335">
        <v>95</v>
      </c>
    </row>
    <row r="2915" spans="1:5">
      <c r="A2915" s="335">
        <v>24</v>
      </c>
      <c r="B2915" s="375">
        <v>40340</v>
      </c>
      <c r="C2915" s="335">
        <v>30</v>
      </c>
      <c r="D2915" s="335">
        <v>10</v>
      </c>
      <c r="E2915" s="335">
        <v>85</v>
      </c>
    </row>
    <row r="2916" spans="1:5">
      <c r="A2916" s="335">
        <v>24</v>
      </c>
      <c r="B2916" s="375">
        <v>40340</v>
      </c>
      <c r="C2916" s="335">
        <v>30</v>
      </c>
      <c r="D2916" s="335">
        <v>10</v>
      </c>
      <c r="E2916" s="335">
        <v>92</v>
      </c>
    </row>
    <row r="2917" spans="1:5">
      <c r="A2917" s="335">
        <v>24</v>
      </c>
      <c r="B2917" s="375">
        <v>40340</v>
      </c>
      <c r="C2917" s="335">
        <v>30</v>
      </c>
      <c r="D2917" s="335">
        <v>10</v>
      </c>
      <c r="E2917" s="335">
        <v>95</v>
      </c>
    </row>
    <row r="2918" spans="1:5">
      <c r="A2918" s="335">
        <v>24</v>
      </c>
      <c r="B2918" s="375">
        <v>40340</v>
      </c>
      <c r="C2918" s="335">
        <v>30</v>
      </c>
      <c r="D2918" s="335">
        <v>10</v>
      </c>
      <c r="E2918" s="335">
        <v>87</v>
      </c>
    </row>
    <row r="2919" spans="1:5">
      <c r="A2919" s="335">
        <v>24</v>
      </c>
      <c r="B2919" s="375">
        <v>40340</v>
      </c>
      <c r="C2919" s="335">
        <v>30</v>
      </c>
      <c r="D2919" s="335">
        <v>10</v>
      </c>
      <c r="E2919" s="335">
        <v>92</v>
      </c>
    </row>
    <row r="2920" spans="1:5">
      <c r="A2920" s="335">
        <v>24</v>
      </c>
      <c r="B2920" s="375">
        <v>40340</v>
      </c>
      <c r="C2920" s="335">
        <v>30</v>
      </c>
      <c r="D2920" s="335">
        <v>10</v>
      </c>
      <c r="E2920" s="335">
        <v>95</v>
      </c>
    </row>
    <row r="2921" spans="1:5">
      <c r="A2921" s="335">
        <v>24</v>
      </c>
      <c r="B2921" s="375">
        <v>40340</v>
      </c>
      <c r="C2921" s="335">
        <v>30</v>
      </c>
      <c r="D2921" s="335">
        <v>10</v>
      </c>
      <c r="E2921" s="335">
        <v>92</v>
      </c>
    </row>
    <row r="2922" spans="1:5">
      <c r="A2922" s="335">
        <v>24</v>
      </c>
      <c r="B2922" s="375">
        <v>40340</v>
      </c>
      <c r="C2922" s="335">
        <v>30</v>
      </c>
      <c r="D2922" s="335">
        <v>10</v>
      </c>
      <c r="E2922" s="335">
        <v>93</v>
      </c>
    </row>
    <row r="2923" spans="1:5">
      <c r="A2923" s="335">
        <v>24</v>
      </c>
      <c r="B2923" s="375">
        <v>40340</v>
      </c>
      <c r="C2923" s="335">
        <v>30</v>
      </c>
      <c r="D2923" s="335">
        <v>10</v>
      </c>
      <c r="E2923" s="335">
        <v>80</v>
      </c>
    </row>
    <row r="2924" spans="1:5">
      <c r="A2924" s="335">
        <v>24</v>
      </c>
      <c r="B2924" s="375">
        <v>40340</v>
      </c>
      <c r="C2924" s="335">
        <v>30</v>
      </c>
      <c r="D2924" s="335">
        <v>10</v>
      </c>
      <c r="E2924" s="335">
        <v>99</v>
      </c>
    </row>
    <row r="2925" spans="1:5">
      <c r="A2925" s="335">
        <v>24</v>
      </c>
      <c r="B2925" s="375">
        <v>40340</v>
      </c>
      <c r="C2925" s="335">
        <v>30</v>
      </c>
      <c r="D2925" s="335">
        <v>10</v>
      </c>
      <c r="E2925" s="335">
        <v>84</v>
      </c>
    </row>
    <row r="2926" spans="1:5">
      <c r="A2926" s="335">
        <v>24</v>
      </c>
      <c r="B2926" s="375">
        <v>40340</v>
      </c>
      <c r="C2926" s="335">
        <v>30</v>
      </c>
      <c r="D2926" s="335">
        <v>10</v>
      </c>
      <c r="E2926" s="335">
        <v>94</v>
      </c>
    </row>
    <row r="2927" spans="1:5">
      <c r="A2927" s="335">
        <v>24</v>
      </c>
      <c r="B2927" s="375">
        <v>40340</v>
      </c>
      <c r="C2927" s="335">
        <v>30</v>
      </c>
      <c r="D2927" s="335">
        <v>10</v>
      </c>
      <c r="E2927" s="335">
        <v>88</v>
      </c>
    </row>
    <row r="2928" spans="1:5">
      <c r="A2928" s="335">
        <v>24</v>
      </c>
      <c r="B2928" s="375">
        <v>40340</v>
      </c>
      <c r="C2928" s="335">
        <v>30</v>
      </c>
      <c r="D2928" s="335">
        <v>10</v>
      </c>
      <c r="E2928" s="335">
        <v>90</v>
      </c>
    </row>
    <row r="2929" spans="1:5">
      <c r="A2929" s="335">
        <v>24</v>
      </c>
      <c r="B2929" s="375">
        <v>40340</v>
      </c>
      <c r="C2929" s="335">
        <v>30</v>
      </c>
      <c r="D2929" s="335">
        <v>10</v>
      </c>
      <c r="E2929" s="335">
        <v>95</v>
      </c>
    </row>
    <row r="2930" spans="1:5">
      <c r="A2930" s="335">
        <v>24</v>
      </c>
      <c r="B2930" s="375">
        <v>40340</v>
      </c>
      <c r="C2930" s="335">
        <v>30</v>
      </c>
      <c r="D2930" s="335">
        <v>10</v>
      </c>
      <c r="E2930" s="335">
        <v>89</v>
      </c>
    </row>
    <row r="2931" spans="1:5">
      <c r="A2931" s="335">
        <v>24</v>
      </c>
      <c r="B2931" s="375">
        <v>40340</v>
      </c>
      <c r="C2931" s="335">
        <v>30</v>
      </c>
      <c r="D2931" s="335">
        <v>10</v>
      </c>
      <c r="E2931" s="335">
        <v>95</v>
      </c>
    </row>
    <row r="2932" spans="1:5">
      <c r="A2932" s="335">
        <v>24</v>
      </c>
      <c r="B2932" s="375">
        <v>40340</v>
      </c>
      <c r="C2932" s="335">
        <v>30</v>
      </c>
      <c r="D2932" s="335">
        <v>10</v>
      </c>
      <c r="E2932" s="335">
        <v>88</v>
      </c>
    </row>
    <row r="2933" spans="1:5">
      <c r="A2933" s="335">
        <v>24</v>
      </c>
      <c r="B2933" s="375">
        <v>40340</v>
      </c>
      <c r="C2933" s="335">
        <v>0</v>
      </c>
      <c r="D2933" s="335">
        <v>10</v>
      </c>
      <c r="E2933" s="335">
        <v>86</v>
      </c>
    </row>
    <row r="2934" spans="1:5">
      <c r="A2934" s="335">
        <v>24</v>
      </c>
      <c r="B2934" s="375">
        <v>40340</v>
      </c>
      <c r="C2934" s="335">
        <v>0</v>
      </c>
      <c r="D2934" s="335">
        <v>10</v>
      </c>
      <c r="E2934" s="335">
        <v>80</v>
      </c>
    </row>
    <row r="2935" spans="1:5">
      <c r="A2935" s="335">
        <v>24</v>
      </c>
      <c r="B2935" s="375">
        <v>40340</v>
      </c>
      <c r="C2935" s="335">
        <v>0</v>
      </c>
      <c r="D2935" s="335">
        <v>10</v>
      </c>
      <c r="E2935" s="335">
        <v>82</v>
      </c>
    </row>
    <row r="2936" spans="1:5">
      <c r="A2936" s="335">
        <v>24</v>
      </c>
      <c r="B2936" s="375">
        <v>40340</v>
      </c>
      <c r="C2936" s="335">
        <v>0</v>
      </c>
      <c r="D2936" s="335">
        <v>10</v>
      </c>
      <c r="E2936" s="335">
        <v>78</v>
      </c>
    </row>
    <row r="2937" spans="1:5">
      <c r="A2937" s="335">
        <v>24</v>
      </c>
      <c r="B2937" s="375">
        <v>40340</v>
      </c>
      <c r="C2937" s="335">
        <v>0</v>
      </c>
      <c r="D2937" s="335">
        <v>10</v>
      </c>
      <c r="E2937" s="335">
        <v>87</v>
      </c>
    </row>
    <row r="2938" spans="1:5">
      <c r="A2938" s="335">
        <v>24</v>
      </c>
      <c r="B2938" s="375">
        <v>40340</v>
      </c>
      <c r="C2938" s="335">
        <v>0</v>
      </c>
      <c r="D2938" s="335">
        <v>10</v>
      </c>
      <c r="E2938" s="335">
        <v>71</v>
      </c>
    </row>
    <row r="2939" spans="1:5">
      <c r="A2939" s="335">
        <v>24</v>
      </c>
      <c r="B2939" s="375">
        <v>40340</v>
      </c>
      <c r="C2939" s="335">
        <v>0</v>
      </c>
      <c r="D2939" s="335">
        <v>10</v>
      </c>
      <c r="E2939" s="335">
        <v>68</v>
      </c>
    </row>
    <row r="2940" spans="1:5">
      <c r="A2940" s="335">
        <v>24</v>
      </c>
      <c r="B2940" s="375">
        <v>40340</v>
      </c>
      <c r="C2940" s="335">
        <v>0</v>
      </c>
      <c r="D2940" s="335">
        <v>10</v>
      </c>
      <c r="E2940" s="335">
        <v>79</v>
      </c>
    </row>
    <row r="2941" spans="1:5">
      <c r="A2941" s="335">
        <v>24</v>
      </c>
      <c r="B2941" s="375">
        <v>40340</v>
      </c>
      <c r="C2941" s="335">
        <v>0</v>
      </c>
      <c r="D2941" s="335">
        <v>10</v>
      </c>
      <c r="E2941" s="335">
        <v>73</v>
      </c>
    </row>
    <row r="2942" spans="1:5">
      <c r="A2942" s="335">
        <v>24</v>
      </c>
      <c r="B2942" s="375">
        <v>40340</v>
      </c>
      <c r="C2942" s="335">
        <v>0</v>
      </c>
      <c r="D2942" s="335">
        <v>10</v>
      </c>
      <c r="E2942" s="335">
        <v>81</v>
      </c>
    </row>
    <row r="2943" spans="1:5">
      <c r="A2943" s="335">
        <v>24</v>
      </c>
      <c r="B2943" s="375">
        <v>40340</v>
      </c>
      <c r="C2943" s="335">
        <v>0</v>
      </c>
      <c r="D2943" s="335">
        <v>71</v>
      </c>
      <c r="E2943" s="335">
        <v>117</v>
      </c>
    </row>
    <row r="2944" spans="1:5">
      <c r="A2944" s="335">
        <v>24</v>
      </c>
      <c r="B2944" s="375">
        <v>40340</v>
      </c>
      <c r="C2944" s="335">
        <v>0</v>
      </c>
      <c r="D2944" s="335">
        <v>41</v>
      </c>
      <c r="E2944" s="335">
        <v>95</v>
      </c>
    </row>
    <row r="2945" spans="1:5">
      <c r="A2945" s="335">
        <v>24</v>
      </c>
      <c r="B2945" s="375">
        <v>40340</v>
      </c>
      <c r="C2945" s="335">
        <v>0</v>
      </c>
      <c r="D2945" s="335">
        <v>41</v>
      </c>
      <c r="E2945" s="335">
        <v>106</v>
      </c>
    </row>
    <row r="2946" spans="1:5">
      <c r="A2946" s="335">
        <v>24</v>
      </c>
      <c r="B2946" s="375">
        <v>40340</v>
      </c>
      <c r="C2946" s="335">
        <v>0</v>
      </c>
      <c r="D2946" s="335">
        <v>41</v>
      </c>
      <c r="E2946" s="335">
        <v>109</v>
      </c>
    </row>
    <row r="2947" spans="1:5">
      <c r="A2947" s="335">
        <v>24</v>
      </c>
      <c r="B2947" s="375">
        <v>40340</v>
      </c>
      <c r="C2947" s="335">
        <v>0</v>
      </c>
      <c r="D2947" s="335">
        <v>41</v>
      </c>
      <c r="E2947" s="335">
        <v>106</v>
      </c>
    </row>
    <row r="2948" spans="1:5">
      <c r="A2948" s="335">
        <v>24</v>
      </c>
      <c r="B2948" s="375">
        <v>40340</v>
      </c>
      <c r="C2948" s="335">
        <v>0</v>
      </c>
      <c r="D2948" s="335">
        <v>41</v>
      </c>
      <c r="E2948" s="335">
        <v>132</v>
      </c>
    </row>
    <row r="2949" spans="1:5">
      <c r="A2949" s="335">
        <v>24</v>
      </c>
      <c r="B2949" s="375">
        <v>40340</v>
      </c>
      <c r="C2949" s="335">
        <v>0</v>
      </c>
      <c r="D2949" s="335">
        <v>41</v>
      </c>
      <c r="E2949" s="335">
        <v>105</v>
      </c>
    </row>
    <row r="2950" spans="1:5">
      <c r="A2950" s="335">
        <v>24</v>
      </c>
      <c r="B2950" s="375">
        <v>40340</v>
      </c>
      <c r="C2950" s="335">
        <v>0</v>
      </c>
      <c r="D2950" s="335">
        <v>41</v>
      </c>
      <c r="E2950" s="335">
        <v>105</v>
      </c>
    </row>
    <row r="2951" spans="1:5">
      <c r="A2951" s="335">
        <v>24</v>
      </c>
      <c r="B2951" s="375">
        <v>40340</v>
      </c>
      <c r="C2951" s="335">
        <v>0</v>
      </c>
      <c r="D2951" s="335">
        <v>41</v>
      </c>
      <c r="E2951" s="335">
        <v>108</v>
      </c>
    </row>
    <row r="2952" spans="1:5">
      <c r="A2952" s="335">
        <v>24</v>
      </c>
      <c r="B2952" s="375">
        <v>40340</v>
      </c>
      <c r="C2952" s="335">
        <v>13</v>
      </c>
      <c r="D2952" s="335">
        <v>41</v>
      </c>
      <c r="E2952" s="335">
        <v>121</v>
      </c>
    </row>
    <row r="2953" spans="1:5">
      <c r="A2953" s="335">
        <v>24</v>
      </c>
      <c r="B2953" s="375">
        <v>40340</v>
      </c>
      <c r="C2953" s="335">
        <v>13</v>
      </c>
      <c r="D2953" s="335">
        <v>41</v>
      </c>
      <c r="E2953" s="335">
        <v>113</v>
      </c>
    </row>
    <row r="2954" spans="1:5">
      <c r="A2954" s="335">
        <v>24</v>
      </c>
      <c r="B2954" s="375">
        <v>40340</v>
      </c>
      <c r="C2954" s="335">
        <v>13</v>
      </c>
      <c r="D2954" s="335">
        <v>41</v>
      </c>
      <c r="E2954" s="335">
        <v>135</v>
      </c>
    </row>
    <row r="2955" spans="1:5">
      <c r="A2955" s="335">
        <v>24</v>
      </c>
      <c r="B2955" s="375">
        <v>40340</v>
      </c>
      <c r="C2955" s="335">
        <v>0</v>
      </c>
      <c r="D2955" s="335">
        <v>100</v>
      </c>
      <c r="E2955" s="335">
        <v>130</v>
      </c>
    </row>
    <row r="2956" spans="1:5">
      <c r="A2956" s="335">
        <v>24</v>
      </c>
      <c r="B2956" s="375">
        <v>40340</v>
      </c>
      <c r="C2956" s="335">
        <v>0</v>
      </c>
      <c r="D2956" s="335">
        <v>100</v>
      </c>
      <c r="E2956" s="335">
        <v>119</v>
      </c>
    </row>
    <row r="2957" spans="1:5">
      <c r="A2957" s="335">
        <v>24</v>
      </c>
      <c r="B2957" s="375">
        <v>40340</v>
      </c>
      <c r="C2957" s="335">
        <v>0</v>
      </c>
      <c r="D2957" s="335">
        <v>100</v>
      </c>
      <c r="E2957" s="335">
        <v>142</v>
      </c>
    </row>
    <row r="2958" spans="1:5">
      <c r="A2958" s="335">
        <v>24</v>
      </c>
      <c r="B2958" s="375">
        <v>40340</v>
      </c>
      <c r="C2958" s="335">
        <v>0</v>
      </c>
      <c r="D2958" s="335">
        <v>100</v>
      </c>
      <c r="E2958" s="335">
        <v>155</v>
      </c>
    </row>
    <row r="2959" spans="1:5">
      <c r="A2959" s="335">
        <v>24</v>
      </c>
      <c r="B2959" s="375">
        <v>40340</v>
      </c>
      <c r="C2959" s="335">
        <v>0</v>
      </c>
      <c r="D2959" s="335">
        <v>100</v>
      </c>
      <c r="E2959" s="335">
        <v>115</v>
      </c>
    </row>
    <row r="2960" spans="1:5">
      <c r="A2960" s="335">
        <v>24</v>
      </c>
      <c r="B2960" s="375">
        <v>40340</v>
      </c>
      <c r="C2960" s="335">
        <v>0</v>
      </c>
      <c r="D2960" s="335">
        <v>100</v>
      </c>
      <c r="E2960" s="335">
        <v>148</v>
      </c>
    </row>
    <row r="2961" spans="1:5">
      <c r="A2961" s="335">
        <v>24</v>
      </c>
      <c r="B2961" s="375">
        <v>40340</v>
      </c>
      <c r="C2961" s="335">
        <v>0</v>
      </c>
      <c r="D2961" s="335">
        <v>100</v>
      </c>
      <c r="E2961" s="335">
        <v>117</v>
      </c>
    </row>
    <row r="2962" spans="1:5">
      <c r="A2962" s="335">
        <v>24</v>
      </c>
      <c r="B2962" s="375">
        <v>40340</v>
      </c>
      <c r="C2962" s="335">
        <v>0</v>
      </c>
      <c r="D2962" s="335">
        <v>100</v>
      </c>
      <c r="E2962" s="335">
        <v>141</v>
      </c>
    </row>
    <row r="2963" spans="1:5">
      <c r="A2963" s="335">
        <v>24</v>
      </c>
      <c r="B2963" s="375">
        <v>40340</v>
      </c>
      <c r="C2963" s="335">
        <v>0</v>
      </c>
      <c r="D2963" s="335">
        <v>100</v>
      </c>
      <c r="E2963" s="335">
        <v>142</v>
      </c>
    </row>
    <row r="2964" spans="1:5">
      <c r="A2964" s="335">
        <v>24</v>
      </c>
      <c r="B2964" s="375">
        <v>40340</v>
      </c>
      <c r="C2964" s="335">
        <v>0</v>
      </c>
      <c r="D2964" s="335">
        <v>100</v>
      </c>
      <c r="E2964" s="335">
        <v>118</v>
      </c>
    </row>
    <row r="2965" spans="1:5">
      <c r="A2965" s="335">
        <v>24</v>
      </c>
      <c r="B2965" s="375">
        <v>40340</v>
      </c>
      <c r="C2965" s="335">
        <v>0</v>
      </c>
      <c r="D2965" s="335">
        <v>100</v>
      </c>
      <c r="E2965" s="335">
        <v>127</v>
      </c>
    </row>
    <row r="2966" spans="1:5">
      <c r="A2966" s="335">
        <v>24</v>
      </c>
      <c r="B2966" s="375">
        <v>40340</v>
      </c>
      <c r="C2966" s="335">
        <v>0</v>
      </c>
      <c r="D2966" s="335">
        <v>100</v>
      </c>
      <c r="E2966" s="335">
        <v>131</v>
      </c>
    </row>
    <row r="2967" spans="1:5">
      <c r="A2967" s="335">
        <v>24</v>
      </c>
      <c r="B2967" s="375">
        <v>40340</v>
      </c>
      <c r="C2967" s="335">
        <v>0</v>
      </c>
      <c r="D2967" s="335">
        <v>100</v>
      </c>
      <c r="E2967" s="335">
        <v>144</v>
      </c>
    </row>
    <row r="2968" spans="1:5">
      <c r="A2968" s="335">
        <v>24</v>
      </c>
      <c r="B2968" s="375">
        <v>40340</v>
      </c>
      <c r="C2968" s="335">
        <v>0</v>
      </c>
      <c r="D2968" s="335">
        <v>100</v>
      </c>
      <c r="E2968" s="335">
        <v>123</v>
      </c>
    </row>
    <row r="2969" spans="1:5">
      <c r="A2969" s="335">
        <v>24</v>
      </c>
      <c r="B2969" s="375">
        <v>40340</v>
      </c>
      <c r="C2969" s="335">
        <v>30</v>
      </c>
      <c r="D2969" s="335">
        <v>10</v>
      </c>
      <c r="E2969" s="335">
        <v>95</v>
      </c>
    </row>
    <row r="2970" spans="1:5">
      <c r="A2970" s="335">
        <v>24</v>
      </c>
      <c r="B2970" s="375">
        <v>40340</v>
      </c>
      <c r="C2970" s="335">
        <v>30</v>
      </c>
      <c r="D2970" s="335">
        <v>10</v>
      </c>
      <c r="E2970" s="335">
        <v>97</v>
      </c>
    </row>
    <row r="2971" spans="1:5">
      <c r="A2971" s="335">
        <v>24</v>
      </c>
      <c r="B2971" s="375">
        <v>40340</v>
      </c>
      <c r="C2971" s="335">
        <v>30</v>
      </c>
      <c r="D2971" s="335">
        <v>10</v>
      </c>
      <c r="E2971" s="335">
        <v>91</v>
      </c>
    </row>
    <row r="2972" spans="1:5">
      <c r="A2972" s="335">
        <v>24</v>
      </c>
      <c r="B2972" s="375">
        <v>40340</v>
      </c>
      <c r="C2972" s="335">
        <v>30</v>
      </c>
      <c r="D2972" s="335">
        <v>10</v>
      </c>
      <c r="E2972" s="335">
        <v>85</v>
      </c>
    </row>
    <row r="2973" spans="1:5">
      <c r="A2973" s="335">
        <v>24</v>
      </c>
      <c r="B2973" s="375">
        <v>40340</v>
      </c>
      <c r="C2973" s="335">
        <v>30</v>
      </c>
      <c r="D2973" s="335">
        <v>10</v>
      </c>
      <c r="E2973" s="335">
        <v>86</v>
      </c>
    </row>
    <row r="2974" spans="1:5">
      <c r="A2974" s="335">
        <v>24</v>
      </c>
      <c r="B2974" s="375">
        <v>40340</v>
      </c>
      <c r="C2974" s="335">
        <v>30</v>
      </c>
      <c r="D2974" s="335">
        <v>10</v>
      </c>
      <c r="E2974" s="335">
        <v>91</v>
      </c>
    </row>
    <row r="2975" spans="1:5">
      <c r="A2975" s="335">
        <v>24</v>
      </c>
      <c r="B2975" s="375">
        <v>40340</v>
      </c>
      <c r="C2975" s="335">
        <v>30</v>
      </c>
      <c r="D2975" s="335">
        <v>10</v>
      </c>
      <c r="E2975" s="335">
        <v>100</v>
      </c>
    </row>
    <row r="2976" spans="1:5">
      <c r="A2976" s="335">
        <v>24</v>
      </c>
      <c r="B2976" s="375">
        <v>40340</v>
      </c>
      <c r="C2976" s="335">
        <v>30</v>
      </c>
      <c r="D2976" s="335">
        <v>10</v>
      </c>
      <c r="E2976" s="335">
        <v>97</v>
      </c>
    </row>
    <row r="2977" spans="1:5">
      <c r="A2977" s="335">
        <v>24</v>
      </c>
      <c r="B2977" s="375">
        <v>40340</v>
      </c>
      <c r="C2977" s="335">
        <v>30</v>
      </c>
      <c r="D2977" s="335">
        <v>10</v>
      </c>
      <c r="E2977" s="335">
        <v>89</v>
      </c>
    </row>
    <row r="2978" spans="1:5">
      <c r="A2978" s="335">
        <v>24</v>
      </c>
      <c r="B2978" s="375">
        <v>40340</v>
      </c>
      <c r="C2978" s="335">
        <v>30</v>
      </c>
      <c r="D2978" s="335">
        <v>10</v>
      </c>
      <c r="E2978" s="335">
        <v>93</v>
      </c>
    </row>
    <row r="2979" spans="1:5">
      <c r="A2979" s="335">
        <v>24</v>
      </c>
      <c r="B2979" s="375">
        <v>40340</v>
      </c>
      <c r="C2979" s="335">
        <v>30</v>
      </c>
      <c r="D2979" s="335">
        <v>10</v>
      </c>
      <c r="E2979" s="335">
        <v>90</v>
      </c>
    </row>
    <row r="2980" spans="1:5">
      <c r="A2980" s="335">
        <v>24</v>
      </c>
      <c r="B2980" s="375">
        <v>40340</v>
      </c>
      <c r="C2980" s="335">
        <v>30</v>
      </c>
      <c r="D2980" s="335">
        <v>10</v>
      </c>
      <c r="E2980" s="335">
        <v>102</v>
      </c>
    </row>
    <row r="2981" spans="1:5">
      <c r="A2981" s="335">
        <v>24</v>
      </c>
      <c r="B2981" s="375">
        <v>40340</v>
      </c>
      <c r="C2981" s="335">
        <v>30</v>
      </c>
      <c r="D2981" s="335">
        <v>10</v>
      </c>
      <c r="E2981" s="335">
        <v>88</v>
      </c>
    </row>
    <row r="2982" spans="1:5">
      <c r="A2982" s="335">
        <v>24</v>
      </c>
      <c r="B2982" s="375">
        <v>40340</v>
      </c>
      <c r="C2982" s="335">
        <v>30</v>
      </c>
      <c r="D2982" s="335">
        <v>10</v>
      </c>
      <c r="E2982" s="335">
        <v>88</v>
      </c>
    </row>
    <row r="2983" spans="1:5">
      <c r="A2983" s="335">
        <v>24</v>
      </c>
      <c r="B2983" s="375">
        <v>40340</v>
      </c>
      <c r="C2983" s="335">
        <v>30</v>
      </c>
      <c r="D2983" s="335">
        <v>10</v>
      </c>
      <c r="E2983" s="335">
        <v>85</v>
      </c>
    </row>
    <row r="2984" spans="1:5">
      <c r="A2984" s="335">
        <v>24</v>
      </c>
      <c r="B2984" s="375">
        <v>40340</v>
      </c>
      <c r="C2984" s="335">
        <v>30</v>
      </c>
      <c r="D2984" s="335">
        <v>10</v>
      </c>
      <c r="E2984" s="335">
        <v>100</v>
      </c>
    </row>
    <row r="2985" spans="1:5">
      <c r="A2985" s="335">
        <v>24</v>
      </c>
      <c r="B2985" s="375">
        <v>40340</v>
      </c>
      <c r="C2985" s="335">
        <v>30</v>
      </c>
      <c r="D2985" s="335">
        <v>10</v>
      </c>
      <c r="E2985" s="335">
        <v>99</v>
      </c>
    </row>
    <row r="2986" spans="1:5">
      <c r="A2986" s="335">
        <v>24</v>
      </c>
      <c r="B2986" s="375">
        <v>40340</v>
      </c>
      <c r="C2986" s="335">
        <v>30</v>
      </c>
      <c r="D2986" s="335">
        <v>10</v>
      </c>
      <c r="E2986" s="335">
        <v>96</v>
      </c>
    </row>
    <row r="2987" spans="1:5">
      <c r="A2987" s="335">
        <v>24</v>
      </c>
      <c r="B2987" s="375">
        <v>40340</v>
      </c>
      <c r="C2987" s="335">
        <v>30</v>
      </c>
      <c r="D2987" s="335">
        <v>10</v>
      </c>
      <c r="E2987" s="335">
        <v>102</v>
      </c>
    </row>
    <row r="2988" spans="1:5">
      <c r="A2988" s="335">
        <v>24</v>
      </c>
      <c r="B2988" s="375">
        <v>40340</v>
      </c>
      <c r="C2988" s="335">
        <v>30</v>
      </c>
      <c r="D2988" s="335">
        <v>10</v>
      </c>
      <c r="E2988" s="335">
        <v>85</v>
      </c>
    </row>
    <row r="2989" spans="1:5">
      <c r="A2989" s="335">
        <v>24</v>
      </c>
      <c r="B2989" s="375">
        <v>40340</v>
      </c>
      <c r="C2989" s="335">
        <v>30</v>
      </c>
      <c r="D2989" s="335">
        <v>10</v>
      </c>
      <c r="E2989" s="335">
        <v>90</v>
      </c>
    </row>
    <row r="2990" spans="1:5">
      <c r="A2990" s="335">
        <v>24</v>
      </c>
      <c r="B2990" s="375">
        <v>40340</v>
      </c>
      <c r="C2990" s="335">
        <v>0</v>
      </c>
      <c r="D2990" s="335">
        <v>10</v>
      </c>
      <c r="E2990" s="335">
        <v>74</v>
      </c>
    </row>
    <row r="2991" spans="1:5">
      <c r="A2991" s="335">
        <v>24</v>
      </c>
      <c r="B2991" s="375">
        <v>40340</v>
      </c>
      <c r="C2991" s="335">
        <v>0</v>
      </c>
      <c r="D2991" s="335">
        <v>10</v>
      </c>
      <c r="E2991" s="335">
        <v>78</v>
      </c>
    </row>
    <row r="2992" spans="1:5">
      <c r="A2992" s="335">
        <v>24</v>
      </c>
      <c r="B2992" s="375">
        <v>40340</v>
      </c>
      <c r="C2992" s="335">
        <v>0</v>
      </c>
      <c r="D2992" s="335">
        <v>10</v>
      </c>
      <c r="E2992" s="335">
        <v>83</v>
      </c>
    </row>
    <row r="2993" spans="1:5">
      <c r="A2993" s="335">
        <v>24</v>
      </c>
      <c r="B2993" s="375">
        <v>40340</v>
      </c>
      <c r="C2993" s="335">
        <v>0</v>
      </c>
      <c r="D2993" s="335">
        <v>70</v>
      </c>
      <c r="E2993" s="335">
        <v>99</v>
      </c>
    </row>
    <row r="2994" spans="1:5">
      <c r="A2994" s="335">
        <v>24</v>
      </c>
      <c r="B2994" s="375">
        <v>40340</v>
      </c>
      <c r="C2994" s="335">
        <v>0</v>
      </c>
      <c r="D2994" s="335">
        <v>100</v>
      </c>
      <c r="E2994" s="335">
        <v>120</v>
      </c>
    </row>
    <row r="2995" spans="1:5">
      <c r="A2995" s="335">
        <v>24</v>
      </c>
      <c r="B2995" s="375">
        <v>40340</v>
      </c>
      <c r="C2995" s="335">
        <v>0</v>
      </c>
      <c r="D2995" s="335">
        <v>100</v>
      </c>
      <c r="E2995" s="335">
        <v>128</v>
      </c>
    </row>
    <row r="2996" spans="1:5">
      <c r="A2996" s="335">
        <v>24</v>
      </c>
      <c r="B2996" s="375">
        <v>40341</v>
      </c>
      <c r="C2996" s="335">
        <v>30</v>
      </c>
      <c r="D2996" s="335">
        <v>10</v>
      </c>
      <c r="E2996" s="335">
        <v>100</v>
      </c>
    </row>
    <row r="2997" spans="1:5">
      <c r="A2997" s="335">
        <v>24</v>
      </c>
      <c r="B2997" s="375">
        <v>40341</v>
      </c>
      <c r="C2997" s="335">
        <v>30</v>
      </c>
      <c r="D2997" s="335">
        <v>10</v>
      </c>
      <c r="E2997" s="335">
        <v>92</v>
      </c>
    </row>
    <row r="2998" spans="1:5">
      <c r="A2998" s="335">
        <v>24</v>
      </c>
      <c r="B2998" s="375">
        <v>40341</v>
      </c>
      <c r="C2998" s="335">
        <v>30</v>
      </c>
      <c r="D2998" s="335">
        <v>10</v>
      </c>
      <c r="E2998" s="335">
        <v>101</v>
      </c>
    </row>
    <row r="2999" spans="1:5">
      <c r="A2999" s="335">
        <v>24</v>
      </c>
      <c r="B2999" s="375">
        <v>40341</v>
      </c>
      <c r="C2999" s="335">
        <v>30</v>
      </c>
      <c r="D2999" s="335">
        <v>10</v>
      </c>
      <c r="E2999" s="335">
        <v>96</v>
      </c>
    </row>
    <row r="3000" spans="1:5">
      <c r="A3000" s="335">
        <v>24</v>
      </c>
      <c r="B3000" s="375">
        <v>40341</v>
      </c>
      <c r="C3000" s="335">
        <v>30</v>
      </c>
      <c r="D3000" s="335">
        <v>10</v>
      </c>
      <c r="E3000" s="335">
        <v>98</v>
      </c>
    </row>
    <row r="3001" spans="1:5">
      <c r="A3001" s="335">
        <v>24</v>
      </c>
      <c r="B3001" s="375">
        <v>40341</v>
      </c>
      <c r="C3001" s="335">
        <v>30</v>
      </c>
      <c r="D3001" s="335">
        <v>10</v>
      </c>
      <c r="E3001" s="335">
        <v>84</v>
      </c>
    </row>
    <row r="3002" spans="1:5">
      <c r="A3002" s="335">
        <v>24</v>
      </c>
      <c r="B3002" s="375">
        <v>40341</v>
      </c>
      <c r="C3002" s="335">
        <v>30</v>
      </c>
      <c r="D3002" s="335">
        <v>10</v>
      </c>
      <c r="E3002" s="335">
        <v>97</v>
      </c>
    </row>
    <row r="3003" spans="1:5">
      <c r="A3003" s="335">
        <v>24</v>
      </c>
      <c r="B3003" s="375">
        <v>40341</v>
      </c>
      <c r="C3003" s="335">
        <v>30</v>
      </c>
      <c r="D3003" s="335">
        <v>10</v>
      </c>
      <c r="E3003" s="335">
        <v>94</v>
      </c>
    </row>
    <row r="3004" spans="1:5">
      <c r="A3004" s="335">
        <v>24</v>
      </c>
      <c r="B3004" s="375">
        <v>40341</v>
      </c>
      <c r="C3004" s="335">
        <v>30</v>
      </c>
      <c r="D3004" s="335">
        <v>10</v>
      </c>
      <c r="E3004" s="335">
        <v>96</v>
      </c>
    </row>
    <row r="3005" spans="1:5">
      <c r="A3005" s="335">
        <v>24</v>
      </c>
      <c r="B3005" s="375">
        <v>40341</v>
      </c>
      <c r="C3005" s="335">
        <v>30</v>
      </c>
      <c r="D3005" s="335">
        <v>10</v>
      </c>
      <c r="E3005" s="335">
        <v>91</v>
      </c>
    </row>
    <row r="3006" spans="1:5">
      <c r="A3006" s="335">
        <v>24</v>
      </c>
      <c r="B3006" s="375">
        <v>40341</v>
      </c>
      <c r="C3006" s="335">
        <v>30</v>
      </c>
      <c r="D3006" s="335">
        <v>10</v>
      </c>
      <c r="E3006" s="335">
        <v>85</v>
      </c>
    </row>
    <row r="3007" spans="1:5">
      <c r="A3007" s="335">
        <v>24</v>
      </c>
      <c r="B3007" s="375">
        <v>40341</v>
      </c>
      <c r="C3007" s="335">
        <v>30</v>
      </c>
      <c r="D3007" s="335">
        <v>10</v>
      </c>
      <c r="E3007" s="335">
        <v>95</v>
      </c>
    </row>
    <row r="3008" spans="1:5">
      <c r="A3008" s="335">
        <v>24</v>
      </c>
      <c r="B3008" s="375">
        <v>40341</v>
      </c>
      <c r="C3008" s="335">
        <v>30</v>
      </c>
      <c r="D3008" s="335">
        <v>10</v>
      </c>
      <c r="E3008" s="335">
        <v>89</v>
      </c>
    </row>
    <row r="3009" spans="1:5">
      <c r="A3009" s="335">
        <v>24</v>
      </c>
      <c r="B3009" s="375">
        <v>40341</v>
      </c>
      <c r="C3009" s="335">
        <v>30</v>
      </c>
      <c r="D3009" s="335">
        <v>10</v>
      </c>
      <c r="E3009" s="335">
        <v>106</v>
      </c>
    </row>
    <row r="3010" spans="1:5">
      <c r="A3010" s="335">
        <v>24</v>
      </c>
      <c r="B3010" s="375">
        <v>40341</v>
      </c>
      <c r="C3010" s="335">
        <v>30</v>
      </c>
      <c r="D3010" s="335">
        <v>10</v>
      </c>
      <c r="E3010" s="335">
        <v>95</v>
      </c>
    </row>
    <row r="3011" spans="1:5">
      <c r="A3011" s="335">
        <v>24</v>
      </c>
      <c r="B3011" s="375">
        <v>40341</v>
      </c>
      <c r="C3011" s="335">
        <v>30</v>
      </c>
      <c r="D3011" s="335">
        <v>10</v>
      </c>
      <c r="E3011" s="335">
        <v>84</v>
      </c>
    </row>
    <row r="3012" spans="1:5">
      <c r="A3012" s="335">
        <v>24</v>
      </c>
      <c r="B3012" s="375">
        <v>40341</v>
      </c>
      <c r="C3012" s="335">
        <v>30</v>
      </c>
      <c r="D3012" s="335">
        <v>10</v>
      </c>
      <c r="E3012" s="335">
        <v>92</v>
      </c>
    </row>
    <row r="3013" spans="1:5">
      <c r="A3013" s="335">
        <v>24</v>
      </c>
      <c r="B3013" s="375">
        <v>40341</v>
      </c>
      <c r="C3013" s="335">
        <v>30</v>
      </c>
      <c r="D3013" s="335">
        <v>10</v>
      </c>
      <c r="E3013" s="335">
        <v>98</v>
      </c>
    </row>
    <row r="3014" spans="1:5">
      <c r="A3014" s="335">
        <v>24</v>
      </c>
      <c r="B3014" s="375">
        <v>40341</v>
      </c>
      <c r="C3014" s="335">
        <v>30</v>
      </c>
      <c r="D3014" s="335">
        <v>10</v>
      </c>
      <c r="E3014" s="335">
        <v>85</v>
      </c>
    </row>
    <row r="3015" spans="1:5">
      <c r="A3015" s="335">
        <v>24</v>
      </c>
      <c r="B3015" s="375">
        <v>40341</v>
      </c>
      <c r="C3015" s="335">
        <v>30</v>
      </c>
      <c r="D3015" s="335">
        <v>10</v>
      </c>
      <c r="E3015" s="335">
        <v>85</v>
      </c>
    </row>
    <row r="3016" spans="1:5">
      <c r="A3016" s="335">
        <v>24</v>
      </c>
      <c r="B3016" s="375">
        <v>40341</v>
      </c>
      <c r="C3016" s="335">
        <v>30</v>
      </c>
      <c r="D3016" s="335">
        <v>10</v>
      </c>
      <c r="E3016" s="335">
        <v>92</v>
      </c>
    </row>
    <row r="3017" spans="1:5">
      <c r="A3017" s="335">
        <v>24</v>
      </c>
      <c r="B3017" s="375">
        <v>40341</v>
      </c>
      <c r="C3017" s="335">
        <v>30</v>
      </c>
      <c r="D3017" s="335">
        <v>10</v>
      </c>
      <c r="E3017" s="335">
        <v>104</v>
      </c>
    </row>
    <row r="3018" spans="1:5">
      <c r="A3018" s="335">
        <v>24</v>
      </c>
      <c r="B3018" s="375">
        <v>40341</v>
      </c>
      <c r="C3018" s="335">
        <v>30</v>
      </c>
      <c r="D3018" s="335">
        <v>10</v>
      </c>
      <c r="E3018" s="335">
        <v>78</v>
      </c>
    </row>
    <row r="3019" spans="1:5">
      <c r="A3019" s="335">
        <v>24</v>
      </c>
      <c r="B3019" s="375">
        <v>40341</v>
      </c>
      <c r="C3019" s="335">
        <v>30</v>
      </c>
      <c r="D3019" s="335">
        <v>10</v>
      </c>
      <c r="E3019" s="335">
        <v>94</v>
      </c>
    </row>
    <row r="3020" spans="1:5">
      <c r="A3020" s="335">
        <v>24</v>
      </c>
      <c r="B3020" s="375">
        <v>40341</v>
      </c>
      <c r="C3020" s="335">
        <v>30</v>
      </c>
      <c r="D3020" s="335">
        <v>10</v>
      </c>
      <c r="E3020" s="335">
        <v>100</v>
      </c>
    </row>
    <row r="3021" spans="1:5">
      <c r="A3021" s="335">
        <v>24</v>
      </c>
      <c r="B3021" s="375">
        <v>40341</v>
      </c>
      <c r="C3021" s="335">
        <v>30</v>
      </c>
      <c r="D3021" s="335">
        <v>10</v>
      </c>
      <c r="E3021" s="335">
        <v>88</v>
      </c>
    </row>
    <row r="3022" spans="1:5">
      <c r="A3022" s="335">
        <v>24</v>
      </c>
      <c r="B3022" s="375">
        <v>40341</v>
      </c>
      <c r="C3022" s="335">
        <v>30</v>
      </c>
      <c r="D3022" s="335">
        <v>10</v>
      </c>
      <c r="E3022" s="335">
        <v>93</v>
      </c>
    </row>
    <row r="3023" spans="1:5">
      <c r="A3023" s="335">
        <v>24</v>
      </c>
      <c r="B3023" s="375">
        <v>40341</v>
      </c>
      <c r="C3023" s="335">
        <v>30</v>
      </c>
      <c r="D3023" s="335">
        <v>10</v>
      </c>
      <c r="E3023" s="335">
        <v>84</v>
      </c>
    </row>
    <row r="3024" spans="1:5">
      <c r="A3024" s="335">
        <v>24</v>
      </c>
      <c r="B3024" s="375">
        <v>40341</v>
      </c>
      <c r="C3024" s="335">
        <v>30</v>
      </c>
      <c r="D3024" s="335">
        <v>10</v>
      </c>
      <c r="E3024" s="335">
        <v>91</v>
      </c>
    </row>
    <row r="3025" spans="1:5">
      <c r="A3025" s="335">
        <v>24</v>
      </c>
      <c r="B3025" s="375">
        <v>40341</v>
      </c>
      <c r="C3025" s="335">
        <v>30</v>
      </c>
      <c r="D3025" s="335">
        <v>10</v>
      </c>
      <c r="E3025" s="335">
        <v>92</v>
      </c>
    </row>
    <row r="3026" spans="1:5">
      <c r="A3026" s="335">
        <v>24</v>
      </c>
      <c r="B3026" s="375">
        <v>40341</v>
      </c>
      <c r="C3026" s="335">
        <v>0</v>
      </c>
      <c r="D3026" s="335">
        <v>10</v>
      </c>
      <c r="E3026" s="335">
        <v>75</v>
      </c>
    </row>
    <row r="3027" spans="1:5">
      <c r="A3027" s="335">
        <v>24</v>
      </c>
      <c r="B3027" s="375">
        <v>40341</v>
      </c>
      <c r="C3027" s="335">
        <v>0</v>
      </c>
      <c r="D3027" s="335">
        <v>10</v>
      </c>
      <c r="E3027" s="335">
        <v>82</v>
      </c>
    </row>
    <row r="3028" spans="1:5">
      <c r="A3028" s="335">
        <v>24</v>
      </c>
      <c r="B3028" s="375">
        <v>40341</v>
      </c>
      <c r="C3028" s="335">
        <v>0</v>
      </c>
      <c r="D3028" s="335">
        <v>10</v>
      </c>
      <c r="E3028" s="335">
        <v>77</v>
      </c>
    </row>
    <row r="3029" spans="1:5">
      <c r="A3029" s="335">
        <v>24</v>
      </c>
      <c r="B3029" s="375">
        <v>40341</v>
      </c>
      <c r="C3029" s="335">
        <v>0</v>
      </c>
      <c r="D3029" s="335">
        <v>10</v>
      </c>
      <c r="E3029" s="335">
        <v>85</v>
      </c>
    </row>
    <row r="3030" spans="1:5">
      <c r="A3030" s="335">
        <v>24</v>
      </c>
      <c r="B3030" s="375">
        <v>40341</v>
      </c>
      <c r="C3030" s="335">
        <v>0</v>
      </c>
      <c r="D3030" s="335">
        <v>10</v>
      </c>
      <c r="E3030" s="335">
        <v>86</v>
      </c>
    </row>
    <row r="3031" spans="1:5">
      <c r="A3031" s="335">
        <v>24</v>
      </c>
      <c r="B3031" s="375">
        <v>40341</v>
      </c>
      <c r="C3031" s="335">
        <v>0</v>
      </c>
      <c r="D3031" s="335">
        <v>10</v>
      </c>
      <c r="E3031" s="335">
        <v>80</v>
      </c>
    </row>
    <row r="3032" spans="1:5">
      <c r="A3032" s="335">
        <v>24</v>
      </c>
      <c r="B3032" s="375">
        <v>40341</v>
      </c>
      <c r="C3032" s="335">
        <v>0</v>
      </c>
      <c r="D3032" s="335">
        <v>10</v>
      </c>
      <c r="E3032" s="335">
        <v>75</v>
      </c>
    </row>
    <row r="3033" spans="1:5">
      <c r="A3033" s="335">
        <v>24</v>
      </c>
      <c r="B3033" s="375">
        <v>40341</v>
      </c>
      <c r="C3033" s="335">
        <v>0</v>
      </c>
      <c r="D3033" s="335">
        <v>10</v>
      </c>
      <c r="E3033" s="335">
        <v>70</v>
      </c>
    </row>
    <row r="3034" spans="1:5">
      <c r="A3034" s="335">
        <v>24</v>
      </c>
      <c r="B3034" s="375">
        <v>40341</v>
      </c>
      <c r="C3034" s="335">
        <v>0</v>
      </c>
      <c r="D3034" s="335">
        <v>10</v>
      </c>
      <c r="E3034" s="335">
        <v>80</v>
      </c>
    </row>
    <row r="3035" spans="1:5">
      <c r="A3035" s="335">
        <v>24</v>
      </c>
      <c r="B3035" s="375">
        <v>40341</v>
      </c>
      <c r="C3035" s="335">
        <v>0</v>
      </c>
      <c r="D3035" s="335">
        <v>10</v>
      </c>
      <c r="E3035" s="335">
        <v>75</v>
      </c>
    </row>
    <row r="3036" spans="1:5">
      <c r="A3036" s="335">
        <v>24</v>
      </c>
      <c r="B3036" s="375">
        <v>40341</v>
      </c>
      <c r="C3036" s="335">
        <v>0</v>
      </c>
      <c r="D3036" s="335">
        <v>10</v>
      </c>
      <c r="E3036" s="335">
        <v>82</v>
      </c>
    </row>
    <row r="3037" spans="1:5">
      <c r="A3037" s="335">
        <v>24</v>
      </c>
      <c r="B3037" s="375">
        <v>40341</v>
      </c>
      <c r="C3037" s="335">
        <v>0</v>
      </c>
      <c r="D3037" s="335">
        <v>10</v>
      </c>
      <c r="E3037" s="335">
        <v>82</v>
      </c>
    </row>
    <row r="3038" spans="1:5">
      <c r="A3038" s="335">
        <v>24</v>
      </c>
      <c r="B3038" s="375">
        <v>40341</v>
      </c>
      <c r="C3038" s="335">
        <v>0</v>
      </c>
      <c r="D3038" s="335">
        <v>10</v>
      </c>
      <c r="E3038" s="335">
        <v>76</v>
      </c>
    </row>
    <row r="3039" spans="1:5">
      <c r="A3039" s="335">
        <v>24</v>
      </c>
      <c r="B3039" s="375">
        <v>40341</v>
      </c>
      <c r="C3039" s="335">
        <v>0</v>
      </c>
      <c r="D3039" s="335">
        <v>10</v>
      </c>
      <c r="E3039" s="335">
        <v>80</v>
      </c>
    </row>
    <row r="3040" spans="1:5">
      <c r="A3040" s="335">
        <v>24</v>
      </c>
      <c r="B3040" s="375">
        <v>40341</v>
      </c>
      <c r="C3040" s="335">
        <v>0</v>
      </c>
      <c r="D3040" s="335">
        <v>70</v>
      </c>
      <c r="E3040" s="335">
        <v>93</v>
      </c>
    </row>
    <row r="3041" spans="1:5">
      <c r="A3041" s="335">
        <v>24</v>
      </c>
      <c r="B3041" s="375">
        <v>40341</v>
      </c>
      <c r="C3041" s="335">
        <v>0</v>
      </c>
      <c r="D3041" s="335">
        <v>70</v>
      </c>
      <c r="E3041" s="335">
        <v>75</v>
      </c>
    </row>
    <row r="3042" spans="1:5">
      <c r="A3042" s="335">
        <v>24</v>
      </c>
      <c r="B3042" s="375">
        <v>40341</v>
      </c>
      <c r="C3042" s="335">
        <v>0</v>
      </c>
      <c r="D3042" s="335">
        <v>41</v>
      </c>
      <c r="E3042" s="335">
        <v>102</v>
      </c>
    </row>
    <row r="3043" spans="1:5">
      <c r="A3043" s="335">
        <v>24</v>
      </c>
      <c r="B3043" s="375">
        <v>40341</v>
      </c>
      <c r="C3043" s="335">
        <v>0</v>
      </c>
      <c r="D3043" s="335">
        <v>41</v>
      </c>
      <c r="E3043" s="335">
        <v>118</v>
      </c>
    </row>
    <row r="3044" spans="1:5">
      <c r="A3044" s="335">
        <v>24</v>
      </c>
      <c r="B3044" s="375">
        <v>40341</v>
      </c>
      <c r="C3044" s="335">
        <v>0</v>
      </c>
      <c r="D3044" s="335">
        <v>41</v>
      </c>
      <c r="E3044" s="335">
        <v>90</v>
      </c>
    </row>
    <row r="3045" spans="1:5">
      <c r="A3045" s="335">
        <v>24</v>
      </c>
      <c r="B3045" s="375">
        <v>40341</v>
      </c>
      <c r="C3045" s="335">
        <v>0</v>
      </c>
      <c r="D3045" s="335">
        <v>100</v>
      </c>
      <c r="E3045" s="335">
        <v>146</v>
      </c>
    </row>
    <row r="3046" spans="1:5">
      <c r="A3046" s="335">
        <v>24</v>
      </c>
      <c r="B3046" s="375">
        <v>40341</v>
      </c>
      <c r="C3046" s="335">
        <v>0</v>
      </c>
      <c r="D3046" s="335">
        <v>100</v>
      </c>
      <c r="E3046" s="335">
        <v>121</v>
      </c>
    </row>
    <row r="3047" spans="1:5">
      <c r="A3047" s="335">
        <v>24</v>
      </c>
      <c r="B3047" s="375">
        <v>40341</v>
      </c>
      <c r="C3047" s="335">
        <v>0</v>
      </c>
      <c r="D3047" s="335">
        <v>100</v>
      </c>
      <c r="E3047" s="335">
        <v>145</v>
      </c>
    </row>
    <row r="3048" spans="1:5">
      <c r="A3048" s="335">
        <v>24</v>
      </c>
      <c r="B3048" s="375">
        <v>40341</v>
      </c>
      <c r="C3048" s="335">
        <v>0</v>
      </c>
      <c r="D3048" s="335">
        <v>100</v>
      </c>
      <c r="E3048" s="335">
        <v>124</v>
      </c>
    </row>
    <row r="3049" spans="1:5">
      <c r="A3049" s="335">
        <v>24</v>
      </c>
      <c r="B3049" s="375">
        <v>40341</v>
      </c>
      <c r="C3049" s="335">
        <v>0</v>
      </c>
      <c r="D3049" s="335">
        <v>100</v>
      </c>
      <c r="E3049" s="335">
        <v>111</v>
      </c>
    </row>
    <row r="3050" spans="1:5">
      <c r="A3050" s="335">
        <v>24</v>
      </c>
      <c r="B3050" s="375">
        <v>40341</v>
      </c>
      <c r="C3050" s="335">
        <v>0</v>
      </c>
      <c r="D3050" s="335">
        <v>100</v>
      </c>
      <c r="E3050" s="335">
        <v>116</v>
      </c>
    </row>
    <row r="3051" spans="1:5">
      <c r="A3051" s="335">
        <v>24</v>
      </c>
      <c r="B3051" s="375">
        <v>40341</v>
      </c>
      <c r="C3051" s="335">
        <v>0</v>
      </c>
      <c r="D3051" s="335">
        <v>100</v>
      </c>
      <c r="E3051" s="335">
        <v>154</v>
      </c>
    </row>
    <row r="3052" spans="1:5">
      <c r="A3052" s="335">
        <v>24</v>
      </c>
      <c r="B3052" s="375">
        <v>40341</v>
      </c>
      <c r="C3052" s="335">
        <v>0</v>
      </c>
      <c r="D3052" s="335">
        <v>100</v>
      </c>
      <c r="E3052" s="335">
        <v>131</v>
      </c>
    </row>
    <row r="3053" spans="1:5">
      <c r="A3053" s="335">
        <v>24</v>
      </c>
      <c r="B3053" s="375">
        <v>40341</v>
      </c>
      <c r="C3053" s="335">
        <v>0</v>
      </c>
      <c r="D3053" s="335">
        <v>100</v>
      </c>
      <c r="E3053" s="335">
        <v>118</v>
      </c>
    </row>
    <row r="3054" spans="1:5">
      <c r="A3054" s="335">
        <v>24</v>
      </c>
      <c r="B3054" s="375">
        <v>40342</v>
      </c>
      <c r="C3054" s="335">
        <v>0</v>
      </c>
      <c r="D3054" s="335">
        <v>10</v>
      </c>
      <c r="E3054" s="335">
        <v>80</v>
      </c>
    </row>
    <row r="3055" spans="1:5">
      <c r="A3055" s="335">
        <v>24</v>
      </c>
      <c r="B3055" s="375">
        <v>40342</v>
      </c>
      <c r="C3055" s="335">
        <v>0</v>
      </c>
      <c r="D3055" s="335">
        <v>10</v>
      </c>
      <c r="E3055" s="335">
        <v>74</v>
      </c>
    </row>
    <row r="3056" spans="1:5">
      <c r="A3056" s="335">
        <v>24</v>
      </c>
      <c r="B3056" s="375">
        <v>40342</v>
      </c>
      <c r="C3056" s="335">
        <v>0</v>
      </c>
      <c r="D3056" s="335">
        <v>10</v>
      </c>
      <c r="E3056" s="335">
        <v>77</v>
      </c>
    </row>
    <row r="3057" spans="1:5">
      <c r="A3057" s="335">
        <v>24</v>
      </c>
      <c r="B3057" s="375">
        <v>40342</v>
      </c>
      <c r="C3057" s="335">
        <v>0</v>
      </c>
      <c r="D3057" s="335">
        <v>10</v>
      </c>
      <c r="E3057" s="335">
        <v>78</v>
      </c>
    </row>
    <row r="3058" spans="1:5">
      <c r="A3058" s="335">
        <v>24</v>
      </c>
      <c r="B3058" s="375">
        <v>40342</v>
      </c>
      <c r="C3058" s="335">
        <v>0</v>
      </c>
      <c r="D3058" s="335">
        <v>10</v>
      </c>
      <c r="E3058" s="335">
        <v>78</v>
      </c>
    </row>
    <row r="3059" spans="1:5">
      <c r="A3059" s="335">
        <v>24</v>
      </c>
      <c r="B3059" s="375">
        <v>40342</v>
      </c>
      <c r="C3059" s="335">
        <v>0</v>
      </c>
      <c r="D3059" s="335">
        <v>10</v>
      </c>
      <c r="E3059" s="335">
        <v>74</v>
      </c>
    </row>
    <row r="3060" spans="1:5">
      <c r="A3060" s="335">
        <v>24</v>
      </c>
      <c r="B3060" s="375">
        <v>40342</v>
      </c>
      <c r="C3060" s="335">
        <v>0</v>
      </c>
      <c r="D3060" s="335">
        <v>10</v>
      </c>
      <c r="E3060" s="335">
        <v>80</v>
      </c>
    </row>
    <row r="3061" spans="1:5">
      <c r="A3061" s="335">
        <v>24</v>
      </c>
      <c r="B3061" s="375">
        <v>40342</v>
      </c>
      <c r="C3061" s="335">
        <v>0</v>
      </c>
      <c r="D3061" s="335">
        <v>10</v>
      </c>
      <c r="E3061" s="335">
        <v>82</v>
      </c>
    </row>
    <row r="3062" spans="1:5">
      <c r="A3062" s="335">
        <v>24</v>
      </c>
      <c r="B3062" s="375">
        <v>40342</v>
      </c>
      <c r="C3062" s="335">
        <v>0</v>
      </c>
      <c r="D3062" s="335">
        <v>10</v>
      </c>
      <c r="E3062" s="335">
        <v>81</v>
      </c>
    </row>
    <row r="3063" spans="1:5">
      <c r="A3063" s="335">
        <v>24</v>
      </c>
      <c r="B3063" s="375">
        <v>40342</v>
      </c>
      <c r="C3063" s="335">
        <v>0</v>
      </c>
      <c r="D3063" s="335">
        <v>10</v>
      </c>
      <c r="E3063" s="335">
        <v>89</v>
      </c>
    </row>
    <row r="3064" spans="1:5">
      <c r="A3064" s="335">
        <v>24</v>
      </c>
      <c r="B3064" s="375">
        <v>40342</v>
      </c>
      <c r="C3064" s="335">
        <v>0</v>
      </c>
      <c r="D3064" s="335">
        <v>10</v>
      </c>
      <c r="E3064" s="335">
        <v>97</v>
      </c>
    </row>
    <row r="3065" spans="1:5">
      <c r="A3065" s="335">
        <v>24</v>
      </c>
      <c r="B3065" s="375">
        <v>40342</v>
      </c>
      <c r="C3065" s="335">
        <v>0</v>
      </c>
      <c r="D3065" s="335">
        <v>10</v>
      </c>
      <c r="E3065" s="335">
        <v>84</v>
      </c>
    </row>
    <row r="3066" spans="1:5">
      <c r="A3066" s="335">
        <v>24</v>
      </c>
      <c r="B3066" s="375">
        <v>40342</v>
      </c>
      <c r="C3066" s="335">
        <v>0</v>
      </c>
      <c r="D3066" s="335">
        <v>10</v>
      </c>
      <c r="E3066" s="335">
        <v>78</v>
      </c>
    </row>
    <row r="3067" spans="1:5">
      <c r="A3067" s="335">
        <v>24</v>
      </c>
      <c r="B3067" s="375">
        <v>40342</v>
      </c>
      <c r="C3067" s="335">
        <v>0</v>
      </c>
      <c r="D3067" s="335">
        <v>10</v>
      </c>
      <c r="E3067" s="335">
        <v>77</v>
      </c>
    </row>
    <row r="3068" spans="1:5">
      <c r="A3068" s="335">
        <v>24</v>
      </c>
      <c r="B3068" s="375">
        <v>40342</v>
      </c>
      <c r="C3068" s="335">
        <v>30</v>
      </c>
      <c r="D3068" s="335">
        <v>10</v>
      </c>
      <c r="E3068" s="335">
        <v>91</v>
      </c>
    </row>
    <row r="3069" spans="1:5">
      <c r="A3069" s="335">
        <v>24</v>
      </c>
      <c r="B3069" s="375">
        <v>40342</v>
      </c>
      <c r="C3069" s="335">
        <v>30</v>
      </c>
      <c r="D3069" s="335">
        <v>10</v>
      </c>
      <c r="E3069" s="335">
        <v>92</v>
      </c>
    </row>
    <row r="3070" spans="1:5">
      <c r="A3070" s="335">
        <v>24</v>
      </c>
      <c r="B3070" s="375">
        <v>40342</v>
      </c>
      <c r="C3070" s="335">
        <v>30</v>
      </c>
      <c r="D3070" s="335">
        <v>10</v>
      </c>
      <c r="E3070" s="335">
        <v>92</v>
      </c>
    </row>
    <row r="3071" spans="1:5">
      <c r="A3071" s="335">
        <v>24</v>
      </c>
      <c r="B3071" s="375">
        <v>40342</v>
      </c>
      <c r="C3071" s="335">
        <v>30</v>
      </c>
      <c r="D3071" s="335">
        <v>10</v>
      </c>
      <c r="E3071" s="335">
        <v>92</v>
      </c>
    </row>
    <row r="3072" spans="1:5">
      <c r="A3072" s="335">
        <v>24</v>
      </c>
      <c r="B3072" s="375">
        <v>40342</v>
      </c>
      <c r="C3072" s="335">
        <v>30</v>
      </c>
      <c r="D3072" s="335">
        <v>10</v>
      </c>
      <c r="E3072" s="335">
        <v>94</v>
      </c>
    </row>
    <row r="3073" spans="1:5">
      <c r="A3073" s="335">
        <v>24</v>
      </c>
      <c r="B3073" s="375">
        <v>40342</v>
      </c>
      <c r="C3073" s="335">
        <v>30</v>
      </c>
      <c r="D3073" s="335">
        <v>10</v>
      </c>
      <c r="E3073" s="335">
        <v>88</v>
      </c>
    </row>
    <row r="3074" spans="1:5">
      <c r="A3074" s="335">
        <v>24</v>
      </c>
      <c r="B3074" s="375">
        <v>40342</v>
      </c>
      <c r="C3074" s="335">
        <v>30</v>
      </c>
      <c r="D3074" s="335">
        <v>10</v>
      </c>
      <c r="E3074" s="335">
        <v>83</v>
      </c>
    </row>
    <row r="3075" spans="1:5">
      <c r="A3075" s="335">
        <v>24</v>
      </c>
      <c r="B3075" s="375">
        <v>40342</v>
      </c>
      <c r="C3075" s="335">
        <v>30</v>
      </c>
      <c r="D3075" s="335">
        <v>10</v>
      </c>
      <c r="E3075" s="335">
        <v>95</v>
      </c>
    </row>
    <row r="3076" spans="1:5">
      <c r="A3076" s="335">
        <v>24</v>
      </c>
      <c r="B3076" s="375">
        <v>40342</v>
      </c>
      <c r="C3076" s="335">
        <v>8</v>
      </c>
      <c r="D3076" s="335">
        <v>41</v>
      </c>
      <c r="E3076" s="335">
        <v>112</v>
      </c>
    </row>
    <row r="3077" spans="1:5">
      <c r="A3077" s="335">
        <v>24</v>
      </c>
      <c r="B3077" s="375">
        <v>40342</v>
      </c>
      <c r="C3077" s="335">
        <v>0</v>
      </c>
      <c r="D3077" s="335">
        <v>41</v>
      </c>
      <c r="E3077" s="335">
        <v>115</v>
      </c>
    </row>
    <row r="3078" spans="1:5">
      <c r="A3078" s="335">
        <v>24</v>
      </c>
      <c r="B3078" s="375">
        <v>40342</v>
      </c>
      <c r="C3078" s="335">
        <v>0</v>
      </c>
      <c r="D3078" s="335">
        <v>41</v>
      </c>
      <c r="E3078" s="335">
        <v>92</v>
      </c>
    </row>
    <row r="3079" spans="1:5">
      <c r="A3079" s="335">
        <v>24</v>
      </c>
      <c r="B3079" s="375">
        <v>40342</v>
      </c>
      <c r="C3079" s="335">
        <v>0</v>
      </c>
      <c r="D3079" s="335">
        <v>70</v>
      </c>
      <c r="E3079" s="335">
        <v>82</v>
      </c>
    </row>
    <row r="3080" spans="1:5">
      <c r="A3080" s="335">
        <v>24</v>
      </c>
      <c r="B3080" s="375">
        <v>40342</v>
      </c>
      <c r="C3080" s="335">
        <v>0</v>
      </c>
      <c r="D3080" s="335">
        <v>71</v>
      </c>
      <c r="E3080" s="335">
        <v>112</v>
      </c>
    </row>
    <row r="3081" spans="1:5">
      <c r="A3081" s="335">
        <v>25</v>
      </c>
      <c r="B3081" s="375">
        <v>40343</v>
      </c>
      <c r="C3081" s="335">
        <v>0</v>
      </c>
      <c r="D3081" s="335">
        <v>71</v>
      </c>
      <c r="E3081" s="335">
        <v>151</v>
      </c>
    </row>
    <row r="3082" spans="1:5">
      <c r="A3082" s="335">
        <v>25</v>
      </c>
      <c r="B3082" s="375">
        <v>40343</v>
      </c>
      <c r="C3082" s="335">
        <v>0</v>
      </c>
      <c r="D3082" s="335">
        <v>61</v>
      </c>
      <c r="E3082" s="335">
        <v>143</v>
      </c>
    </row>
    <row r="3083" spans="1:5">
      <c r="A3083" s="335">
        <v>25</v>
      </c>
      <c r="B3083" s="375">
        <v>40343</v>
      </c>
      <c r="C3083" s="335">
        <v>30</v>
      </c>
      <c r="D3083" s="335">
        <v>10</v>
      </c>
      <c r="E3083" s="335">
        <v>86</v>
      </c>
    </row>
    <row r="3084" spans="1:5">
      <c r="A3084" s="335">
        <v>25</v>
      </c>
      <c r="B3084" s="375">
        <v>40343</v>
      </c>
      <c r="C3084" s="335">
        <v>30</v>
      </c>
      <c r="D3084" s="335">
        <v>10</v>
      </c>
      <c r="E3084" s="335">
        <v>91</v>
      </c>
    </row>
    <row r="3085" spans="1:5">
      <c r="A3085" s="335">
        <v>25</v>
      </c>
      <c r="B3085" s="375">
        <v>40343</v>
      </c>
      <c r="C3085" s="335">
        <v>30</v>
      </c>
      <c r="D3085" s="335">
        <v>10</v>
      </c>
      <c r="E3085" s="335">
        <v>95</v>
      </c>
    </row>
    <row r="3086" spans="1:5">
      <c r="A3086" s="335">
        <v>25</v>
      </c>
      <c r="B3086" s="375">
        <v>40343</v>
      </c>
      <c r="C3086" s="335">
        <v>30</v>
      </c>
      <c r="D3086" s="335">
        <v>10</v>
      </c>
      <c r="E3086" s="335">
        <v>102</v>
      </c>
    </row>
    <row r="3087" spans="1:5">
      <c r="A3087" s="335">
        <v>25</v>
      </c>
      <c r="B3087" s="375">
        <v>40343</v>
      </c>
      <c r="C3087" s="335">
        <v>30</v>
      </c>
      <c r="D3087" s="335">
        <v>10</v>
      </c>
      <c r="E3087" s="335">
        <v>97</v>
      </c>
    </row>
    <row r="3088" spans="1:5">
      <c r="A3088" s="335">
        <v>25</v>
      </c>
      <c r="B3088" s="375">
        <v>40343</v>
      </c>
      <c r="C3088" s="335">
        <v>30</v>
      </c>
      <c r="D3088" s="335">
        <v>10</v>
      </c>
      <c r="E3088" s="335">
        <v>88</v>
      </c>
    </row>
    <row r="3089" spans="1:5">
      <c r="A3089" s="335">
        <v>25</v>
      </c>
      <c r="B3089" s="375">
        <v>40343</v>
      </c>
      <c r="C3089" s="335">
        <v>30</v>
      </c>
      <c r="D3089" s="335">
        <v>10</v>
      </c>
      <c r="E3089" s="335">
        <v>90</v>
      </c>
    </row>
    <row r="3090" spans="1:5">
      <c r="A3090" s="335">
        <v>25</v>
      </c>
      <c r="B3090" s="375">
        <v>40343</v>
      </c>
      <c r="C3090" s="335">
        <v>30</v>
      </c>
      <c r="D3090" s="335">
        <v>10</v>
      </c>
      <c r="E3090" s="335">
        <v>101</v>
      </c>
    </row>
    <row r="3091" spans="1:5">
      <c r="A3091" s="335">
        <v>25</v>
      </c>
      <c r="B3091" s="375">
        <v>40343</v>
      </c>
      <c r="C3091" s="335">
        <v>30</v>
      </c>
      <c r="D3091" s="335">
        <v>10</v>
      </c>
      <c r="E3091" s="335">
        <v>88</v>
      </c>
    </row>
    <row r="3092" spans="1:5">
      <c r="A3092" s="335">
        <v>25</v>
      </c>
      <c r="B3092" s="375">
        <v>40343</v>
      </c>
      <c r="C3092" s="335">
        <v>30</v>
      </c>
      <c r="D3092" s="335">
        <v>10</v>
      </c>
      <c r="E3092" s="335">
        <v>95</v>
      </c>
    </row>
    <row r="3093" spans="1:5">
      <c r="A3093" s="335">
        <v>25</v>
      </c>
      <c r="B3093" s="375">
        <v>40343</v>
      </c>
      <c r="C3093" s="335">
        <v>30</v>
      </c>
      <c r="D3093" s="335">
        <v>10</v>
      </c>
      <c r="E3093" s="335">
        <v>93</v>
      </c>
    </row>
    <row r="3094" spans="1:5">
      <c r="A3094" s="335">
        <v>25</v>
      </c>
      <c r="B3094" s="375">
        <v>40343</v>
      </c>
      <c r="C3094" s="335">
        <v>30</v>
      </c>
      <c r="D3094" s="335">
        <v>10</v>
      </c>
      <c r="E3094" s="335">
        <v>88</v>
      </c>
    </row>
    <row r="3095" spans="1:5">
      <c r="A3095" s="335">
        <v>25</v>
      </c>
      <c r="B3095" s="375">
        <v>40343</v>
      </c>
      <c r="C3095" s="335">
        <v>30</v>
      </c>
      <c r="D3095" s="335">
        <v>10</v>
      </c>
      <c r="E3095" s="335">
        <v>93</v>
      </c>
    </row>
    <row r="3096" spans="1:5">
      <c r="A3096" s="335">
        <v>25</v>
      </c>
      <c r="B3096" s="375">
        <v>40343</v>
      </c>
      <c r="C3096" s="335">
        <v>30</v>
      </c>
      <c r="D3096" s="335">
        <v>10</v>
      </c>
      <c r="E3096" s="335">
        <v>92</v>
      </c>
    </row>
    <row r="3097" spans="1:5">
      <c r="A3097" s="335">
        <v>25</v>
      </c>
      <c r="B3097" s="375">
        <v>40343</v>
      </c>
      <c r="C3097" s="335">
        <v>30</v>
      </c>
      <c r="D3097" s="335">
        <v>10</v>
      </c>
      <c r="E3097" s="335">
        <v>106</v>
      </c>
    </row>
    <row r="3098" spans="1:5">
      <c r="A3098" s="335">
        <v>25</v>
      </c>
      <c r="B3098" s="375">
        <v>40343</v>
      </c>
      <c r="C3098" s="335">
        <v>30</v>
      </c>
      <c r="D3098" s="335">
        <v>10</v>
      </c>
      <c r="E3098" s="335">
        <v>100</v>
      </c>
    </row>
    <row r="3099" spans="1:5">
      <c r="A3099" s="335">
        <v>25</v>
      </c>
      <c r="B3099" s="375">
        <v>40343</v>
      </c>
      <c r="C3099" s="335">
        <v>30</v>
      </c>
      <c r="D3099" s="335">
        <v>10</v>
      </c>
      <c r="E3099" s="335">
        <v>103</v>
      </c>
    </row>
    <row r="3100" spans="1:5">
      <c r="A3100" s="335">
        <v>25</v>
      </c>
      <c r="B3100" s="375">
        <v>40343</v>
      </c>
      <c r="C3100" s="335">
        <v>30</v>
      </c>
      <c r="D3100" s="335">
        <v>10</v>
      </c>
      <c r="E3100" s="335">
        <v>84</v>
      </c>
    </row>
    <row r="3101" spans="1:5">
      <c r="A3101" s="335">
        <v>25</v>
      </c>
      <c r="B3101" s="375">
        <v>40343</v>
      </c>
      <c r="C3101" s="335">
        <v>30</v>
      </c>
      <c r="D3101" s="335">
        <v>10</v>
      </c>
      <c r="E3101" s="335">
        <v>105</v>
      </c>
    </row>
    <row r="3102" spans="1:5">
      <c r="A3102" s="335">
        <v>25</v>
      </c>
      <c r="B3102" s="375">
        <v>40343</v>
      </c>
      <c r="C3102" s="335">
        <v>30</v>
      </c>
      <c r="D3102" s="335">
        <v>10</v>
      </c>
      <c r="E3102" s="335">
        <v>97</v>
      </c>
    </row>
    <row r="3103" spans="1:5">
      <c r="A3103" s="335">
        <v>25</v>
      </c>
      <c r="B3103" s="375">
        <v>40343</v>
      </c>
      <c r="C3103" s="335">
        <v>0</v>
      </c>
      <c r="D3103" s="335">
        <v>10</v>
      </c>
      <c r="E3103" s="335">
        <v>65</v>
      </c>
    </row>
    <row r="3104" spans="1:5">
      <c r="A3104" s="335">
        <v>25</v>
      </c>
      <c r="B3104" s="375">
        <v>40343</v>
      </c>
      <c r="C3104" s="335">
        <v>0</v>
      </c>
      <c r="D3104" s="335">
        <v>10</v>
      </c>
      <c r="E3104" s="335">
        <v>65</v>
      </c>
    </row>
    <row r="3105" spans="1:5">
      <c r="A3105" s="335">
        <v>25</v>
      </c>
      <c r="B3105" s="375">
        <v>40343</v>
      </c>
      <c r="C3105" s="335">
        <v>0</v>
      </c>
      <c r="D3105" s="335">
        <v>10</v>
      </c>
      <c r="E3105" s="335">
        <v>78</v>
      </c>
    </row>
    <row r="3106" spans="1:5">
      <c r="A3106" s="335">
        <v>25</v>
      </c>
      <c r="B3106" s="375">
        <v>40343</v>
      </c>
      <c r="C3106" s="335">
        <v>0</v>
      </c>
      <c r="D3106" s="335">
        <v>10</v>
      </c>
      <c r="E3106" s="335">
        <v>88</v>
      </c>
    </row>
    <row r="3107" spans="1:5">
      <c r="A3107" s="335">
        <v>25</v>
      </c>
      <c r="B3107" s="375">
        <v>40343</v>
      </c>
      <c r="C3107" s="335">
        <v>0</v>
      </c>
      <c r="D3107" s="335">
        <v>10</v>
      </c>
      <c r="E3107" s="335">
        <v>65</v>
      </c>
    </row>
    <row r="3108" spans="1:5">
      <c r="A3108" s="335">
        <v>25</v>
      </c>
      <c r="B3108" s="375">
        <v>40343</v>
      </c>
      <c r="C3108" s="335">
        <v>0</v>
      </c>
      <c r="D3108" s="335">
        <v>10</v>
      </c>
      <c r="E3108" s="335">
        <v>80</v>
      </c>
    </row>
    <row r="3109" spans="1:5">
      <c r="A3109" s="335">
        <v>25</v>
      </c>
      <c r="B3109" s="375">
        <v>40343</v>
      </c>
      <c r="C3109" s="335">
        <v>0</v>
      </c>
      <c r="D3109" s="335">
        <v>10</v>
      </c>
      <c r="E3109" s="335">
        <v>82</v>
      </c>
    </row>
    <row r="3110" spans="1:5">
      <c r="A3110" s="335">
        <v>25</v>
      </c>
      <c r="B3110" s="375">
        <v>40343</v>
      </c>
      <c r="C3110" s="335">
        <v>0</v>
      </c>
      <c r="D3110" s="335">
        <v>10</v>
      </c>
      <c r="E3110" s="335">
        <v>88</v>
      </c>
    </row>
    <row r="3111" spans="1:5">
      <c r="A3111" s="335">
        <v>25</v>
      </c>
      <c r="B3111" s="375">
        <v>40343</v>
      </c>
      <c r="C3111" s="335">
        <v>0</v>
      </c>
      <c r="D3111" s="335">
        <v>10</v>
      </c>
      <c r="E3111" s="335">
        <v>75</v>
      </c>
    </row>
    <row r="3112" spans="1:5">
      <c r="A3112" s="335">
        <v>25</v>
      </c>
      <c r="B3112" s="375">
        <v>40343</v>
      </c>
      <c r="C3112" s="335">
        <v>0</v>
      </c>
      <c r="D3112" s="335">
        <v>10</v>
      </c>
      <c r="E3112" s="335">
        <v>85</v>
      </c>
    </row>
    <row r="3113" spans="1:5">
      <c r="A3113" s="335">
        <v>25</v>
      </c>
      <c r="B3113" s="375">
        <v>40343</v>
      </c>
      <c r="C3113" s="335">
        <v>0</v>
      </c>
      <c r="D3113" s="335">
        <v>10</v>
      </c>
      <c r="E3113" s="335">
        <v>71</v>
      </c>
    </row>
    <row r="3114" spans="1:5">
      <c r="A3114" s="335">
        <v>25</v>
      </c>
      <c r="B3114" s="375">
        <v>40343</v>
      </c>
      <c r="C3114" s="335">
        <v>0</v>
      </c>
      <c r="D3114" s="335">
        <v>10</v>
      </c>
      <c r="E3114" s="335">
        <v>63</v>
      </c>
    </row>
    <row r="3115" spans="1:5">
      <c r="A3115" s="335">
        <v>25</v>
      </c>
      <c r="B3115" s="375">
        <v>40343</v>
      </c>
      <c r="C3115" s="335">
        <v>0</v>
      </c>
      <c r="D3115" s="335">
        <v>10</v>
      </c>
      <c r="E3115" s="335">
        <v>85</v>
      </c>
    </row>
    <row r="3116" spans="1:5">
      <c r="A3116" s="335">
        <v>25</v>
      </c>
      <c r="B3116" s="375">
        <v>40343</v>
      </c>
      <c r="C3116" s="335">
        <v>0</v>
      </c>
      <c r="D3116" s="335">
        <v>10</v>
      </c>
      <c r="E3116" s="335">
        <v>82</v>
      </c>
    </row>
    <row r="3117" spans="1:5">
      <c r="A3117" s="335">
        <v>25</v>
      </c>
      <c r="B3117" s="375">
        <v>40343</v>
      </c>
      <c r="C3117" s="335">
        <v>0</v>
      </c>
      <c r="D3117" s="335">
        <v>10</v>
      </c>
      <c r="E3117" s="335">
        <v>76</v>
      </c>
    </row>
    <row r="3118" spans="1:5">
      <c r="A3118" s="335">
        <v>25</v>
      </c>
      <c r="B3118" s="375">
        <v>40343</v>
      </c>
      <c r="C3118" s="335">
        <v>0</v>
      </c>
      <c r="D3118" s="335">
        <v>10</v>
      </c>
      <c r="E3118" s="335">
        <v>76</v>
      </c>
    </row>
    <row r="3119" spans="1:5">
      <c r="A3119" s="335">
        <v>25</v>
      </c>
      <c r="B3119" s="375">
        <v>40343</v>
      </c>
      <c r="C3119" s="335">
        <v>12</v>
      </c>
      <c r="D3119" s="335">
        <v>10</v>
      </c>
      <c r="E3119" s="335">
        <v>92</v>
      </c>
    </row>
    <row r="3120" spans="1:5">
      <c r="A3120" s="335">
        <v>25</v>
      </c>
      <c r="B3120" s="375">
        <v>40344</v>
      </c>
      <c r="C3120" s="335">
        <v>0</v>
      </c>
      <c r="D3120" s="335">
        <v>10</v>
      </c>
      <c r="E3120" s="335">
        <v>73</v>
      </c>
    </row>
    <row r="3121" spans="1:5">
      <c r="A3121" s="335">
        <v>25</v>
      </c>
      <c r="B3121" s="375">
        <v>40344</v>
      </c>
      <c r="C3121" s="335">
        <v>0</v>
      </c>
      <c r="D3121" s="335">
        <v>10</v>
      </c>
      <c r="E3121" s="335">
        <v>73</v>
      </c>
    </row>
    <row r="3122" spans="1:5">
      <c r="A3122" s="335">
        <v>25</v>
      </c>
      <c r="B3122" s="375">
        <v>40344</v>
      </c>
      <c r="C3122" s="335">
        <v>0</v>
      </c>
      <c r="D3122" s="335">
        <v>10</v>
      </c>
      <c r="E3122" s="335">
        <v>77</v>
      </c>
    </row>
    <row r="3123" spans="1:5">
      <c r="A3123" s="335">
        <v>25</v>
      </c>
      <c r="B3123" s="375">
        <v>40344</v>
      </c>
      <c r="C3123" s="335">
        <v>0</v>
      </c>
      <c r="D3123" s="335">
        <v>10</v>
      </c>
      <c r="E3123" s="335">
        <v>78</v>
      </c>
    </row>
    <row r="3124" spans="1:5">
      <c r="A3124" s="335">
        <v>25</v>
      </c>
      <c r="B3124" s="375">
        <v>40344</v>
      </c>
      <c r="C3124" s="335">
        <v>0</v>
      </c>
      <c r="D3124" s="335">
        <v>10</v>
      </c>
      <c r="E3124" s="335">
        <v>71</v>
      </c>
    </row>
    <row r="3125" spans="1:5">
      <c r="A3125" s="335">
        <v>25</v>
      </c>
      <c r="B3125" s="375">
        <v>40344</v>
      </c>
      <c r="C3125" s="335">
        <v>0</v>
      </c>
      <c r="D3125" s="335">
        <v>10</v>
      </c>
      <c r="E3125" s="335">
        <v>84</v>
      </c>
    </row>
    <row r="3126" spans="1:5">
      <c r="A3126" s="335">
        <v>25</v>
      </c>
      <c r="B3126" s="375">
        <v>40344</v>
      </c>
      <c r="C3126" s="335">
        <v>0</v>
      </c>
      <c r="D3126" s="335">
        <v>10</v>
      </c>
      <c r="E3126" s="335">
        <v>68</v>
      </c>
    </row>
    <row r="3127" spans="1:5">
      <c r="A3127" s="335">
        <v>25</v>
      </c>
      <c r="B3127" s="375">
        <v>40344</v>
      </c>
      <c r="C3127" s="335">
        <v>0</v>
      </c>
      <c r="D3127" s="335">
        <v>10</v>
      </c>
      <c r="E3127" s="335">
        <v>81</v>
      </c>
    </row>
    <row r="3128" spans="1:5">
      <c r="A3128" s="335">
        <v>25</v>
      </c>
      <c r="B3128" s="375">
        <v>40344</v>
      </c>
      <c r="C3128" s="335">
        <v>30</v>
      </c>
      <c r="D3128" s="335">
        <v>10</v>
      </c>
      <c r="E3128" s="335">
        <v>92</v>
      </c>
    </row>
    <row r="3129" spans="1:5">
      <c r="A3129" s="335">
        <v>25</v>
      </c>
      <c r="B3129" s="375">
        <v>40344</v>
      </c>
      <c r="C3129" s="335">
        <v>30</v>
      </c>
      <c r="D3129" s="335">
        <v>10</v>
      </c>
      <c r="E3129" s="335">
        <v>80</v>
      </c>
    </row>
    <row r="3130" spans="1:5">
      <c r="A3130" s="335">
        <v>25</v>
      </c>
      <c r="B3130" s="375">
        <v>40344</v>
      </c>
      <c r="C3130" s="335">
        <v>30</v>
      </c>
      <c r="D3130" s="335">
        <v>10</v>
      </c>
      <c r="E3130" s="335">
        <v>93</v>
      </c>
    </row>
    <row r="3131" spans="1:5">
      <c r="A3131" s="335">
        <v>25</v>
      </c>
      <c r="B3131" s="375">
        <v>40344</v>
      </c>
      <c r="C3131" s="335">
        <v>30</v>
      </c>
      <c r="D3131" s="335">
        <v>10</v>
      </c>
      <c r="E3131" s="335">
        <v>86</v>
      </c>
    </row>
    <row r="3132" spans="1:5">
      <c r="A3132" s="335">
        <v>25</v>
      </c>
      <c r="B3132" s="375">
        <v>40344</v>
      </c>
      <c r="C3132" s="335">
        <v>30</v>
      </c>
      <c r="D3132" s="335">
        <v>10</v>
      </c>
      <c r="E3132" s="335">
        <v>93</v>
      </c>
    </row>
    <row r="3133" spans="1:5">
      <c r="A3133" s="335">
        <v>25</v>
      </c>
      <c r="B3133" s="375">
        <v>40344</v>
      </c>
      <c r="C3133" s="335">
        <v>30</v>
      </c>
      <c r="D3133" s="335">
        <v>10</v>
      </c>
      <c r="E3133" s="335">
        <v>101</v>
      </c>
    </row>
    <row r="3134" spans="1:5">
      <c r="A3134" s="335">
        <v>25</v>
      </c>
      <c r="B3134" s="375">
        <v>40344</v>
      </c>
      <c r="C3134" s="335">
        <v>30</v>
      </c>
      <c r="D3134" s="335">
        <v>10</v>
      </c>
      <c r="E3134" s="335">
        <v>98</v>
      </c>
    </row>
    <row r="3135" spans="1:5">
      <c r="A3135" s="335">
        <v>25</v>
      </c>
      <c r="B3135" s="375">
        <v>40344</v>
      </c>
      <c r="C3135" s="335">
        <v>30</v>
      </c>
      <c r="D3135" s="335">
        <v>10</v>
      </c>
      <c r="E3135" s="335">
        <v>98</v>
      </c>
    </row>
    <row r="3136" spans="1:5">
      <c r="A3136" s="335">
        <v>25</v>
      </c>
      <c r="B3136" s="375">
        <v>40344</v>
      </c>
      <c r="C3136" s="335">
        <v>30</v>
      </c>
      <c r="D3136" s="335">
        <v>10</v>
      </c>
      <c r="E3136" s="335">
        <v>92</v>
      </c>
    </row>
    <row r="3137" spans="1:5">
      <c r="A3137" s="335">
        <v>25</v>
      </c>
      <c r="B3137" s="375">
        <v>40344</v>
      </c>
      <c r="C3137" s="335">
        <v>30</v>
      </c>
      <c r="D3137" s="335">
        <v>10</v>
      </c>
      <c r="E3137" s="335">
        <v>93</v>
      </c>
    </row>
    <row r="3138" spans="1:5">
      <c r="A3138" s="335">
        <v>25</v>
      </c>
      <c r="B3138" s="375">
        <v>40344</v>
      </c>
      <c r="C3138" s="335">
        <v>30</v>
      </c>
      <c r="D3138" s="335">
        <v>10</v>
      </c>
      <c r="E3138" s="335">
        <v>92</v>
      </c>
    </row>
    <row r="3139" spans="1:5">
      <c r="A3139" s="335">
        <v>25</v>
      </c>
      <c r="B3139" s="375">
        <v>40344</v>
      </c>
      <c r="C3139" s="335">
        <v>30</v>
      </c>
      <c r="D3139" s="335">
        <v>10</v>
      </c>
      <c r="E3139" s="335">
        <v>83</v>
      </c>
    </row>
    <row r="3140" spans="1:5">
      <c r="A3140" s="335">
        <v>25</v>
      </c>
      <c r="B3140" s="375">
        <v>40344</v>
      </c>
      <c r="C3140" s="335">
        <v>0</v>
      </c>
      <c r="D3140" s="335">
        <v>70</v>
      </c>
      <c r="E3140" s="335">
        <v>83</v>
      </c>
    </row>
    <row r="3141" spans="1:5">
      <c r="A3141" s="335">
        <v>25</v>
      </c>
      <c r="B3141" s="375">
        <v>40344</v>
      </c>
      <c r="C3141" s="335">
        <v>0</v>
      </c>
      <c r="D3141" s="335">
        <v>41</v>
      </c>
      <c r="E3141" s="335">
        <v>105</v>
      </c>
    </row>
    <row r="3142" spans="1:5">
      <c r="A3142" s="335">
        <v>25</v>
      </c>
      <c r="B3142" s="375">
        <v>40344</v>
      </c>
      <c r="C3142" s="335">
        <v>8</v>
      </c>
      <c r="D3142" s="335">
        <v>41</v>
      </c>
      <c r="E3142" s="335">
        <v>159</v>
      </c>
    </row>
    <row r="3143" spans="1:5">
      <c r="A3143" s="335">
        <v>25</v>
      </c>
      <c r="B3143" s="375">
        <v>40344</v>
      </c>
      <c r="C3143" s="335">
        <v>0</v>
      </c>
      <c r="D3143" s="335">
        <v>41</v>
      </c>
      <c r="E3143" s="335">
        <v>89</v>
      </c>
    </row>
    <row r="3144" spans="1:5">
      <c r="A3144" s="335">
        <v>25</v>
      </c>
      <c r="B3144" s="375">
        <v>40345</v>
      </c>
      <c r="C3144" s="335">
        <v>0</v>
      </c>
      <c r="D3144" s="335">
        <v>10</v>
      </c>
      <c r="E3144" s="335">
        <v>82</v>
      </c>
    </row>
    <row r="3145" spans="1:5">
      <c r="A3145" s="335">
        <v>25</v>
      </c>
      <c r="B3145" s="375">
        <v>40345</v>
      </c>
      <c r="C3145" s="335">
        <v>0</v>
      </c>
      <c r="D3145" s="335">
        <v>10</v>
      </c>
      <c r="E3145" s="335">
        <v>75</v>
      </c>
    </row>
    <row r="3146" spans="1:5">
      <c r="A3146" s="335">
        <v>25</v>
      </c>
      <c r="B3146" s="375">
        <v>40345</v>
      </c>
      <c r="C3146" s="335">
        <v>0</v>
      </c>
      <c r="D3146" s="335">
        <v>10</v>
      </c>
      <c r="E3146" s="335">
        <v>76</v>
      </c>
    </row>
    <row r="3147" spans="1:5">
      <c r="A3147" s="335">
        <v>25</v>
      </c>
      <c r="B3147" s="375">
        <v>40345</v>
      </c>
      <c r="C3147" s="335">
        <v>0</v>
      </c>
      <c r="D3147" s="335">
        <v>10</v>
      </c>
      <c r="E3147" s="335">
        <v>81</v>
      </c>
    </row>
    <row r="3148" spans="1:5">
      <c r="A3148" s="335">
        <v>25</v>
      </c>
      <c r="B3148" s="375">
        <v>40345</v>
      </c>
      <c r="C3148" s="335">
        <v>0</v>
      </c>
      <c r="D3148" s="335">
        <v>10</v>
      </c>
      <c r="E3148" s="335">
        <v>78</v>
      </c>
    </row>
    <row r="3149" spans="1:5">
      <c r="A3149" s="335">
        <v>25</v>
      </c>
      <c r="B3149" s="375">
        <v>40345</v>
      </c>
      <c r="C3149" s="335">
        <v>0</v>
      </c>
      <c r="D3149" s="335">
        <v>10</v>
      </c>
      <c r="E3149" s="335">
        <v>75</v>
      </c>
    </row>
    <row r="3150" spans="1:5">
      <c r="A3150" s="335">
        <v>25</v>
      </c>
      <c r="B3150" s="375">
        <v>40345</v>
      </c>
      <c r="C3150" s="335">
        <v>0</v>
      </c>
      <c r="D3150" s="335">
        <v>10</v>
      </c>
      <c r="E3150" s="335">
        <v>90</v>
      </c>
    </row>
    <row r="3151" spans="1:5">
      <c r="A3151" s="335">
        <v>25</v>
      </c>
      <c r="B3151" s="375">
        <v>40345</v>
      </c>
      <c r="C3151" s="335">
        <v>30</v>
      </c>
      <c r="D3151" s="335">
        <v>10</v>
      </c>
      <c r="E3151" s="335">
        <v>97</v>
      </c>
    </row>
    <row r="3152" spans="1:5">
      <c r="A3152" s="335">
        <v>25</v>
      </c>
      <c r="B3152" s="375">
        <v>40345</v>
      </c>
      <c r="C3152" s="335">
        <v>30</v>
      </c>
      <c r="D3152" s="335">
        <v>10</v>
      </c>
      <c r="E3152" s="335">
        <v>90</v>
      </c>
    </row>
    <row r="3153" spans="1:5">
      <c r="A3153" s="335">
        <v>25</v>
      </c>
      <c r="B3153" s="375">
        <v>40345</v>
      </c>
      <c r="C3153" s="335">
        <v>30</v>
      </c>
      <c r="D3153" s="335">
        <v>10</v>
      </c>
      <c r="E3153" s="335">
        <v>102</v>
      </c>
    </row>
    <row r="3154" spans="1:5">
      <c r="A3154" s="335">
        <v>25</v>
      </c>
      <c r="B3154" s="375">
        <v>40345</v>
      </c>
      <c r="C3154" s="335">
        <v>30</v>
      </c>
      <c r="D3154" s="335">
        <v>10</v>
      </c>
      <c r="E3154" s="335">
        <v>92</v>
      </c>
    </row>
    <row r="3155" spans="1:5">
      <c r="A3155" s="335">
        <v>25</v>
      </c>
      <c r="B3155" s="375">
        <v>40345</v>
      </c>
      <c r="C3155" s="335">
        <v>30</v>
      </c>
      <c r="D3155" s="335">
        <v>10</v>
      </c>
      <c r="E3155" s="335">
        <v>89</v>
      </c>
    </row>
    <row r="3156" spans="1:5">
      <c r="A3156" s="335">
        <v>25</v>
      </c>
      <c r="B3156" s="375">
        <v>40345</v>
      </c>
      <c r="C3156" s="335">
        <v>30</v>
      </c>
      <c r="D3156" s="335">
        <v>10</v>
      </c>
      <c r="E3156" s="335">
        <v>87</v>
      </c>
    </row>
    <row r="3157" spans="1:5">
      <c r="A3157" s="335">
        <v>25</v>
      </c>
      <c r="B3157" s="375">
        <v>40345</v>
      </c>
      <c r="C3157" s="335">
        <v>30</v>
      </c>
      <c r="D3157" s="335">
        <v>10</v>
      </c>
      <c r="E3157" s="335">
        <v>88</v>
      </c>
    </row>
    <row r="3158" spans="1:5">
      <c r="A3158" s="335">
        <v>25</v>
      </c>
      <c r="B3158" s="375">
        <v>40345</v>
      </c>
      <c r="C3158" s="335">
        <v>30</v>
      </c>
      <c r="D3158" s="335">
        <v>10</v>
      </c>
      <c r="E3158" s="335">
        <v>90</v>
      </c>
    </row>
    <row r="3159" spans="1:5">
      <c r="A3159" s="335">
        <v>25</v>
      </c>
      <c r="B3159" s="375">
        <v>40345</v>
      </c>
      <c r="C3159" s="335">
        <v>30</v>
      </c>
      <c r="D3159" s="335">
        <v>10</v>
      </c>
      <c r="E3159" s="335">
        <v>99</v>
      </c>
    </row>
    <row r="3160" spans="1:5">
      <c r="A3160" s="335">
        <v>25</v>
      </c>
      <c r="B3160" s="375">
        <v>40345</v>
      </c>
      <c r="C3160" s="335">
        <v>30</v>
      </c>
      <c r="D3160" s="335">
        <v>10</v>
      </c>
      <c r="E3160" s="335">
        <v>79</v>
      </c>
    </row>
    <row r="3161" spans="1:5">
      <c r="A3161" s="335">
        <v>25</v>
      </c>
      <c r="B3161" s="375">
        <v>40345</v>
      </c>
      <c r="C3161" s="335">
        <v>0</v>
      </c>
      <c r="D3161" s="335">
        <v>70</v>
      </c>
      <c r="E3161" s="335">
        <v>81</v>
      </c>
    </row>
    <row r="3162" spans="1:5">
      <c r="A3162" s="335">
        <v>25</v>
      </c>
      <c r="B3162" s="375">
        <v>40345</v>
      </c>
      <c r="C3162" s="335">
        <v>0</v>
      </c>
      <c r="D3162" s="335">
        <v>70</v>
      </c>
      <c r="E3162" s="335">
        <v>113</v>
      </c>
    </row>
    <row r="3163" spans="1:5">
      <c r="A3163" s="335">
        <v>25</v>
      </c>
      <c r="B3163" s="375">
        <v>40346</v>
      </c>
      <c r="C3163" s="335">
        <v>30</v>
      </c>
      <c r="D3163" s="335">
        <v>10</v>
      </c>
      <c r="E3163" s="335">
        <v>86</v>
      </c>
    </row>
    <row r="3164" spans="1:5">
      <c r="A3164" s="335">
        <v>25</v>
      </c>
      <c r="B3164" s="375">
        <v>40346</v>
      </c>
      <c r="C3164" s="335">
        <v>30</v>
      </c>
      <c r="D3164" s="335">
        <v>10</v>
      </c>
      <c r="E3164" s="335">
        <v>88</v>
      </c>
    </row>
    <row r="3165" spans="1:5">
      <c r="A3165" s="335">
        <v>25</v>
      </c>
      <c r="B3165" s="375">
        <v>40346</v>
      </c>
      <c r="C3165" s="335">
        <v>30</v>
      </c>
      <c r="D3165" s="335">
        <v>10</v>
      </c>
      <c r="E3165" s="335">
        <v>101</v>
      </c>
    </row>
    <row r="3166" spans="1:5">
      <c r="A3166" s="335">
        <v>25</v>
      </c>
      <c r="B3166" s="375">
        <v>40346</v>
      </c>
      <c r="C3166" s="335">
        <v>30</v>
      </c>
      <c r="D3166" s="335">
        <v>10</v>
      </c>
      <c r="E3166" s="335">
        <v>91</v>
      </c>
    </row>
    <row r="3167" spans="1:5">
      <c r="A3167" s="335">
        <v>25</v>
      </c>
      <c r="B3167" s="375">
        <v>40346</v>
      </c>
      <c r="C3167" s="335">
        <v>30</v>
      </c>
      <c r="D3167" s="335">
        <v>10</v>
      </c>
      <c r="E3167" s="335">
        <v>95</v>
      </c>
    </row>
    <row r="3168" spans="1:5">
      <c r="A3168" s="335">
        <v>25</v>
      </c>
      <c r="B3168" s="375">
        <v>40346</v>
      </c>
      <c r="C3168" s="335">
        <v>30</v>
      </c>
      <c r="D3168" s="335">
        <v>10</v>
      </c>
      <c r="E3168" s="335">
        <v>92</v>
      </c>
    </row>
    <row r="3169" spans="1:5">
      <c r="A3169" s="335">
        <v>25</v>
      </c>
      <c r="B3169" s="375">
        <v>40346</v>
      </c>
      <c r="C3169" s="335">
        <v>30</v>
      </c>
      <c r="D3169" s="335">
        <v>10</v>
      </c>
      <c r="E3169" s="335">
        <v>97</v>
      </c>
    </row>
    <row r="3170" spans="1:5">
      <c r="A3170" s="335">
        <v>25</v>
      </c>
      <c r="B3170" s="375">
        <v>40346</v>
      </c>
      <c r="C3170" s="335">
        <v>30</v>
      </c>
      <c r="D3170" s="335">
        <v>10</v>
      </c>
      <c r="E3170" s="335">
        <v>93</v>
      </c>
    </row>
    <row r="3171" spans="1:5">
      <c r="A3171" s="335">
        <v>25</v>
      </c>
      <c r="B3171" s="375">
        <v>40346</v>
      </c>
      <c r="C3171" s="335">
        <v>30</v>
      </c>
      <c r="D3171" s="335">
        <v>10</v>
      </c>
      <c r="E3171" s="335">
        <v>88</v>
      </c>
    </row>
    <row r="3172" spans="1:5">
      <c r="A3172" s="335">
        <v>25</v>
      </c>
      <c r="B3172" s="375">
        <v>40346</v>
      </c>
      <c r="C3172" s="335">
        <v>30</v>
      </c>
      <c r="D3172" s="335">
        <v>10</v>
      </c>
      <c r="E3172" s="335">
        <v>87</v>
      </c>
    </row>
    <row r="3173" spans="1:5">
      <c r="A3173" s="335">
        <v>25</v>
      </c>
      <c r="B3173" s="375">
        <v>40346</v>
      </c>
      <c r="C3173" s="335">
        <v>0</v>
      </c>
      <c r="D3173" s="335">
        <v>10</v>
      </c>
      <c r="E3173" s="335">
        <v>77</v>
      </c>
    </row>
    <row r="3174" spans="1:5">
      <c r="A3174" s="335">
        <v>25</v>
      </c>
      <c r="B3174" s="375">
        <v>40346</v>
      </c>
      <c r="C3174" s="335">
        <v>0</v>
      </c>
      <c r="D3174" s="335">
        <v>10</v>
      </c>
      <c r="E3174" s="335">
        <v>83</v>
      </c>
    </row>
    <row r="3175" spans="1:5">
      <c r="A3175" s="335">
        <v>25</v>
      </c>
      <c r="B3175" s="375">
        <v>40346</v>
      </c>
      <c r="C3175" s="335">
        <v>0</v>
      </c>
      <c r="D3175" s="335">
        <v>10</v>
      </c>
      <c r="E3175" s="335">
        <v>91</v>
      </c>
    </row>
    <row r="3176" spans="1:5">
      <c r="A3176" s="335">
        <v>25</v>
      </c>
      <c r="B3176" s="375">
        <v>40346</v>
      </c>
      <c r="C3176" s="335">
        <v>0</v>
      </c>
      <c r="D3176" s="335">
        <v>10</v>
      </c>
      <c r="E3176" s="335">
        <v>80</v>
      </c>
    </row>
    <row r="3177" spans="1:5">
      <c r="A3177" s="335">
        <v>25</v>
      </c>
      <c r="B3177" s="375">
        <v>40346</v>
      </c>
      <c r="C3177" s="335">
        <v>0</v>
      </c>
      <c r="D3177" s="335">
        <v>10</v>
      </c>
      <c r="E3177" s="335">
        <v>74</v>
      </c>
    </row>
    <row r="3178" spans="1:5">
      <c r="A3178" s="335">
        <v>25</v>
      </c>
      <c r="B3178" s="375">
        <v>40346</v>
      </c>
      <c r="C3178" s="335">
        <v>0</v>
      </c>
      <c r="D3178" s="335">
        <v>10</v>
      </c>
      <c r="E3178" s="335">
        <v>68</v>
      </c>
    </row>
    <row r="3179" spans="1:5">
      <c r="A3179" s="335">
        <v>25</v>
      </c>
      <c r="B3179" s="375">
        <v>40346</v>
      </c>
      <c r="C3179" s="335">
        <v>0</v>
      </c>
      <c r="D3179" s="335">
        <v>10</v>
      </c>
      <c r="E3179" s="335">
        <v>84</v>
      </c>
    </row>
    <row r="3180" spans="1:5">
      <c r="A3180" s="335">
        <v>25</v>
      </c>
      <c r="B3180" s="375">
        <v>40346</v>
      </c>
      <c r="C3180" s="335">
        <v>0</v>
      </c>
      <c r="D3180" s="335">
        <v>10</v>
      </c>
      <c r="E3180" s="335">
        <v>87</v>
      </c>
    </row>
    <row r="3181" spans="1:5">
      <c r="A3181" s="335">
        <v>25</v>
      </c>
      <c r="B3181" s="375">
        <v>40346</v>
      </c>
      <c r="C3181" s="335">
        <v>0</v>
      </c>
      <c r="D3181" s="335">
        <v>10</v>
      </c>
      <c r="E3181" s="335">
        <v>84</v>
      </c>
    </row>
    <row r="3182" spans="1:5">
      <c r="A3182" s="335">
        <v>25</v>
      </c>
      <c r="B3182" s="375">
        <v>40346</v>
      </c>
      <c r="C3182" s="335">
        <v>0</v>
      </c>
      <c r="D3182" s="335">
        <v>10</v>
      </c>
      <c r="E3182" s="335">
        <v>82</v>
      </c>
    </row>
    <row r="3183" spans="1:5">
      <c r="A3183" s="335">
        <v>25</v>
      </c>
      <c r="B3183" s="375">
        <v>40346</v>
      </c>
      <c r="C3183" s="335">
        <v>0</v>
      </c>
      <c r="D3183" s="335">
        <v>10</v>
      </c>
      <c r="E3183" s="335">
        <v>74</v>
      </c>
    </row>
    <row r="3184" spans="1:5">
      <c r="A3184" s="335">
        <v>25</v>
      </c>
      <c r="B3184" s="375">
        <v>40346</v>
      </c>
      <c r="C3184" s="335">
        <v>12</v>
      </c>
      <c r="D3184" s="335">
        <v>10</v>
      </c>
      <c r="E3184" s="335">
        <v>90</v>
      </c>
    </row>
    <row r="3185" spans="1:5">
      <c r="A3185" s="335">
        <v>25</v>
      </c>
      <c r="B3185" s="375">
        <v>40346</v>
      </c>
      <c r="C3185" s="335">
        <v>12</v>
      </c>
      <c r="D3185" s="335">
        <v>10</v>
      </c>
      <c r="E3185" s="335">
        <v>90</v>
      </c>
    </row>
    <row r="3186" spans="1:5">
      <c r="A3186" s="335">
        <v>25</v>
      </c>
      <c r="B3186" s="375">
        <v>40346</v>
      </c>
      <c r="C3186" s="335">
        <v>0</v>
      </c>
      <c r="D3186" s="335">
        <v>71</v>
      </c>
      <c r="E3186" s="335">
        <v>106</v>
      </c>
    </row>
    <row r="3187" spans="1:5">
      <c r="A3187" s="335">
        <v>25</v>
      </c>
      <c r="B3187" s="375">
        <v>40346</v>
      </c>
      <c r="C3187" s="335">
        <v>0</v>
      </c>
      <c r="D3187" s="335">
        <v>71</v>
      </c>
      <c r="E3187" s="335">
        <v>153</v>
      </c>
    </row>
    <row r="3188" spans="1:5">
      <c r="A3188" s="335">
        <v>25</v>
      </c>
      <c r="B3188" s="375">
        <v>40346</v>
      </c>
      <c r="C3188" s="335">
        <v>0</v>
      </c>
      <c r="D3188" s="335">
        <v>61</v>
      </c>
      <c r="E3188" s="335">
        <v>134</v>
      </c>
    </row>
    <row r="3189" spans="1:5">
      <c r="A3189" s="335">
        <v>25</v>
      </c>
      <c r="B3189" s="375">
        <v>40346</v>
      </c>
      <c r="C3189" s="335">
        <v>0</v>
      </c>
      <c r="D3189" s="335">
        <v>41</v>
      </c>
      <c r="E3189" s="335">
        <v>103</v>
      </c>
    </row>
    <row r="3190" spans="1:5">
      <c r="A3190" s="335">
        <v>25</v>
      </c>
      <c r="B3190" s="375">
        <v>40346</v>
      </c>
      <c r="C3190" s="335">
        <v>0</v>
      </c>
      <c r="D3190" s="335">
        <v>41</v>
      </c>
      <c r="E3190" s="335">
        <v>112</v>
      </c>
    </row>
    <row r="3191" spans="1:5">
      <c r="A3191" s="335">
        <v>25</v>
      </c>
      <c r="B3191" s="375">
        <v>40346</v>
      </c>
      <c r="C3191" s="335">
        <v>0</v>
      </c>
      <c r="D3191" s="335">
        <v>41</v>
      </c>
      <c r="E3191" s="335">
        <v>91</v>
      </c>
    </row>
    <row r="3192" spans="1:5">
      <c r="A3192" s="335">
        <v>25</v>
      </c>
      <c r="B3192" s="375">
        <v>40347</v>
      </c>
      <c r="C3192" s="335">
        <v>0</v>
      </c>
      <c r="D3192" s="335">
        <v>10</v>
      </c>
      <c r="E3192" s="335">
        <v>88</v>
      </c>
    </row>
    <row r="3193" spans="1:5">
      <c r="A3193" s="335">
        <v>25</v>
      </c>
      <c r="B3193" s="375">
        <v>40347</v>
      </c>
      <c r="C3193" s="335">
        <v>0</v>
      </c>
      <c r="D3193" s="335">
        <v>10</v>
      </c>
      <c r="E3193" s="335">
        <v>83</v>
      </c>
    </row>
    <row r="3194" spans="1:5">
      <c r="A3194" s="335">
        <v>25</v>
      </c>
      <c r="B3194" s="375">
        <v>40347</v>
      </c>
      <c r="C3194" s="335">
        <v>0</v>
      </c>
      <c r="D3194" s="335">
        <v>10</v>
      </c>
      <c r="E3194" s="335">
        <v>87</v>
      </c>
    </row>
    <row r="3195" spans="1:5">
      <c r="A3195" s="335">
        <v>25</v>
      </c>
      <c r="B3195" s="375">
        <v>40347</v>
      </c>
      <c r="C3195" s="335">
        <v>0</v>
      </c>
      <c r="D3195" s="335">
        <v>10</v>
      </c>
      <c r="E3195" s="335">
        <v>86</v>
      </c>
    </row>
    <row r="3196" spans="1:5">
      <c r="A3196" s="335">
        <v>25</v>
      </c>
      <c r="B3196" s="375">
        <v>40347</v>
      </c>
      <c r="C3196" s="335">
        <v>0</v>
      </c>
      <c r="D3196" s="335">
        <v>10</v>
      </c>
      <c r="E3196" s="335">
        <v>83</v>
      </c>
    </row>
    <row r="3197" spans="1:5">
      <c r="A3197" s="335">
        <v>25</v>
      </c>
      <c r="B3197" s="375">
        <v>40347</v>
      </c>
      <c r="C3197" s="335">
        <v>0</v>
      </c>
      <c r="D3197" s="335">
        <v>10</v>
      </c>
      <c r="E3197" s="335">
        <v>73</v>
      </c>
    </row>
    <row r="3198" spans="1:5">
      <c r="A3198" s="335">
        <v>25</v>
      </c>
      <c r="B3198" s="375">
        <v>40347</v>
      </c>
      <c r="C3198" s="335">
        <v>0</v>
      </c>
      <c r="D3198" s="335">
        <v>10</v>
      </c>
      <c r="E3198" s="335">
        <v>76</v>
      </c>
    </row>
    <row r="3199" spans="1:5">
      <c r="A3199" s="335">
        <v>25</v>
      </c>
      <c r="B3199" s="375">
        <v>40347</v>
      </c>
      <c r="C3199" s="335">
        <v>0</v>
      </c>
      <c r="D3199" s="335">
        <v>10</v>
      </c>
      <c r="E3199" s="335">
        <v>73</v>
      </c>
    </row>
    <row r="3200" spans="1:5">
      <c r="A3200" s="335">
        <v>25</v>
      </c>
      <c r="B3200" s="375">
        <v>40347</v>
      </c>
      <c r="C3200" s="335">
        <v>0</v>
      </c>
      <c r="D3200" s="335">
        <v>10</v>
      </c>
      <c r="E3200" s="335">
        <v>66</v>
      </c>
    </row>
    <row r="3201" spans="1:5">
      <c r="A3201" s="335">
        <v>25</v>
      </c>
      <c r="B3201" s="375">
        <v>40347</v>
      </c>
      <c r="C3201" s="335">
        <v>0</v>
      </c>
      <c r="D3201" s="335">
        <v>10</v>
      </c>
      <c r="E3201" s="335">
        <v>67</v>
      </c>
    </row>
    <row r="3202" spans="1:5">
      <c r="A3202" s="335">
        <v>25</v>
      </c>
      <c r="B3202" s="375">
        <v>40347</v>
      </c>
      <c r="C3202" s="335">
        <v>0</v>
      </c>
      <c r="D3202" s="335">
        <v>10</v>
      </c>
      <c r="E3202" s="335">
        <v>91</v>
      </c>
    </row>
    <row r="3203" spans="1:5">
      <c r="A3203" s="335">
        <v>25</v>
      </c>
      <c r="B3203" s="375">
        <v>40347</v>
      </c>
      <c r="C3203" s="335">
        <v>0</v>
      </c>
      <c r="D3203" s="335">
        <v>10</v>
      </c>
      <c r="E3203" s="335">
        <v>90</v>
      </c>
    </row>
    <row r="3204" spans="1:5">
      <c r="A3204" s="335">
        <v>25</v>
      </c>
      <c r="B3204" s="375">
        <v>40347</v>
      </c>
      <c r="C3204" s="335">
        <v>0</v>
      </c>
      <c r="D3204" s="335">
        <v>10</v>
      </c>
      <c r="E3204" s="335">
        <v>80</v>
      </c>
    </row>
    <row r="3205" spans="1:5">
      <c r="A3205" s="335">
        <v>25</v>
      </c>
      <c r="B3205" s="375">
        <v>40347</v>
      </c>
      <c r="C3205" s="335">
        <v>0</v>
      </c>
      <c r="D3205" s="335">
        <v>10</v>
      </c>
      <c r="E3205" s="335">
        <v>81</v>
      </c>
    </row>
    <row r="3206" spans="1:5">
      <c r="A3206" s="335">
        <v>25</v>
      </c>
      <c r="B3206" s="375">
        <v>40347</v>
      </c>
      <c r="C3206" s="335">
        <v>0</v>
      </c>
      <c r="D3206" s="335">
        <v>10</v>
      </c>
      <c r="E3206" s="335">
        <v>89</v>
      </c>
    </row>
    <row r="3207" spans="1:5">
      <c r="A3207" s="335">
        <v>25</v>
      </c>
      <c r="B3207" s="375">
        <v>40347</v>
      </c>
      <c r="C3207" s="335">
        <v>0</v>
      </c>
      <c r="D3207" s="335">
        <v>10</v>
      </c>
      <c r="E3207" s="335">
        <v>90</v>
      </c>
    </row>
    <row r="3208" spans="1:5">
      <c r="A3208" s="335">
        <v>25</v>
      </c>
      <c r="B3208" s="375">
        <v>40347</v>
      </c>
      <c r="C3208" s="335">
        <v>0</v>
      </c>
      <c r="D3208" s="335">
        <v>10</v>
      </c>
      <c r="E3208" s="335">
        <v>72</v>
      </c>
    </row>
    <row r="3209" spans="1:5">
      <c r="A3209" s="335">
        <v>25</v>
      </c>
      <c r="B3209" s="375">
        <v>40347</v>
      </c>
      <c r="C3209" s="335">
        <v>0</v>
      </c>
      <c r="D3209" s="335">
        <v>10</v>
      </c>
      <c r="E3209" s="335">
        <v>75</v>
      </c>
    </row>
    <row r="3210" spans="1:5">
      <c r="A3210" s="335">
        <v>25</v>
      </c>
      <c r="B3210" s="375">
        <v>40347</v>
      </c>
      <c r="C3210" s="335">
        <v>30</v>
      </c>
      <c r="D3210" s="335">
        <v>10</v>
      </c>
      <c r="E3210" s="335">
        <v>95</v>
      </c>
    </row>
    <row r="3211" spans="1:5">
      <c r="A3211" s="335">
        <v>25</v>
      </c>
      <c r="B3211" s="375">
        <v>40347</v>
      </c>
      <c r="C3211" s="335">
        <v>30</v>
      </c>
      <c r="D3211" s="335">
        <v>10</v>
      </c>
      <c r="E3211" s="335">
        <v>88</v>
      </c>
    </row>
    <row r="3212" spans="1:5">
      <c r="A3212" s="335">
        <v>25</v>
      </c>
      <c r="B3212" s="375">
        <v>40347</v>
      </c>
      <c r="C3212" s="335">
        <v>30</v>
      </c>
      <c r="D3212" s="335">
        <v>10</v>
      </c>
      <c r="E3212" s="335">
        <v>88</v>
      </c>
    </row>
    <row r="3213" spans="1:5">
      <c r="A3213" s="335">
        <v>25</v>
      </c>
      <c r="B3213" s="375">
        <v>40347</v>
      </c>
      <c r="C3213" s="335">
        <v>30</v>
      </c>
      <c r="D3213" s="335">
        <v>10</v>
      </c>
      <c r="E3213" s="335">
        <v>88</v>
      </c>
    </row>
    <row r="3214" spans="1:5">
      <c r="A3214" s="335">
        <v>25</v>
      </c>
      <c r="B3214" s="375">
        <v>40347</v>
      </c>
      <c r="C3214" s="335">
        <v>30</v>
      </c>
      <c r="D3214" s="335">
        <v>10</v>
      </c>
      <c r="E3214" s="335">
        <v>92</v>
      </c>
    </row>
    <row r="3215" spans="1:5">
      <c r="A3215" s="335">
        <v>25</v>
      </c>
      <c r="B3215" s="375">
        <v>40347</v>
      </c>
      <c r="C3215" s="335">
        <v>30</v>
      </c>
      <c r="D3215" s="335">
        <v>10</v>
      </c>
      <c r="E3215" s="335">
        <v>90</v>
      </c>
    </row>
    <row r="3216" spans="1:5">
      <c r="A3216" s="335">
        <v>25</v>
      </c>
      <c r="B3216" s="375">
        <v>40347</v>
      </c>
      <c r="C3216" s="335">
        <v>30</v>
      </c>
      <c r="D3216" s="335">
        <v>10</v>
      </c>
      <c r="E3216" s="335">
        <v>97</v>
      </c>
    </row>
    <row r="3217" spans="1:5">
      <c r="A3217" s="335">
        <v>25</v>
      </c>
      <c r="B3217" s="375">
        <v>40347</v>
      </c>
      <c r="C3217" s="335">
        <v>30</v>
      </c>
      <c r="D3217" s="335">
        <v>10</v>
      </c>
      <c r="E3217" s="335">
        <v>96</v>
      </c>
    </row>
    <row r="3218" spans="1:5">
      <c r="A3218" s="335">
        <v>25</v>
      </c>
      <c r="B3218" s="375">
        <v>40347</v>
      </c>
      <c r="C3218" s="335">
        <v>30</v>
      </c>
      <c r="D3218" s="335">
        <v>10</v>
      </c>
      <c r="E3218" s="335">
        <v>100</v>
      </c>
    </row>
    <row r="3219" spans="1:5">
      <c r="A3219" s="335">
        <v>25</v>
      </c>
      <c r="B3219" s="375">
        <v>40347</v>
      </c>
      <c r="C3219" s="335">
        <v>30</v>
      </c>
      <c r="D3219" s="335">
        <v>10</v>
      </c>
      <c r="E3219" s="335">
        <v>100</v>
      </c>
    </row>
    <row r="3220" spans="1:5">
      <c r="A3220" s="335">
        <v>25</v>
      </c>
      <c r="B3220" s="375">
        <v>40347</v>
      </c>
      <c r="C3220" s="335">
        <v>30</v>
      </c>
      <c r="D3220" s="335">
        <v>10</v>
      </c>
      <c r="E3220" s="335">
        <v>95</v>
      </c>
    </row>
    <row r="3221" spans="1:5">
      <c r="A3221" s="335">
        <v>25</v>
      </c>
      <c r="B3221" s="375">
        <v>40347</v>
      </c>
      <c r="C3221" s="335">
        <v>30</v>
      </c>
      <c r="D3221" s="335">
        <v>10</v>
      </c>
      <c r="E3221" s="335">
        <v>95</v>
      </c>
    </row>
    <row r="3222" spans="1:5">
      <c r="A3222" s="335">
        <v>25</v>
      </c>
      <c r="B3222" s="375">
        <v>40347</v>
      </c>
      <c r="C3222" s="335">
        <v>30</v>
      </c>
      <c r="D3222" s="335">
        <v>10</v>
      </c>
      <c r="E3222" s="335">
        <v>100</v>
      </c>
    </row>
    <row r="3223" spans="1:5">
      <c r="A3223" s="335">
        <v>25</v>
      </c>
      <c r="B3223" s="375">
        <v>40347</v>
      </c>
      <c r="C3223" s="335">
        <v>30</v>
      </c>
      <c r="D3223" s="335">
        <v>10</v>
      </c>
      <c r="E3223" s="335">
        <v>90</v>
      </c>
    </row>
    <row r="3224" spans="1:5">
      <c r="A3224" s="335">
        <v>25</v>
      </c>
      <c r="B3224" s="375">
        <v>40347</v>
      </c>
      <c r="C3224" s="335">
        <v>30</v>
      </c>
      <c r="D3224" s="335">
        <v>10</v>
      </c>
      <c r="E3224" s="335">
        <v>95</v>
      </c>
    </row>
    <row r="3225" spans="1:5">
      <c r="A3225" s="335">
        <v>25</v>
      </c>
      <c r="B3225" s="375">
        <v>40347</v>
      </c>
      <c r="C3225" s="335">
        <v>30</v>
      </c>
      <c r="D3225" s="335">
        <v>10</v>
      </c>
      <c r="E3225" s="335">
        <v>86</v>
      </c>
    </row>
    <row r="3226" spans="1:5">
      <c r="A3226" s="335">
        <v>25</v>
      </c>
      <c r="B3226" s="375">
        <v>40347</v>
      </c>
      <c r="C3226" s="335">
        <v>30</v>
      </c>
      <c r="D3226" s="335">
        <v>10</v>
      </c>
      <c r="E3226" s="335">
        <v>100</v>
      </c>
    </row>
    <row r="3227" spans="1:5">
      <c r="A3227" s="335">
        <v>25</v>
      </c>
      <c r="B3227" s="375">
        <v>40347</v>
      </c>
      <c r="C3227" s="335">
        <v>30</v>
      </c>
      <c r="D3227" s="335">
        <v>10</v>
      </c>
      <c r="E3227" s="335">
        <v>95</v>
      </c>
    </row>
    <row r="3228" spans="1:5">
      <c r="A3228" s="335">
        <v>25</v>
      </c>
      <c r="B3228" s="375">
        <v>40347</v>
      </c>
      <c r="C3228" s="335">
        <v>30</v>
      </c>
      <c r="D3228" s="335">
        <v>10</v>
      </c>
      <c r="E3228" s="335">
        <v>87</v>
      </c>
    </row>
    <row r="3229" spans="1:5">
      <c r="A3229" s="335">
        <v>25</v>
      </c>
      <c r="B3229" s="375">
        <v>40347</v>
      </c>
      <c r="C3229" s="335">
        <v>30</v>
      </c>
      <c r="D3229" s="335">
        <v>10</v>
      </c>
      <c r="E3229" s="335">
        <v>94</v>
      </c>
    </row>
    <row r="3230" spans="1:5">
      <c r="A3230" s="335">
        <v>25</v>
      </c>
      <c r="B3230" s="375">
        <v>40347</v>
      </c>
      <c r="C3230" s="335">
        <v>0</v>
      </c>
      <c r="D3230" s="335">
        <v>71</v>
      </c>
      <c r="E3230" s="335">
        <v>120</v>
      </c>
    </row>
    <row r="3231" spans="1:5">
      <c r="A3231" s="335">
        <v>25</v>
      </c>
      <c r="B3231" s="375">
        <v>40347</v>
      </c>
      <c r="C3231" s="335">
        <v>0</v>
      </c>
      <c r="D3231" s="335">
        <v>70</v>
      </c>
      <c r="E3231" s="335">
        <v>93</v>
      </c>
    </row>
    <row r="3232" spans="1:5">
      <c r="A3232" s="335">
        <v>25</v>
      </c>
      <c r="B3232" s="375">
        <v>40347</v>
      </c>
      <c r="C3232" s="335">
        <v>0</v>
      </c>
      <c r="D3232" s="335">
        <v>70</v>
      </c>
      <c r="E3232" s="335">
        <v>94</v>
      </c>
    </row>
    <row r="3233" spans="1:5">
      <c r="A3233" s="335">
        <v>25</v>
      </c>
      <c r="B3233" s="375">
        <v>40347</v>
      </c>
      <c r="C3233" s="335">
        <v>0</v>
      </c>
      <c r="D3233" s="335">
        <v>41</v>
      </c>
      <c r="E3233" s="335">
        <v>106</v>
      </c>
    </row>
    <row r="3234" spans="1:5">
      <c r="A3234" s="335">
        <v>25</v>
      </c>
      <c r="B3234" s="375">
        <v>40348</v>
      </c>
      <c r="C3234" s="335">
        <v>0</v>
      </c>
      <c r="D3234" s="335">
        <v>10</v>
      </c>
      <c r="E3234" s="335">
        <v>89</v>
      </c>
    </row>
    <row r="3235" spans="1:5">
      <c r="A3235" s="335">
        <v>25</v>
      </c>
      <c r="B3235" s="375">
        <v>40348</v>
      </c>
      <c r="C3235" s="335">
        <v>0</v>
      </c>
      <c r="D3235" s="335">
        <v>10</v>
      </c>
      <c r="E3235" s="335">
        <v>86</v>
      </c>
    </row>
    <row r="3236" spans="1:5">
      <c r="A3236" s="335">
        <v>25</v>
      </c>
      <c r="B3236" s="375">
        <v>40348</v>
      </c>
      <c r="C3236" s="335">
        <v>0</v>
      </c>
      <c r="D3236" s="335">
        <v>10</v>
      </c>
      <c r="E3236" s="335">
        <v>71</v>
      </c>
    </row>
    <row r="3237" spans="1:5">
      <c r="A3237" s="335">
        <v>25</v>
      </c>
      <c r="B3237" s="375">
        <v>40348</v>
      </c>
      <c r="C3237" s="335">
        <v>0</v>
      </c>
      <c r="D3237" s="335">
        <v>10</v>
      </c>
      <c r="E3237" s="335">
        <v>83</v>
      </c>
    </row>
    <row r="3238" spans="1:5">
      <c r="A3238" s="335">
        <v>25</v>
      </c>
      <c r="B3238" s="375">
        <v>40348</v>
      </c>
      <c r="C3238" s="335">
        <v>0</v>
      </c>
      <c r="D3238" s="335">
        <v>10</v>
      </c>
      <c r="E3238" s="335">
        <v>75</v>
      </c>
    </row>
    <row r="3239" spans="1:5">
      <c r="A3239" s="335">
        <v>25</v>
      </c>
      <c r="B3239" s="375">
        <v>40348</v>
      </c>
      <c r="C3239" s="335">
        <v>0</v>
      </c>
      <c r="D3239" s="335">
        <v>10</v>
      </c>
      <c r="E3239" s="335">
        <v>76</v>
      </c>
    </row>
    <row r="3240" spans="1:5">
      <c r="A3240" s="335">
        <v>25</v>
      </c>
      <c r="B3240" s="375">
        <v>40348</v>
      </c>
      <c r="C3240" s="335">
        <v>0</v>
      </c>
      <c r="D3240" s="335">
        <v>10</v>
      </c>
      <c r="E3240" s="335">
        <v>74</v>
      </c>
    </row>
    <row r="3241" spans="1:5">
      <c r="A3241" s="335">
        <v>25</v>
      </c>
      <c r="B3241" s="375">
        <v>40348</v>
      </c>
      <c r="C3241" s="335">
        <v>0</v>
      </c>
      <c r="D3241" s="335">
        <v>10</v>
      </c>
      <c r="E3241" s="335">
        <v>75</v>
      </c>
    </row>
    <row r="3242" spans="1:5">
      <c r="A3242" s="335">
        <v>25</v>
      </c>
      <c r="B3242" s="375">
        <v>40348</v>
      </c>
      <c r="C3242" s="335">
        <v>0</v>
      </c>
      <c r="D3242" s="335">
        <v>10</v>
      </c>
      <c r="E3242" s="335">
        <v>83</v>
      </c>
    </row>
    <row r="3243" spans="1:5">
      <c r="A3243" s="335">
        <v>25</v>
      </c>
      <c r="B3243" s="375">
        <v>40348</v>
      </c>
      <c r="C3243" s="335">
        <v>0</v>
      </c>
      <c r="D3243" s="335">
        <v>10</v>
      </c>
      <c r="E3243" s="335">
        <v>66</v>
      </c>
    </row>
    <row r="3244" spans="1:5">
      <c r="A3244" s="335">
        <v>25</v>
      </c>
      <c r="B3244" s="375">
        <v>40348</v>
      </c>
      <c r="C3244" s="335">
        <v>12</v>
      </c>
      <c r="D3244" s="335">
        <v>10</v>
      </c>
      <c r="E3244" s="335">
        <v>93</v>
      </c>
    </row>
    <row r="3245" spans="1:5">
      <c r="A3245" s="335">
        <v>25</v>
      </c>
      <c r="B3245" s="375">
        <v>40348</v>
      </c>
      <c r="C3245" s="335">
        <v>12</v>
      </c>
      <c r="D3245" s="335">
        <v>10</v>
      </c>
      <c r="E3245" s="335">
        <v>99</v>
      </c>
    </row>
    <row r="3246" spans="1:5">
      <c r="A3246" s="335">
        <v>25</v>
      </c>
      <c r="B3246" s="375">
        <v>40348</v>
      </c>
      <c r="C3246" s="335">
        <v>30</v>
      </c>
      <c r="D3246" s="335">
        <v>10</v>
      </c>
      <c r="E3246" s="335">
        <v>80</v>
      </c>
    </row>
    <row r="3247" spans="1:5">
      <c r="A3247" s="335">
        <v>25</v>
      </c>
      <c r="B3247" s="375">
        <v>40348</v>
      </c>
      <c r="C3247" s="335">
        <v>30</v>
      </c>
      <c r="D3247" s="335">
        <v>10</v>
      </c>
      <c r="E3247" s="335">
        <v>86</v>
      </c>
    </row>
    <row r="3248" spans="1:5">
      <c r="A3248" s="335">
        <v>25</v>
      </c>
      <c r="B3248" s="375">
        <v>40348</v>
      </c>
      <c r="C3248" s="335">
        <v>30</v>
      </c>
      <c r="D3248" s="335">
        <v>10</v>
      </c>
      <c r="E3248" s="335">
        <v>98</v>
      </c>
    </row>
    <row r="3249" spans="1:5">
      <c r="A3249" s="335">
        <v>25</v>
      </c>
      <c r="B3249" s="375">
        <v>40348</v>
      </c>
      <c r="C3249" s="335">
        <v>30</v>
      </c>
      <c r="D3249" s="335">
        <v>10</v>
      </c>
      <c r="E3249" s="335">
        <v>85</v>
      </c>
    </row>
    <row r="3250" spans="1:5">
      <c r="A3250" s="335">
        <v>25</v>
      </c>
      <c r="B3250" s="375">
        <v>40348</v>
      </c>
      <c r="C3250" s="335">
        <v>30</v>
      </c>
      <c r="D3250" s="335">
        <v>10</v>
      </c>
      <c r="E3250" s="335">
        <v>100</v>
      </c>
    </row>
    <row r="3251" spans="1:5">
      <c r="A3251" s="335">
        <v>25</v>
      </c>
      <c r="B3251" s="375">
        <v>40348</v>
      </c>
      <c r="C3251" s="335">
        <v>30</v>
      </c>
      <c r="D3251" s="335">
        <v>10</v>
      </c>
      <c r="E3251" s="335">
        <v>96</v>
      </c>
    </row>
    <row r="3252" spans="1:5">
      <c r="A3252" s="335">
        <v>25</v>
      </c>
      <c r="B3252" s="375">
        <v>40348</v>
      </c>
      <c r="C3252" s="335">
        <v>30</v>
      </c>
      <c r="D3252" s="335">
        <v>10</v>
      </c>
      <c r="E3252" s="335">
        <v>101</v>
      </c>
    </row>
    <row r="3253" spans="1:5">
      <c r="A3253" s="335">
        <v>25</v>
      </c>
      <c r="B3253" s="375">
        <v>40348</v>
      </c>
      <c r="C3253" s="335">
        <v>30</v>
      </c>
      <c r="D3253" s="335">
        <v>10</v>
      </c>
      <c r="E3253" s="335">
        <v>93</v>
      </c>
    </row>
    <row r="3254" spans="1:5">
      <c r="A3254" s="335">
        <v>25</v>
      </c>
      <c r="B3254" s="375">
        <v>40348</v>
      </c>
      <c r="C3254" s="335">
        <v>30</v>
      </c>
      <c r="D3254" s="335">
        <v>10</v>
      </c>
      <c r="E3254" s="335">
        <v>96</v>
      </c>
    </row>
    <row r="3255" spans="1:5">
      <c r="A3255" s="335">
        <v>25</v>
      </c>
      <c r="B3255" s="375">
        <v>40348</v>
      </c>
      <c r="C3255" s="335">
        <v>30</v>
      </c>
      <c r="D3255" s="335">
        <v>10</v>
      </c>
      <c r="E3255" s="335">
        <v>88</v>
      </c>
    </row>
    <row r="3256" spans="1:5">
      <c r="A3256" s="335">
        <v>25</v>
      </c>
      <c r="B3256" s="375">
        <v>40348</v>
      </c>
      <c r="C3256" s="335">
        <v>30</v>
      </c>
      <c r="D3256" s="335">
        <v>10</v>
      </c>
      <c r="E3256" s="335">
        <v>93</v>
      </c>
    </row>
    <row r="3257" spans="1:5">
      <c r="A3257" s="335">
        <v>25</v>
      </c>
      <c r="B3257" s="375">
        <v>40348</v>
      </c>
      <c r="C3257" s="335">
        <v>30</v>
      </c>
      <c r="D3257" s="335">
        <v>10</v>
      </c>
      <c r="E3257" s="335">
        <v>88</v>
      </c>
    </row>
    <row r="3258" spans="1:5">
      <c r="A3258" s="335">
        <v>25</v>
      </c>
      <c r="B3258" s="375">
        <v>40348</v>
      </c>
      <c r="C3258" s="335">
        <v>30</v>
      </c>
      <c r="D3258" s="335">
        <v>10</v>
      </c>
      <c r="E3258" s="335">
        <v>103</v>
      </c>
    </row>
    <row r="3259" spans="1:5">
      <c r="A3259" s="335">
        <v>25</v>
      </c>
      <c r="B3259" s="375">
        <v>40348</v>
      </c>
      <c r="C3259" s="335">
        <v>30</v>
      </c>
      <c r="D3259" s="335">
        <v>10</v>
      </c>
      <c r="E3259" s="335">
        <v>90</v>
      </c>
    </row>
    <row r="3260" spans="1:5">
      <c r="A3260" s="335">
        <v>25</v>
      </c>
      <c r="B3260" s="375">
        <v>40348</v>
      </c>
      <c r="C3260" s="335">
        <v>30</v>
      </c>
      <c r="D3260" s="335">
        <v>10</v>
      </c>
      <c r="E3260" s="335">
        <v>91</v>
      </c>
    </row>
    <row r="3261" spans="1:5">
      <c r="A3261" s="335">
        <v>25</v>
      </c>
      <c r="B3261" s="375">
        <v>40348</v>
      </c>
      <c r="C3261" s="335">
        <v>0</v>
      </c>
      <c r="D3261" s="335">
        <v>41</v>
      </c>
      <c r="E3261" s="335">
        <v>89</v>
      </c>
    </row>
    <row r="3262" spans="1:5">
      <c r="A3262" s="335">
        <v>25</v>
      </c>
      <c r="B3262" s="375">
        <v>40348</v>
      </c>
      <c r="C3262" s="335">
        <v>0</v>
      </c>
      <c r="D3262" s="335">
        <v>41</v>
      </c>
      <c r="E3262" s="335">
        <v>97</v>
      </c>
    </row>
    <row r="3263" spans="1:5">
      <c r="A3263" s="335">
        <v>25</v>
      </c>
      <c r="B3263" s="375">
        <v>40348</v>
      </c>
      <c r="C3263" s="335">
        <v>0</v>
      </c>
      <c r="D3263" s="335">
        <v>70</v>
      </c>
      <c r="E3263" s="335">
        <v>102</v>
      </c>
    </row>
    <row r="3264" spans="1:5">
      <c r="A3264" s="335">
        <v>25</v>
      </c>
      <c r="B3264" s="375">
        <v>40348</v>
      </c>
      <c r="C3264" s="335">
        <v>0</v>
      </c>
      <c r="D3264" s="335">
        <v>70</v>
      </c>
      <c r="E3264" s="335">
        <v>79</v>
      </c>
    </row>
    <row r="3265" spans="1:5">
      <c r="A3265" s="335">
        <v>25</v>
      </c>
      <c r="B3265" s="375">
        <v>40348</v>
      </c>
      <c r="C3265" s="335">
        <v>0</v>
      </c>
      <c r="D3265" s="335">
        <v>70</v>
      </c>
      <c r="E3265" s="335">
        <v>104</v>
      </c>
    </row>
    <row r="3266" spans="1:5">
      <c r="A3266" s="335">
        <v>25</v>
      </c>
      <c r="B3266" s="375">
        <v>40348</v>
      </c>
      <c r="C3266" s="335">
        <v>0</v>
      </c>
      <c r="D3266" s="335">
        <v>70</v>
      </c>
      <c r="E3266" s="335">
        <v>103</v>
      </c>
    </row>
    <row r="3267" spans="1:5">
      <c r="A3267" s="335">
        <v>25</v>
      </c>
      <c r="B3267" s="375">
        <v>40348</v>
      </c>
      <c r="C3267" s="335">
        <v>0</v>
      </c>
      <c r="D3267" s="335">
        <v>70</v>
      </c>
      <c r="E3267" s="335">
        <v>91</v>
      </c>
    </row>
    <row r="3268" spans="1:5">
      <c r="A3268" s="335">
        <v>25</v>
      </c>
      <c r="B3268" s="375">
        <v>40348</v>
      </c>
      <c r="C3268" s="335">
        <v>0</v>
      </c>
      <c r="D3268" s="335">
        <v>70</v>
      </c>
      <c r="E3268" s="335">
        <v>94</v>
      </c>
    </row>
    <row r="3269" spans="1:5">
      <c r="A3269" s="335">
        <v>25</v>
      </c>
      <c r="B3269" s="375">
        <v>40349</v>
      </c>
      <c r="C3269" s="335">
        <v>0</v>
      </c>
      <c r="D3269" s="335">
        <v>10</v>
      </c>
      <c r="E3269" s="335">
        <v>73</v>
      </c>
    </row>
    <row r="3270" spans="1:5">
      <c r="A3270" s="335">
        <v>25</v>
      </c>
      <c r="B3270" s="375">
        <v>40349</v>
      </c>
      <c r="C3270" s="335">
        <v>0</v>
      </c>
      <c r="D3270" s="335">
        <v>10</v>
      </c>
      <c r="E3270" s="335">
        <v>87</v>
      </c>
    </row>
    <row r="3271" spans="1:5">
      <c r="A3271" s="335">
        <v>25</v>
      </c>
      <c r="B3271" s="375">
        <v>40349</v>
      </c>
      <c r="C3271" s="335">
        <v>0</v>
      </c>
      <c r="D3271" s="335">
        <v>10</v>
      </c>
      <c r="E3271" s="335">
        <v>87</v>
      </c>
    </row>
    <row r="3272" spans="1:5">
      <c r="A3272" s="335">
        <v>25</v>
      </c>
      <c r="B3272" s="375">
        <v>40349</v>
      </c>
      <c r="C3272" s="335">
        <v>0</v>
      </c>
      <c r="D3272" s="335">
        <v>10</v>
      </c>
      <c r="E3272" s="335">
        <v>73</v>
      </c>
    </row>
    <row r="3273" spans="1:5">
      <c r="A3273" s="335">
        <v>25</v>
      </c>
      <c r="B3273" s="375">
        <v>40349</v>
      </c>
      <c r="C3273" s="335">
        <v>0</v>
      </c>
      <c r="D3273" s="335">
        <v>10</v>
      </c>
      <c r="E3273" s="335">
        <v>76</v>
      </c>
    </row>
    <row r="3274" spans="1:5">
      <c r="A3274" s="335">
        <v>25</v>
      </c>
      <c r="B3274" s="375">
        <v>40349</v>
      </c>
      <c r="C3274" s="335">
        <v>0</v>
      </c>
      <c r="D3274" s="335">
        <v>10</v>
      </c>
      <c r="E3274" s="335">
        <v>82</v>
      </c>
    </row>
    <row r="3275" spans="1:5">
      <c r="A3275" s="335">
        <v>25</v>
      </c>
      <c r="B3275" s="375">
        <v>40349</v>
      </c>
      <c r="C3275" s="335">
        <v>0</v>
      </c>
      <c r="D3275" s="335">
        <v>10</v>
      </c>
      <c r="E3275" s="335">
        <v>82</v>
      </c>
    </row>
    <row r="3276" spans="1:5">
      <c r="A3276" s="335">
        <v>25</v>
      </c>
      <c r="B3276" s="375">
        <v>40349</v>
      </c>
      <c r="C3276" s="335">
        <v>30</v>
      </c>
      <c r="D3276" s="335">
        <v>10</v>
      </c>
      <c r="E3276" s="335">
        <v>87</v>
      </c>
    </row>
    <row r="3277" spans="1:5">
      <c r="A3277" s="335">
        <v>25</v>
      </c>
      <c r="B3277" s="375">
        <v>40349</v>
      </c>
      <c r="C3277" s="335">
        <v>30</v>
      </c>
      <c r="D3277" s="335">
        <v>10</v>
      </c>
      <c r="E3277" s="335">
        <v>106</v>
      </c>
    </row>
    <row r="3278" spans="1:5">
      <c r="A3278" s="335">
        <v>25</v>
      </c>
      <c r="B3278" s="375">
        <v>40349</v>
      </c>
      <c r="C3278" s="335">
        <v>30</v>
      </c>
      <c r="D3278" s="335">
        <v>10</v>
      </c>
      <c r="E3278" s="335">
        <v>96</v>
      </c>
    </row>
    <row r="3279" spans="1:5">
      <c r="A3279" s="335">
        <v>25</v>
      </c>
      <c r="B3279" s="375">
        <v>40349</v>
      </c>
      <c r="C3279" s="335">
        <v>30</v>
      </c>
      <c r="D3279" s="335">
        <v>10</v>
      </c>
      <c r="E3279" s="335">
        <v>94</v>
      </c>
    </row>
    <row r="3280" spans="1:5">
      <c r="A3280" s="335">
        <v>25</v>
      </c>
      <c r="B3280" s="375">
        <v>40349</v>
      </c>
      <c r="C3280" s="335">
        <v>30</v>
      </c>
      <c r="D3280" s="335">
        <v>10</v>
      </c>
      <c r="E3280" s="335">
        <v>100</v>
      </c>
    </row>
    <row r="3281" spans="1:5">
      <c r="A3281" s="335">
        <v>25</v>
      </c>
      <c r="B3281" s="375">
        <v>40349</v>
      </c>
      <c r="C3281" s="335">
        <v>30</v>
      </c>
      <c r="D3281" s="335">
        <v>10</v>
      </c>
      <c r="E3281" s="335">
        <v>91</v>
      </c>
    </row>
    <row r="3282" spans="1:5">
      <c r="A3282" s="335">
        <v>25</v>
      </c>
      <c r="B3282" s="375">
        <v>40349</v>
      </c>
      <c r="C3282" s="335">
        <v>30</v>
      </c>
      <c r="D3282" s="335">
        <v>10</v>
      </c>
      <c r="E3282" s="335">
        <v>100</v>
      </c>
    </row>
    <row r="3283" spans="1:5">
      <c r="A3283" s="335">
        <v>25</v>
      </c>
      <c r="B3283" s="375">
        <v>40349</v>
      </c>
      <c r="C3283" s="335">
        <v>0</v>
      </c>
      <c r="D3283" s="335">
        <v>70</v>
      </c>
      <c r="E3283" s="335">
        <v>109</v>
      </c>
    </row>
    <row r="3284" spans="1:5">
      <c r="A3284" s="335">
        <v>25</v>
      </c>
      <c r="B3284" s="375">
        <v>40349</v>
      </c>
      <c r="C3284" s="335">
        <v>0</v>
      </c>
      <c r="D3284" s="335">
        <v>70</v>
      </c>
      <c r="E3284" s="335">
        <v>90</v>
      </c>
    </row>
    <row r="3285" spans="1:5">
      <c r="A3285" s="335">
        <v>25</v>
      </c>
      <c r="B3285" s="375">
        <v>40349</v>
      </c>
      <c r="C3285" s="335">
        <v>0</v>
      </c>
      <c r="D3285" s="335">
        <v>70</v>
      </c>
      <c r="E3285" s="335">
        <v>98</v>
      </c>
    </row>
    <row r="3286" spans="1:5">
      <c r="A3286" s="335">
        <v>25</v>
      </c>
      <c r="B3286" s="375">
        <v>40349</v>
      </c>
      <c r="C3286" s="335">
        <v>0</v>
      </c>
      <c r="D3286" s="335">
        <v>70</v>
      </c>
      <c r="E3286" s="335">
        <v>110</v>
      </c>
    </row>
    <row r="3287" spans="1:5">
      <c r="A3287" s="335">
        <v>25</v>
      </c>
      <c r="B3287" s="375">
        <v>40349</v>
      </c>
      <c r="C3287" s="335">
        <v>0</v>
      </c>
      <c r="D3287" s="335">
        <v>70</v>
      </c>
      <c r="E3287" s="335">
        <v>105</v>
      </c>
    </row>
    <row r="3288" spans="1:5">
      <c r="A3288" s="335">
        <v>25</v>
      </c>
      <c r="B3288" s="375">
        <v>40349</v>
      </c>
      <c r="C3288" s="335">
        <v>0</v>
      </c>
      <c r="D3288" s="335">
        <v>70</v>
      </c>
      <c r="E3288" s="335">
        <v>90</v>
      </c>
    </row>
    <row r="3289" spans="1:5">
      <c r="A3289" s="335">
        <v>25</v>
      </c>
      <c r="B3289" s="375">
        <v>40349</v>
      </c>
      <c r="C3289" s="335">
        <v>0</v>
      </c>
      <c r="D3289" s="335">
        <v>70</v>
      </c>
      <c r="E3289" s="335">
        <v>95</v>
      </c>
    </row>
    <row r="3290" spans="1:5">
      <c r="A3290" s="335">
        <v>26</v>
      </c>
      <c r="B3290" s="375">
        <v>40350</v>
      </c>
      <c r="C3290" s="335">
        <v>30</v>
      </c>
      <c r="D3290" s="335">
        <v>10</v>
      </c>
      <c r="E3290" s="335">
        <v>102</v>
      </c>
    </row>
    <row r="3291" spans="1:5">
      <c r="A3291" s="335">
        <v>26</v>
      </c>
      <c r="B3291" s="375">
        <v>40350</v>
      </c>
      <c r="C3291" s="335">
        <v>30</v>
      </c>
      <c r="D3291" s="335">
        <v>10</v>
      </c>
      <c r="E3291" s="335">
        <v>103</v>
      </c>
    </row>
    <row r="3292" spans="1:5">
      <c r="A3292" s="335">
        <v>26</v>
      </c>
      <c r="B3292" s="375">
        <v>40350</v>
      </c>
      <c r="C3292" s="335">
        <v>30</v>
      </c>
      <c r="D3292" s="335">
        <v>10</v>
      </c>
      <c r="E3292" s="335">
        <v>94</v>
      </c>
    </row>
    <row r="3293" spans="1:5">
      <c r="A3293" s="335">
        <v>26</v>
      </c>
      <c r="B3293" s="375">
        <v>40350</v>
      </c>
      <c r="C3293" s="335">
        <v>30</v>
      </c>
      <c r="D3293" s="335">
        <v>10</v>
      </c>
      <c r="E3293" s="335">
        <v>89</v>
      </c>
    </row>
    <row r="3294" spans="1:5">
      <c r="A3294" s="335">
        <v>26</v>
      </c>
      <c r="B3294" s="375">
        <v>40350</v>
      </c>
      <c r="C3294" s="335">
        <v>30</v>
      </c>
      <c r="D3294" s="335">
        <v>10</v>
      </c>
      <c r="E3294" s="335">
        <v>90</v>
      </c>
    </row>
    <row r="3295" spans="1:5">
      <c r="A3295" s="335">
        <v>26</v>
      </c>
      <c r="B3295" s="375">
        <v>40350</v>
      </c>
      <c r="C3295" s="335">
        <v>30</v>
      </c>
      <c r="D3295" s="335">
        <v>10</v>
      </c>
      <c r="E3295" s="335">
        <v>98</v>
      </c>
    </row>
    <row r="3296" spans="1:5">
      <c r="A3296" s="335">
        <v>26</v>
      </c>
      <c r="B3296" s="375">
        <v>40350</v>
      </c>
      <c r="C3296" s="335">
        <v>30</v>
      </c>
      <c r="D3296" s="335">
        <v>10</v>
      </c>
      <c r="E3296" s="335">
        <v>91</v>
      </c>
    </row>
    <row r="3297" spans="1:5">
      <c r="A3297" s="335">
        <v>26</v>
      </c>
      <c r="B3297" s="375">
        <v>40350</v>
      </c>
      <c r="C3297" s="335">
        <v>30</v>
      </c>
      <c r="D3297" s="335">
        <v>10</v>
      </c>
      <c r="E3297" s="335">
        <v>95</v>
      </c>
    </row>
    <row r="3298" spans="1:5">
      <c r="A3298" s="335">
        <v>26</v>
      </c>
      <c r="B3298" s="375">
        <v>40350</v>
      </c>
      <c r="C3298" s="335">
        <v>30</v>
      </c>
      <c r="D3298" s="335">
        <v>10</v>
      </c>
      <c r="E3298" s="335">
        <v>92</v>
      </c>
    </row>
    <row r="3299" spans="1:5">
      <c r="A3299" s="335">
        <v>26</v>
      </c>
      <c r="B3299" s="375">
        <v>40350</v>
      </c>
      <c r="C3299" s="335">
        <v>30</v>
      </c>
      <c r="D3299" s="335">
        <v>10</v>
      </c>
      <c r="E3299" s="335">
        <v>87</v>
      </c>
    </row>
    <row r="3300" spans="1:5">
      <c r="A3300" s="335">
        <v>26</v>
      </c>
      <c r="B3300" s="375">
        <v>40350</v>
      </c>
      <c r="C3300" s="335">
        <v>30</v>
      </c>
      <c r="D3300" s="335">
        <v>10</v>
      </c>
      <c r="E3300" s="335">
        <v>90</v>
      </c>
    </row>
    <row r="3301" spans="1:5">
      <c r="A3301" s="335">
        <v>26</v>
      </c>
      <c r="B3301" s="375">
        <v>40350</v>
      </c>
      <c r="C3301" s="335">
        <v>30</v>
      </c>
      <c r="D3301" s="335">
        <v>10</v>
      </c>
      <c r="E3301" s="335">
        <v>102</v>
      </c>
    </row>
    <row r="3302" spans="1:5">
      <c r="A3302" s="335">
        <v>26</v>
      </c>
      <c r="B3302" s="375">
        <v>40350</v>
      </c>
      <c r="C3302" s="335">
        <v>30</v>
      </c>
      <c r="D3302" s="335">
        <v>10</v>
      </c>
      <c r="E3302" s="335">
        <v>101</v>
      </c>
    </row>
    <row r="3303" spans="1:5">
      <c r="A3303" s="335">
        <v>26</v>
      </c>
      <c r="B3303" s="375">
        <v>40350</v>
      </c>
      <c r="C3303" s="335">
        <v>30</v>
      </c>
      <c r="D3303" s="335">
        <v>10</v>
      </c>
      <c r="E3303" s="335">
        <v>97</v>
      </c>
    </row>
    <row r="3304" spans="1:5">
      <c r="A3304" s="335">
        <v>26</v>
      </c>
      <c r="B3304" s="375">
        <v>40350</v>
      </c>
      <c r="C3304" s="335">
        <v>30</v>
      </c>
      <c r="D3304" s="335">
        <v>10</v>
      </c>
      <c r="E3304" s="335">
        <v>95</v>
      </c>
    </row>
    <row r="3305" spans="1:5">
      <c r="A3305" s="335">
        <v>26</v>
      </c>
      <c r="B3305" s="375">
        <v>40350</v>
      </c>
      <c r="C3305" s="335">
        <v>30</v>
      </c>
      <c r="D3305" s="335">
        <v>10</v>
      </c>
      <c r="E3305" s="335">
        <v>93</v>
      </c>
    </row>
    <row r="3306" spans="1:5">
      <c r="A3306" s="335">
        <v>26</v>
      </c>
      <c r="B3306" s="375">
        <v>40350</v>
      </c>
      <c r="C3306" s="335">
        <v>30</v>
      </c>
      <c r="D3306" s="335">
        <v>10</v>
      </c>
      <c r="E3306" s="335">
        <v>110</v>
      </c>
    </row>
    <row r="3307" spans="1:5">
      <c r="A3307" s="335">
        <v>26</v>
      </c>
      <c r="B3307" s="375">
        <v>40350</v>
      </c>
      <c r="C3307" s="335">
        <v>30</v>
      </c>
      <c r="D3307" s="335">
        <v>10</v>
      </c>
      <c r="E3307" s="335">
        <v>92</v>
      </c>
    </row>
    <row r="3308" spans="1:5">
      <c r="A3308" s="335">
        <v>26</v>
      </c>
      <c r="B3308" s="375">
        <v>40350</v>
      </c>
      <c r="C3308" s="335">
        <v>30</v>
      </c>
      <c r="D3308" s="335">
        <v>10</v>
      </c>
      <c r="E3308" s="335">
        <v>99</v>
      </c>
    </row>
    <row r="3309" spans="1:5">
      <c r="A3309" s="335">
        <v>26</v>
      </c>
      <c r="B3309" s="375">
        <v>40350</v>
      </c>
      <c r="C3309" s="335">
        <v>30</v>
      </c>
      <c r="D3309" s="335">
        <v>10</v>
      </c>
      <c r="E3309" s="335">
        <v>90</v>
      </c>
    </row>
    <row r="3310" spans="1:5">
      <c r="A3310" s="335">
        <v>26</v>
      </c>
      <c r="B3310" s="375">
        <v>40350</v>
      </c>
      <c r="C3310" s="335">
        <v>30</v>
      </c>
      <c r="D3310" s="335">
        <v>10</v>
      </c>
      <c r="E3310" s="335">
        <v>94</v>
      </c>
    </row>
    <row r="3311" spans="1:5">
      <c r="A3311" s="335">
        <v>26</v>
      </c>
      <c r="B3311" s="375">
        <v>40350</v>
      </c>
      <c r="C3311" s="335">
        <v>30</v>
      </c>
      <c r="D3311" s="335">
        <v>10</v>
      </c>
      <c r="E3311" s="335">
        <v>103</v>
      </c>
    </row>
    <row r="3312" spans="1:5">
      <c r="A3312" s="335">
        <v>26</v>
      </c>
      <c r="B3312" s="375">
        <v>40350</v>
      </c>
      <c r="C3312" s="335">
        <v>30</v>
      </c>
      <c r="D3312" s="335">
        <v>10</v>
      </c>
      <c r="E3312" s="335">
        <v>94</v>
      </c>
    </row>
    <row r="3313" spans="1:5">
      <c r="A3313" s="335">
        <v>26</v>
      </c>
      <c r="B3313" s="375">
        <v>40350</v>
      </c>
      <c r="C3313" s="335">
        <v>30</v>
      </c>
      <c r="D3313" s="335">
        <v>10</v>
      </c>
      <c r="E3313" s="335">
        <v>97</v>
      </c>
    </row>
    <row r="3314" spans="1:5">
      <c r="A3314" s="335">
        <v>26</v>
      </c>
      <c r="B3314" s="375">
        <v>40350</v>
      </c>
      <c r="C3314" s="335">
        <v>30</v>
      </c>
      <c r="D3314" s="335">
        <v>10</v>
      </c>
      <c r="E3314" s="335">
        <v>92</v>
      </c>
    </row>
    <row r="3315" spans="1:5">
      <c r="A3315" s="335">
        <v>26</v>
      </c>
      <c r="B3315" s="375">
        <v>40350</v>
      </c>
      <c r="C3315" s="335">
        <v>30</v>
      </c>
      <c r="D3315" s="335">
        <v>10</v>
      </c>
      <c r="E3315" s="335">
        <v>92</v>
      </c>
    </row>
    <row r="3316" spans="1:5">
      <c r="A3316" s="335">
        <v>26</v>
      </c>
      <c r="B3316" s="375">
        <v>40350</v>
      </c>
      <c r="C3316" s="335">
        <v>30</v>
      </c>
      <c r="D3316" s="335">
        <v>10</v>
      </c>
      <c r="E3316" s="335">
        <v>93</v>
      </c>
    </row>
    <row r="3317" spans="1:5">
      <c r="A3317" s="335">
        <v>26</v>
      </c>
      <c r="B3317" s="375">
        <v>40350</v>
      </c>
      <c r="C3317" s="335">
        <v>30</v>
      </c>
      <c r="D3317" s="335">
        <v>10</v>
      </c>
      <c r="E3317" s="335">
        <v>87</v>
      </c>
    </row>
    <row r="3318" spans="1:5">
      <c r="A3318" s="335">
        <v>26</v>
      </c>
      <c r="B3318" s="375">
        <v>40350</v>
      </c>
      <c r="C3318" s="335">
        <v>30</v>
      </c>
      <c r="D3318" s="335">
        <v>10</v>
      </c>
      <c r="E3318" s="335">
        <v>95</v>
      </c>
    </row>
    <row r="3319" spans="1:5">
      <c r="A3319" s="335">
        <v>26</v>
      </c>
      <c r="B3319" s="375">
        <v>40350</v>
      </c>
      <c r="C3319" s="335">
        <v>30</v>
      </c>
      <c r="D3319" s="335">
        <v>10</v>
      </c>
      <c r="E3319" s="335">
        <v>90</v>
      </c>
    </row>
    <row r="3320" spans="1:5">
      <c r="A3320" s="335">
        <v>26</v>
      </c>
      <c r="B3320" s="375">
        <v>40350</v>
      </c>
      <c r="C3320" s="335">
        <v>0</v>
      </c>
      <c r="D3320" s="335">
        <v>10</v>
      </c>
      <c r="E3320" s="335">
        <v>79</v>
      </c>
    </row>
    <row r="3321" spans="1:5">
      <c r="A3321" s="335">
        <v>26</v>
      </c>
      <c r="B3321" s="375">
        <v>40350</v>
      </c>
      <c r="C3321" s="335">
        <v>0</v>
      </c>
      <c r="D3321" s="335">
        <v>10</v>
      </c>
      <c r="E3321" s="335">
        <v>77</v>
      </c>
    </row>
    <row r="3322" spans="1:5">
      <c r="A3322" s="335">
        <v>26</v>
      </c>
      <c r="B3322" s="375">
        <v>40350</v>
      </c>
      <c r="C3322" s="335">
        <v>0</v>
      </c>
      <c r="D3322" s="335">
        <v>10</v>
      </c>
      <c r="E3322" s="335">
        <v>72</v>
      </c>
    </row>
    <row r="3323" spans="1:5">
      <c r="A3323" s="335">
        <v>26</v>
      </c>
      <c r="B3323" s="375">
        <v>40350</v>
      </c>
      <c r="C3323" s="335">
        <v>0</v>
      </c>
      <c r="D3323" s="335">
        <v>10</v>
      </c>
      <c r="E3323" s="335">
        <v>83</v>
      </c>
    </row>
    <row r="3324" spans="1:5">
      <c r="A3324" s="335">
        <v>26</v>
      </c>
      <c r="B3324" s="375">
        <v>40350</v>
      </c>
      <c r="C3324" s="335">
        <v>0</v>
      </c>
      <c r="D3324" s="335">
        <v>10</v>
      </c>
      <c r="E3324" s="335">
        <v>81</v>
      </c>
    </row>
    <row r="3325" spans="1:5">
      <c r="A3325" s="335">
        <v>26</v>
      </c>
      <c r="B3325" s="375">
        <v>40350</v>
      </c>
      <c r="C3325" s="335">
        <v>0</v>
      </c>
      <c r="D3325" s="335">
        <v>10</v>
      </c>
      <c r="E3325" s="335">
        <v>70</v>
      </c>
    </row>
    <row r="3326" spans="1:5">
      <c r="A3326" s="335">
        <v>26</v>
      </c>
      <c r="B3326" s="375">
        <v>40350</v>
      </c>
      <c r="C3326" s="335">
        <v>0</v>
      </c>
      <c r="D3326" s="335">
        <v>10</v>
      </c>
      <c r="E3326" s="335">
        <v>74</v>
      </c>
    </row>
    <row r="3327" spans="1:5">
      <c r="A3327" s="335">
        <v>26</v>
      </c>
      <c r="B3327" s="375">
        <v>40350</v>
      </c>
      <c r="C3327" s="335">
        <v>0</v>
      </c>
      <c r="D3327" s="335">
        <v>10</v>
      </c>
      <c r="E3327" s="335">
        <v>76</v>
      </c>
    </row>
    <row r="3328" spans="1:5">
      <c r="A3328" s="335">
        <v>26</v>
      </c>
      <c r="B3328" s="375">
        <v>40350</v>
      </c>
      <c r="C3328" s="335">
        <v>0</v>
      </c>
      <c r="D3328" s="335">
        <v>10</v>
      </c>
      <c r="E3328" s="335">
        <v>75</v>
      </c>
    </row>
    <row r="3329" spans="1:5">
      <c r="A3329" s="335">
        <v>26</v>
      </c>
      <c r="B3329" s="375">
        <v>40350</v>
      </c>
      <c r="C3329" s="335">
        <v>0</v>
      </c>
      <c r="D3329" s="335">
        <v>10</v>
      </c>
      <c r="E3329" s="335">
        <v>85</v>
      </c>
    </row>
    <row r="3330" spans="1:5">
      <c r="A3330" s="335">
        <v>26</v>
      </c>
      <c r="B3330" s="375">
        <v>40350</v>
      </c>
      <c r="C3330" s="335">
        <v>0</v>
      </c>
      <c r="D3330" s="335">
        <v>10</v>
      </c>
      <c r="E3330" s="335">
        <v>79</v>
      </c>
    </row>
    <row r="3331" spans="1:5">
      <c r="A3331" s="335">
        <v>26</v>
      </c>
      <c r="B3331" s="375">
        <v>40350</v>
      </c>
      <c r="C3331" s="335">
        <v>0</v>
      </c>
      <c r="D3331" s="335">
        <v>10</v>
      </c>
      <c r="E3331" s="335">
        <v>80</v>
      </c>
    </row>
    <row r="3332" spans="1:5">
      <c r="A3332" s="335">
        <v>26</v>
      </c>
      <c r="B3332" s="375">
        <v>40350</v>
      </c>
      <c r="C3332" s="335">
        <v>0</v>
      </c>
      <c r="D3332" s="335">
        <v>10</v>
      </c>
      <c r="E3332" s="335">
        <v>85</v>
      </c>
    </row>
    <row r="3333" spans="1:5">
      <c r="A3333" s="335">
        <v>26</v>
      </c>
      <c r="B3333" s="375">
        <v>40350</v>
      </c>
      <c r="C3333" s="335">
        <v>12</v>
      </c>
      <c r="D3333" s="335">
        <v>10</v>
      </c>
      <c r="E3333" s="335">
        <v>95</v>
      </c>
    </row>
    <row r="3334" spans="1:5">
      <c r="A3334" s="335">
        <v>26</v>
      </c>
      <c r="B3334" s="375">
        <v>40350</v>
      </c>
      <c r="C3334" s="335">
        <v>0</v>
      </c>
      <c r="D3334" s="335">
        <v>41</v>
      </c>
      <c r="E3334" s="335">
        <v>96</v>
      </c>
    </row>
    <row r="3335" spans="1:5">
      <c r="A3335" s="335">
        <v>26</v>
      </c>
      <c r="B3335" s="375">
        <v>40350</v>
      </c>
      <c r="C3335" s="335">
        <v>0</v>
      </c>
      <c r="D3335" s="335">
        <v>70</v>
      </c>
      <c r="E3335" s="335">
        <v>111</v>
      </c>
    </row>
    <row r="3336" spans="1:5">
      <c r="A3336" s="335">
        <v>26</v>
      </c>
      <c r="B3336" s="375">
        <v>40350</v>
      </c>
      <c r="C3336" s="335">
        <v>0</v>
      </c>
      <c r="D3336" s="335">
        <v>70</v>
      </c>
      <c r="E3336" s="335">
        <v>106</v>
      </c>
    </row>
    <row r="3337" spans="1:5">
      <c r="A3337" s="335">
        <v>26</v>
      </c>
      <c r="B3337" s="375">
        <v>40350</v>
      </c>
      <c r="C3337" s="335">
        <v>0</v>
      </c>
      <c r="D3337" s="335">
        <v>70</v>
      </c>
      <c r="E3337" s="335">
        <v>75</v>
      </c>
    </row>
    <row r="3338" spans="1:5">
      <c r="A3338" s="335">
        <v>26</v>
      </c>
      <c r="B3338" s="375">
        <v>40350</v>
      </c>
      <c r="C3338" s="335">
        <v>0</v>
      </c>
      <c r="D3338" s="335">
        <v>71</v>
      </c>
      <c r="E3338" s="335">
        <v>124</v>
      </c>
    </row>
    <row r="3339" spans="1:5">
      <c r="A3339" s="335">
        <v>26</v>
      </c>
      <c r="B3339" s="375">
        <v>40350</v>
      </c>
      <c r="C3339" s="335">
        <v>0</v>
      </c>
      <c r="D3339" s="335">
        <v>100</v>
      </c>
      <c r="E3339" s="335">
        <v>128</v>
      </c>
    </row>
    <row r="3340" spans="1:5">
      <c r="A3340" s="335">
        <v>26</v>
      </c>
      <c r="B3340" s="375">
        <v>40350</v>
      </c>
      <c r="C3340" s="335">
        <v>0</v>
      </c>
      <c r="D3340" s="335">
        <v>100</v>
      </c>
      <c r="E3340" s="335">
        <v>132</v>
      </c>
    </row>
    <row r="3341" spans="1:5">
      <c r="A3341" s="335">
        <v>26</v>
      </c>
      <c r="B3341" s="375">
        <v>40350</v>
      </c>
      <c r="C3341" s="335">
        <v>0</v>
      </c>
      <c r="D3341" s="335">
        <v>100</v>
      </c>
      <c r="E3341" s="335">
        <v>147</v>
      </c>
    </row>
    <row r="3342" spans="1:5">
      <c r="A3342" s="335">
        <v>26</v>
      </c>
      <c r="B3342" s="375">
        <v>40350</v>
      </c>
      <c r="C3342" s="335">
        <v>0</v>
      </c>
      <c r="D3342" s="335">
        <v>100</v>
      </c>
      <c r="E3342" s="335">
        <v>104</v>
      </c>
    </row>
    <row r="3343" spans="1:5">
      <c r="A3343" s="335">
        <v>26</v>
      </c>
      <c r="B3343" s="375">
        <v>40350</v>
      </c>
      <c r="C3343" s="335">
        <v>0</v>
      </c>
      <c r="D3343" s="335">
        <v>100</v>
      </c>
      <c r="E3343" s="335">
        <v>139</v>
      </c>
    </row>
    <row r="3344" spans="1:5">
      <c r="A3344" s="335">
        <v>26</v>
      </c>
      <c r="B3344" s="375">
        <v>40350</v>
      </c>
      <c r="C3344" s="335">
        <v>0</v>
      </c>
      <c r="D3344" s="335">
        <v>100</v>
      </c>
      <c r="E3344" s="335">
        <v>139</v>
      </c>
    </row>
    <row r="3345" spans="1:5">
      <c r="A3345" s="335">
        <v>26</v>
      </c>
      <c r="B3345" s="375">
        <v>40350</v>
      </c>
      <c r="C3345" s="335">
        <v>0</v>
      </c>
      <c r="D3345" s="335">
        <v>100</v>
      </c>
      <c r="E3345" s="335">
        <v>135</v>
      </c>
    </row>
    <row r="3346" spans="1:5">
      <c r="A3346" s="335">
        <v>26</v>
      </c>
      <c r="B3346" s="375">
        <v>40350</v>
      </c>
      <c r="C3346" s="335">
        <v>0</v>
      </c>
      <c r="D3346" s="335">
        <v>100</v>
      </c>
      <c r="E3346" s="335">
        <v>126</v>
      </c>
    </row>
    <row r="3347" spans="1:5">
      <c r="A3347" s="335">
        <v>26</v>
      </c>
      <c r="B3347" s="375">
        <v>40350</v>
      </c>
      <c r="C3347" s="335">
        <v>0</v>
      </c>
      <c r="D3347" s="335">
        <v>100</v>
      </c>
      <c r="E3347" s="335">
        <v>126</v>
      </c>
    </row>
    <row r="3348" spans="1:5">
      <c r="A3348" s="335">
        <v>26</v>
      </c>
      <c r="B3348" s="375">
        <v>40350</v>
      </c>
      <c r="C3348" s="335">
        <v>0</v>
      </c>
      <c r="D3348" s="335">
        <v>100</v>
      </c>
      <c r="E3348" s="335">
        <v>128</v>
      </c>
    </row>
    <row r="3349" spans="1:5">
      <c r="A3349" s="335">
        <v>26</v>
      </c>
      <c r="B3349" s="375">
        <v>40350</v>
      </c>
      <c r="C3349" s="335">
        <v>0</v>
      </c>
      <c r="D3349" s="335">
        <v>100</v>
      </c>
      <c r="E3349" s="335">
        <v>130</v>
      </c>
    </row>
    <row r="3350" spans="1:5">
      <c r="A3350" s="335">
        <v>26</v>
      </c>
      <c r="B3350" s="375">
        <v>40350</v>
      </c>
      <c r="C3350" s="335">
        <v>0</v>
      </c>
      <c r="D3350" s="335">
        <v>100</v>
      </c>
      <c r="E3350" s="335">
        <v>125</v>
      </c>
    </row>
    <row r="3351" spans="1:5">
      <c r="A3351" s="335">
        <v>26</v>
      </c>
      <c r="B3351" s="375">
        <v>40351</v>
      </c>
      <c r="C3351" s="335">
        <v>30</v>
      </c>
      <c r="D3351" s="335">
        <v>10</v>
      </c>
      <c r="E3351" s="335">
        <v>87</v>
      </c>
    </row>
    <row r="3352" spans="1:5">
      <c r="A3352" s="335">
        <v>26</v>
      </c>
      <c r="B3352" s="375">
        <v>40351</v>
      </c>
      <c r="C3352" s="335">
        <v>30</v>
      </c>
      <c r="D3352" s="335">
        <v>10</v>
      </c>
      <c r="E3352" s="335">
        <v>99</v>
      </c>
    </row>
    <row r="3353" spans="1:5">
      <c r="A3353" s="335">
        <v>26</v>
      </c>
      <c r="B3353" s="375">
        <v>40351</v>
      </c>
      <c r="C3353" s="335">
        <v>30</v>
      </c>
      <c r="D3353" s="335">
        <v>10</v>
      </c>
      <c r="E3353" s="335">
        <v>102</v>
      </c>
    </row>
    <row r="3354" spans="1:5">
      <c r="A3354" s="335">
        <v>26</v>
      </c>
      <c r="B3354" s="375">
        <v>40351</v>
      </c>
      <c r="C3354" s="335">
        <v>30</v>
      </c>
      <c r="D3354" s="335">
        <v>10</v>
      </c>
      <c r="E3354" s="335">
        <v>93</v>
      </c>
    </row>
    <row r="3355" spans="1:5">
      <c r="A3355" s="335">
        <v>26</v>
      </c>
      <c r="B3355" s="375">
        <v>40351</v>
      </c>
      <c r="C3355" s="335">
        <v>30</v>
      </c>
      <c r="D3355" s="335">
        <v>10</v>
      </c>
      <c r="E3355" s="335">
        <v>100</v>
      </c>
    </row>
    <row r="3356" spans="1:5">
      <c r="A3356" s="335">
        <v>26</v>
      </c>
      <c r="B3356" s="375">
        <v>40351</v>
      </c>
      <c r="C3356" s="335">
        <v>30</v>
      </c>
      <c r="D3356" s="335">
        <v>10</v>
      </c>
      <c r="E3356" s="335">
        <v>93</v>
      </c>
    </row>
    <row r="3357" spans="1:5">
      <c r="A3357" s="335">
        <v>26</v>
      </c>
      <c r="B3357" s="375">
        <v>40351</v>
      </c>
      <c r="C3357" s="335">
        <v>30</v>
      </c>
      <c r="D3357" s="335">
        <v>10</v>
      </c>
      <c r="E3357" s="335">
        <v>97</v>
      </c>
    </row>
    <row r="3358" spans="1:5">
      <c r="A3358" s="335">
        <v>26</v>
      </c>
      <c r="B3358" s="375">
        <v>40351</v>
      </c>
      <c r="C3358" s="335">
        <v>30</v>
      </c>
      <c r="D3358" s="335">
        <v>10</v>
      </c>
      <c r="E3358" s="335">
        <v>99</v>
      </c>
    </row>
    <row r="3359" spans="1:5">
      <c r="A3359" s="335">
        <v>26</v>
      </c>
      <c r="B3359" s="375">
        <v>40351</v>
      </c>
      <c r="C3359" s="335">
        <v>30</v>
      </c>
      <c r="D3359" s="335">
        <v>10</v>
      </c>
      <c r="E3359" s="335">
        <v>87</v>
      </c>
    </row>
    <row r="3360" spans="1:5">
      <c r="A3360" s="335">
        <v>26</v>
      </c>
      <c r="B3360" s="375">
        <v>40351</v>
      </c>
      <c r="C3360" s="335">
        <v>30</v>
      </c>
      <c r="D3360" s="335">
        <v>10</v>
      </c>
      <c r="E3360" s="335">
        <v>95</v>
      </c>
    </row>
    <row r="3361" spans="1:5">
      <c r="A3361" s="335">
        <v>26</v>
      </c>
      <c r="B3361" s="375">
        <v>40351</v>
      </c>
      <c r="C3361" s="335">
        <v>30</v>
      </c>
      <c r="D3361" s="335">
        <v>10</v>
      </c>
      <c r="E3361" s="335">
        <v>100</v>
      </c>
    </row>
    <row r="3362" spans="1:5">
      <c r="A3362" s="335">
        <v>26</v>
      </c>
      <c r="B3362" s="375">
        <v>40351</v>
      </c>
      <c r="C3362" s="335">
        <v>30</v>
      </c>
      <c r="D3362" s="335">
        <v>10</v>
      </c>
      <c r="E3362" s="335">
        <v>96</v>
      </c>
    </row>
    <row r="3363" spans="1:5">
      <c r="A3363" s="335">
        <v>26</v>
      </c>
      <c r="B3363" s="375">
        <v>40351</v>
      </c>
      <c r="C3363" s="335">
        <v>30</v>
      </c>
      <c r="D3363" s="335">
        <v>10</v>
      </c>
      <c r="E3363" s="335">
        <v>102</v>
      </c>
    </row>
    <row r="3364" spans="1:5">
      <c r="A3364" s="335">
        <v>26</v>
      </c>
      <c r="B3364" s="375">
        <v>40351</v>
      </c>
      <c r="C3364" s="335">
        <v>30</v>
      </c>
      <c r="D3364" s="335">
        <v>10</v>
      </c>
      <c r="E3364" s="335">
        <v>98</v>
      </c>
    </row>
    <row r="3365" spans="1:5">
      <c r="A3365" s="335">
        <v>26</v>
      </c>
      <c r="B3365" s="375">
        <v>40351</v>
      </c>
      <c r="C3365" s="335">
        <v>30</v>
      </c>
      <c r="D3365" s="335">
        <v>10</v>
      </c>
      <c r="E3365" s="335">
        <v>105</v>
      </c>
    </row>
    <row r="3366" spans="1:5">
      <c r="A3366" s="335">
        <v>26</v>
      </c>
      <c r="B3366" s="375">
        <v>40351</v>
      </c>
      <c r="C3366" s="335">
        <v>30</v>
      </c>
      <c r="D3366" s="335">
        <v>10</v>
      </c>
      <c r="E3366" s="335">
        <v>90</v>
      </c>
    </row>
    <row r="3367" spans="1:5">
      <c r="A3367" s="335">
        <v>26</v>
      </c>
      <c r="B3367" s="375">
        <v>40351</v>
      </c>
      <c r="C3367" s="335">
        <v>30</v>
      </c>
      <c r="D3367" s="335">
        <v>10</v>
      </c>
      <c r="E3367" s="335">
        <v>100</v>
      </c>
    </row>
    <row r="3368" spans="1:5">
      <c r="A3368" s="335">
        <v>26</v>
      </c>
      <c r="B3368" s="375">
        <v>40351</v>
      </c>
      <c r="C3368" s="335">
        <v>30</v>
      </c>
      <c r="D3368" s="335">
        <v>10</v>
      </c>
      <c r="E3368" s="335">
        <v>92</v>
      </c>
    </row>
    <row r="3369" spans="1:5">
      <c r="A3369" s="335">
        <v>26</v>
      </c>
      <c r="B3369" s="375">
        <v>40351</v>
      </c>
      <c r="C3369" s="335">
        <v>30</v>
      </c>
      <c r="D3369" s="335">
        <v>10</v>
      </c>
      <c r="E3369" s="335">
        <v>99</v>
      </c>
    </row>
    <row r="3370" spans="1:5">
      <c r="A3370" s="335">
        <v>26</v>
      </c>
      <c r="B3370" s="375">
        <v>40351</v>
      </c>
      <c r="C3370" s="335">
        <v>30</v>
      </c>
      <c r="D3370" s="335">
        <v>10</v>
      </c>
      <c r="E3370" s="335">
        <v>86</v>
      </c>
    </row>
    <row r="3371" spans="1:5">
      <c r="A3371" s="335">
        <v>26</v>
      </c>
      <c r="B3371" s="375">
        <v>40351</v>
      </c>
      <c r="C3371" s="335">
        <v>30</v>
      </c>
      <c r="D3371" s="335">
        <v>10</v>
      </c>
      <c r="E3371" s="335">
        <v>98</v>
      </c>
    </row>
    <row r="3372" spans="1:5">
      <c r="A3372" s="335">
        <v>26</v>
      </c>
      <c r="B3372" s="375">
        <v>40351</v>
      </c>
      <c r="C3372" s="335">
        <v>30</v>
      </c>
      <c r="D3372" s="335">
        <v>10</v>
      </c>
      <c r="E3372" s="335">
        <v>96</v>
      </c>
    </row>
    <row r="3373" spans="1:5">
      <c r="A3373" s="335">
        <v>26</v>
      </c>
      <c r="B3373" s="375">
        <v>40351</v>
      </c>
      <c r="C3373" s="335">
        <v>30</v>
      </c>
      <c r="D3373" s="335">
        <v>10</v>
      </c>
      <c r="E3373" s="335">
        <v>86</v>
      </c>
    </row>
    <row r="3374" spans="1:5">
      <c r="A3374" s="335">
        <v>26</v>
      </c>
      <c r="B3374" s="375">
        <v>40351</v>
      </c>
      <c r="C3374" s="335">
        <v>30</v>
      </c>
      <c r="D3374" s="335">
        <v>10</v>
      </c>
      <c r="E3374" s="335">
        <v>87</v>
      </c>
    </row>
    <row r="3375" spans="1:5">
      <c r="A3375" s="335">
        <v>26</v>
      </c>
      <c r="B3375" s="375">
        <v>40351</v>
      </c>
      <c r="C3375" s="335">
        <v>30</v>
      </c>
      <c r="D3375" s="335">
        <v>10</v>
      </c>
      <c r="E3375" s="335">
        <v>100</v>
      </c>
    </row>
    <row r="3376" spans="1:5">
      <c r="A3376" s="335">
        <v>26</v>
      </c>
      <c r="B3376" s="375">
        <v>40351</v>
      </c>
      <c r="C3376" s="335">
        <v>30</v>
      </c>
      <c r="D3376" s="335">
        <v>10</v>
      </c>
      <c r="E3376" s="335">
        <v>99</v>
      </c>
    </row>
    <row r="3377" spans="1:5">
      <c r="A3377" s="335">
        <v>26</v>
      </c>
      <c r="B3377" s="375">
        <v>40351</v>
      </c>
      <c r="C3377" s="335">
        <v>30</v>
      </c>
      <c r="D3377" s="335">
        <v>10</v>
      </c>
      <c r="E3377" s="335">
        <v>96</v>
      </c>
    </row>
    <row r="3378" spans="1:5">
      <c r="A3378" s="335">
        <v>26</v>
      </c>
      <c r="B3378" s="375">
        <v>40351</v>
      </c>
      <c r="C3378" s="335">
        <v>30</v>
      </c>
      <c r="D3378" s="335">
        <v>10</v>
      </c>
      <c r="E3378" s="335">
        <v>83</v>
      </c>
    </row>
    <row r="3379" spans="1:5">
      <c r="A3379" s="335">
        <v>26</v>
      </c>
      <c r="B3379" s="375">
        <v>40351</v>
      </c>
      <c r="C3379" s="335">
        <v>30</v>
      </c>
      <c r="D3379" s="335">
        <v>10</v>
      </c>
      <c r="E3379" s="335">
        <v>94</v>
      </c>
    </row>
    <row r="3380" spans="1:5">
      <c r="A3380" s="335">
        <v>26</v>
      </c>
      <c r="B3380" s="375">
        <v>40351</v>
      </c>
      <c r="C3380" s="335">
        <v>30</v>
      </c>
      <c r="D3380" s="335">
        <v>10</v>
      </c>
      <c r="E3380" s="335">
        <v>97</v>
      </c>
    </row>
    <row r="3381" spans="1:5">
      <c r="A3381" s="335">
        <v>26</v>
      </c>
      <c r="B3381" s="375">
        <v>40351</v>
      </c>
      <c r="C3381" s="335">
        <v>30</v>
      </c>
      <c r="D3381" s="335">
        <v>10</v>
      </c>
      <c r="E3381" s="335">
        <v>91</v>
      </c>
    </row>
    <row r="3382" spans="1:5">
      <c r="A3382" s="335">
        <v>26</v>
      </c>
      <c r="B3382" s="375">
        <v>40351</v>
      </c>
      <c r="C3382" s="335">
        <v>30</v>
      </c>
      <c r="D3382" s="335">
        <v>10</v>
      </c>
      <c r="E3382" s="335">
        <v>97</v>
      </c>
    </row>
    <row r="3383" spans="1:5">
      <c r="A3383" s="335">
        <v>26</v>
      </c>
      <c r="B3383" s="375">
        <v>40351</v>
      </c>
      <c r="C3383" s="335">
        <v>30</v>
      </c>
      <c r="D3383" s="335">
        <v>10</v>
      </c>
      <c r="E3383" s="335">
        <v>89</v>
      </c>
    </row>
    <row r="3384" spans="1:5">
      <c r="A3384" s="335">
        <v>26</v>
      </c>
      <c r="B3384" s="375">
        <v>40351</v>
      </c>
      <c r="C3384" s="335">
        <v>30</v>
      </c>
      <c r="D3384" s="335">
        <v>10</v>
      </c>
      <c r="E3384" s="335">
        <v>94</v>
      </c>
    </row>
    <row r="3385" spans="1:5">
      <c r="A3385" s="335">
        <v>26</v>
      </c>
      <c r="B3385" s="375">
        <v>40351</v>
      </c>
      <c r="C3385" s="335">
        <v>30</v>
      </c>
      <c r="D3385" s="335">
        <v>10</v>
      </c>
      <c r="E3385" s="335">
        <v>86</v>
      </c>
    </row>
    <row r="3386" spans="1:5">
      <c r="A3386" s="335">
        <v>26</v>
      </c>
      <c r="B3386" s="375">
        <v>40351</v>
      </c>
      <c r="C3386" s="335">
        <v>30</v>
      </c>
      <c r="D3386" s="335">
        <v>10</v>
      </c>
      <c r="E3386" s="335">
        <v>93</v>
      </c>
    </row>
    <row r="3387" spans="1:5">
      <c r="A3387" s="335">
        <v>26</v>
      </c>
      <c r="B3387" s="375">
        <v>40351</v>
      </c>
      <c r="C3387" s="335">
        <v>30</v>
      </c>
      <c r="D3387" s="335">
        <v>10</v>
      </c>
      <c r="E3387" s="335">
        <v>89</v>
      </c>
    </row>
    <row r="3388" spans="1:5">
      <c r="A3388" s="335">
        <v>26</v>
      </c>
      <c r="B3388" s="375">
        <v>40351</v>
      </c>
      <c r="C3388" s="335">
        <v>0</v>
      </c>
      <c r="D3388" s="335">
        <v>10</v>
      </c>
      <c r="E3388" s="335">
        <v>89</v>
      </c>
    </row>
    <row r="3389" spans="1:5">
      <c r="A3389" s="335">
        <v>26</v>
      </c>
      <c r="B3389" s="375">
        <v>40351</v>
      </c>
      <c r="C3389" s="335">
        <v>0</v>
      </c>
      <c r="D3389" s="335">
        <v>10</v>
      </c>
      <c r="E3389" s="335">
        <v>90</v>
      </c>
    </row>
    <row r="3390" spans="1:5">
      <c r="A3390" s="335">
        <v>26</v>
      </c>
      <c r="B3390" s="375">
        <v>40351</v>
      </c>
      <c r="C3390" s="335">
        <v>0</v>
      </c>
      <c r="D3390" s="335">
        <v>10</v>
      </c>
      <c r="E3390" s="335">
        <v>81</v>
      </c>
    </row>
    <row r="3391" spans="1:5">
      <c r="A3391" s="335">
        <v>26</v>
      </c>
      <c r="B3391" s="375">
        <v>40351</v>
      </c>
      <c r="C3391" s="335">
        <v>0</v>
      </c>
      <c r="D3391" s="335">
        <v>10</v>
      </c>
      <c r="E3391" s="335">
        <v>86</v>
      </c>
    </row>
    <row r="3392" spans="1:5">
      <c r="A3392" s="335">
        <v>26</v>
      </c>
      <c r="B3392" s="375">
        <v>40351</v>
      </c>
      <c r="C3392" s="335">
        <v>0</v>
      </c>
      <c r="D3392" s="335">
        <v>10</v>
      </c>
      <c r="E3392" s="335">
        <v>90</v>
      </c>
    </row>
    <row r="3393" spans="1:5">
      <c r="A3393" s="335">
        <v>26</v>
      </c>
      <c r="B3393" s="375">
        <v>40351</v>
      </c>
      <c r="C3393" s="335">
        <v>0</v>
      </c>
      <c r="D3393" s="335">
        <v>10</v>
      </c>
      <c r="E3393" s="335">
        <v>80</v>
      </c>
    </row>
    <row r="3394" spans="1:5">
      <c r="A3394" s="335">
        <v>26</v>
      </c>
      <c r="B3394" s="375">
        <v>40351</v>
      </c>
      <c r="C3394" s="335">
        <v>0</v>
      </c>
      <c r="D3394" s="335">
        <v>10</v>
      </c>
      <c r="E3394" s="335">
        <v>85</v>
      </c>
    </row>
    <row r="3395" spans="1:5">
      <c r="A3395" s="335">
        <v>26</v>
      </c>
      <c r="B3395" s="375">
        <v>40351</v>
      </c>
      <c r="C3395" s="335">
        <v>0</v>
      </c>
      <c r="D3395" s="335">
        <v>10</v>
      </c>
      <c r="E3395" s="335">
        <v>82</v>
      </c>
    </row>
    <row r="3396" spans="1:5">
      <c r="A3396" s="335">
        <v>26</v>
      </c>
      <c r="B3396" s="375">
        <v>40351</v>
      </c>
      <c r="C3396" s="335">
        <v>0</v>
      </c>
      <c r="D3396" s="335">
        <v>10</v>
      </c>
      <c r="E3396" s="335">
        <v>85</v>
      </c>
    </row>
    <row r="3397" spans="1:5">
      <c r="A3397" s="335">
        <v>26</v>
      </c>
      <c r="B3397" s="375">
        <v>40351</v>
      </c>
      <c r="C3397" s="335">
        <v>0</v>
      </c>
      <c r="D3397" s="335">
        <v>10</v>
      </c>
      <c r="E3397" s="335">
        <v>75</v>
      </c>
    </row>
    <row r="3398" spans="1:5">
      <c r="A3398" s="335">
        <v>26</v>
      </c>
      <c r="B3398" s="375">
        <v>40351</v>
      </c>
      <c r="C3398" s="335">
        <v>0</v>
      </c>
      <c r="D3398" s="335">
        <v>10</v>
      </c>
      <c r="E3398" s="335">
        <v>84</v>
      </c>
    </row>
    <row r="3399" spans="1:5">
      <c r="A3399" s="335">
        <v>26</v>
      </c>
      <c r="B3399" s="375">
        <v>40351</v>
      </c>
      <c r="C3399" s="335">
        <v>0</v>
      </c>
      <c r="D3399" s="335">
        <v>41</v>
      </c>
      <c r="E3399" s="335">
        <v>100</v>
      </c>
    </row>
    <row r="3400" spans="1:5">
      <c r="A3400" s="335">
        <v>26</v>
      </c>
      <c r="B3400" s="375">
        <v>40351</v>
      </c>
      <c r="C3400" s="335">
        <v>0</v>
      </c>
      <c r="D3400" s="335">
        <v>41</v>
      </c>
      <c r="E3400" s="335">
        <v>88</v>
      </c>
    </row>
    <row r="3401" spans="1:5">
      <c r="A3401" s="335">
        <v>26</v>
      </c>
      <c r="B3401" s="375">
        <v>40351</v>
      </c>
      <c r="C3401" s="335">
        <v>0</v>
      </c>
      <c r="D3401" s="335">
        <v>91</v>
      </c>
      <c r="E3401" s="335">
        <v>190</v>
      </c>
    </row>
    <row r="3402" spans="1:5">
      <c r="A3402" s="335">
        <v>26</v>
      </c>
      <c r="B3402" s="375">
        <v>40351</v>
      </c>
      <c r="C3402" s="335">
        <v>0</v>
      </c>
      <c r="D3402" s="335">
        <v>91</v>
      </c>
      <c r="E3402" s="335">
        <v>142</v>
      </c>
    </row>
    <row r="3403" spans="1:5">
      <c r="A3403" s="335">
        <v>26</v>
      </c>
      <c r="B3403" s="375">
        <v>40351</v>
      </c>
      <c r="C3403" s="335">
        <v>0</v>
      </c>
      <c r="D3403" s="335">
        <v>71</v>
      </c>
      <c r="E3403" s="335">
        <v>162</v>
      </c>
    </row>
    <row r="3404" spans="1:5">
      <c r="A3404" s="335">
        <v>26</v>
      </c>
      <c r="B3404" s="375">
        <v>40351</v>
      </c>
      <c r="C3404" s="335">
        <v>0</v>
      </c>
      <c r="D3404" s="335">
        <v>71</v>
      </c>
      <c r="E3404" s="335">
        <v>183</v>
      </c>
    </row>
    <row r="3405" spans="1:5">
      <c r="A3405" s="335">
        <v>26</v>
      </c>
      <c r="B3405" s="375">
        <v>40351</v>
      </c>
      <c r="C3405" s="335">
        <v>0</v>
      </c>
      <c r="D3405" s="335">
        <v>70</v>
      </c>
      <c r="E3405" s="335">
        <v>110</v>
      </c>
    </row>
    <row r="3406" spans="1:5">
      <c r="A3406" s="335">
        <v>26</v>
      </c>
      <c r="B3406" s="375">
        <v>40351</v>
      </c>
      <c r="C3406" s="335">
        <v>0</v>
      </c>
      <c r="D3406" s="335">
        <v>70</v>
      </c>
      <c r="E3406" s="335">
        <v>102</v>
      </c>
    </row>
    <row r="3407" spans="1:5">
      <c r="A3407" s="335">
        <v>26</v>
      </c>
      <c r="B3407" s="375">
        <v>40351</v>
      </c>
      <c r="C3407" s="335">
        <v>0</v>
      </c>
      <c r="D3407" s="335">
        <v>70</v>
      </c>
      <c r="E3407" s="335">
        <v>99</v>
      </c>
    </row>
    <row r="3408" spans="1:5">
      <c r="A3408" s="335">
        <v>26</v>
      </c>
      <c r="B3408" s="375">
        <v>40351</v>
      </c>
      <c r="C3408" s="335">
        <v>0</v>
      </c>
      <c r="D3408" s="335">
        <v>70</v>
      </c>
      <c r="E3408" s="335">
        <v>85</v>
      </c>
    </row>
    <row r="3409" spans="1:5">
      <c r="A3409" s="335">
        <v>26</v>
      </c>
      <c r="B3409" s="375">
        <v>40351</v>
      </c>
      <c r="C3409" s="335">
        <v>0</v>
      </c>
      <c r="D3409" s="335">
        <v>100</v>
      </c>
      <c r="E3409" s="335">
        <v>135</v>
      </c>
    </row>
    <row r="3410" spans="1:5">
      <c r="A3410" s="335">
        <v>26</v>
      </c>
      <c r="B3410" s="375">
        <v>40351</v>
      </c>
      <c r="C3410" s="335">
        <v>0</v>
      </c>
      <c r="D3410" s="335">
        <v>100</v>
      </c>
      <c r="E3410" s="335">
        <v>124</v>
      </c>
    </row>
    <row r="3411" spans="1:5">
      <c r="A3411" s="335">
        <v>26</v>
      </c>
      <c r="B3411" s="375">
        <v>40351</v>
      </c>
      <c r="C3411" s="335">
        <v>0</v>
      </c>
      <c r="D3411" s="335">
        <v>100</v>
      </c>
      <c r="E3411" s="335">
        <v>126</v>
      </c>
    </row>
    <row r="3412" spans="1:5">
      <c r="A3412" s="335">
        <v>26</v>
      </c>
      <c r="B3412" s="375">
        <v>40351</v>
      </c>
      <c r="C3412" s="335">
        <v>0</v>
      </c>
      <c r="D3412" s="335">
        <v>100</v>
      </c>
      <c r="E3412" s="335">
        <v>135</v>
      </c>
    </row>
    <row r="3413" spans="1:5">
      <c r="A3413" s="335">
        <v>26</v>
      </c>
      <c r="B3413" s="375">
        <v>40351</v>
      </c>
      <c r="C3413" s="335">
        <v>0</v>
      </c>
      <c r="D3413" s="335">
        <v>100</v>
      </c>
      <c r="E3413" s="335">
        <v>125</v>
      </c>
    </row>
    <row r="3414" spans="1:5">
      <c r="A3414" s="335">
        <v>26</v>
      </c>
      <c r="B3414" s="375">
        <v>40351</v>
      </c>
      <c r="C3414" s="335">
        <v>0</v>
      </c>
      <c r="D3414" s="335">
        <v>100</v>
      </c>
      <c r="E3414" s="335">
        <v>134</v>
      </c>
    </row>
    <row r="3415" spans="1:5">
      <c r="A3415" s="335">
        <v>26</v>
      </c>
      <c r="B3415" s="375">
        <v>40351</v>
      </c>
      <c r="C3415" s="335">
        <v>0</v>
      </c>
      <c r="D3415" s="335">
        <v>100</v>
      </c>
      <c r="E3415" s="335">
        <v>124</v>
      </c>
    </row>
    <row r="3416" spans="1:5">
      <c r="A3416" s="335">
        <v>26</v>
      </c>
      <c r="B3416" s="375">
        <v>40352</v>
      </c>
      <c r="C3416" s="335">
        <v>30</v>
      </c>
      <c r="D3416" s="335">
        <v>10</v>
      </c>
      <c r="E3416" s="335">
        <v>95</v>
      </c>
    </row>
    <row r="3417" spans="1:5">
      <c r="A3417" s="335">
        <v>26</v>
      </c>
      <c r="B3417" s="375">
        <v>40352</v>
      </c>
      <c r="C3417" s="335">
        <v>30</v>
      </c>
      <c r="D3417" s="335">
        <v>10</v>
      </c>
      <c r="E3417" s="335">
        <v>91</v>
      </c>
    </row>
    <row r="3418" spans="1:5">
      <c r="A3418" s="335">
        <v>26</v>
      </c>
      <c r="B3418" s="375">
        <v>40352</v>
      </c>
      <c r="C3418" s="335">
        <v>30</v>
      </c>
      <c r="D3418" s="335">
        <v>10</v>
      </c>
      <c r="E3418" s="335">
        <v>85</v>
      </c>
    </row>
    <row r="3419" spans="1:5">
      <c r="A3419" s="335">
        <v>26</v>
      </c>
      <c r="B3419" s="375">
        <v>40352</v>
      </c>
      <c r="C3419" s="335">
        <v>30</v>
      </c>
      <c r="D3419" s="335">
        <v>10</v>
      </c>
      <c r="E3419" s="335">
        <v>95</v>
      </c>
    </row>
    <row r="3420" spans="1:5">
      <c r="A3420" s="335">
        <v>26</v>
      </c>
      <c r="B3420" s="375">
        <v>40352</v>
      </c>
      <c r="C3420" s="335">
        <v>30</v>
      </c>
      <c r="D3420" s="335">
        <v>10</v>
      </c>
      <c r="E3420" s="335">
        <v>97</v>
      </c>
    </row>
    <row r="3421" spans="1:5">
      <c r="A3421" s="335">
        <v>26</v>
      </c>
      <c r="B3421" s="375">
        <v>40352</v>
      </c>
      <c r="C3421" s="335">
        <v>30</v>
      </c>
      <c r="D3421" s="335">
        <v>10</v>
      </c>
      <c r="E3421" s="335">
        <v>95</v>
      </c>
    </row>
    <row r="3422" spans="1:5">
      <c r="A3422" s="335">
        <v>26</v>
      </c>
      <c r="B3422" s="375">
        <v>40352</v>
      </c>
      <c r="C3422" s="335">
        <v>30</v>
      </c>
      <c r="D3422" s="335">
        <v>10</v>
      </c>
      <c r="E3422" s="335">
        <v>97</v>
      </c>
    </row>
    <row r="3423" spans="1:5">
      <c r="A3423" s="335">
        <v>26</v>
      </c>
      <c r="B3423" s="375">
        <v>40352</v>
      </c>
      <c r="C3423" s="335">
        <v>30</v>
      </c>
      <c r="D3423" s="335">
        <v>10</v>
      </c>
      <c r="E3423" s="335">
        <v>90</v>
      </c>
    </row>
    <row r="3424" spans="1:5">
      <c r="A3424" s="335">
        <v>26</v>
      </c>
      <c r="B3424" s="375">
        <v>40352</v>
      </c>
      <c r="C3424" s="335">
        <v>30</v>
      </c>
      <c r="D3424" s="335">
        <v>10</v>
      </c>
      <c r="E3424" s="335">
        <v>93</v>
      </c>
    </row>
    <row r="3425" spans="1:5">
      <c r="A3425" s="335">
        <v>26</v>
      </c>
      <c r="B3425" s="375">
        <v>40352</v>
      </c>
      <c r="C3425" s="335">
        <v>30</v>
      </c>
      <c r="D3425" s="335">
        <v>10</v>
      </c>
      <c r="E3425" s="335">
        <v>94</v>
      </c>
    </row>
    <row r="3426" spans="1:5">
      <c r="A3426" s="335">
        <v>26</v>
      </c>
      <c r="B3426" s="375">
        <v>40352</v>
      </c>
      <c r="C3426" s="335">
        <v>30</v>
      </c>
      <c r="D3426" s="335">
        <v>10</v>
      </c>
      <c r="E3426" s="335">
        <v>107</v>
      </c>
    </row>
    <row r="3427" spans="1:5">
      <c r="A3427" s="335">
        <v>26</v>
      </c>
      <c r="B3427" s="375">
        <v>40352</v>
      </c>
      <c r="C3427" s="335">
        <v>30</v>
      </c>
      <c r="D3427" s="335">
        <v>10</v>
      </c>
      <c r="E3427" s="335">
        <v>94</v>
      </c>
    </row>
    <row r="3428" spans="1:5">
      <c r="A3428" s="335">
        <v>26</v>
      </c>
      <c r="B3428" s="375">
        <v>40352</v>
      </c>
      <c r="C3428" s="335">
        <v>30</v>
      </c>
      <c r="D3428" s="335">
        <v>10</v>
      </c>
      <c r="E3428" s="335">
        <v>105</v>
      </c>
    </row>
    <row r="3429" spans="1:5">
      <c r="A3429" s="335">
        <v>26</v>
      </c>
      <c r="B3429" s="375">
        <v>40352</v>
      </c>
      <c r="C3429" s="335">
        <v>30</v>
      </c>
      <c r="D3429" s="335">
        <v>10</v>
      </c>
      <c r="E3429" s="335">
        <v>97</v>
      </c>
    </row>
    <row r="3430" spans="1:5">
      <c r="A3430" s="335">
        <v>26</v>
      </c>
      <c r="B3430" s="375">
        <v>40352</v>
      </c>
      <c r="C3430" s="335">
        <v>30</v>
      </c>
      <c r="D3430" s="335">
        <v>10</v>
      </c>
      <c r="E3430" s="335">
        <v>106</v>
      </c>
    </row>
    <row r="3431" spans="1:5">
      <c r="A3431" s="335">
        <v>26</v>
      </c>
      <c r="B3431" s="375">
        <v>40352</v>
      </c>
      <c r="C3431" s="335">
        <v>30</v>
      </c>
      <c r="D3431" s="335">
        <v>10</v>
      </c>
      <c r="E3431" s="335">
        <v>87</v>
      </c>
    </row>
    <row r="3432" spans="1:5">
      <c r="A3432" s="335">
        <v>26</v>
      </c>
      <c r="B3432" s="375">
        <v>40352</v>
      </c>
      <c r="C3432" s="335">
        <v>30</v>
      </c>
      <c r="D3432" s="335">
        <v>10</v>
      </c>
      <c r="E3432" s="335">
        <v>93</v>
      </c>
    </row>
    <row r="3433" spans="1:5">
      <c r="A3433" s="335">
        <v>26</v>
      </c>
      <c r="B3433" s="375">
        <v>40352</v>
      </c>
      <c r="C3433" s="335">
        <v>30</v>
      </c>
      <c r="D3433" s="335">
        <v>10</v>
      </c>
      <c r="E3433" s="335">
        <v>101</v>
      </c>
    </row>
    <row r="3434" spans="1:5">
      <c r="A3434" s="335">
        <v>26</v>
      </c>
      <c r="B3434" s="375">
        <v>40352</v>
      </c>
      <c r="C3434" s="335">
        <v>30</v>
      </c>
      <c r="D3434" s="335">
        <v>10</v>
      </c>
      <c r="E3434" s="335">
        <v>97</v>
      </c>
    </row>
    <row r="3435" spans="1:5">
      <c r="A3435" s="335">
        <v>26</v>
      </c>
      <c r="B3435" s="375">
        <v>40352</v>
      </c>
      <c r="C3435" s="335">
        <v>30</v>
      </c>
      <c r="D3435" s="335">
        <v>10</v>
      </c>
      <c r="E3435" s="335">
        <v>100</v>
      </c>
    </row>
    <row r="3436" spans="1:5">
      <c r="A3436" s="335">
        <v>26</v>
      </c>
      <c r="B3436" s="375">
        <v>40352</v>
      </c>
      <c r="C3436" s="335">
        <v>30</v>
      </c>
      <c r="D3436" s="335">
        <v>10</v>
      </c>
      <c r="E3436" s="335">
        <v>98</v>
      </c>
    </row>
    <row r="3437" spans="1:5">
      <c r="A3437" s="335">
        <v>26</v>
      </c>
      <c r="B3437" s="375">
        <v>40352</v>
      </c>
      <c r="C3437" s="335">
        <v>30</v>
      </c>
      <c r="D3437" s="335">
        <v>10</v>
      </c>
      <c r="E3437" s="335">
        <v>97</v>
      </c>
    </row>
    <row r="3438" spans="1:5">
      <c r="A3438" s="335">
        <v>26</v>
      </c>
      <c r="B3438" s="375">
        <v>40352</v>
      </c>
      <c r="C3438" s="335">
        <v>30</v>
      </c>
      <c r="D3438" s="335">
        <v>10</v>
      </c>
      <c r="E3438" s="335">
        <v>90</v>
      </c>
    </row>
    <row r="3439" spans="1:5">
      <c r="A3439" s="335">
        <v>26</v>
      </c>
      <c r="B3439" s="375">
        <v>40352</v>
      </c>
      <c r="C3439" s="335">
        <v>30</v>
      </c>
      <c r="D3439" s="335">
        <v>10</v>
      </c>
      <c r="E3439" s="335">
        <v>92</v>
      </c>
    </row>
    <row r="3440" spans="1:5">
      <c r="A3440" s="335">
        <v>26</v>
      </c>
      <c r="B3440" s="375">
        <v>40352</v>
      </c>
      <c r="C3440" s="335">
        <v>30</v>
      </c>
      <c r="D3440" s="335">
        <v>10</v>
      </c>
      <c r="E3440" s="335">
        <v>105</v>
      </c>
    </row>
    <row r="3441" spans="1:5">
      <c r="A3441" s="335">
        <v>26</v>
      </c>
      <c r="B3441" s="375">
        <v>40352</v>
      </c>
      <c r="C3441" s="335">
        <v>30</v>
      </c>
      <c r="D3441" s="335">
        <v>10</v>
      </c>
      <c r="E3441" s="335">
        <v>89</v>
      </c>
    </row>
    <row r="3442" spans="1:5">
      <c r="A3442" s="335">
        <v>26</v>
      </c>
      <c r="B3442" s="375">
        <v>40352</v>
      </c>
      <c r="C3442" s="335">
        <v>30</v>
      </c>
      <c r="D3442" s="335">
        <v>10</v>
      </c>
      <c r="E3442" s="335">
        <v>95</v>
      </c>
    </row>
    <row r="3443" spans="1:5">
      <c r="A3443" s="335">
        <v>26</v>
      </c>
      <c r="B3443" s="375">
        <v>40352</v>
      </c>
      <c r="C3443" s="335">
        <v>30</v>
      </c>
      <c r="D3443" s="335">
        <v>10</v>
      </c>
      <c r="E3443" s="335">
        <v>96</v>
      </c>
    </row>
    <row r="3444" spans="1:5">
      <c r="A3444" s="335">
        <v>26</v>
      </c>
      <c r="B3444" s="375">
        <v>40352</v>
      </c>
      <c r="C3444" s="335">
        <v>30</v>
      </c>
      <c r="D3444" s="335">
        <v>10</v>
      </c>
      <c r="E3444" s="335">
        <v>99</v>
      </c>
    </row>
    <row r="3445" spans="1:5">
      <c r="A3445" s="335">
        <v>26</v>
      </c>
      <c r="B3445" s="375">
        <v>40352</v>
      </c>
      <c r="C3445" s="335">
        <v>30</v>
      </c>
      <c r="D3445" s="335">
        <v>10</v>
      </c>
      <c r="E3445" s="335">
        <v>98</v>
      </c>
    </row>
    <row r="3446" spans="1:5">
      <c r="A3446" s="335">
        <v>26</v>
      </c>
      <c r="B3446" s="375">
        <v>40352</v>
      </c>
      <c r="C3446" s="335">
        <v>30</v>
      </c>
      <c r="D3446" s="335">
        <v>10</v>
      </c>
      <c r="E3446" s="335">
        <v>88</v>
      </c>
    </row>
    <row r="3447" spans="1:5">
      <c r="A3447" s="335">
        <v>26</v>
      </c>
      <c r="B3447" s="375">
        <v>40352</v>
      </c>
      <c r="C3447" s="335">
        <v>30</v>
      </c>
      <c r="D3447" s="335">
        <v>10</v>
      </c>
      <c r="E3447" s="335">
        <v>99</v>
      </c>
    </row>
    <row r="3448" spans="1:5">
      <c r="A3448" s="335">
        <v>26</v>
      </c>
      <c r="B3448" s="375">
        <v>40352</v>
      </c>
      <c r="C3448" s="335">
        <v>30</v>
      </c>
      <c r="D3448" s="335">
        <v>10</v>
      </c>
      <c r="E3448" s="335">
        <v>94</v>
      </c>
    </row>
    <row r="3449" spans="1:5">
      <c r="A3449" s="335">
        <v>26</v>
      </c>
      <c r="B3449" s="375">
        <v>40352</v>
      </c>
      <c r="C3449" s="335">
        <v>30</v>
      </c>
      <c r="D3449" s="335">
        <v>10</v>
      </c>
      <c r="E3449" s="335">
        <v>92</v>
      </c>
    </row>
    <row r="3450" spans="1:5">
      <c r="A3450" s="335">
        <v>26</v>
      </c>
      <c r="B3450" s="375">
        <v>40352</v>
      </c>
      <c r="C3450" s="335">
        <v>30</v>
      </c>
      <c r="D3450" s="335">
        <v>10</v>
      </c>
      <c r="E3450" s="335">
        <v>104</v>
      </c>
    </row>
    <row r="3451" spans="1:5">
      <c r="A3451" s="335">
        <v>26</v>
      </c>
      <c r="B3451" s="375">
        <v>40352</v>
      </c>
      <c r="C3451" s="335">
        <v>30</v>
      </c>
      <c r="D3451" s="335">
        <v>10</v>
      </c>
      <c r="E3451" s="335">
        <v>86</v>
      </c>
    </row>
    <row r="3452" spans="1:5">
      <c r="A3452" s="335">
        <v>26</v>
      </c>
      <c r="B3452" s="375">
        <v>40352</v>
      </c>
      <c r="C3452" s="335">
        <v>0</v>
      </c>
      <c r="D3452" s="335">
        <v>10</v>
      </c>
      <c r="E3452" s="335">
        <v>86</v>
      </c>
    </row>
    <row r="3453" spans="1:5">
      <c r="A3453" s="335">
        <v>26</v>
      </c>
      <c r="B3453" s="375">
        <v>40352</v>
      </c>
      <c r="C3453" s="335">
        <v>0</v>
      </c>
      <c r="D3453" s="335">
        <v>10</v>
      </c>
      <c r="E3453" s="335">
        <v>76</v>
      </c>
    </row>
    <row r="3454" spans="1:5">
      <c r="A3454" s="335">
        <v>26</v>
      </c>
      <c r="B3454" s="375">
        <v>40352</v>
      </c>
      <c r="C3454" s="335">
        <v>0</v>
      </c>
      <c r="D3454" s="335">
        <v>10</v>
      </c>
      <c r="E3454" s="335">
        <v>88</v>
      </c>
    </row>
    <row r="3455" spans="1:5">
      <c r="A3455" s="335">
        <v>26</v>
      </c>
      <c r="B3455" s="375">
        <v>40352</v>
      </c>
      <c r="C3455" s="335">
        <v>0</v>
      </c>
      <c r="D3455" s="335">
        <v>10</v>
      </c>
      <c r="E3455" s="335">
        <v>83</v>
      </c>
    </row>
    <row r="3456" spans="1:5">
      <c r="A3456" s="335">
        <v>26</v>
      </c>
      <c r="B3456" s="375">
        <v>40352</v>
      </c>
      <c r="C3456" s="335">
        <v>0</v>
      </c>
      <c r="D3456" s="335">
        <v>10</v>
      </c>
      <c r="E3456" s="335">
        <v>91</v>
      </c>
    </row>
    <row r="3457" spans="1:5">
      <c r="A3457" s="335">
        <v>26</v>
      </c>
      <c r="B3457" s="375">
        <v>40352</v>
      </c>
      <c r="C3457" s="335">
        <v>0</v>
      </c>
      <c r="D3457" s="335">
        <v>10</v>
      </c>
      <c r="E3457" s="335">
        <v>60</v>
      </c>
    </row>
    <row r="3458" spans="1:5">
      <c r="A3458" s="335">
        <v>26</v>
      </c>
      <c r="B3458" s="375">
        <v>40352</v>
      </c>
      <c r="C3458" s="335">
        <v>0</v>
      </c>
      <c r="D3458" s="335">
        <v>10</v>
      </c>
      <c r="E3458" s="335">
        <v>71</v>
      </c>
    </row>
    <row r="3459" spans="1:5">
      <c r="A3459" s="335">
        <v>26</v>
      </c>
      <c r="B3459" s="375">
        <v>40352</v>
      </c>
      <c r="C3459" s="335">
        <v>0</v>
      </c>
      <c r="D3459" s="335">
        <v>10</v>
      </c>
      <c r="E3459" s="335">
        <v>82</v>
      </c>
    </row>
    <row r="3460" spans="1:5">
      <c r="A3460" s="335">
        <v>26</v>
      </c>
      <c r="B3460" s="375">
        <v>40352</v>
      </c>
      <c r="C3460" s="335">
        <v>0</v>
      </c>
      <c r="D3460" s="335">
        <v>10</v>
      </c>
      <c r="E3460" s="335">
        <v>83</v>
      </c>
    </row>
    <row r="3461" spans="1:5">
      <c r="A3461" s="335">
        <v>26</v>
      </c>
      <c r="B3461" s="375">
        <v>40352</v>
      </c>
      <c r="C3461" s="335">
        <v>0</v>
      </c>
      <c r="D3461" s="335">
        <v>10</v>
      </c>
      <c r="E3461" s="335">
        <v>85</v>
      </c>
    </row>
    <row r="3462" spans="1:5">
      <c r="A3462" s="335">
        <v>26</v>
      </c>
      <c r="B3462" s="375">
        <v>40352</v>
      </c>
      <c r="C3462" s="335">
        <v>13</v>
      </c>
      <c r="D3462" s="335">
        <v>41</v>
      </c>
      <c r="E3462" s="335">
        <v>97</v>
      </c>
    </row>
    <row r="3463" spans="1:5">
      <c r="A3463" s="335">
        <v>26</v>
      </c>
      <c r="B3463" s="375">
        <v>40352</v>
      </c>
      <c r="C3463" s="335">
        <v>30</v>
      </c>
      <c r="D3463" s="335">
        <v>41</v>
      </c>
      <c r="E3463" s="335">
        <v>96</v>
      </c>
    </row>
    <row r="3464" spans="1:5">
      <c r="A3464" s="335">
        <v>26</v>
      </c>
      <c r="B3464" s="375">
        <v>40352</v>
      </c>
      <c r="C3464" s="335">
        <v>0</v>
      </c>
      <c r="D3464" s="335">
        <v>100</v>
      </c>
      <c r="E3464" s="335">
        <v>124</v>
      </c>
    </row>
    <row r="3465" spans="1:5">
      <c r="A3465" s="335">
        <v>26</v>
      </c>
      <c r="B3465" s="375">
        <v>40352</v>
      </c>
      <c r="C3465" s="335">
        <v>0</v>
      </c>
      <c r="D3465" s="335">
        <v>100</v>
      </c>
      <c r="E3465" s="335">
        <v>147</v>
      </c>
    </row>
    <row r="3466" spans="1:5">
      <c r="A3466" s="335">
        <v>26</v>
      </c>
      <c r="B3466" s="375">
        <v>40352</v>
      </c>
      <c r="C3466" s="335">
        <v>0</v>
      </c>
      <c r="D3466" s="335">
        <v>100</v>
      </c>
      <c r="E3466" s="335">
        <v>121</v>
      </c>
    </row>
    <row r="3467" spans="1:5">
      <c r="A3467" s="335">
        <v>26</v>
      </c>
      <c r="B3467" s="375">
        <v>40352</v>
      </c>
      <c r="C3467" s="335">
        <v>0</v>
      </c>
      <c r="D3467" s="335">
        <v>100</v>
      </c>
      <c r="E3467" s="335">
        <v>122</v>
      </c>
    </row>
    <row r="3468" spans="1:5">
      <c r="A3468" s="335">
        <v>26</v>
      </c>
      <c r="B3468" s="375">
        <v>40353</v>
      </c>
      <c r="C3468" s="335">
        <v>30</v>
      </c>
      <c r="D3468" s="335">
        <v>10</v>
      </c>
      <c r="E3468" s="335">
        <v>96</v>
      </c>
    </row>
    <row r="3469" spans="1:5">
      <c r="A3469" s="335">
        <v>26</v>
      </c>
      <c r="B3469" s="375">
        <v>40353</v>
      </c>
      <c r="C3469" s="335">
        <v>30</v>
      </c>
      <c r="D3469" s="335">
        <v>10</v>
      </c>
      <c r="E3469" s="335">
        <v>91</v>
      </c>
    </row>
    <row r="3470" spans="1:5">
      <c r="A3470" s="335">
        <v>26</v>
      </c>
      <c r="B3470" s="375">
        <v>40353</v>
      </c>
      <c r="C3470" s="335">
        <v>30</v>
      </c>
      <c r="D3470" s="335">
        <v>10</v>
      </c>
      <c r="E3470" s="335">
        <v>90</v>
      </c>
    </row>
    <row r="3471" spans="1:5">
      <c r="A3471" s="335">
        <v>26</v>
      </c>
      <c r="B3471" s="375">
        <v>40353</v>
      </c>
      <c r="C3471" s="335">
        <v>30</v>
      </c>
      <c r="D3471" s="335">
        <v>10</v>
      </c>
      <c r="E3471" s="335">
        <v>99</v>
      </c>
    </row>
    <row r="3472" spans="1:5">
      <c r="A3472" s="335">
        <v>26</v>
      </c>
      <c r="B3472" s="375">
        <v>40353</v>
      </c>
      <c r="C3472" s="335">
        <v>30</v>
      </c>
      <c r="D3472" s="335">
        <v>10</v>
      </c>
      <c r="E3472" s="335">
        <v>89</v>
      </c>
    </row>
    <row r="3473" spans="1:5">
      <c r="A3473" s="335">
        <v>26</v>
      </c>
      <c r="B3473" s="375">
        <v>40353</v>
      </c>
      <c r="C3473" s="335">
        <v>30</v>
      </c>
      <c r="D3473" s="335">
        <v>10</v>
      </c>
      <c r="E3473" s="335">
        <v>98</v>
      </c>
    </row>
    <row r="3474" spans="1:5">
      <c r="A3474" s="335">
        <v>26</v>
      </c>
      <c r="B3474" s="375">
        <v>40353</v>
      </c>
      <c r="C3474" s="335">
        <v>30</v>
      </c>
      <c r="D3474" s="335">
        <v>10</v>
      </c>
      <c r="E3474" s="335">
        <v>96</v>
      </c>
    </row>
    <row r="3475" spans="1:5">
      <c r="A3475" s="335">
        <v>26</v>
      </c>
      <c r="B3475" s="375">
        <v>40353</v>
      </c>
      <c r="C3475" s="335">
        <v>30</v>
      </c>
      <c r="D3475" s="335">
        <v>10</v>
      </c>
      <c r="E3475" s="335">
        <v>96</v>
      </c>
    </row>
    <row r="3476" spans="1:5">
      <c r="A3476" s="335">
        <v>26</v>
      </c>
      <c r="B3476" s="375">
        <v>40353</v>
      </c>
      <c r="C3476" s="335">
        <v>30</v>
      </c>
      <c r="D3476" s="335">
        <v>10</v>
      </c>
      <c r="E3476" s="335">
        <v>102</v>
      </c>
    </row>
    <row r="3477" spans="1:5">
      <c r="A3477" s="335">
        <v>26</v>
      </c>
      <c r="B3477" s="375">
        <v>40353</v>
      </c>
      <c r="C3477" s="335">
        <v>30</v>
      </c>
      <c r="D3477" s="335">
        <v>10</v>
      </c>
      <c r="E3477" s="335">
        <v>103</v>
      </c>
    </row>
    <row r="3478" spans="1:5">
      <c r="A3478" s="335">
        <v>26</v>
      </c>
      <c r="B3478" s="375">
        <v>40353</v>
      </c>
      <c r="C3478" s="335">
        <v>30</v>
      </c>
      <c r="D3478" s="335">
        <v>10</v>
      </c>
      <c r="E3478" s="335">
        <v>90</v>
      </c>
    </row>
    <row r="3479" spans="1:5">
      <c r="A3479" s="335">
        <v>26</v>
      </c>
      <c r="B3479" s="375">
        <v>40353</v>
      </c>
      <c r="C3479" s="335">
        <v>30</v>
      </c>
      <c r="D3479" s="335">
        <v>10</v>
      </c>
      <c r="E3479" s="335">
        <v>102</v>
      </c>
    </row>
    <row r="3480" spans="1:5">
      <c r="A3480" s="335">
        <v>26</v>
      </c>
      <c r="B3480" s="375">
        <v>40353</v>
      </c>
      <c r="C3480" s="335">
        <v>30</v>
      </c>
      <c r="D3480" s="335">
        <v>10</v>
      </c>
      <c r="E3480" s="335">
        <v>91</v>
      </c>
    </row>
    <row r="3481" spans="1:5">
      <c r="A3481" s="335">
        <v>26</v>
      </c>
      <c r="B3481" s="375">
        <v>40353</v>
      </c>
      <c r="C3481" s="335">
        <v>30</v>
      </c>
      <c r="D3481" s="335">
        <v>10</v>
      </c>
      <c r="E3481" s="335">
        <v>99</v>
      </c>
    </row>
    <row r="3482" spans="1:5">
      <c r="A3482" s="335">
        <v>26</v>
      </c>
      <c r="B3482" s="375">
        <v>40353</v>
      </c>
      <c r="C3482" s="335">
        <v>30</v>
      </c>
      <c r="D3482" s="335">
        <v>10</v>
      </c>
      <c r="E3482" s="335">
        <v>94</v>
      </c>
    </row>
    <row r="3483" spans="1:5">
      <c r="A3483" s="335">
        <v>26</v>
      </c>
      <c r="B3483" s="375">
        <v>40353</v>
      </c>
      <c r="C3483" s="335">
        <v>30</v>
      </c>
      <c r="D3483" s="335">
        <v>10</v>
      </c>
      <c r="E3483" s="335">
        <v>104</v>
      </c>
    </row>
    <row r="3484" spans="1:5">
      <c r="A3484" s="335">
        <v>26</v>
      </c>
      <c r="B3484" s="375">
        <v>40353</v>
      </c>
      <c r="C3484" s="335">
        <v>30</v>
      </c>
      <c r="D3484" s="335">
        <v>10</v>
      </c>
      <c r="E3484" s="335">
        <v>99</v>
      </c>
    </row>
    <row r="3485" spans="1:5">
      <c r="A3485" s="335">
        <v>26</v>
      </c>
      <c r="B3485" s="375">
        <v>40353</v>
      </c>
      <c r="C3485" s="335">
        <v>30</v>
      </c>
      <c r="D3485" s="335">
        <v>10</v>
      </c>
      <c r="E3485" s="335">
        <v>97</v>
      </c>
    </row>
    <row r="3486" spans="1:5">
      <c r="A3486" s="335">
        <v>26</v>
      </c>
      <c r="B3486" s="375">
        <v>40353</v>
      </c>
      <c r="C3486" s="335">
        <v>30</v>
      </c>
      <c r="D3486" s="335">
        <v>10</v>
      </c>
      <c r="E3486" s="335">
        <v>89</v>
      </c>
    </row>
    <row r="3487" spans="1:5">
      <c r="A3487" s="335">
        <v>26</v>
      </c>
      <c r="B3487" s="375">
        <v>40353</v>
      </c>
      <c r="C3487" s="335">
        <v>30</v>
      </c>
      <c r="D3487" s="335">
        <v>10</v>
      </c>
      <c r="E3487" s="335">
        <v>92</v>
      </c>
    </row>
    <row r="3488" spans="1:5">
      <c r="A3488" s="335">
        <v>26</v>
      </c>
      <c r="B3488" s="375">
        <v>40353</v>
      </c>
      <c r="C3488" s="335">
        <v>30</v>
      </c>
      <c r="D3488" s="335">
        <v>10</v>
      </c>
      <c r="E3488" s="335">
        <v>85</v>
      </c>
    </row>
    <row r="3489" spans="1:5">
      <c r="A3489" s="335">
        <v>26</v>
      </c>
      <c r="B3489" s="375">
        <v>40353</v>
      </c>
      <c r="C3489" s="335">
        <v>30</v>
      </c>
      <c r="D3489" s="335">
        <v>10</v>
      </c>
      <c r="E3489" s="335">
        <v>96</v>
      </c>
    </row>
    <row r="3490" spans="1:5">
      <c r="A3490" s="335">
        <v>26</v>
      </c>
      <c r="B3490" s="375">
        <v>40353</v>
      </c>
      <c r="C3490" s="335">
        <v>30</v>
      </c>
      <c r="D3490" s="335">
        <v>10</v>
      </c>
      <c r="E3490" s="335">
        <v>97</v>
      </c>
    </row>
    <row r="3491" spans="1:5">
      <c r="A3491" s="335">
        <v>26</v>
      </c>
      <c r="B3491" s="375">
        <v>40353</v>
      </c>
      <c r="C3491" s="335">
        <v>30</v>
      </c>
      <c r="D3491" s="335">
        <v>10</v>
      </c>
      <c r="E3491" s="335">
        <v>101</v>
      </c>
    </row>
    <row r="3492" spans="1:5">
      <c r="A3492" s="335">
        <v>26</v>
      </c>
      <c r="B3492" s="375">
        <v>40353</v>
      </c>
      <c r="C3492" s="335">
        <v>30</v>
      </c>
      <c r="D3492" s="335">
        <v>10</v>
      </c>
      <c r="E3492" s="335">
        <v>96</v>
      </c>
    </row>
    <row r="3493" spans="1:5">
      <c r="A3493" s="335">
        <v>26</v>
      </c>
      <c r="B3493" s="375">
        <v>40353</v>
      </c>
      <c r="C3493" s="335">
        <v>30</v>
      </c>
      <c r="D3493" s="335">
        <v>10</v>
      </c>
      <c r="E3493" s="335">
        <v>86</v>
      </c>
    </row>
    <row r="3494" spans="1:5">
      <c r="A3494" s="335">
        <v>26</v>
      </c>
      <c r="B3494" s="375">
        <v>40353</v>
      </c>
      <c r="C3494" s="335">
        <v>30</v>
      </c>
      <c r="D3494" s="335">
        <v>10</v>
      </c>
      <c r="E3494" s="335">
        <v>91</v>
      </c>
    </row>
    <row r="3495" spans="1:5">
      <c r="A3495" s="335">
        <v>26</v>
      </c>
      <c r="B3495" s="375">
        <v>40353</v>
      </c>
      <c r="C3495" s="335">
        <v>30</v>
      </c>
      <c r="D3495" s="335">
        <v>10</v>
      </c>
      <c r="E3495" s="335">
        <v>95</v>
      </c>
    </row>
    <row r="3496" spans="1:5">
      <c r="A3496" s="335">
        <v>26</v>
      </c>
      <c r="B3496" s="375">
        <v>40353</v>
      </c>
      <c r="C3496" s="335">
        <v>30</v>
      </c>
      <c r="D3496" s="335">
        <v>10</v>
      </c>
      <c r="E3496" s="335">
        <v>113</v>
      </c>
    </row>
    <row r="3497" spans="1:5">
      <c r="A3497" s="335">
        <v>26</v>
      </c>
      <c r="B3497" s="375">
        <v>40353</v>
      </c>
      <c r="C3497" s="335">
        <v>30</v>
      </c>
      <c r="D3497" s="335">
        <v>10</v>
      </c>
      <c r="E3497" s="335">
        <v>100</v>
      </c>
    </row>
    <row r="3498" spans="1:5">
      <c r="A3498" s="335">
        <v>26</v>
      </c>
      <c r="B3498" s="375">
        <v>40353</v>
      </c>
      <c r="C3498" s="335">
        <v>30</v>
      </c>
      <c r="D3498" s="335">
        <v>10</v>
      </c>
      <c r="E3498" s="335">
        <v>98</v>
      </c>
    </row>
    <row r="3499" spans="1:5">
      <c r="A3499" s="335">
        <v>26</v>
      </c>
      <c r="B3499" s="375">
        <v>40353</v>
      </c>
      <c r="C3499" s="335">
        <v>30</v>
      </c>
      <c r="D3499" s="335">
        <v>10</v>
      </c>
      <c r="E3499" s="335">
        <v>96</v>
      </c>
    </row>
    <row r="3500" spans="1:5">
      <c r="A3500" s="335">
        <v>26</v>
      </c>
      <c r="B3500" s="375">
        <v>40353</v>
      </c>
      <c r="C3500" s="335">
        <v>30</v>
      </c>
      <c r="D3500" s="335">
        <v>10</v>
      </c>
      <c r="E3500" s="335">
        <v>94</v>
      </c>
    </row>
    <row r="3501" spans="1:5">
      <c r="A3501" s="335">
        <v>26</v>
      </c>
      <c r="B3501" s="375">
        <v>40353</v>
      </c>
      <c r="C3501" s="335">
        <v>30</v>
      </c>
      <c r="D3501" s="335">
        <v>10</v>
      </c>
      <c r="E3501" s="335">
        <v>94</v>
      </c>
    </row>
    <row r="3502" spans="1:5">
      <c r="A3502" s="335">
        <v>26</v>
      </c>
      <c r="B3502" s="375">
        <v>40353</v>
      </c>
      <c r="C3502" s="335">
        <v>30</v>
      </c>
      <c r="D3502" s="335">
        <v>10</v>
      </c>
      <c r="E3502" s="335">
        <v>91</v>
      </c>
    </row>
    <row r="3503" spans="1:5">
      <c r="A3503" s="335">
        <v>26</v>
      </c>
      <c r="B3503" s="375">
        <v>40353</v>
      </c>
      <c r="C3503" s="335">
        <v>30</v>
      </c>
      <c r="D3503" s="335">
        <v>10</v>
      </c>
      <c r="E3503" s="335">
        <v>92</v>
      </c>
    </row>
    <row r="3504" spans="1:5">
      <c r="A3504" s="335">
        <v>26</v>
      </c>
      <c r="B3504" s="375">
        <v>40353</v>
      </c>
      <c r="C3504" s="335">
        <v>30</v>
      </c>
      <c r="D3504" s="335">
        <v>10</v>
      </c>
      <c r="E3504" s="335">
        <v>106</v>
      </c>
    </row>
    <row r="3505" spans="1:5">
      <c r="A3505" s="335">
        <v>26</v>
      </c>
      <c r="B3505" s="375">
        <v>40353</v>
      </c>
      <c r="C3505" s="335">
        <v>30</v>
      </c>
      <c r="D3505" s="335">
        <v>10</v>
      </c>
      <c r="E3505" s="335">
        <v>95</v>
      </c>
    </row>
    <row r="3506" spans="1:5">
      <c r="A3506" s="335">
        <v>26</v>
      </c>
      <c r="B3506" s="375">
        <v>40353</v>
      </c>
      <c r="C3506" s="335">
        <v>30</v>
      </c>
      <c r="D3506" s="335">
        <v>10</v>
      </c>
      <c r="E3506" s="335">
        <v>93</v>
      </c>
    </row>
    <row r="3507" spans="1:5">
      <c r="A3507" s="335">
        <v>26</v>
      </c>
      <c r="B3507" s="375">
        <v>40353</v>
      </c>
      <c r="C3507" s="335">
        <v>30</v>
      </c>
      <c r="D3507" s="335">
        <v>10</v>
      </c>
      <c r="E3507" s="335">
        <v>94</v>
      </c>
    </row>
    <row r="3508" spans="1:5">
      <c r="A3508" s="335">
        <v>26</v>
      </c>
      <c r="B3508" s="375">
        <v>40353</v>
      </c>
      <c r="C3508" s="335">
        <v>30</v>
      </c>
      <c r="D3508" s="335">
        <v>10</v>
      </c>
      <c r="E3508" s="335">
        <v>96</v>
      </c>
    </row>
    <row r="3509" spans="1:5">
      <c r="A3509" s="335">
        <v>26</v>
      </c>
      <c r="B3509" s="375">
        <v>40353</v>
      </c>
      <c r="C3509" s="335">
        <v>30</v>
      </c>
      <c r="D3509" s="335">
        <v>10</v>
      </c>
      <c r="E3509" s="335">
        <v>88</v>
      </c>
    </row>
    <row r="3510" spans="1:5">
      <c r="A3510" s="335">
        <v>26</v>
      </c>
      <c r="B3510" s="375">
        <v>40353</v>
      </c>
      <c r="C3510" s="335">
        <v>30</v>
      </c>
      <c r="D3510" s="335">
        <v>10</v>
      </c>
      <c r="E3510" s="335">
        <v>84</v>
      </c>
    </row>
    <row r="3511" spans="1:5">
      <c r="A3511" s="335">
        <v>26</v>
      </c>
      <c r="B3511" s="375">
        <v>40353</v>
      </c>
      <c r="C3511" s="335">
        <v>30</v>
      </c>
      <c r="D3511" s="335">
        <v>10</v>
      </c>
      <c r="E3511" s="335">
        <v>96</v>
      </c>
    </row>
    <row r="3512" spans="1:5">
      <c r="A3512" s="335">
        <v>26</v>
      </c>
      <c r="B3512" s="375">
        <v>40353</v>
      </c>
      <c r="C3512" s="335">
        <v>0</v>
      </c>
      <c r="D3512" s="335">
        <v>10</v>
      </c>
      <c r="E3512" s="335">
        <v>74</v>
      </c>
    </row>
    <row r="3513" spans="1:5">
      <c r="A3513" s="335">
        <v>26</v>
      </c>
      <c r="B3513" s="375">
        <v>40353</v>
      </c>
      <c r="C3513" s="335">
        <v>0</v>
      </c>
      <c r="D3513" s="335">
        <v>10</v>
      </c>
      <c r="E3513" s="335">
        <v>79</v>
      </c>
    </row>
    <row r="3514" spans="1:5">
      <c r="A3514" s="335">
        <v>26</v>
      </c>
      <c r="B3514" s="375">
        <v>40353</v>
      </c>
      <c r="C3514" s="335">
        <v>0</v>
      </c>
      <c r="D3514" s="335">
        <v>10</v>
      </c>
      <c r="E3514" s="335">
        <v>77</v>
      </c>
    </row>
    <row r="3515" spans="1:5">
      <c r="A3515" s="335">
        <v>26</v>
      </c>
      <c r="B3515" s="375">
        <v>40353</v>
      </c>
      <c r="C3515" s="335">
        <v>0</v>
      </c>
      <c r="D3515" s="335">
        <v>10</v>
      </c>
      <c r="E3515" s="335">
        <v>93</v>
      </c>
    </row>
    <row r="3516" spans="1:5">
      <c r="A3516" s="335">
        <v>26</v>
      </c>
      <c r="B3516" s="375">
        <v>40353</v>
      </c>
      <c r="C3516" s="335">
        <v>0</v>
      </c>
      <c r="D3516" s="335">
        <v>10</v>
      </c>
      <c r="E3516" s="335">
        <v>81</v>
      </c>
    </row>
    <row r="3517" spans="1:5">
      <c r="A3517" s="335">
        <v>26</v>
      </c>
      <c r="B3517" s="375">
        <v>40353</v>
      </c>
      <c r="C3517" s="335">
        <v>0</v>
      </c>
      <c r="D3517" s="335">
        <v>10</v>
      </c>
      <c r="E3517" s="335">
        <v>83</v>
      </c>
    </row>
    <row r="3518" spans="1:5">
      <c r="A3518" s="335">
        <v>26</v>
      </c>
      <c r="B3518" s="375">
        <v>40353</v>
      </c>
      <c r="C3518" s="335">
        <v>0</v>
      </c>
      <c r="D3518" s="335">
        <v>10</v>
      </c>
      <c r="E3518" s="335">
        <v>97</v>
      </c>
    </row>
    <row r="3519" spans="1:5">
      <c r="A3519" s="335">
        <v>26</v>
      </c>
      <c r="B3519" s="375">
        <v>40353</v>
      </c>
      <c r="C3519" s="335">
        <v>0</v>
      </c>
      <c r="D3519" s="335">
        <v>10</v>
      </c>
      <c r="E3519" s="335">
        <v>88</v>
      </c>
    </row>
    <row r="3520" spans="1:5">
      <c r="A3520" s="335">
        <v>26</v>
      </c>
      <c r="B3520" s="375">
        <v>40353</v>
      </c>
      <c r="C3520" s="335">
        <v>0</v>
      </c>
      <c r="D3520" s="335">
        <v>10</v>
      </c>
      <c r="E3520" s="335">
        <v>75</v>
      </c>
    </row>
    <row r="3521" spans="1:5">
      <c r="A3521" s="335">
        <v>26</v>
      </c>
      <c r="B3521" s="375">
        <v>40353</v>
      </c>
      <c r="C3521" s="335">
        <v>0</v>
      </c>
      <c r="D3521" s="335">
        <v>10</v>
      </c>
      <c r="E3521" s="335">
        <v>85</v>
      </c>
    </row>
    <row r="3522" spans="1:5">
      <c r="A3522" s="335">
        <v>26</v>
      </c>
      <c r="B3522" s="375">
        <v>40353</v>
      </c>
      <c r="C3522" s="335">
        <v>0</v>
      </c>
      <c r="D3522" s="335">
        <v>61</v>
      </c>
      <c r="E3522" s="335">
        <v>154</v>
      </c>
    </row>
    <row r="3523" spans="1:5">
      <c r="A3523" s="335">
        <v>26</v>
      </c>
      <c r="B3523" s="375">
        <v>40353</v>
      </c>
      <c r="C3523" s="335">
        <v>0</v>
      </c>
      <c r="D3523" s="335">
        <v>41</v>
      </c>
      <c r="E3523" s="335">
        <v>150</v>
      </c>
    </row>
    <row r="3524" spans="1:5">
      <c r="A3524" s="335">
        <v>26</v>
      </c>
      <c r="B3524" s="375">
        <v>40353</v>
      </c>
      <c r="C3524" s="335">
        <v>0</v>
      </c>
      <c r="D3524" s="335">
        <v>41</v>
      </c>
      <c r="E3524" s="335">
        <v>121</v>
      </c>
    </row>
    <row r="3525" spans="1:5">
      <c r="A3525" s="335">
        <v>26</v>
      </c>
      <c r="B3525" s="375">
        <v>40353</v>
      </c>
      <c r="C3525" s="335">
        <v>0</v>
      </c>
      <c r="D3525" s="335">
        <v>70</v>
      </c>
      <c r="E3525" s="335">
        <v>99</v>
      </c>
    </row>
    <row r="3526" spans="1:5">
      <c r="A3526" s="335">
        <v>26</v>
      </c>
      <c r="B3526" s="375">
        <v>40353</v>
      </c>
      <c r="C3526" s="335">
        <v>0</v>
      </c>
      <c r="D3526" s="335">
        <v>100</v>
      </c>
      <c r="E3526" s="335">
        <v>131</v>
      </c>
    </row>
    <row r="3527" spans="1:5">
      <c r="A3527" s="335">
        <v>26</v>
      </c>
      <c r="B3527" s="375">
        <v>40353</v>
      </c>
      <c r="C3527" s="335">
        <v>0</v>
      </c>
      <c r="D3527" s="335">
        <v>100</v>
      </c>
      <c r="E3527" s="335">
        <v>128</v>
      </c>
    </row>
    <row r="3528" spans="1:5">
      <c r="A3528" s="335">
        <v>26</v>
      </c>
      <c r="B3528" s="375">
        <v>40353</v>
      </c>
      <c r="C3528" s="335">
        <v>0</v>
      </c>
      <c r="D3528" s="335">
        <v>100</v>
      </c>
      <c r="E3528" s="335">
        <v>135</v>
      </c>
    </row>
    <row r="3529" spans="1:5">
      <c r="A3529" s="335">
        <v>26</v>
      </c>
      <c r="B3529" s="375">
        <v>40353</v>
      </c>
      <c r="C3529" s="335">
        <v>0</v>
      </c>
      <c r="D3529" s="335">
        <v>100</v>
      </c>
      <c r="E3529" s="335">
        <v>151</v>
      </c>
    </row>
    <row r="3530" spans="1:5">
      <c r="A3530" s="335">
        <v>26</v>
      </c>
      <c r="B3530" s="375">
        <v>40353</v>
      </c>
      <c r="C3530" s="335">
        <v>0</v>
      </c>
      <c r="D3530" s="335">
        <v>100</v>
      </c>
      <c r="E3530" s="335">
        <v>142</v>
      </c>
    </row>
    <row r="3531" spans="1:5">
      <c r="A3531" s="335">
        <v>26</v>
      </c>
      <c r="B3531" s="375">
        <v>40353</v>
      </c>
      <c r="C3531" s="335">
        <v>0</v>
      </c>
      <c r="D3531" s="335">
        <v>100</v>
      </c>
      <c r="E3531" s="335">
        <v>139</v>
      </c>
    </row>
    <row r="3532" spans="1:5">
      <c r="A3532" s="335">
        <v>26</v>
      </c>
      <c r="B3532" s="375">
        <v>40353</v>
      </c>
      <c r="C3532" s="335">
        <v>0</v>
      </c>
      <c r="D3532" s="335">
        <v>100</v>
      </c>
      <c r="E3532" s="335">
        <v>116</v>
      </c>
    </row>
    <row r="3533" spans="1:5">
      <c r="A3533" s="335">
        <v>26</v>
      </c>
      <c r="B3533" s="375">
        <v>40353</v>
      </c>
      <c r="C3533" s="335">
        <v>0</v>
      </c>
      <c r="D3533" s="335">
        <v>100</v>
      </c>
      <c r="E3533" s="335">
        <v>150</v>
      </c>
    </row>
    <row r="3534" spans="1:5">
      <c r="A3534" s="335">
        <v>26</v>
      </c>
      <c r="B3534" s="375">
        <v>40353</v>
      </c>
      <c r="C3534" s="335">
        <v>0</v>
      </c>
      <c r="D3534" s="335">
        <v>100</v>
      </c>
      <c r="E3534" s="335">
        <v>141</v>
      </c>
    </row>
    <row r="3535" spans="1:5">
      <c r="A3535" s="335">
        <v>26</v>
      </c>
      <c r="B3535" s="375">
        <v>40353</v>
      </c>
      <c r="C3535" s="335">
        <v>0</v>
      </c>
      <c r="D3535" s="335">
        <v>100</v>
      </c>
      <c r="E3535" s="335">
        <v>172</v>
      </c>
    </row>
    <row r="3536" spans="1:5">
      <c r="A3536" s="335">
        <v>26</v>
      </c>
      <c r="B3536" s="375">
        <v>40353</v>
      </c>
      <c r="C3536" s="335">
        <v>0</v>
      </c>
      <c r="D3536" s="335">
        <v>100</v>
      </c>
      <c r="E3536" s="335">
        <v>131</v>
      </c>
    </row>
    <row r="3537" spans="1:5">
      <c r="A3537" s="335">
        <v>26</v>
      </c>
      <c r="B3537" s="375">
        <v>40353</v>
      </c>
      <c r="C3537" s="335">
        <v>0</v>
      </c>
      <c r="D3537" s="335">
        <v>100</v>
      </c>
      <c r="E3537" s="335">
        <v>139</v>
      </c>
    </row>
    <row r="3538" spans="1:5">
      <c r="A3538" s="335">
        <v>26</v>
      </c>
      <c r="B3538" s="375">
        <v>40353</v>
      </c>
      <c r="C3538" s="335">
        <v>0</v>
      </c>
      <c r="D3538" s="335">
        <v>100</v>
      </c>
      <c r="E3538" s="335">
        <v>132</v>
      </c>
    </row>
    <row r="3539" spans="1:5">
      <c r="A3539" s="335">
        <v>26</v>
      </c>
      <c r="B3539" s="375">
        <v>40353</v>
      </c>
      <c r="C3539" s="335">
        <v>0</v>
      </c>
      <c r="D3539" s="335">
        <v>10</v>
      </c>
      <c r="E3539" s="335">
        <v>90</v>
      </c>
    </row>
    <row r="3540" spans="1:5">
      <c r="A3540" s="335">
        <v>26</v>
      </c>
      <c r="B3540" s="375">
        <v>40353</v>
      </c>
      <c r="C3540" s="335">
        <v>0</v>
      </c>
      <c r="D3540" s="335">
        <v>10</v>
      </c>
      <c r="E3540" s="335">
        <v>84</v>
      </c>
    </row>
    <row r="3541" spans="1:5">
      <c r="A3541" s="335">
        <v>26</v>
      </c>
      <c r="B3541" s="375">
        <v>40353</v>
      </c>
      <c r="C3541" s="335">
        <v>0</v>
      </c>
      <c r="D3541" s="335">
        <v>91</v>
      </c>
      <c r="E3541" s="335">
        <v>192</v>
      </c>
    </row>
    <row r="3542" spans="1:5">
      <c r="A3542" s="335">
        <v>26</v>
      </c>
      <c r="B3542" s="375">
        <v>40354</v>
      </c>
      <c r="C3542" s="335">
        <v>30</v>
      </c>
      <c r="D3542" s="335">
        <v>10</v>
      </c>
      <c r="E3542" s="335">
        <v>102</v>
      </c>
    </row>
    <row r="3543" spans="1:5">
      <c r="A3543" s="335">
        <v>26</v>
      </c>
      <c r="B3543" s="375">
        <v>40354</v>
      </c>
      <c r="C3543" s="335">
        <v>30</v>
      </c>
      <c r="D3543" s="335">
        <v>10</v>
      </c>
      <c r="E3543" s="335">
        <v>102</v>
      </c>
    </row>
    <row r="3544" spans="1:5">
      <c r="A3544" s="335">
        <v>26</v>
      </c>
      <c r="B3544" s="375">
        <v>40354</v>
      </c>
      <c r="C3544" s="335">
        <v>30</v>
      </c>
      <c r="D3544" s="335">
        <v>10</v>
      </c>
      <c r="E3544" s="335">
        <v>93</v>
      </c>
    </row>
    <row r="3545" spans="1:5">
      <c r="A3545" s="335">
        <v>26</v>
      </c>
      <c r="B3545" s="375">
        <v>40354</v>
      </c>
      <c r="C3545" s="335">
        <v>30</v>
      </c>
      <c r="D3545" s="335">
        <v>10</v>
      </c>
      <c r="E3545" s="335">
        <v>90</v>
      </c>
    </row>
    <row r="3546" spans="1:5">
      <c r="A3546" s="335">
        <v>26</v>
      </c>
      <c r="B3546" s="375">
        <v>40354</v>
      </c>
      <c r="C3546" s="335">
        <v>30</v>
      </c>
      <c r="D3546" s="335">
        <v>10</v>
      </c>
      <c r="E3546" s="335">
        <v>94</v>
      </c>
    </row>
    <row r="3547" spans="1:5">
      <c r="A3547" s="335">
        <v>26</v>
      </c>
      <c r="B3547" s="375">
        <v>40354</v>
      </c>
      <c r="C3547" s="335">
        <v>30</v>
      </c>
      <c r="D3547" s="335">
        <v>10</v>
      </c>
      <c r="E3547" s="335">
        <v>98</v>
      </c>
    </row>
    <row r="3548" spans="1:5">
      <c r="A3548" s="335">
        <v>26</v>
      </c>
      <c r="B3548" s="375">
        <v>40354</v>
      </c>
      <c r="C3548" s="335">
        <v>30</v>
      </c>
      <c r="D3548" s="335">
        <v>10</v>
      </c>
      <c r="E3548" s="335">
        <v>103</v>
      </c>
    </row>
    <row r="3549" spans="1:5">
      <c r="A3549" s="335">
        <v>26</v>
      </c>
      <c r="B3549" s="375">
        <v>40354</v>
      </c>
      <c r="C3549" s="335">
        <v>30</v>
      </c>
      <c r="D3549" s="335">
        <v>10</v>
      </c>
      <c r="E3549" s="335">
        <v>98</v>
      </c>
    </row>
    <row r="3550" spans="1:5">
      <c r="A3550" s="335">
        <v>26</v>
      </c>
      <c r="B3550" s="375">
        <v>40354</v>
      </c>
      <c r="C3550" s="335">
        <v>30</v>
      </c>
      <c r="D3550" s="335">
        <v>10</v>
      </c>
      <c r="E3550" s="335">
        <v>89</v>
      </c>
    </row>
    <row r="3551" spans="1:5">
      <c r="A3551" s="335">
        <v>26</v>
      </c>
      <c r="B3551" s="375">
        <v>40354</v>
      </c>
      <c r="C3551" s="335">
        <v>30</v>
      </c>
      <c r="D3551" s="335">
        <v>10</v>
      </c>
      <c r="E3551" s="335">
        <v>96</v>
      </c>
    </row>
    <row r="3552" spans="1:5">
      <c r="A3552" s="335">
        <v>26</v>
      </c>
      <c r="B3552" s="375">
        <v>40354</v>
      </c>
      <c r="C3552" s="335">
        <v>30</v>
      </c>
      <c r="D3552" s="335">
        <v>10</v>
      </c>
      <c r="E3552" s="335">
        <v>92</v>
      </c>
    </row>
    <row r="3553" spans="1:5">
      <c r="A3553" s="335">
        <v>26</v>
      </c>
      <c r="B3553" s="375">
        <v>40354</v>
      </c>
      <c r="C3553" s="335">
        <v>30</v>
      </c>
      <c r="D3553" s="335">
        <v>10</v>
      </c>
      <c r="E3553" s="335">
        <v>102</v>
      </c>
    </row>
    <row r="3554" spans="1:5">
      <c r="A3554" s="335">
        <v>26</v>
      </c>
      <c r="B3554" s="375">
        <v>40354</v>
      </c>
      <c r="C3554" s="335">
        <v>30</v>
      </c>
      <c r="D3554" s="335">
        <v>10</v>
      </c>
      <c r="E3554" s="335">
        <v>92</v>
      </c>
    </row>
    <row r="3555" spans="1:5">
      <c r="A3555" s="335">
        <v>26</v>
      </c>
      <c r="B3555" s="375">
        <v>40354</v>
      </c>
      <c r="C3555" s="335">
        <v>30</v>
      </c>
      <c r="D3555" s="335">
        <v>10</v>
      </c>
      <c r="E3555" s="335">
        <v>94</v>
      </c>
    </row>
    <row r="3556" spans="1:5">
      <c r="A3556" s="335">
        <v>26</v>
      </c>
      <c r="B3556" s="375">
        <v>40354</v>
      </c>
      <c r="C3556" s="335">
        <v>30</v>
      </c>
      <c r="D3556" s="335">
        <v>10</v>
      </c>
      <c r="E3556" s="335">
        <v>97</v>
      </c>
    </row>
    <row r="3557" spans="1:5">
      <c r="A3557" s="335">
        <v>26</v>
      </c>
      <c r="B3557" s="375">
        <v>40354</v>
      </c>
      <c r="C3557" s="335">
        <v>30</v>
      </c>
      <c r="D3557" s="335">
        <v>10</v>
      </c>
      <c r="E3557" s="335">
        <v>96</v>
      </c>
    </row>
    <row r="3558" spans="1:5">
      <c r="A3558" s="335">
        <v>26</v>
      </c>
      <c r="B3558" s="375">
        <v>40354</v>
      </c>
      <c r="C3558" s="335">
        <v>30</v>
      </c>
      <c r="D3558" s="335">
        <v>10</v>
      </c>
      <c r="E3558" s="335">
        <v>101</v>
      </c>
    </row>
    <row r="3559" spans="1:5">
      <c r="A3559" s="335">
        <v>26</v>
      </c>
      <c r="B3559" s="375">
        <v>40354</v>
      </c>
      <c r="C3559" s="335">
        <v>30</v>
      </c>
      <c r="D3559" s="335">
        <v>10</v>
      </c>
      <c r="E3559" s="335">
        <v>97</v>
      </c>
    </row>
    <row r="3560" spans="1:5">
      <c r="A3560" s="335">
        <v>26</v>
      </c>
      <c r="B3560" s="375">
        <v>40354</v>
      </c>
      <c r="C3560" s="335">
        <v>30</v>
      </c>
      <c r="D3560" s="335">
        <v>10</v>
      </c>
      <c r="E3560" s="335">
        <v>97</v>
      </c>
    </row>
    <row r="3561" spans="1:5">
      <c r="A3561" s="335">
        <v>26</v>
      </c>
      <c r="B3561" s="375">
        <v>40354</v>
      </c>
      <c r="C3561" s="335">
        <v>30</v>
      </c>
      <c r="D3561" s="335">
        <v>10</v>
      </c>
      <c r="E3561" s="335">
        <v>91</v>
      </c>
    </row>
    <row r="3562" spans="1:5">
      <c r="A3562" s="335">
        <v>26</v>
      </c>
      <c r="B3562" s="375">
        <v>40354</v>
      </c>
      <c r="C3562" s="335">
        <v>30</v>
      </c>
      <c r="D3562" s="335">
        <v>10</v>
      </c>
      <c r="E3562" s="335">
        <v>96</v>
      </c>
    </row>
    <row r="3563" spans="1:5">
      <c r="A3563" s="335">
        <v>26</v>
      </c>
      <c r="B3563" s="375">
        <v>40354</v>
      </c>
      <c r="C3563" s="335">
        <v>30</v>
      </c>
      <c r="D3563" s="335">
        <v>10</v>
      </c>
      <c r="E3563" s="335">
        <v>88</v>
      </c>
    </row>
    <row r="3564" spans="1:5">
      <c r="A3564" s="335">
        <v>26</v>
      </c>
      <c r="B3564" s="375">
        <v>40354</v>
      </c>
      <c r="C3564" s="335">
        <v>30</v>
      </c>
      <c r="D3564" s="335">
        <v>10</v>
      </c>
      <c r="E3564" s="335">
        <v>98</v>
      </c>
    </row>
    <row r="3565" spans="1:5">
      <c r="A3565" s="335">
        <v>26</v>
      </c>
      <c r="B3565" s="375">
        <v>40354</v>
      </c>
      <c r="C3565" s="335">
        <v>30</v>
      </c>
      <c r="D3565" s="335">
        <v>10</v>
      </c>
      <c r="E3565" s="335">
        <v>101</v>
      </c>
    </row>
    <row r="3566" spans="1:5">
      <c r="A3566" s="335">
        <v>26</v>
      </c>
      <c r="B3566" s="375">
        <v>40354</v>
      </c>
      <c r="C3566" s="335">
        <v>30</v>
      </c>
      <c r="D3566" s="335">
        <v>10</v>
      </c>
      <c r="E3566" s="335">
        <v>89</v>
      </c>
    </row>
    <row r="3567" spans="1:5">
      <c r="A3567" s="335">
        <v>26</v>
      </c>
      <c r="B3567" s="375">
        <v>40354</v>
      </c>
      <c r="C3567" s="335">
        <v>30</v>
      </c>
      <c r="D3567" s="335">
        <v>10</v>
      </c>
      <c r="E3567" s="335">
        <v>88</v>
      </c>
    </row>
    <row r="3568" spans="1:5">
      <c r="A3568" s="335">
        <v>26</v>
      </c>
      <c r="B3568" s="375">
        <v>40354</v>
      </c>
      <c r="C3568" s="335">
        <v>30</v>
      </c>
      <c r="D3568" s="335">
        <v>10</v>
      </c>
      <c r="E3568" s="335">
        <v>87</v>
      </c>
    </row>
    <row r="3569" spans="1:5">
      <c r="A3569" s="335">
        <v>26</v>
      </c>
      <c r="B3569" s="375">
        <v>40354</v>
      </c>
      <c r="C3569" s="335">
        <v>30</v>
      </c>
      <c r="D3569" s="335">
        <v>10</v>
      </c>
      <c r="E3569" s="335">
        <v>96</v>
      </c>
    </row>
    <row r="3570" spans="1:5">
      <c r="A3570" s="335">
        <v>26</v>
      </c>
      <c r="B3570" s="375">
        <v>40354</v>
      </c>
      <c r="C3570" s="335">
        <v>30</v>
      </c>
      <c r="D3570" s="335">
        <v>10</v>
      </c>
      <c r="E3570" s="335">
        <v>94</v>
      </c>
    </row>
    <row r="3571" spans="1:5">
      <c r="A3571" s="335">
        <v>26</v>
      </c>
      <c r="B3571" s="375">
        <v>40354</v>
      </c>
      <c r="C3571" s="335">
        <v>30</v>
      </c>
      <c r="D3571" s="335">
        <v>10</v>
      </c>
      <c r="E3571" s="335">
        <v>93</v>
      </c>
    </row>
    <row r="3572" spans="1:5">
      <c r="A3572" s="335">
        <v>26</v>
      </c>
      <c r="B3572" s="375">
        <v>40354</v>
      </c>
      <c r="C3572" s="335">
        <v>30</v>
      </c>
      <c r="D3572" s="335">
        <v>10</v>
      </c>
      <c r="E3572" s="335">
        <v>95</v>
      </c>
    </row>
    <row r="3573" spans="1:5">
      <c r="A3573" s="335">
        <v>26</v>
      </c>
      <c r="B3573" s="375">
        <v>40354</v>
      </c>
      <c r="C3573" s="335">
        <v>30</v>
      </c>
      <c r="D3573" s="335">
        <v>10</v>
      </c>
      <c r="E3573" s="335">
        <v>90</v>
      </c>
    </row>
    <row r="3574" spans="1:5">
      <c r="A3574" s="335">
        <v>26</v>
      </c>
      <c r="B3574" s="375">
        <v>40354</v>
      </c>
      <c r="C3574" s="335">
        <v>30</v>
      </c>
      <c r="D3574" s="335">
        <v>10</v>
      </c>
      <c r="E3574" s="335">
        <v>97</v>
      </c>
    </row>
    <row r="3575" spans="1:5">
      <c r="A3575" s="335">
        <v>26</v>
      </c>
      <c r="B3575" s="375">
        <v>40354</v>
      </c>
      <c r="C3575" s="335">
        <v>30</v>
      </c>
      <c r="D3575" s="335">
        <v>10</v>
      </c>
      <c r="E3575" s="335">
        <v>80</v>
      </c>
    </row>
    <row r="3576" spans="1:5">
      <c r="A3576" s="335">
        <v>26</v>
      </c>
      <c r="B3576" s="375">
        <v>40354</v>
      </c>
      <c r="C3576" s="335">
        <v>30</v>
      </c>
      <c r="D3576" s="335">
        <v>10</v>
      </c>
      <c r="E3576" s="335">
        <v>92</v>
      </c>
    </row>
    <row r="3577" spans="1:5">
      <c r="A3577" s="335">
        <v>26</v>
      </c>
      <c r="B3577" s="375">
        <v>40354</v>
      </c>
      <c r="C3577" s="335">
        <v>30</v>
      </c>
      <c r="D3577" s="335">
        <v>10</v>
      </c>
      <c r="E3577" s="335">
        <v>82</v>
      </c>
    </row>
    <row r="3578" spans="1:5">
      <c r="A3578" s="335">
        <v>26</v>
      </c>
      <c r="B3578" s="375">
        <v>40354</v>
      </c>
      <c r="C3578" s="335">
        <v>30</v>
      </c>
      <c r="D3578" s="335">
        <v>10</v>
      </c>
      <c r="E3578" s="335">
        <v>105</v>
      </c>
    </row>
    <row r="3579" spans="1:5">
      <c r="A3579" s="335">
        <v>26</v>
      </c>
      <c r="B3579" s="375">
        <v>40354</v>
      </c>
      <c r="C3579" s="335">
        <v>30</v>
      </c>
      <c r="D3579" s="335">
        <v>10</v>
      </c>
      <c r="E3579" s="335">
        <v>95</v>
      </c>
    </row>
    <row r="3580" spans="1:5">
      <c r="A3580" s="335">
        <v>26</v>
      </c>
      <c r="B3580" s="375">
        <v>40354</v>
      </c>
      <c r="C3580" s="335">
        <v>30</v>
      </c>
      <c r="D3580" s="335">
        <v>10</v>
      </c>
      <c r="E3580" s="335">
        <v>96</v>
      </c>
    </row>
    <row r="3581" spans="1:5">
      <c r="A3581" s="335">
        <v>26</v>
      </c>
      <c r="B3581" s="375">
        <v>40354</v>
      </c>
      <c r="C3581" s="335">
        <v>30</v>
      </c>
      <c r="D3581" s="335">
        <v>10</v>
      </c>
      <c r="E3581" s="335">
        <v>80</v>
      </c>
    </row>
    <row r="3582" spans="1:5">
      <c r="A3582" s="335">
        <v>26</v>
      </c>
      <c r="B3582" s="375">
        <v>40354</v>
      </c>
      <c r="C3582" s="335">
        <v>30</v>
      </c>
      <c r="D3582" s="335">
        <v>10</v>
      </c>
      <c r="E3582" s="335">
        <v>91</v>
      </c>
    </row>
    <row r="3583" spans="1:5">
      <c r="A3583" s="335">
        <v>26</v>
      </c>
      <c r="B3583" s="375">
        <v>40354</v>
      </c>
      <c r="C3583" s="335">
        <v>30</v>
      </c>
      <c r="D3583" s="335">
        <v>10</v>
      </c>
      <c r="E3583" s="335">
        <v>90</v>
      </c>
    </row>
    <row r="3584" spans="1:5">
      <c r="A3584" s="335">
        <v>26</v>
      </c>
      <c r="B3584" s="375">
        <v>40354</v>
      </c>
      <c r="C3584" s="335">
        <v>30</v>
      </c>
      <c r="D3584" s="335">
        <v>10</v>
      </c>
      <c r="E3584" s="335">
        <v>80</v>
      </c>
    </row>
    <row r="3585" spans="1:5">
      <c r="A3585" s="335">
        <v>26</v>
      </c>
      <c r="B3585" s="375">
        <v>40354</v>
      </c>
      <c r="C3585" s="335">
        <v>30</v>
      </c>
      <c r="D3585" s="335">
        <v>10</v>
      </c>
      <c r="E3585" s="335">
        <v>89</v>
      </c>
    </row>
    <row r="3586" spans="1:5">
      <c r="A3586" s="335">
        <v>26</v>
      </c>
      <c r="B3586" s="375">
        <v>40354</v>
      </c>
      <c r="C3586" s="335">
        <v>0</v>
      </c>
      <c r="D3586" s="335">
        <v>10</v>
      </c>
      <c r="E3586" s="335">
        <v>93</v>
      </c>
    </row>
    <row r="3587" spans="1:5">
      <c r="A3587" s="335">
        <v>26</v>
      </c>
      <c r="B3587" s="375">
        <v>40354</v>
      </c>
      <c r="C3587" s="335">
        <v>0</v>
      </c>
      <c r="D3587" s="335">
        <v>10</v>
      </c>
      <c r="E3587" s="335">
        <v>87</v>
      </c>
    </row>
    <row r="3588" spans="1:5">
      <c r="A3588" s="335">
        <v>26</v>
      </c>
      <c r="B3588" s="375">
        <v>40354</v>
      </c>
      <c r="C3588" s="335">
        <v>0</v>
      </c>
      <c r="D3588" s="335">
        <v>10</v>
      </c>
      <c r="E3588" s="335">
        <v>77</v>
      </c>
    </row>
    <row r="3589" spans="1:5">
      <c r="A3589" s="335">
        <v>26</v>
      </c>
      <c r="B3589" s="375">
        <v>40354</v>
      </c>
      <c r="C3589" s="335">
        <v>0</v>
      </c>
      <c r="D3589" s="335">
        <v>10</v>
      </c>
      <c r="E3589" s="335">
        <v>77</v>
      </c>
    </row>
    <row r="3590" spans="1:5">
      <c r="A3590" s="335">
        <v>26</v>
      </c>
      <c r="B3590" s="375">
        <v>40354</v>
      </c>
      <c r="C3590" s="335">
        <v>0</v>
      </c>
      <c r="D3590" s="335">
        <v>10</v>
      </c>
      <c r="E3590" s="335">
        <v>88</v>
      </c>
    </row>
    <row r="3591" spans="1:5">
      <c r="A3591" s="335">
        <v>26</v>
      </c>
      <c r="B3591" s="375">
        <v>40354</v>
      </c>
      <c r="C3591" s="335">
        <v>0</v>
      </c>
      <c r="D3591" s="335">
        <v>10</v>
      </c>
      <c r="E3591" s="335">
        <v>71</v>
      </c>
    </row>
    <row r="3592" spans="1:5">
      <c r="A3592" s="335">
        <v>26</v>
      </c>
      <c r="B3592" s="375">
        <v>40354</v>
      </c>
      <c r="C3592" s="335">
        <v>0</v>
      </c>
      <c r="D3592" s="335">
        <v>10</v>
      </c>
      <c r="E3592" s="335">
        <v>79</v>
      </c>
    </row>
    <row r="3593" spans="1:5">
      <c r="A3593" s="335">
        <v>26</v>
      </c>
      <c r="B3593" s="375">
        <v>40354</v>
      </c>
      <c r="C3593" s="335">
        <v>0</v>
      </c>
      <c r="D3593" s="335">
        <v>10</v>
      </c>
      <c r="E3593" s="335">
        <v>70</v>
      </c>
    </row>
    <row r="3594" spans="1:5">
      <c r="A3594" s="335">
        <v>26</v>
      </c>
      <c r="B3594" s="375">
        <v>40354</v>
      </c>
      <c r="C3594" s="335">
        <v>0</v>
      </c>
      <c r="D3594" s="335">
        <v>41</v>
      </c>
      <c r="E3594" s="335">
        <v>100</v>
      </c>
    </row>
    <row r="3595" spans="1:5">
      <c r="A3595" s="335">
        <v>26</v>
      </c>
      <c r="B3595" s="375">
        <v>40354</v>
      </c>
      <c r="C3595" s="335">
        <v>0</v>
      </c>
      <c r="D3595" s="335">
        <v>100</v>
      </c>
      <c r="E3595" s="335">
        <v>131</v>
      </c>
    </row>
    <row r="3596" spans="1:5">
      <c r="A3596" s="335">
        <v>26</v>
      </c>
      <c r="B3596" s="375">
        <v>40354</v>
      </c>
      <c r="C3596" s="335">
        <v>0</v>
      </c>
      <c r="D3596" s="335">
        <v>100</v>
      </c>
      <c r="E3596" s="335">
        <v>133</v>
      </c>
    </row>
    <row r="3597" spans="1:5">
      <c r="A3597" s="335">
        <v>26</v>
      </c>
      <c r="B3597" s="375">
        <v>40354</v>
      </c>
      <c r="C3597" s="335">
        <v>0</v>
      </c>
      <c r="D3597" s="335">
        <v>100</v>
      </c>
      <c r="E3597" s="335">
        <v>117</v>
      </c>
    </row>
    <row r="3598" spans="1:5">
      <c r="A3598" s="335">
        <v>26</v>
      </c>
      <c r="B3598" s="375">
        <v>40354</v>
      </c>
      <c r="C3598" s="335">
        <v>0</v>
      </c>
      <c r="D3598" s="335">
        <v>100</v>
      </c>
      <c r="E3598" s="335">
        <v>136</v>
      </c>
    </row>
    <row r="3599" spans="1:5">
      <c r="A3599" s="335">
        <v>26</v>
      </c>
      <c r="B3599" s="375">
        <v>40354</v>
      </c>
      <c r="C3599" s="335">
        <v>0</v>
      </c>
      <c r="D3599" s="335">
        <v>100</v>
      </c>
      <c r="E3599" s="335">
        <v>129</v>
      </c>
    </row>
    <row r="3600" spans="1:5">
      <c r="A3600" s="335">
        <v>26</v>
      </c>
      <c r="B3600" s="375">
        <v>40354</v>
      </c>
      <c r="C3600" s="335">
        <v>0</v>
      </c>
      <c r="D3600" s="335">
        <v>100</v>
      </c>
      <c r="E3600" s="335">
        <v>146</v>
      </c>
    </row>
    <row r="3601" spans="1:5">
      <c r="A3601" s="335">
        <v>26</v>
      </c>
      <c r="B3601" s="375">
        <v>40354</v>
      </c>
      <c r="C3601" s="335">
        <v>0</v>
      </c>
      <c r="D3601" s="335">
        <v>100</v>
      </c>
      <c r="E3601" s="335">
        <v>118</v>
      </c>
    </row>
    <row r="3602" spans="1:5">
      <c r="A3602" s="335">
        <v>26</v>
      </c>
      <c r="B3602" s="375">
        <v>40354</v>
      </c>
      <c r="C3602" s="335">
        <v>0</v>
      </c>
      <c r="D3602" s="335">
        <v>100</v>
      </c>
      <c r="E3602" s="335">
        <v>114</v>
      </c>
    </row>
    <row r="3603" spans="1:5">
      <c r="A3603" s="335">
        <v>26</v>
      </c>
      <c r="B3603" s="375">
        <v>40354</v>
      </c>
      <c r="C3603" s="335">
        <v>0</v>
      </c>
      <c r="D3603" s="335">
        <v>100</v>
      </c>
      <c r="E3603" s="335">
        <v>137</v>
      </c>
    </row>
    <row r="3604" spans="1:5">
      <c r="A3604" s="335">
        <v>26</v>
      </c>
      <c r="B3604" s="375">
        <v>40354</v>
      </c>
      <c r="C3604" s="335">
        <v>0</v>
      </c>
      <c r="D3604" s="335">
        <v>100</v>
      </c>
      <c r="E3604" s="335">
        <v>129</v>
      </c>
    </row>
    <row r="3605" spans="1:5">
      <c r="A3605" s="335">
        <v>26</v>
      </c>
      <c r="B3605" s="375">
        <v>40354</v>
      </c>
      <c r="C3605" s="335">
        <v>0</v>
      </c>
      <c r="D3605" s="335">
        <v>100</v>
      </c>
      <c r="E3605" s="335">
        <v>126</v>
      </c>
    </row>
    <row r="3606" spans="1:5">
      <c r="A3606" s="335">
        <v>26</v>
      </c>
      <c r="B3606" s="375">
        <v>40354</v>
      </c>
      <c r="C3606" s="335">
        <v>0</v>
      </c>
      <c r="D3606" s="335">
        <v>100</v>
      </c>
      <c r="E3606" s="335">
        <v>112</v>
      </c>
    </row>
    <row r="3607" spans="1:5">
      <c r="A3607" s="335">
        <v>26</v>
      </c>
      <c r="B3607" s="375">
        <v>40354</v>
      </c>
      <c r="C3607" s="335">
        <v>0</v>
      </c>
      <c r="D3607" s="335">
        <v>100</v>
      </c>
      <c r="E3607" s="335">
        <v>127</v>
      </c>
    </row>
    <row r="3608" spans="1:5">
      <c r="A3608" s="335">
        <v>26</v>
      </c>
      <c r="B3608" s="375">
        <v>40354</v>
      </c>
      <c r="C3608" s="335">
        <v>0</v>
      </c>
      <c r="D3608" s="335">
        <v>100</v>
      </c>
      <c r="E3608" s="335">
        <v>133</v>
      </c>
    </row>
    <row r="3609" spans="1:5">
      <c r="A3609" s="335">
        <v>26</v>
      </c>
      <c r="B3609" s="375">
        <v>40355</v>
      </c>
      <c r="C3609" s="335">
        <v>30</v>
      </c>
      <c r="D3609" s="335">
        <v>10</v>
      </c>
      <c r="E3609" s="335">
        <v>102</v>
      </c>
    </row>
    <row r="3610" spans="1:5">
      <c r="A3610" s="335">
        <v>26</v>
      </c>
      <c r="B3610" s="375">
        <v>40355</v>
      </c>
      <c r="C3610" s="335">
        <v>30</v>
      </c>
      <c r="D3610" s="335">
        <v>10</v>
      </c>
      <c r="E3610" s="335">
        <v>102</v>
      </c>
    </row>
    <row r="3611" spans="1:5">
      <c r="A3611" s="335">
        <v>26</v>
      </c>
      <c r="B3611" s="375">
        <v>40355</v>
      </c>
      <c r="C3611" s="335">
        <v>30</v>
      </c>
      <c r="D3611" s="335">
        <v>10</v>
      </c>
      <c r="E3611" s="335">
        <v>96</v>
      </c>
    </row>
    <row r="3612" spans="1:5">
      <c r="A3612" s="335">
        <v>26</v>
      </c>
      <c r="B3612" s="375">
        <v>40355</v>
      </c>
      <c r="C3612" s="335">
        <v>30</v>
      </c>
      <c r="D3612" s="335">
        <v>10</v>
      </c>
      <c r="E3612" s="335">
        <v>94</v>
      </c>
    </row>
    <row r="3613" spans="1:5">
      <c r="A3613" s="335">
        <v>26</v>
      </c>
      <c r="B3613" s="375">
        <v>40355</v>
      </c>
      <c r="C3613" s="335">
        <v>30</v>
      </c>
      <c r="D3613" s="335">
        <v>10</v>
      </c>
      <c r="E3613" s="335">
        <v>93</v>
      </c>
    </row>
    <row r="3614" spans="1:5">
      <c r="A3614" s="335">
        <v>26</v>
      </c>
      <c r="B3614" s="375">
        <v>40355</v>
      </c>
      <c r="C3614" s="335">
        <v>30</v>
      </c>
      <c r="D3614" s="335">
        <v>10</v>
      </c>
      <c r="E3614" s="335">
        <v>96</v>
      </c>
    </row>
    <row r="3615" spans="1:5">
      <c r="A3615" s="335">
        <v>26</v>
      </c>
      <c r="B3615" s="375">
        <v>40355</v>
      </c>
      <c r="C3615" s="335">
        <v>30</v>
      </c>
      <c r="D3615" s="335">
        <v>10</v>
      </c>
      <c r="E3615" s="335">
        <v>89</v>
      </c>
    </row>
    <row r="3616" spans="1:5">
      <c r="A3616" s="335">
        <v>26</v>
      </c>
      <c r="B3616" s="375">
        <v>40355</v>
      </c>
      <c r="C3616" s="335">
        <v>30</v>
      </c>
      <c r="D3616" s="335">
        <v>10</v>
      </c>
      <c r="E3616" s="335">
        <v>95</v>
      </c>
    </row>
    <row r="3617" spans="1:5">
      <c r="A3617" s="335">
        <v>26</v>
      </c>
      <c r="B3617" s="375">
        <v>40355</v>
      </c>
      <c r="C3617" s="335">
        <v>30</v>
      </c>
      <c r="D3617" s="335">
        <v>10</v>
      </c>
      <c r="E3617" s="335">
        <v>105</v>
      </c>
    </row>
    <row r="3618" spans="1:5">
      <c r="A3618" s="335">
        <v>26</v>
      </c>
      <c r="B3618" s="375">
        <v>40355</v>
      </c>
      <c r="C3618" s="335">
        <v>30</v>
      </c>
      <c r="D3618" s="335">
        <v>10</v>
      </c>
      <c r="E3618" s="335">
        <v>94</v>
      </c>
    </row>
    <row r="3619" spans="1:5">
      <c r="A3619" s="335">
        <v>26</v>
      </c>
      <c r="B3619" s="375">
        <v>40355</v>
      </c>
      <c r="C3619" s="335">
        <v>30</v>
      </c>
      <c r="D3619" s="335">
        <v>10</v>
      </c>
      <c r="E3619" s="335">
        <v>94</v>
      </c>
    </row>
    <row r="3620" spans="1:5">
      <c r="A3620" s="335">
        <v>26</v>
      </c>
      <c r="B3620" s="375">
        <v>40355</v>
      </c>
      <c r="C3620" s="335">
        <v>30</v>
      </c>
      <c r="D3620" s="335">
        <v>10</v>
      </c>
      <c r="E3620" s="335">
        <v>103</v>
      </c>
    </row>
    <row r="3621" spans="1:5">
      <c r="A3621" s="335">
        <v>26</v>
      </c>
      <c r="B3621" s="375">
        <v>40355</v>
      </c>
      <c r="C3621" s="335">
        <v>30</v>
      </c>
      <c r="D3621" s="335">
        <v>10</v>
      </c>
      <c r="E3621" s="335">
        <v>97</v>
      </c>
    </row>
    <row r="3622" spans="1:5">
      <c r="A3622" s="335">
        <v>26</v>
      </c>
      <c r="B3622" s="375">
        <v>40355</v>
      </c>
      <c r="C3622" s="335">
        <v>30</v>
      </c>
      <c r="D3622" s="335">
        <v>10</v>
      </c>
      <c r="E3622" s="335">
        <v>97</v>
      </c>
    </row>
    <row r="3623" spans="1:5">
      <c r="A3623" s="335">
        <v>26</v>
      </c>
      <c r="B3623" s="375">
        <v>40355</v>
      </c>
      <c r="C3623" s="335">
        <v>30</v>
      </c>
      <c r="D3623" s="335">
        <v>10</v>
      </c>
      <c r="E3623" s="335">
        <v>100</v>
      </c>
    </row>
    <row r="3624" spans="1:5">
      <c r="A3624" s="335">
        <v>26</v>
      </c>
      <c r="B3624" s="375">
        <v>40355</v>
      </c>
      <c r="C3624" s="335">
        <v>30</v>
      </c>
      <c r="D3624" s="335">
        <v>10</v>
      </c>
      <c r="E3624" s="335">
        <v>95</v>
      </c>
    </row>
    <row r="3625" spans="1:5">
      <c r="A3625" s="335">
        <v>26</v>
      </c>
      <c r="B3625" s="375">
        <v>40355</v>
      </c>
      <c r="C3625" s="335">
        <v>30</v>
      </c>
      <c r="D3625" s="335">
        <v>10</v>
      </c>
      <c r="E3625" s="335">
        <v>92</v>
      </c>
    </row>
    <row r="3626" spans="1:5">
      <c r="A3626" s="335">
        <v>26</v>
      </c>
      <c r="B3626" s="375">
        <v>40355</v>
      </c>
      <c r="C3626" s="335">
        <v>30</v>
      </c>
      <c r="D3626" s="335">
        <v>10</v>
      </c>
      <c r="E3626" s="335">
        <v>98</v>
      </c>
    </row>
    <row r="3627" spans="1:5">
      <c r="A3627" s="335">
        <v>26</v>
      </c>
      <c r="B3627" s="375">
        <v>40355</v>
      </c>
      <c r="C3627" s="335">
        <v>30</v>
      </c>
      <c r="D3627" s="335">
        <v>10</v>
      </c>
      <c r="E3627" s="335">
        <v>85</v>
      </c>
    </row>
    <row r="3628" spans="1:5">
      <c r="A3628" s="335">
        <v>26</v>
      </c>
      <c r="B3628" s="375">
        <v>40355</v>
      </c>
      <c r="C3628" s="335">
        <v>30</v>
      </c>
      <c r="D3628" s="335">
        <v>10</v>
      </c>
      <c r="E3628" s="335">
        <v>93</v>
      </c>
    </row>
    <row r="3629" spans="1:5">
      <c r="A3629" s="335">
        <v>26</v>
      </c>
      <c r="B3629" s="375">
        <v>40355</v>
      </c>
      <c r="C3629" s="335">
        <v>30</v>
      </c>
      <c r="D3629" s="335">
        <v>10</v>
      </c>
      <c r="E3629" s="335">
        <v>94</v>
      </c>
    </row>
    <row r="3630" spans="1:5">
      <c r="A3630" s="335">
        <v>26</v>
      </c>
      <c r="B3630" s="375">
        <v>40355</v>
      </c>
      <c r="C3630" s="335">
        <v>30</v>
      </c>
      <c r="D3630" s="335">
        <v>10</v>
      </c>
      <c r="E3630" s="335">
        <v>91</v>
      </c>
    </row>
    <row r="3631" spans="1:5">
      <c r="A3631" s="335">
        <v>26</v>
      </c>
      <c r="B3631" s="375">
        <v>40355</v>
      </c>
      <c r="C3631" s="335">
        <v>30</v>
      </c>
      <c r="D3631" s="335">
        <v>10</v>
      </c>
      <c r="E3631" s="335">
        <v>85</v>
      </c>
    </row>
    <row r="3632" spans="1:5">
      <c r="A3632" s="335">
        <v>26</v>
      </c>
      <c r="B3632" s="375">
        <v>40355</v>
      </c>
      <c r="C3632" s="335">
        <v>0</v>
      </c>
      <c r="D3632" s="335">
        <v>10</v>
      </c>
      <c r="E3632" s="335">
        <v>71</v>
      </c>
    </row>
    <row r="3633" spans="1:5">
      <c r="A3633" s="335">
        <v>26</v>
      </c>
      <c r="B3633" s="375">
        <v>40355</v>
      </c>
      <c r="C3633" s="335">
        <v>0</v>
      </c>
      <c r="D3633" s="335">
        <v>10</v>
      </c>
      <c r="E3633" s="335">
        <v>84</v>
      </c>
    </row>
    <row r="3634" spans="1:5">
      <c r="A3634" s="335">
        <v>26</v>
      </c>
      <c r="B3634" s="375">
        <v>40355</v>
      </c>
      <c r="C3634" s="335">
        <v>0</v>
      </c>
      <c r="D3634" s="335">
        <v>10</v>
      </c>
      <c r="E3634" s="335">
        <v>85</v>
      </c>
    </row>
    <row r="3635" spans="1:5">
      <c r="A3635" s="335">
        <v>26</v>
      </c>
      <c r="B3635" s="375">
        <v>40355</v>
      </c>
      <c r="C3635" s="335">
        <v>0</v>
      </c>
      <c r="D3635" s="335">
        <v>10</v>
      </c>
      <c r="E3635" s="335">
        <v>78</v>
      </c>
    </row>
    <row r="3636" spans="1:5">
      <c r="A3636" s="335">
        <v>26</v>
      </c>
      <c r="B3636" s="375">
        <v>40355</v>
      </c>
      <c r="C3636" s="335">
        <v>0</v>
      </c>
      <c r="D3636" s="335">
        <v>10</v>
      </c>
      <c r="E3636" s="335">
        <v>74</v>
      </c>
    </row>
    <row r="3637" spans="1:5">
      <c r="A3637" s="335">
        <v>26</v>
      </c>
      <c r="B3637" s="375">
        <v>40355</v>
      </c>
      <c r="C3637" s="335">
        <v>0</v>
      </c>
      <c r="D3637" s="335">
        <v>10</v>
      </c>
      <c r="E3637" s="335">
        <v>83</v>
      </c>
    </row>
    <row r="3638" spans="1:5">
      <c r="A3638" s="335">
        <v>26</v>
      </c>
      <c r="B3638" s="375">
        <v>40355</v>
      </c>
      <c r="C3638" s="335">
        <v>0</v>
      </c>
      <c r="D3638" s="335">
        <v>10</v>
      </c>
      <c r="E3638" s="335">
        <v>93</v>
      </c>
    </row>
    <row r="3639" spans="1:5">
      <c r="A3639" s="335">
        <v>26</v>
      </c>
      <c r="B3639" s="375">
        <v>40355</v>
      </c>
      <c r="C3639" s="335">
        <v>0</v>
      </c>
      <c r="D3639" s="335">
        <v>71</v>
      </c>
      <c r="E3639" s="335">
        <v>162</v>
      </c>
    </row>
    <row r="3640" spans="1:5">
      <c r="A3640" s="335">
        <v>26</v>
      </c>
      <c r="B3640" s="375">
        <v>40355</v>
      </c>
      <c r="C3640" s="335">
        <v>0</v>
      </c>
      <c r="D3640" s="335">
        <v>41</v>
      </c>
      <c r="E3640" s="335">
        <v>140</v>
      </c>
    </row>
    <row r="3641" spans="1:5">
      <c r="A3641" s="335">
        <v>26</v>
      </c>
      <c r="B3641" s="375">
        <v>40355</v>
      </c>
      <c r="C3641" s="335">
        <v>0</v>
      </c>
      <c r="D3641" s="335">
        <v>41</v>
      </c>
      <c r="E3641" s="335">
        <v>115</v>
      </c>
    </row>
    <row r="3642" spans="1:5">
      <c r="A3642" s="335">
        <v>26</v>
      </c>
      <c r="B3642" s="375">
        <v>40355</v>
      </c>
      <c r="C3642" s="335">
        <v>0</v>
      </c>
      <c r="D3642" s="335">
        <v>41</v>
      </c>
      <c r="E3642" s="335">
        <v>129</v>
      </c>
    </row>
    <row r="3643" spans="1:5">
      <c r="A3643" s="335">
        <v>26</v>
      </c>
      <c r="B3643" s="375">
        <v>40355</v>
      </c>
      <c r="C3643" s="335">
        <v>0</v>
      </c>
      <c r="D3643" s="335">
        <v>41</v>
      </c>
      <c r="E3643" s="335">
        <v>137</v>
      </c>
    </row>
    <row r="3644" spans="1:5">
      <c r="A3644" s="335">
        <v>26</v>
      </c>
      <c r="B3644" s="375">
        <v>40355</v>
      </c>
      <c r="C3644" s="335">
        <v>0</v>
      </c>
      <c r="D3644" s="335">
        <v>70</v>
      </c>
      <c r="E3644" s="335">
        <v>84</v>
      </c>
    </row>
    <row r="3645" spans="1:5">
      <c r="A3645" s="335">
        <v>26</v>
      </c>
      <c r="B3645" s="375">
        <v>40355</v>
      </c>
      <c r="C3645" s="335">
        <v>0</v>
      </c>
      <c r="D3645" s="335">
        <v>100</v>
      </c>
      <c r="E3645" s="335">
        <v>145</v>
      </c>
    </row>
    <row r="3646" spans="1:5">
      <c r="A3646" s="335">
        <v>26</v>
      </c>
      <c r="B3646" s="375">
        <v>40355</v>
      </c>
      <c r="C3646" s="335">
        <v>0</v>
      </c>
      <c r="D3646" s="335">
        <v>100</v>
      </c>
      <c r="E3646" s="335">
        <v>131</v>
      </c>
    </row>
    <row r="3647" spans="1:5">
      <c r="A3647" s="335">
        <v>26</v>
      </c>
      <c r="B3647" s="375">
        <v>40355</v>
      </c>
      <c r="C3647" s="335">
        <v>0</v>
      </c>
      <c r="D3647" s="335">
        <v>100</v>
      </c>
      <c r="E3647" s="335">
        <v>117</v>
      </c>
    </row>
    <row r="3648" spans="1:5">
      <c r="A3648" s="335">
        <v>26</v>
      </c>
      <c r="B3648" s="375">
        <v>40355</v>
      </c>
      <c r="C3648" s="335">
        <v>0</v>
      </c>
      <c r="D3648" s="335">
        <v>100</v>
      </c>
      <c r="E3648" s="335">
        <v>122</v>
      </c>
    </row>
    <row r="3649" spans="1:5">
      <c r="A3649" s="335">
        <v>26</v>
      </c>
      <c r="B3649" s="375">
        <v>40355</v>
      </c>
      <c r="C3649" s="335">
        <v>0</v>
      </c>
      <c r="D3649" s="335">
        <v>100</v>
      </c>
      <c r="E3649" s="335">
        <v>123</v>
      </c>
    </row>
    <row r="3650" spans="1:5">
      <c r="A3650" s="335">
        <v>26</v>
      </c>
      <c r="B3650" s="375">
        <v>40355</v>
      </c>
      <c r="C3650" s="335">
        <v>0</v>
      </c>
      <c r="D3650" s="335">
        <v>100</v>
      </c>
      <c r="E3650" s="335">
        <v>137</v>
      </c>
    </row>
    <row r="3651" spans="1:5">
      <c r="A3651" s="335">
        <v>26</v>
      </c>
      <c r="B3651" s="375">
        <v>40355</v>
      </c>
      <c r="C3651" s="335">
        <v>0</v>
      </c>
      <c r="D3651" s="335">
        <v>100</v>
      </c>
      <c r="E3651" s="335">
        <v>127</v>
      </c>
    </row>
    <row r="3652" spans="1:5">
      <c r="A3652" s="335">
        <v>26</v>
      </c>
      <c r="B3652" s="375">
        <v>40355</v>
      </c>
      <c r="C3652" s="335">
        <v>0</v>
      </c>
      <c r="D3652" s="335">
        <v>100</v>
      </c>
      <c r="E3652" s="335">
        <v>112</v>
      </c>
    </row>
    <row r="3653" spans="1:5">
      <c r="A3653" s="335">
        <v>26</v>
      </c>
      <c r="B3653" s="375">
        <v>40355</v>
      </c>
      <c r="C3653" s="335">
        <v>0</v>
      </c>
      <c r="D3653" s="335">
        <v>100</v>
      </c>
      <c r="E3653" s="335">
        <v>130</v>
      </c>
    </row>
    <row r="3654" spans="1:5">
      <c r="A3654" s="335">
        <v>26</v>
      </c>
      <c r="B3654" s="375">
        <v>40355</v>
      </c>
      <c r="C3654" s="335">
        <v>0</v>
      </c>
      <c r="D3654" s="335">
        <v>100</v>
      </c>
      <c r="E3654" s="335">
        <v>126</v>
      </c>
    </row>
    <row r="3655" spans="1:5">
      <c r="A3655" s="335">
        <v>26</v>
      </c>
      <c r="B3655" s="375">
        <v>40356</v>
      </c>
      <c r="C3655" s="335">
        <v>30</v>
      </c>
      <c r="D3655" s="335">
        <v>10</v>
      </c>
      <c r="E3655" s="335">
        <v>92</v>
      </c>
    </row>
    <row r="3656" spans="1:5">
      <c r="A3656" s="335">
        <v>26</v>
      </c>
      <c r="B3656" s="375">
        <v>40356</v>
      </c>
      <c r="C3656" s="335">
        <v>30</v>
      </c>
      <c r="D3656" s="335">
        <v>10</v>
      </c>
      <c r="E3656" s="335">
        <v>100</v>
      </c>
    </row>
    <row r="3657" spans="1:5">
      <c r="A3657" s="335">
        <v>26</v>
      </c>
      <c r="B3657" s="375">
        <v>40356</v>
      </c>
      <c r="C3657" s="335">
        <v>30</v>
      </c>
      <c r="D3657" s="335">
        <v>10</v>
      </c>
      <c r="E3657" s="335">
        <v>93</v>
      </c>
    </row>
    <row r="3658" spans="1:5">
      <c r="A3658" s="335">
        <v>26</v>
      </c>
      <c r="B3658" s="375">
        <v>40356</v>
      </c>
      <c r="C3658" s="335">
        <v>30</v>
      </c>
      <c r="D3658" s="335">
        <v>10</v>
      </c>
      <c r="E3658" s="335">
        <v>101</v>
      </c>
    </row>
    <row r="3659" spans="1:5">
      <c r="A3659" s="335">
        <v>26</v>
      </c>
      <c r="B3659" s="375">
        <v>40356</v>
      </c>
      <c r="C3659" s="335">
        <v>30</v>
      </c>
      <c r="D3659" s="335">
        <v>10</v>
      </c>
      <c r="E3659" s="335">
        <v>85</v>
      </c>
    </row>
    <row r="3660" spans="1:5">
      <c r="A3660" s="335">
        <v>26</v>
      </c>
      <c r="B3660" s="375">
        <v>40356</v>
      </c>
      <c r="C3660" s="335">
        <v>30</v>
      </c>
      <c r="D3660" s="335">
        <v>10</v>
      </c>
      <c r="E3660" s="335">
        <v>88</v>
      </c>
    </row>
    <row r="3661" spans="1:5">
      <c r="A3661" s="335">
        <v>26</v>
      </c>
      <c r="B3661" s="375">
        <v>40356</v>
      </c>
      <c r="C3661" s="335">
        <v>30</v>
      </c>
      <c r="D3661" s="335">
        <v>10</v>
      </c>
      <c r="E3661" s="335">
        <v>80</v>
      </c>
    </row>
    <row r="3662" spans="1:5">
      <c r="A3662" s="335">
        <v>26</v>
      </c>
      <c r="B3662" s="375">
        <v>40356</v>
      </c>
      <c r="C3662" s="335">
        <v>30</v>
      </c>
      <c r="D3662" s="335">
        <v>10</v>
      </c>
      <c r="E3662" s="335">
        <v>102</v>
      </c>
    </row>
    <row r="3663" spans="1:5">
      <c r="A3663" s="335">
        <v>26</v>
      </c>
      <c r="B3663" s="375">
        <v>40356</v>
      </c>
      <c r="C3663" s="335">
        <v>30</v>
      </c>
      <c r="D3663" s="335">
        <v>10</v>
      </c>
      <c r="E3663" s="335">
        <v>97</v>
      </c>
    </row>
    <row r="3664" spans="1:5">
      <c r="A3664" s="335">
        <v>26</v>
      </c>
      <c r="B3664" s="375">
        <v>40356</v>
      </c>
      <c r="C3664" s="335">
        <v>30</v>
      </c>
      <c r="D3664" s="335">
        <v>10</v>
      </c>
      <c r="E3664" s="335">
        <v>95</v>
      </c>
    </row>
    <row r="3665" spans="1:5">
      <c r="A3665" s="335">
        <v>26</v>
      </c>
      <c r="B3665" s="375">
        <v>40356</v>
      </c>
      <c r="C3665" s="335">
        <v>30</v>
      </c>
      <c r="D3665" s="335">
        <v>10</v>
      </c>
      <c r="E3665" s="335">
        <v>92</v>
      </c>
    </row>
    <row r="3666" spans="1:5">
      <c r="A3666" s="335">
        <v>26</v>
      </c>
      <c r="B3666" s="375">
        <v>40356</v>
      </c>
      <c r="C3666" s="335">
        <v>30</v>
      </c>
      <c r="D3666" s="335">
        <v>10</v>
      </c>
      <c r="E3666" s="335">
        <v>100</v>
      </c>
    </row>
    <row r="3667" spans="1:5">
      <c r="A3667" s="335">
        <v>26</v>
      </c>
      <c r="B3667" s="375">
        <v>40356</v>
      </c>
      <c r="C3667" s="335">
        <v>30</v>
      </c>
      <c r="D3667" s="335">
        <v>10</v>
      </c>
      <c r="E3667" s="335">
        <v>85</v>
      </c>
    </row>
    <row r="3668" spans="1:5">
      <c r="A3668" s="335">
        <v>26</v>
      </c>
      <c r="B3668" s="375">
        <v>40356</v>
      </c>
      <c r="C3668" s="335">
        <v>30</v>
      </c>
      <c r="D3668" s="335">
        <v>10</v>
      </c>
      <c r="E3668" s="335">
        <v>96</v>
      </c>
    </row>
    <row r="3669" spans="1:5">
      <c r="A3669" s="335">
        <v>26</v>
      </c>
      <c r="B3669" s="375">
        <v>40356</v>
      </c>
      <c r="C3669" s="335">
        <v>30</v>
      </c>
      <c r="D3669" s="335">
        <v>10</v>
      </c>
      <c r="E3669" s="335">
        <v>92</v>
      </c>
    </row>
    <row r="3670" spans="1:5">
      <c r="A3670" s="335">
        <v>26</v>
      </c>
      <c r="B3670" s="375">
        <v>40356</v>
      </c>
      <c r="C3670" s="335">
        <v>30</v>
      </c>
      <c r="D3670" s="335">
        <v>10</v>
      </c>
      <c r="E3670" s="335">
        <v>91</v>
      </c>
    </row>
    <row r="3671" spans="1:5">
      <c r="A3671" s="335">
        <v>26</v>
      </c>
      <c r="B3671" s="375">
        <v>40356</v>
      </c>
      <c r="C3671" s="335">
        <v>30</v>
      </c>
      <c r="D3671" s="335">
        <v>10</v>
      </c>
      <c r="E3671" s="335">
        <v>79</v>
      </c>
    </row>
    <row r="3672" spans="1:5">
      <c r="A3672" s="335">
        <v>26</v>
      </c>
      <c r="B3672" s="375">
        <v>40356</v>
      </c>
      <c r="C3672" s="335">
        <v>30</v>
      </c>
      <c r="D3672" s="335">
        <v>10</v>
      </c>
      <c r="E3672" s="335">
        <v>86</v>
      </c>
    </row>
    <row r="3673" spans="1:5">
      <c r="A3673" s="335">
        <v>26</v>
      </c>
      <c r="B3673" s="375">
        <v>40356</v>
      </c>
      <c r="C3673" s="335">
        <v>0</v>
      </c>
      <c r="D3673" s="335">
        <v>10</v>
      </c>
      <c r="E3673" s="335">
        <v>73</v>
      </c>
    </row>
    <row r="3674" spans="1:5">
      <c r="A3674" s="335">
        <v>26</v>
      </c>
      <c r="B3674" s="375">
        <v>40356</v>
      </c>
      <c r="C3674" s="335">
        <v>0</v>
      </c>
      <c r="D3674" s="335">
        <v>10</v>
      </c>
      <c r="E3674" s="335">
        <v>85</v>
      </c>
    </row>
    <row r="3675" spans="1:5">
      <c r="A3675" s="335">
        <v>26</v>
      </c>
      <c r="B3675" s="375">
        <v>40356</v>
      </c>
      <c r="C3675" s="335">
        <v>0</v>
      </c>
      <c r="D3675" s="335">
        <v>10</v>
      </c>
      <c r="E3675" s="335">
        <v>86</v>
      </c>
    </row>
    <row r="3676" spans="1:5">
      <c r="A3676" s="335">
        <v>26</v>
      </c>
      <c r="B3676" s="375">
        <v>40356</v>
      </c>
      <c r="C3676" s="335">
        <v>0</v>
      </c>
      <c r="D3676" s="335">
        <v>10</v>
      </c>
      <c r="E3676" s="335">
        <v>89</v>
      </c>
    </row>
    <row r="3677" spans="1:5">
      <c r="A3677" s="335">
        <v>26</v>
      </c>
      <c r="B3677" s="375">
        <v>40356</v>
      </c>
      <c r="C3677" s="335">
        <v>0</v>
      </c>
      <c r="D3677" s="335">
        <v>10</v>
      </c>
      <c r="E3677" s="335">
        <v>80</v>
      </c>
    </row>
    <row r="3678" spans="1:5">
      <c r="A3678" s="335">
        <v>26</v>
      </c>
      <c r="B3678" s="375">
        <v>40356</v>
      </c>
      <c r="C3678" s="335">
        <v>0</v>
      </c>
      <c r="D3678" s="335">
        <v>10</v>
      </c>
      <c r="E3678" s="335">
        <v>77</v>
      </c>
    </row>
    <row r="3679" spans="1:5">
      <c r="A3679" s="335">
        <v>26</v>
      </c>
      <c r="B3679" s="375">
        <v>40356</v>
      </c>
      <c r="C3679" s="335">
        <v>0</v>
      </c>
      <c r="D3679" s="335" t="s">
        <v>397</v>
      </c>
      <c r="E3679" s="335">
        <v>33</v>
      </c>
    </row>
    <row r="3680" spans="1:5">
      <c r="A3680" s="335">
        <v>26</v>
      </c>
      <c r="B3680" s="375">
        <v>40356</v>
      </c>
      <c r="C3680" s="335">
        <v>0</v>
      </c>
      <c r="D3680" s="335">
        <v>41</v>
      </c>
      <c r="E3680" s="335">
        <v>111</v>
      </c>
    </row>
    <row r="3681" spans="1:5">
      <c r="A3681" s="335">
        <v>27</v>
      </c>
      <c r="B3681" s="375">
        <v>40357</v>
      </c>
      <c r="C3681" s="335">
        <v>30</v>
      </c>
      <c r="D3681" s="335">
        <v>10</v>
      </c>
      <c r="E3681" s="335">
        <v>99</v>
      </c>
    </row>
    <row r="3682" spans="1:5">
      <c r="A3682" s="335">
        <v>27</v>
      </c>
      <c r="B3682" s="375">
        <v>40357</v>
      </c>
      <c r="C3682" s="335">
        <v>30</v>
      </c>
      <c r="D3682" s="335">
        <v>10</v>
      </c>
      <c r="E3682" s="335">
        <v>100</v>
      </c>
    </row>
    <row r="3683" spans="1:5">
      <c r="A3683" s="335">
        <v>27</v>
      </c>
      <c r="B3683" s="375">
        <v>40357</v>
      </c>
      <c r="C3683" s="335">
        <v>30</v>
      </c>
      <c r="D3683" s="335">
        <v>10</v>
      </c>
      <c r="E3683" s="335">
        <v>93</v>
      </c>
    </row>
    <row r="3684" spans="1:5">
      <c r="A3684" s="335">
        <v>27</v>
      </c>
      <c r="B3684" s="375">
        <v>40357</v>
      </c>
      <c r="C3684" s="335">
        <v>30</v>
      </c>
      <c r="D3684" s="335">
        <v>10</v>
      </c>
      <c r="E3684" s="335">
        <v>98</v>
      </c>
    </row>
    <row r="3685" spans="1:5">
      <c r="A3685" s="335">
        <v>27</v>
      </c>
      <c r="B3685" s="375">
        <v>40357</v>
      </c>
      <c r="C3685" s="335">
        <v>30</v>
      </c>
      <c r="D3685" s="335">
        <v>10</v>
      </c>
      <c r="E3685" s="335">
        <v>99</v>
      </c>
    </row>
    <row r="3686" spans="1:5">
      <c r="A3686" s="335">
        <v>27</v>
      </c>
      <c r="B3686" s="375">
        <v>40357</v>
      </c>
      <c r="C3686" s="335">
        <v>30</v>
      </c>
      <c r="D3686" s="335">
        <v>10</v>
      </c>
      <c r="E3686" s="335">
        <v>92</v>
      </c>
    </row>
    <row r="3687" spans="1:5">
      <c r="A3687" s="335">
        <v>27</v>
      </c>
      <c r="B3687" s="375">
        <v>40357</v>
      </c>
      <c r="C3687" s="335">
        <v>30</v>
      </c>
      <c r="D3687" s="335">
        <v>10</v>
      </c>
      <c r="E3687" s="335">
        <v>90</v>
      </c>
    </row>
    <row r="3688" spans="1:5">
      <c r="A3688" s="335">
        <v>27</v>
      </c>
      <c r="B3688" s="375">
        <v>40357</v>
      </c>
      <c r="C3688" s="335">
        <v>30</v>
      </c>
      <c r="D3688" s="335">
        <v>10</v>
      </c>
      <c r="E3688" s="335">
        <v>93</v>
      </c>
    </row>
    <row r="3689" spans="1:5">
      <c r="A3689" s="335">
        <v>27</v>
      </c>
      <c r="B3689" s="375">
        <v>40357</v>
      </c>
      <c r="C3689" s="335">
        <v>30</v>
      </c>
      <c r="D3689" s="335">
        <v>10</v>
      </c>
      <c r="E3689" s="335">
        <v>95</v>
      </c>
    </row>
    <row r="3690" spans="1:5">
      <c r="A3690" s="335">
        <v>27</v>
      </c>
      <c r="B3690" s="375">
        <v>40357</v>
      </c>
      <c r="C3690" s="335">
        <v>30</v>
      </c>
      <c r="D3690" s="335">
        <v>10</v>
      </c>
      <c r="E3690" s="335">
        <v>91</v>
      </c>
    </row>
    <row r="3691" spans="1:5">
      <c r="A3691" s="335">
        <v>27</v>
      </c>
      <c r="B3691" s="375">
        <v>40357</v>
      </c>
      <c r="C3691" s="335">
        <v>30</v>
      </c>
      <c r="D3691" s="335">
        <v>10</v>
      </c>
      <c r="E3691" s="335">
        <v>97</v>
      </c>
    </row>
    <row r="3692" spans="1:5">
      <c r="A3692" s="335">
        <v>27</v>
      </c>
      <c r="B3692" s="375">
        <v>40357</v>
      </c>
      <c r="C3692" s="335">
        <v>30</v>
      </c>
      <c r="D3692" s="335">
        <v>10</v>
      </c>
      <c r="E3692" s="335">
        <v>100</v>
      </c>
    </row>
    <row r="3693" spans="1:5">
      <c r="A3693" s="335">
        <v>27</v>
      </c>
      <c r="B3693" s="375">
        <v>40357</v>
      </c>
      <c r="C3693" s="335">
        <v>30</v>
      </c>
      <c r="D3693" s="335">
        <v>10</v>
      </c>
      <c r="E3693" s="335">
        <v>95</v>
      </c>
    </row>
    <row r="3694" spans="1:5">
      <c r="A3694" s="335">
        <v>27</v>
      </c>
      <c r="B3694" s="375">
        <v>40357</v>
      </c>
      <c r="C3694" s="335">
        <v>30</v>
      </c>
      <c r="D3694" s="335">
        <v>10</v>
      </c>
      <c r="E3694" s="335">
        <v>94</v>
      </c>
    </row>
    <row r="3695" spans="1:5">
      <c r="A3695" s="335">
        <v>27</v>
      </c>
      <c r="B3695" s="375">
        <v>40357</v>
      </c>
      <c r="C3695" s="335">
        <v>30</v>
      </c>
      <c r="D3695" s="335">
        <v>10</v>
      </c>
      <c r="E3695" s="335">
        <v>94</v>
      </c>
    </row>
    <row r="3696" spans="1:5">
      <c r="A3696" s="335">
        <v>27</v>
      </c>
      <c r="B3696" s="375">
        <v>40357</v>
      </c>
      <c r="C3696" s="335">
        <v>30</v>
      </c>
      <c r="D3696" s="335">
        <v>10</v>
      </c>
      <c r="E3696" s="335">
        <v>92</v>
      </c>
    </row>
    <row r="3697" spans="1:5">
      <c r="A3697" s="335">
        <v>27</v>
      </c>
      <c r="B3697" s="375">
        <v>40357</v>
      </c>
      <c r="C3697" s="335">
        <v>30</v>
      </c>
      <c r="D3697" s="335">
        <v>10</v>
      </c>
      <c r="E3697" s="335">
        <v>100</v>
      </c>
    </row>
    <row r="3698" spans="1:5">
      <c r="A3698" s="335">
        <v>27</v>
      </c>
      <c r="B3698" s="375">
        <v>40357</v>
      </c>
      <c r="C3698" s="335">
        <v>30</v>
      </c>
      <c r="D3698" s="335">
        <v>10</v>
      </c>
      <c r="E3698" s="335">
        <v>97</v>
      </c>
    </row>
    <row r="3699" spans="1:5">
      <c r="A3699" s="335">
        <v>27</v>
      </c>
      <c r="B3699" s="375">
        <v>40357</v>
      </c>
      <c r="C3699" s="335">
        <v>30</v>
      </c>
      <c r="D3699" s="335">
        <v>10</v>
      </c>
      <c r="E3699" s="335">
        <v>82</v>
      </c>
    </row>
    <row r="3700" spans="1:5">
      <c r="A3700" s="335">
        <v>27</v>
      </c>
      <c r="B3700" s="375">
        <v>40357</v>
      </c>
      <c r="C3700" s="335">
        <v>30</v>
      </c>
      <c r="D3700" s="335">
        <v>10</v>
      </c>
      <c r="E3700" s="335">
        <v>94</v>
      </c>
    </row>
    <row r="3701" spans="1:5">
      <c r="A3701" s="335">
        <v>27</v>
      </c>
      <c r="B3701" s="375">
        <v>40357</v>
      </c>
      <c r="C3701" s="335">
        <v>30</v>
      </c>
      <c r="D3701" s="335">
        <v>10</v>
      </c>
      <c r="E3701" s="335">
        <v>93</v>
      </c>
    </row>
    <row r="3702" spans="1:5">
      <c r="A3702" s="335">
        <v>27</v>
      </c>
      <c r="B3702" s="375">
        <v>40357</v>
      </c>
      <c r="C3702" s="335">
        <v>30</v>
      </c>
      <c r="D3702" s="335">
        <v>10</v>
      </c>
      <c r="E3702" s="335">
        <v>93</v>
      </c>
    </row>
    <row r="3703" spans="1:5">
      <c r="A3703" s="335">
        <v>27</v>
      </c>
      <c r="B3703" s="375">
        <v>40357</v>
      </c>
      <c r="C3703" s="335">
        <v>30</v>
      </c>
      <c r="D3703" s="335">
        <v>10</v>
      </c>
      <c r="E3703" s="335">
        <v>92</v>
      </c>
    </row>
    <row r="3704" spans="1:5">
      <c r="A3704" s="335">
        <v>27</v>
      </c>
      <c r="B3704" s="375">
        <v>40357</v>
      </c>
      <c r="C3704" s="335">
        <v>30</v>
      </c>
      <c r="D3704" s="335">
        <v>10</v>
      </c>
      <c r="E3704" s="335">
        <v>100</v>
      </c>
    </row>
    <row r="3705" spans="1:5">
      <c r="A3705" s="335">
        <v>27</v>
      </c>
      <c r="B3705" s="375">
        <v>40357</v>
      </c>
      <c r="C3705" s="335">
        <v>30</v>
      </c>
      <c r="D3705" s="335">
        <v>10</v>
      </c>
      <c r="E3705" s="335">
        <v>101</v>
      </c>
    </row>
    <row r="3706" spans="1:5">
      <c r="A3706" s="335">
        <v>27</v>
      </c>
      <c r="B3706" s="375">
        <v>40357</v>
      </c>
      <c r="C3706" s="335">
        <v>30</v>
      </c>
      <c r="D3706" s="335">
        <v>10</v>
      </c>
      <c r="E3706" s="335">
        <v>90</v>
      </c>
    </row>
    <row r="3707" spans="1:5">
      <c r="A3707" s="335">
        <v>27</v>
      </c>
      <c r="B3707" s="375">
        <v>40357</v>
      </c>
      <c r="C3707" s="335">
        <v>30</v>
      </c>
      <c r="D3707" s="335">
        <v>10</v>
      </c>
      <c r="E3707" s="335">
        <v>86</v>
      </c>
    </row>
    <row r="3708" spans="1:5">
      <c r="A3708" s="335">
        <v>27</v>
      </c>
      <c r="B3708" s="375">
        <v>40357</v>
      </c>
      <c r="C3708" s="335">
        <v>30</v>
      </c>
      <c r="D3708" s="335">
        <v>10</v>
      </c>
      <c r="E3708" s="335">
        <v>93</v>
      </c>
    </row>
    <row r="3709" spans="1:5">
      <c r="A3709" s="335">
        <v>27</v>
      </c>
      <c r="B3709" s="375">
        <v>40357</v>
      </c>
      <c r="C3709" s="335">
        <v>30</v>
      </c>
      <c r="D3709" s="335">
        <v>10</v>
      </c>
      <c r="E3709" s="335">
        <v>93</v>
      </c>
    </row>
    <row r="3710" spans="1:5">
      <c r="A3710" s="335">
        <v>27</v>
      </c>
      <c r="B3710" s="375">
        <v>40357</v>
      </c>
      <c r="C3710" s="335">
        <v>30</v>
      </c>
      <c r="D3710" s="335">
        <v>10</v>
      </c>
      <c r="E3710" s="335">
        <v>95</v>
      </c>
    </row>
    <row r="3711" spans="1:5">
      <c r="A3711" s="335">
        <v>27</v>
      </c>
      <c r="B3711" s="375">
        <v>40357</v>
      </c>
      <c r="C3711" s="335">
        <v>0</v>
      </c>
      <c r="D3711" s="335">
        <v>10</v>
      </c>
      <c r="E3711" s="335">
        <v>82</v>
      </c>
    </row>
    <row r="3712" spans="1:5">
      <c r="A3712" s="335">
        <v>27</v>
      </c>
      <c r="B3712" s="375">
        <v>40357</v>
      </c>
      <c r="C3712" s="335">
        <v>0</v>
      </c>
      <c r="D3712" s="335">
        <v>10</v>
      </c>
      <c r="E3712" s="335">
        <v>84</v>
      </c>
    </row>
    <row r="3713" spans="1:5">
      <c r="A3713" s="335">
        <v>27</v>
      </c>
      <c r="B3713" s="375">
        <v>40357</v>
      </c>
      <c r="C3713" s="335">
        <v>0</v>
      </c>
      <c r="D3713" s="335">
        <v>41</v>
      </c>
      <c r="E3713" s="335">
        <v>96</v>
      </c>
    </row>
    <row r="3714" spans="1:5">
      <c r="A3714" s="335">
        <v>27</v>
      </c>
      <c r="B3714" s="375">
        <v>40357</v>
      </c>
      <c r="C3714" s="335">
        <v>0</v>
      </c>
      <c r="D3714" s="335">
        <v>91</v>
      </c>
      <c r="E3714" s="335">
        <v>168</v>
      </c>
    </row>
    <row r="3715" spans="1:5">
      <c r="A3715" s="335">
        <v>27</v>
      </c>
      <c r="B3715" s="375">
        <v>40357</v>
      </c>
      <c r="C3715" s="335">
        <v>0</v>
      </c>
      <c r="D3715" s="335">
        <v>91</v>
      </c>
      <c r="E3715" s="335">
        <v>149</v>
      </c>
    </row>
    <row r="3716" spans="1:5">
      <c r="A3716" s="335">
        <v>27</v>
      </c>
      <c r="B3716" s="375">
        <v>40357</v>
      </c>
      <c r="C3716" s="335">
        <v>0</v>
      </c>
      <c r="D3716" s="335">
        <v>70</v>
      </c>
      <c r="E3716" s="335">
        <v>129</v>
      </c>
    </row>
    <row r="3717" spans="1:5">
      <c r="A3717" s="335">
        <v>27</v>
      </c>
      <c r="B3717" s="375">
        <v>40357</v>
      </c>
      <c r="C3717" s="335">
        <v>0</v>
      </c>
      <c r="D3717" s="335">
        <v>70</v>
      </c>
      <c r="E3717" s="335">
        <v>91</v>
      </c>
    </row>
    <row r="3718" spans="1:5">
      <c r="A3718" s="335">
        <v>27</v>
      </c>
      <c r="B3718" s="375">
        <v>40357</v>
      </c>
      <c r="C3718" s="335">
        <v>0</v>
      </c>
      <c r="D3718" s="335">
        <v>70</v>
      </c>
      <c r="E3718" s="335">
        <v>136</v>
      </c>
    </row>
    <row r="3719" spans="1:5">
      <c r="A3719" s="335">
        <v>27</v>
      </c>
      <c r="B3719" s="375">
        <v>40357</v>
      </c>
      <c r="C3719" s="335">
        <v>0</v>
      </c>
      <c r="D3719" s="335">
        <v>70</v>
      </c>
      <c r="E3719" s="335">
        <v>131</v>
      </c>
    </row>
    <row r="3720" spans="1:5">
      <c r="A3720" s="335">
        <v>27</v>
      </c>
      <c r="B3720" s="375">
        <v>40357</v>
      </c>
      <c r="C3720" s="335">
        <v>0</v>
      </c>
      <c r="D3720" s="335">
        <v>100</v>
      </c>
      <c r="E3720" s="335">
        <v>127</v>
      </c>
    </row>
    <row r="3721" spans="1:5">
      <c r="A3721" s="335">
        <v>27</v>
      </c>
      <c r="B3721" s="375">
        <v>40357</v>
      </c>
      <c r="C3721" s="335">
        <v>0</v>
      </c>
      <c r="D3721" s="335">
        <v>100</v>
      </c>
      <c r="E3721" s="335">
        <v>117</v>
      </c>
    </row>
    <row r="3722" spans="1:5">
      <c r="A3722" s="335">
        <v>27</v>
      </c>
      <c r="B3722" s="375">
        <v>40357</v>
      </c>
      <c r="C3722" s="335">
        <v>0</v>
      </c>
      <c r="D3722" s="335">
        <v>100</v>
      </c>
      <c r="E3722" s="335">
        <v>125</v>
      </c>
    </row>
    <row r="3723" spans="1:5">
      <c r="A3723" s="335">
        <v>27</v>
      </c>
      <c r="B3723" s="375">
        <v>40357</v>
      </c>
      <c r="C3723" s="335">
        <v>0</v>
      </c>
      <c r="D3723" s="335">
        <v>100</v>
      </c>
      <c r="E3723" s="335">
        <v>118</v>
      </c>
    </row>
    <row r="3724" spans="1:5">
      <c r="A3724" s="335">
        <v>27</v>
      </c>
      <c r="B3724" s="375">
        <v>40357</v>
      </c>
      <c r="C3724" s="335">
        <v>0</v>
      </c>
      <c r="D3724" s="335">
        <v>100</v>
      </c>
      <c r="E3724" s="335">
        <v>132</v>
      </c>
    </row>
    <row r="3725" spans="1:5">
      <c r="A3725" s="335">
        <v>27</v>
      </c>
      <c r="B3725" s="375">
        <v>40357</v>
      </c>
      <c r="C3725" s="335">
        <v>0</v>
      </c>
      <c r="D3725" s="335">
        <v>100</v>
      </c>
      <c r="E3725" s="335">
        <v>139</v>
      </c>
    </row>
    <row r="3726" spans="1:5">
      <c r="A3726" s="335">
        <v>27</v>
      </c>
      <c r="B3726" s="375">
        <v>40358</v>
      </c>
      <c r="C3726" s="335">
        <v>30</v>
      </c>
      <c r="D3726" s="335">
        <v>10</v>
      </c>
      <c r="E3726" s="335">
        <v>99</v>
      </c>
    </row>
    <row r="3727" spans="1:5">
      <c r="A3727" s="335">
        <v>27</v>
      </c>
      <c r="B3727" s="375">
        <v>40358</v>
      </c>
      <c r="C3727" s="335">
        <v>30</v>
      </c>
      <c r="D3727" s="335">
        <v>10</v>
      </c>
      <c r="E3727" s="335">
        <v>97</v>
      </c>
    </row>
    <row r="3728" spans="1:5">
      <c r="A3728" s="335">
        <v>27</v>
      </c>
      <c r="B3728" s="375">
        <v>40358</v>
      </c>
      <c r="C3728" s="335">
        <v>30</v>
      </c>
      <c r="D3728" s="335">
        <v>10</v>
      </c>
      <c r="E3728" s="335">
        <v>101</v>
      </c>
    </row>
    <row r="3729" spans="1:5">
      <c r="A3729" s="335">
        <v>27</v>
      </c>
      <c r="B3729" s="375">
        <v>40358</v>
      </c>
      <c r="C3729" s="335">
        <v>30</v>
      </c>
      <c r="D3729" s="335">
        <v>10</v>
      </c>
      <c r="E3729" s="335">
        <v>93</v>
      </c>
    </row>
    <row r="3730" spans="1:5">
      <c r="A3730" s="335">
        <v>27</v>
      </c>
      <c r="B3730" s="375">
        <v>40358</v>
      </c>
      <c r="C3730" s="335">
        <v>30</v>
      </c>
      <c r="D3730" s="335">
        <v>10</v>
      </c>
      <c r="E3730" s="335">
        <v>96</v>
      </c>
    </row>
    <row r="3731" spans="1:5">
      <c r="A3731" s="335">
        <v>27</v>
      </c>
      <c r="B3731" s="375">
        <v>40358</v>
      </c>
      <c r="C3731" s="335">
        <v>30</v>
      </c>
      <c r="D3731" s="335">
        <v>10</v>
      </c>
      <c r="E3731" s="335">
        <v>108</v>
      </c>
    </row>
    <row r="3732" spans="1:5">
      <c r="A3732" s="335">
        <v>27</v>
      </c>
      <c r="B3732" s="375">
        <v>40358</v>
      </c>
      <c r="C3732" s="335">
        <v>30</v>
      </c>
      <c r="D3732" s="335">
        <v>10</v>
      </c>
      <c r="E3732" s="335">
        <v>86</v>
      </c>
    </row>
    <row r="3733" spans="1:5">
      <c r="A3733" s="335">
        <v>27</v>
      </c>
      <c r="B3733" s="375">
        <v>40358</v>
      </c>
      <c r="C3733" s="335">
        <v>30</v>
      </c>
      <c r="D3733" s="335">
        <v>10</v>
      </c>
      <c r="E3733" s="335">
        <v>97</v>
      </c>
    </row>
    <row r="3734" spans="1:5">
      <c r="A3734" s="335">
        <v>27</v>
      </c>
      <c r="B3734" s="375">
        <v>40358</v>
      </c>
      <c r="C3734" s="335">
        <v>30</v>
      </c>
      <c r="D3734" s="335">
        <v>10</v>
      </c>
      <c r="E3734" s="335">
        <v>101</v>
      </c>
    </row>
    <row r="3735" spans="1:5">
      <c r="A3735" s="335">
        <v>27</v>
      </c>
      <c r="B3735" s="375">
        <v>40358</v>
      </c>
      <c r="C3735" s="335">
        <v>30</v>
      </c>
      <c r="D3735" s="335">
        <v>10</v>
      </c>
      <c r="E3735" s="335">
        <v>97</v>
      </c>
    </row>
    <row r="3736" spans="1:5">
      <c r="A3736" s="335">
        <v>27</v>
      </c>
      <c r="B3736" s="375">
        <v>40358</v>
      </c>
      <c r="C3736" s="335">
        <v>30</v>
      </c>
      <c r="D3736" s="335">
        <v>10</v>
      </c>
      <c r="E3736" s="335">
        <v>98</v>
      </c>
    </row>
    <row r="3737" spans="1:5">
      <c r="A3737" s="335">
        <v>27</v>
      </c>
      <c r="B3737" s="375">
        <v>40358</v>
      </c>
      <c r="C3737" s="335">
        <v>30</v>
      </c>
      <c r="D3737" s="335">
        <v>10</v>
      </c>
      <c r="E3737" s="335">
        <v>99</v>
      </c>
    </row>
    <row r="3738" spans="1:5">
      <c r="A3738" s="335">
        <v>27</v>
      </c>
      <c r="B3738" s="375">
        <v>40358</v>
      </c>
      <c r="C3738" s="335">
        <v>30</v>
      </c>
      <c r="D3738" s="335">
        <v>10</v>
      </c>
      <c r="E3738" s="335">
        <v>100</v>
      </c>
    </row>
    <row r="3739" spans="1:5">
      <c r="A3739" s="335">
        <v>27</v>
      </c>
      <c r="B3739" s="375">
        <v>40358</v>
      </c>
      <c r="C3739" s="335">
        <v>30</v>
      </c>
      <c r="D3739" s="335">
        <v>10</v>
      </c>
      <c r="E3739" s="335">
        <v>95</v>
      </c>
    </row>
    <row r="3740" spans="1:5">
      <c r="A3740" s="335">
        <v>27</v>
      </c>
      <c r="B3740" s="375">
        <v>40358</v>
      </c>
      <c r="C3740" s="335">
        <v>30</v>
      </c>
      <c r="D3740" s="335">
        <v>10</v>
      </c>
      <c r="E3740" s="335">
        <v>99</v>
      </c>
    </row>
    <row r="3741" spans="1:5">
      <c r="A3741" s="335">
        <v>27</v>
      </c>
      <c r="B3741" s="375">
        <v>40358</v>
      </c>
      <c r="C3741" s="335">
        <v>30</v>
      </c>
      <c r="D3741" s="335">
        <v>10</v>
      </c>
      <c r="E3741" s="335">
        <v>103</v>
      </c>
    </row>
    <row r="3742" spans="1:5">
      <c r="A3742" s="335">
        <v>27</v>
      </c>
      <c r="B3742" s="375">
        <v>40358</v>
      </c>
      <c r="C3742" s="335">
        <v>30</v>
      </c>
      <c r="D3742" s="335">
        <v>10</v>
      </c>
      <c r="E3742" s="335">
        <v>95</v>
      </c>
    </row>
    <row r="3743" spans="1:5">
      <c r="A3743" s="335">
        <v>27</v>
      </c>
      <c r="B3743" s="375">
        <v>40358</v>
      </c>
      <c r="C3743" s="335">
        <v>30</v>
      </c>
      <c r="D3743" s="335">
        <v>10</v>
      </c>
      <c r="E3743" s="335">
        <v>99</v>
      </c>
    </row>
    <row r="3744" spans="1:5">
      <c r="A3744" s="335">
        <v>27</v>
      </c>
      <c r="B3744" s="375">
        <v>40358</v>
      </c>
      <c r="C3744" s="335">
        <v>30</v>
      </c>
      <c r="D3744" s="335">
        <v>10</v>
      </c>
      <c r="E3744" s="335">
        <v>98</v>
      </c>
    </row>
    <row r="3745" spans="1:5">
      <c r="A3745" s="335">
        <v>27</v>
      </c>
      <c r="B3745" s="375">
        <v>40358</v>
      </c>
      <c r="C3745" s="335">
        <v>30</v>
      </c>
      <c r="D3745" s="335">
        <v>10</v>
      </c>
      <c r="E3745" s="335">
        <v>93</v>
      </c>
    </row>
    <row r="3746" spans="1:5">
      <c r="A3746" s="335">
        <v>27</v>
      </c>
      <c r="B3746" s="375">
        <v>40358</v>
      </c>
      <c r="C3746" s="335">
        <v>30</v>
      </c>
      <c r="D3746" s="335">
        <v>10</v>
      </c>
      <c r="E3746" s="335">
        <v>99</v>
      </c>
    </row>
    <row r="3747" spans="1:5">
      <c r="A3747" s="335">
        <v>27</v>
      </c>
      <c r="B3747" s="375">
        <v>40358</v>
      </c>
      <c r="C3747" s="335">
        <v>30</v>
      </c>
      <c r="D3747" s="335">
        <v>10</v>
      </c>
      <c r="E3747" s="335">
        <v>97</v>
      </c>
    </row>
    <row r="3748" spans="1:5">
      <c r="A3748" s="335">
        <v>27</v>
      </c>
      <c r="B3748" s="375">
        <v>40358</v>
      </c>
      <c r="C3748" s="335">
        <v>30</v>
      </c>
      <c r="D3748" s="335">
        <v>10</v>
      </c>
      <c r="E3748" s="335">
        <v>101</v>
      </c>
    </row>
    <row r="3749" spans="1:5">
      <c r="A3749" s="335">
        <v>27</v>
      </c>
      <c r="B3749" s="375">
        <v>40358</v>
      </c>
      <c r="C3749" s="335">
        <v>30</v>
      </c>
      <c r="D3749" s="335">
        <v>10</v>
      </c>
      <c r="E3749" s="335">
        <v>103</v>
      </c>
    </row>
    <row r="3750" spans="1:5">
      <c r="A3750" s="335">
        <v>27</v>
      </c>
      <c r="B3750" s="375">
        <v>40358</v>
      </c>
      <c r="C3750" s="335">
        <v>30</v>
      </c>
      <c r="D3750" s="335">
        <v>10</v>
      </c>
      <c r="E3750" s="335">
        <v>96</v>
      </c>
    </row>
    <row r="3751" spans="1:5">
      <c r="A3751" s="335">
        <v>27</v>
      </c>
      <c r="B3751" s="375">
        <v>40358</v>
      </c>
      <c r="C3751" s="335">
        <v>30</v>
      </c>
      <c r="D3751" s="335">
        <v>10</v>
      </c>
      <c r="E3751" s="335">
        <v>103</v>
      </c>
    </row>
    <row r="3752" spans="1:5">
      <c r="A3752" s="335">
        <v>27</v>
      </c>
      <c r="B3752" s="375">
        <v>40358</v>
      </c>
      <c r="C3752" s="335">
        <v>30</v>
      </c>
      <c r="D3752" s="335">
        <v>10</v>
      </c>
      <c r="E3752" s="335">
        <v>97</v>
      </c>
    </row>
    <row r="3753" spans="1:5">
      <c r="A3753" s="335">
        <v>27</v>
      </c>
      <c r="B3753" s="375">
        <v>40358</v>
      </c>
      <c r="C3753" s="335">
        <v>30</v>
      </c>
      <c r="D3753" s="335">
        <v>10</v>
      </c>
      <c r="E3753" s="335">
        <v>90</v>
      </c>
    </row>
    <row r="3754" spans="1:5">
      <c r="A3754" s="335">
        <v>27</v>
      </c>
      <c r="B3754" s="375">
        <v>40358</v>
      </c>
      <c r="C3754" s="335">
        <v>30</v>
      </c>
      <c r="D3754" s="335">
        <v>10</v>
      </c>
      <c r="E3754" s="335">
        <v>93</v>
      </c>
    </row>
    <row r="3755" spans="1:5">
      <c r="A3755" s="335">
        <v>27</v>
      </c>
      <c r="B3755" s="375">
        <v>40358</v>
      </c>
      <c r="C3755" s="335">
        <v>30</v>
      </c>
      <c r="D3755" s="335">
        <v>10</v>
      </c>
      <c r="E3755" s="335">
        <v>105</v>
      </c>
    </row>
    <row r="3756" spans="1:5">
      <c r="A3756" s="335">
        <v>27</v>
      </c>
      <c r="B3756" s="375">
        <v>40358</v>
      </c>
      <c r="C3756" s="335">
        <v>30</v>
      </c>
      <c r="D3756" s="335">
        <v>10</v>
      </c>
      <c r="E3756" s="335">
        <v>92</v>
      </c>
    </row>
    <row r="3757" spans="1:5">
      <c r="A3757" s="335">
        <v>27</v>
      </c>
      <c r="B3757" s="375">
        <v>40358</v>
      </c>
      <c r="C3757" s="335">
        <v>30</v>
      </c>
      <c r="D3757" s="335">
        <v>10</v>
      </c>
      <c r="E3757" s="335">
        <v>92</v>
      </c>
    </row>
    <row r="3758" spans="1:5">
      <c r="A3758" s="335">
        <v>27</v>
      </c>
      <c r="B3758" s="375">
        <v>40358</v>
      </c>
      <c r="C3758" s="335">
        <v>30</v>
      </c>
      <c r="D3758" s="335">
        <v>10</v>
      </c>
      <c r="E3758" s="335">
        <v>87</v>
      </c>
    </row>
    <row r="3759" spans="1:5">
      <c r="A3759" s="335">
        <v>27</v>
      </c>
      <c r="B3759" s="375">
        <v>40358</v>
      </c>
      <c r="C3759" s="335">
        <v>30</v>
      </c>
      <c r="D3759" s="335">
        <v>10</v>
      </c>
      <c r="E3759" s="335">
        <v>93</v>
      </c>
    </row>
    <row r="3760" spans="1:5">
      <c r="A3760" s="335">
        <v>27</v>
      </c>
      <c r="B3760" s="375">
        <v>40358</v>
      </c>
      <c r="C3760" s="335">
        <v>30</v>
      </c>
      <c r="D3760" s="335">
        <v>10</v>
      </c>
      <c r="E3760" s="335">
        <v>89</v>
      </c>
    </row>
    <row r="3761" spans="1:5">
      <c r="A3761" s="335">
        <v>27</v>
      </c>
      <c r="B3761" s="375">
        <v>40358</v>
      </c>
      <c r="C3761" s="335">
        <v>30</v>
      </c>
      <c r="D3761" s="335">
        <v>10</v>
      </c>
      <c r="E3761" s="335">
        <v>93</v>
      </c>
    </row>
    <row r="3762" spans="1:5">
      <c r="A3762" s="335">
        <v>27</v>
      </c>
      <c r="B3762" s="375">
        <v>40358</v>
      </c>
      <c r="C3762" s="335">
        <v>0</v>
      </c>
      <c r="D3762" s="335">
        <v>71</v>
      </c>
      <c r="E3762" s="335">
        <v>220</v>
      </c>
    </row>
    <row r="3763" spans="1:5">
      <c r="A3763" s="335">
        <v>27</v>
      </c>
      <c r="B3763" s="375">
        <v>40358</v>
      </c>
      <c r="C3763" s="335">
        <v>0</v>
      </c>
      <c r="D3763" s="335">
        <v>100</v>
      </c>
      <c r="E3763" s="335">
        <v>130</v>
      </c>
    </row>
    <row r="3764" spans="1:5">
      <c r="A3764" s="335">
        <v>27</v>
      </c>
      <c r="B3764" s="375">
        <v>40358</v>
      </c>
      <c r="C3764" s="335">
        <v>0</v>
      </c>
      <c r="D3764" s="335">
        <v>100</v>
      </c>
      <c r="E3764" s="335">
        <v>138</v>
      </c>
    </row>
    <row r="3765" spans="1:5">
      <c r="A3765" s="335">
        <v>27</v>
      </c>
      <c r="B3765" s="375">
        <v>40358</v>
      </c>
      <c r="C3765" s="335">
        <v>0</v>
      </c>
      <c r="D3765" s="335">
        <v>100</v>
      </c>
      <c r="E3765" s="335">
        <v>113</v>
      </c>
    </row>
    <row r="3766" spans="1:5">
      <c r="A3766" s="335">
        <v>27</v>
      </c>
      <c r="B3766" s="375">
        <v>40358</v>
      </c>
      <c r="C3766" s="335">
        <v>0</v>
      </c>
      <c r="D3766" s="335">
        <v>100</v>
      </c>
      <c r="E3766" s="335">
        <v>142</v>
      </c>
    </row>
    <row r="3767" spans="1:5">
      <c r="A3767" s="335">
        <v>27</v>
      </c>
      <c r="B3767" s="375">
        <v>40358</v>
      </c>
      <c r="C3767" s="335">
        <v>0</v>
      </c>
      <c r="D3767" s="335">
        <v>100</v>
      </c>
      <c r="E3767" s="335">
        <v>129</v>
      </c>
    </row>
    <row r="3768" spans="1:5">
      <c r="A3768" s="335">
        <v>27</v>
      </c>
      <c r="B3768" s="375">
        <v>40358</v>
      </c>
      <c r="C3768" s="335">
        <v>0</v>
      </c>
      <c r="D3768" s="335">
        <v>100</v>
      </c>
      <c r="E3768" s="335">
        <v>136</v>
      </c>
    </row>
    <row r="3769" spans="1:5">
      <c r="A3769" s="335">
        <v>27</v>
      </c>
      <c r="B3769" s="375">
        <v>40358</v>
      </c>
      <c r="C3769" s="335">
        <v>0</v>
      </c>
      <c r="D3769" s="335">
        <v>100</v>
      </c>
      <c r="E3769" s="335">
        <v>122</v>
      </c>
    </row>
    <row r="3770" spans="1:5">
      <c r="A3770" s="335">
        <v>27</v>
      </c>
      <c r="B3770" s="375">
        <v>40358</v>
      </c>
      <c r="C3770" s="335">
        <v>0</v>
      </c>
      <c r="D3770" s="335">
        <v>100</v>
      </c>
      <c r="E3770" s="335">
        <v>127</v>
      </c>
    </row>
    <row r="3771" spans="1:5">
      <c r="A3771" s="335">
        <v>27</v>
      </c>
      <c r="B3771" s="375">
        <v>40358</v>
      </c>
      <c r="C3771" s="335">
        <v>0</v>
      </c>
      <c r="D3771" s="335">
        <v>100</v>
      </c>
      <c r="E3771" s="335">
        <v>147</v>
      </c>
    </row>
    <row r="3772" spans="1:5">
      <c r="A3772" s="335">
        <v>27</v>
      </c>
      <c r="B3772" s="375">
        <v>40358</v>
      </c>
      <c r="C3772" s="335">
        <v>0</v>
      </c>
      <c r="D3772" s="335">
        <v>100</v>
      </c>
      <c r="E3772" s="335">
        <v>120</v>
      </c>
    </row>
    <row r="3773" spans="1:5">
      <c r="A3773" s="335">
        <v>27</v>
      </c>
      <c r="B3773" s="375">
        <v>40358</v>
      </c>
      <c r="C3773" s="335">
        <v>0</v>
      </c>
      <c r="D3773" s="335">
        <v>100</v>
      </c>
      <c r="E3773" s="335">
        <v>165</v>
      </c>
    </row>
    <row r="3774" spans="1:5">
      <c r="A3774" s="335">
        <v>27</v>
      </c>
      <c r="B3774" s="375">
        <v>40358</v>
      </c>
      <c r="C3774" s="335">
        <v>0</v>
      </c>
      <c r="D3774" s="335">
        <v>100</v>
      </c>
      <c r="E3774" s="335">
        <v>147</v>
      </c>
    </row>
    <row r="3775" spans="1:5">
      <c r="A3775" s="335">
        <v>27</v>
      </c>
      <c r="B3775" s="375">
        <v>40358</v>
      </c>
      <c r="C3775" s="335">
        <v>0</v>
      </c>
      <c r="D3775" s="335">
        <v>100</v>
      </c>
      <c r="E3775" s="335">
        <v>118</v>
      </c>
    </row>
    <row r="3776" spans="1:5">
      <c r="A3776" s="335">
        <v>27</v>
      </c>
      <c r="B3776" s="375">
        <v>40358</v>
      </c>
      <c r="C3776" s="335">
        <v>0</v>
      </c>
      <c r="D3776" s="335">
        <v>100</v>
      </c>
      <c r="E3776" s="335">
        <v>157</v>
      </c>
    </row>
    <row r="3777" spans="1:5">
      <c r="A3777" s="335">
        <v>27</v>
      </c>
      <c r="B3777" s="375">
        <v>40358</v>
      </c>
      <c r="C3777" s="335">
        <v>0</v>
      </c>
      <c r="D3777" s="335">
        <v>10</v>
      </c>
      <c r="E3777" s="335">
        <v>87</v>
      </c>
    </row>
    <row r="3778" spans="1:5">
      <c r="A3778" s="335">
        <v>27</v>
      </c>
      <c r="B3778" s="375">
        <v>40358</v>
      </c>
      <c r="C3778" s="335">
        <v>0</v>
      </c>
      <c r="D3778" s="335">
        <v>10</v>
      </c>
      <c r="E3778" s="335">
        <v>83</v>
      </c>
    </row>
    <row r="3779" spans="1:5">
      <c r="A3779" s="335">
        <v>27</v>
      </c>
      <c r="B3779" s="375">
        <v>40358</v>
      </c>
      <c r="C3779" s="335">
        <v>0</v>
      </c>
      <c r="D3779" s="335">
        <v>10</v>
      </c>
      <c r="E3779" s="335">
        <v>76</v>
      </c>
    </row>
    <row r="3780" spans="1:5">
      <c r="A3780" s="335">
        <v>27</v>
      </c>
      <c r="B3780" s="375">
        <v>40358</v>
      </c>
      <c r="C3780" s="335">
        <v>0</v>
      </c>
      <c r="D3780" s="335">
        <v>10</v>
      </c>
      <c r="E3780" s="335">
        <v>77</v>
      </c>
    </row>
    <row r="3781" spans="1:5">
      <c r="A3781" s="335">
        <v>27</v>
      </c>
      <c r="B3781" s="375">
        <v>40358</v>
      </c>
      <c r="C3781" s="335">
        <v>0</v>
      </c>
      <c r="D3781" s="335">
        <v>10</v>
      </c>
      <c r="E3781" s="335">
        <v>78</v>
      </c>
    </row>
    <row r="3782" spans="1:5">
      <c r="A3782" s="335">
        <v>27</v>
      </c>
      <c r="B3782" s="375">
        <v>40358</v>
      </c>
      <c r="C3782" s="335">
        <v>0</v>
      </c>
      <c r="D3782" s="335">
        <v>10</v>
      </c>
      <c r="E3782" s="335">
        <v>69</v>
      </c>
    </row>
    <row r="3783" spans="1:5">
      <c r="A3783" s="335">
        <v>27</v>
      </c>
      <c r="B3783" s="375">
        <v>40358</v>
      </c>
      <c r="C3783" s="335">
        <v>0</v>
      </c>
      <c r="D3783" s="335">
        <v>10</v>
      </c>
      <c r="E3783" s="335">
        <v>97</v>
      </c>
    </row>
    <row r="3784" spans="1:5">
      <c r="A3784" s="335">
        <v>27</v>
      </c>
      <c r="B3784" s="375">
        <v>40359</v>
      </c>
      <c r="C3784" s="335">
        <v>30</v>
      </c>
      <c r="D3784" s="335">
        <v>10</v>
      </c>
      <c r="E3784" s="335">
        <v>88</v>
      </c>
    </row>
    <row r="3785" spans="1:5">
      <c r="A3785" s="335">
        <v>27</v>
      </c>
      <c r="B3785" s="375">
        <v>40359</v>
      </c>
      <c r="C3785" s="335">
        <v>30</v>
      </c>
      <c r="D3785" s="335">
        <v>10</v>
      </c>
      <c r="E3785" s="335">
        <v>105</v>
      </c>
    </row>
    <row r="3786" spans="1:5">
      <c r="A3786" s="335">
        <v>27</v>
      </c>
      <c r="B3786" s="375">
        <v>40359</v>
      </c>
      <c r="C3786" s="335">
        <v>30</v>
      </c>
      <c r="D3786" s="335">
        <v>10</v>
      </c>
      <c r="E3786" s="335">
        <v>96</v>
      </c>
    </row>
    <row r="3787" spans="1:5">
      <c r="A3787" s="335">
        <v>27</v>
      </c>
      <c r="B3787" s="375">
        <v>40359</v>
      </c>
      <c r="C3787" s="335">
        <v>30</v>
      </c>
      <c r="D3787" s="335">
        <v>10</v>
      </c>
      <c r="E3787" s="335">
        <v>101</v>
      </c>
    </row>
    <row r="3788" spans="1:5">
      <c r="A3788" s="335">
        <v>27</v>
      </c>
      <c r="B3788" s="375">
        <v>40359</v>
      </c>
      <c r="C3788" s="335">
        <v>30</v>
      </c>
      <c r="D3788" s="335">
        <v>10</v>
      </c>
      <c r="E3788" s="335">
        <v>102</v>
      </c>
    </row>
    <row r="3789" spans="1:5">
      <c r="A3789" s="335">
        <v>27</v>
      </c>
      <c r="B3789" s="375">
        <v>40359</v>
      </c>
      <c r="C3789" s="335">
        <v>30</v>
      </c>
      <c r="D3789" s="335">
        <v>10</v>
      </c>
      <c r="E3789" s="335">
        <v>105</v>
      </c>
    </row>
    <row r="3790" spans="1:5">
      <c r="A3790" s="335">
        <v>27</v>
      </c>
      <c r="B3790" s="375">
        <v>40359</v>
      </c>
      <c r="C3790" s="335">
        <v>30</v>
      </c>
      <c r="D3790" s="335">
        <v>10</v>
      </c>
      <c r="E3790" s="335">
        <v>98</v>
      </c>
    </row>
    <row r="3791" spans="1:5">
      <c r="A3791" s="335">
        <v>27</v>
      </c>
      <c r="B3791" s="375">
        <v>40359</v>
      </c>
      <c r="C3791" s="335">
        <v>30</v>
      </c>
      <c r="D3791" s="335">
        <v>10</v>
      </c>
      <c r="E3791" s="335">
        <v>103</v>
      </c>
    </row>
    <row r="3792" spans="1:5">
      <c r="A3792" s="335">
        <v>27</v>
      </c>
      <c r="B3792" s="375">
        <v>40359</v>
      </c>
      <c r="C3792" s="335">
        <v>30</v>
      </c>
      <c r="D3792" s="335">
        <v>10</v>
      </c>
      <c r="E3792" s="335">
        <v>97</v>
      </c>
    </row>
    <row r="3793" spans="1:5">
      <c r="A3793" s="335">
        <v>27</v>
      </c>
      <c r="B3793" s="375">
        <v>40359</v>
      </c>
      <c r="C3793" s="335">
        <v>30</v>
      </c>
      <c r="D3793" s="335">
        <v>10</v>
      </c>
      <c r="E3793" s="335">
        <v>101</v>
      </c>
    </row>
    <row r="3794" spans="1:5">
      <c r="A3794" s="335">
        <v>27</v>
      </c>
      <c r="B3794" s="375">
        <v>40359</v>
      </c>
      <c r="C3794" s="335">
        <v>30</v>
      </c>
      <c r="D3794" s="335">
        <v>10</v>
      </c>
      <c r="E3794" s="335">
        <v>93</v>
      </c>
    </row>
    <row r="3795" spans="1:5">
      <c r="A3795" s="335">
        <v>27</v>
      </c>
      <c r="B3795" s="375">
        <v>40359</v>
      </c>
      <c r="C3795" s="335">
        <v>30</v>
      </c>
      <c r="D3795" s="335">
        <v>10</v>
      </c>
      <c r="E3795" s="335">
        <v>105</v>
      </c>
    </row>
    <row r="3796" spans="1:5">
      <c r="A3796" s="335">
        <v>27</v>
      </c>
      <c r="B3796" s="375">
        <v>40359</v>
      </c>
      <c r="C3796" s="335">
        <v>30</v>
      </c>
      <c r="D3796" s="335">
        <v>10</v>
      </c>
      <c r="E3796" s="335">
        <v>99</v>
      </c>
    </row>
    <row r="3797" spans="1:5">
      <c r="A3797" s="335">
        <v>27</v>
      </c>
      <c r="B3797" s="375">
        <v>40359</v>
      </c>
      <c r="C3797" s="335">
        <v>30</v>
      </c>
      <c r="D3797" s="335">
        <v>10</v>
      </c>
      <c r="E3797" s="335">
        <v>97</v>
      </c>
    </row>
    <row r="3798" spans="1:5">
      <c r="A3798" s="335">
        <v>27</v>
      </c>
      <c r="B3798" s="375">
        <v>40359</v>
      </c>
      <c r="C3798" s="335">
        <v>30</v>
      </c>
      <c r="D3798" s="335">
        <v>10</v>
      </c>
      <c r="E3798" s="335">
        <v>95</v>
      </c>
    </row>
    <row r="3799" spans="1:5">
      <c r="A3799" s="335">
        <v>27</v>
      </c>
      <c r="B3799" s="375">
        <v>40359</v>
      </c>
      <c r="C3799" s="335">
        <v>30</v>
      </c>
      <c r="D3799" s="335">
        <v>10</v>
      </c>
      <c r="E3799" s="335">
        <v>97</v>
      </c>
    </row>
    <row r="3800" spans="1:5">
      <c r="A3800" s="335">
        <v>27</v>
      </c>
      <c r="B3800" s="375">
        <v>40359</v>
      </c>
      <c r="C3800" s="335">
        <v>30</v>
      </c>
      <c r="D3800" s="335">
        <v>10</v>
      </c>
      <c r="E3800" s="335">
        <v>101</v>
      </c>
    </row>
    <row r="3801" spans="1:5">
      <c r="A3801" s="335">
        <v>27</v>
      </c>
      <c r="B3801" s="375">
        <v>40359</v>
      </c>
      <c r="C3801" s="335">
        <v>30</v>
      </c>
      <c r="D3801" s="335">
        <v>10</v>
      </c>
      <c r="E3801" s="335">
        <v>99</v>
      </c>
    </row>
    <row r="3802" spans="1:5">
      <c r="A3802" s="335">
        <v>27</v>
      </c>
      <c r="B3802" s="375">
        <v>40359</v>
      </c>
      <c r="C3802" s="335">
        <v>30</v>
      </c>
      <c r="D3802" s="335">
        <v>10</v>
      </c>
      <c r="E3802" s="335">
        <v>93</v>
      </c>
    </row>
    <row r="3803" spans="1:5">
      <c r="A3803" s="335">
        <v>27</v>
      </c>
      <c r="B3803" s="375">
        <v>40359</v>
      </c>
      <c r="C3803" s="335">
        <v>30</v>
      </c>
      <c r="D3803" s="335">
        <v>10</v>
      </c>
      <c r="E3803" s="335">
        <v>96</v>
      </c>
    </row>
    <row r="3804" spans="1:5">
      <c r="A3804" s="335">
        <v>27</v>
      </c>
      <c r="B3804" s="375">
        <v>40359</v>
      </c>
      <c r="C3804" s="335">
        <v>30</v>
      </c>
      <c r="D3804" s="335">
        <v>10</v>
      </c>
      <c r="E3804" s="335">
        <v>96</v>
      </c>
    </row>
    <row r="3805" spans="1:5">
      <c r="A3805" s="335">
        <v>27</v>
      </c>
      <c r="B3805" s="375">
        <v>40359</v>
      </c>
      <c r="C3805" s="335">
        <v>30</v>
      </c>
      <c r="D3805" s="335">
        <v>10</v>
      </c>
      <c r="E3805" s="335">
        <v>91</v>
      </c>
    </row>
    <row r="3806" spans="1:5">
      <c r="A3806" s="335">
        <v>27</v>
      </c>
      <c r="B3806" s="375">
        <v>40359</v>
      </c>
      <c r="C3806" s="335">
        <v>30</v>
      </c>
      <c r="D3806" s="335">
        <v>10</v>
      </c>
      <c r="E3806" s="335">
        <v>90</v>
      </c>
    </row>
    <row r="3807" spans="1:5">
      <c r="A3807" s="335">
        <v>27</v>
      </c>
      <c r="B3807" s="375">
        <v>40359</v>
      </c>
      <c r="C3807" s="335">
        <v>30</v>
      </c>
      <c r="D3807" s="335">
        <v>10</v>
      </c>
      <c r="E3807" s="335">
        <v>90</v>
      </c>
    </row>
    <row r="3808" spans="1:5">
      <c r="A3808" s="335">
        <v>27</v>
      </c>
      <c r="B3808" s="375">
        <v>40359</v>
      </c>
      <c r="C3808" s="335">
        <v>30</v>
      </c>
      <c r="D3808" s="335">
        <v>10</v>
      </c>
      <c r="E3808" s="335">
        <v>102</v>
      </c>
    </row>
    <row r="3809" spans="1:5">
      <c r="A3809" s="335">
        <v>27</v>
      </c>
      <c r="B3809" s="375">
        <v>40359</v>
      </c>
      <c r="C3809" s="335">
        <v>30</v>
      </c>
      <c r="D3809" s="335">
        <v>10</v>
      </c>
      <c r="E3809" s="335">
        <v>103</v>
      </c>
    </row>
    <row r="3810" spans="1:5">
      <c r="A3810" s="335">
        <v>27</v>
      </c>
      <c r="B3810" s="375">
        <v>40359</v>
      </c>
      <c r="C3810" s="335">
        <v>30</v>
      </c>
      <c r="D3810" s="335">
        <v>10</v>
      </c>
      <c r="E3810" s="335">
        <v>93</v>
      </c>
    </row>
    <row r="3811" spans="1:5">
      <c r="A3811" s="335">
        <v>27</v>
      </c>
      <c r="B3811" s="375">
        <v>40359</v>
      </c>
      <c r="C3811" s="335">
        <v>30</v>
      </c>
      <c r="D3811" s="335">
        <v>10</v>
      </c>
      <c r="E3811" s="335">
        <v>98</v>
      </c>
    </row>
    <row r="3812" spans="1:5">
      <c r="A3812" s="335">
        <v>27</v>
      </c>
      <c r="B3812" s="375">
        <v>40359</v>
      </c>
      <c r="C3812" s="335">
        <v>30</v>
      </c>
      <c r="D3812" s="335">
        <v>10</v>
      </c>
      <c r="E3812" s="335">
        <v>94</v>
      </c>
    </row>
    <row r="3813" spans="1:5">
      <c r="A3813" s="335">
        <v>27</v>
      </c>
      <c r="B3813" s="375">
        <v>40359</v>
      </c>
      <c r="C3813" s="335">
        <v>30</v>
      </c>
      <c r="D3813" s="335">
        <v>10</v>
      </c>
      <c r="E3813" s="335">
        <v>86</v>
      </c>
    </row>
    <row r="3814" spans="1:5">
      <c r="A3814" s="335">
        <v>27</v>
      </c>
      <c r="B3814" s="375">
        <v>40359</v>
      </c>
      <c r="C3814" s="335">
        <v>0</v>
      </c>
      <c r="D3814" s="335">
        <v>10</v>
      </c>
      <c r="E3814" s="335">
        <v>78</v>
      </c>
    </row>
    <row r="3815" spans="1:5">
      <c r="A3815" s="335">
        <v>27</v>
      </c>
      <c r="B3815" s="375">
        <v>40359</v>
      </c>
      <c r="C3815" s="335">
        <v>0</v>
      </c>
      <c r="D3815" s="335">
        <v>10</v>
      </c>
      <c r="E3815" s="335">
        <v>79</v>
      </c>
    </row>
    <row r="3816" spans="1:5">
      <c r="A3816" s="335">
        <v>27</v>
      </c>
      <c r="B3816" s="375">
        <v>40359</v>
      </c>
      <c r="C3816" s="335">
        <v>0</v>
      </c>
      <c r="D3816" s="335">
        <v>10</v>
      </c>
      <c r="E3816" s="335">
        <v>89</v>
      </c>
    </row>
    <row r="3817" spans="1:5">
      <c r="A3817" s="335">
        <v>27</v>
      </c>
      <c r="B3817" s="375">
        <v>40359</v>
      </c>
      <c r="C3817" s="335">
        <v>0</v>
      </c>
      <c r="D3817" s="335">
        <v>10</v>
      </c>
      <c r="E3817" s="335">
        <v>85</v>
      </c>
    </row>
    <row r="3818" spans="1:5">
      <c r="A3818" s="335">
        <v>27</v>
      </c>
      <c r="B3818" s="375">
        <v>40359</v>
      </c>
      <c r="C3818" s="335">
        <v>0</v>
      </c>
      <c r="D3818" s="335">
        <v>100</v>
      </c>
      <c r="E3818" s="335">
        <v>115</v>
      </c>
    </row>
    <row r="3819" spans="1:5">
      <c r="A3819" s="335">
        <v>27</v>
      </c>
      <c r="B3819" s="375">
        <v>40359</v>
      </c>
      <c r="C3819" s="335">
        <v>0</v>
      </c>
      <c r="D3819" s="335">
        <v>100</v>
      </c>
      <c r="E3819" s="335">
        <v>131</v>
      </c>
    </row>
    <row r="3820" spans="1:5">
      <c r="A3820" s="335">
        <v>27</v>
      </c>
      <c r="B3820" s="375">
        <v>40359</v>
      </c>
      <c r="C3820" s="335">
        <v>0</v>
      </c>
      <c r="D3820" s="335">
        <v>100</v>
      </c>
      <c r="E3820" s="335">
        <v>139</v>
      </c>
    </row>
    <row r="3821" spans="1:5">
      <c r="A3821" s="335">
        <v>27</v>
      </c>
      <c r="B3821" s="375">
        <v>40359</v>
      </c>
      <c r="C3821" s="335">
        <v>0</v>
      </c>
      <c r="D3821" s="335">
        <v>100</v>
      </c>
      <c r="E3821" s="335">
        <v>137</v>
      </c>
    </row>
    <row r="3822" spans="1:5">
      <c r="A3822" s="335">
        <v>27</v>
      </c>
      <c r="B3822" s="375">
        <v>40359</v>
      </c>
      <c r="C3822" s="335">
        <v>0</v>
      </c>
      <c r="D3822" s="335">
        <v>100</v>
      </c>
      <c r="E3822" s="335">
        <v>114</v>
      </c>
    </row>
    <row r="3823" spans="1:5">
      <c r="A3823" s="335">
        <v>27</v>
      </c>
      <c r="B3823" s="375">
        <v>40359</v>
      </c>
      <c r="C3823" s="335">
        <v>0</v>
      </c>
      <c r="D3823" s="335">
        <v>100</v>
      </c>
      <c r="E3823" s="335">
        <v>119</v>
      </c>
    </row>
    <row r="3824" spans="1:5">
      <c r="A3824" s="335">
        <v>27</v>
      </c>
      <c r="B3824" s="375">
        <v>40359</v>
      </c>
      <c r="C3824" s="335">
        <v>0</v>
      </c>
      <c r="D3824" s="335">
        <v>100</v>
      </c>
      <c r="E3824" s="335">
        <v>132</v>
      </c>
    </row>
    <row r="3825" spans="1:5">
      <c r="A3825" s="335">
        <v>27</v>
      </c>
      <c r="B3825" s="375">
        <v>40359</v>
      </c>
      <c r="C3825" s="335">
        <v>0</v>
      </c>
      <c r="D3825" s="335">
        <v>100</v>
      </c>
      <c r="E3825" s="335">
        <v>136</v>
      </c>
    </row>
    <row r="3826" spans="1:5">
      <c r="A3826" s="335">
        <v>27</v>
      </c>
      <c r="B3826" s="375">
        <v>40359</v>
      </c>
      <c r="C3826" s="335">
        <v>0</v>
      </c>
      <c r="D3826" s="335">
        <v>100</v>
      </c>
      <c r="E3826" s="335">
        <v>138</v>
      </c>
    </row>
    <row r="3827" spans="1:5">
      <c r="A3827" s="335">
        <v>27</v>
      </c>
      <c r="B3827" s="375">
        <v>40359</v>
      </c>
      <c r="C3827" s="335">
        <v>0</v>
      </c>
      <c r="D3827" s="335">
        <v>100</v>
      </c>
      <c r="E3827" s="335">
        <v>127</v>
      </c>
    </row>
    <row r="3828" spans="1:5">
      <c r="A3828" s="335">
        <v>27</v>
      </c>
      <c r="B3828" s="375">
        <v>40359</v>
      </c>
      <c r="C3828" s="335">
        <v>0</v>
      </c>
      <c r="D3828" s="335">
        <v>100</v>
      </c>
      <c r="E3828" s="335">
        <v>139</v>
      </c>
    </row>
    <row r="3829" spans="1:5">
      <c r="A3829" s="335">
        <v>27</v>
      </c>
      <c r="B3829" s="375">
        <v>40359</v>
      </c>
      <c r="C3829" s="335">
        <v>0</v>
      </c>
      <c r="D3829" s="335">
        <v>100</v>
      </c>
      <c r="E3829" s="335">
        <v>142</v>
      </c>
    </row>
    <row r="3830" spans="1:5">
      <c r="A3830" s="335">
        <v>27</v>
      </c>
      <c r="B3830" s="375">
        <v>40359</v>
      </c>
      <c r="C3830" s="335">
        <v>0</v>
      </c>
      <c r="D3830" s="335">
        <v>100</v>
      </c>
      <c r="E3830" s="335">
        <v>129</v>
      </c>
    </row>
    <row r="3831" spans="1:5">
      <c r="A3831" s="335">
        <v>27</v>
      </c>
      <c r="B3831" s="375">
        <v>40359</v>
      </c>
      <c r="C3831" s="335">
        <v>0</v>
      </c>
      <c r="D3831" s="335">
        <v>100</v>
      </c>
      <c r="E3831" s="335">
        <v>133</v>
      </c>
    </row>
    <row r="3832" spans="1:5">
      <c r="A3832" s="335">
        <v>27</v>
      </c>
      <c r="B3832" s="375">
        <v>40359</v>
      </c>
      <c r="C3832" s="335">
        <v>0</v>
      </c>
      <c r="D3832" s="335">
        <v>100</v>
      </c>
      <c r="E3832" s="335">
        <v>121</v>
      </c>
    </row>
    <row r="3833" spans="1:5">
      <c r="A3833" s="335">
        <v>27</v>
      </c>
      <c r="B3833" s="375">
        <v>40359</v>
      </c>
      <c r="C3833" s="335">
        <v>0</v>
      </c>
      <c r="D3833" s="335">
        <v>100</v>
      </c>
      <c r="E3833" s="335">
        <v>132</v>
      </c>
    </row>
    <row r="3834" spans="1:5">
      <c r="A3834" s="335">
        <v>27</v>
      </c>
      <c r="B3834" s="375">
        <v>40359</v>
      </c>
      <c r="C3834" s="335">
        <v>0</v>
      </c>
      <c r="D3834" s="335">
        <v>61</v>
      </c>
      <c r="E3834" s="335">
        <v>128</v>
      </c>
    </row>
    <row r="3835" spans="1:5">
      <c r="A3835" s="335">
        <v>27</v>
      </c>
      <c r="B3835" s="375">
        <v>40360</v>
      </c>
      <c r="C3835" s="335">
        <v>30</v>
      </c>
      <c r="D3835" s="335">
        <v>10</v>
      </c>
      <c r="E3835" s="335">
        <v>100</v>
      </c>
    </row>
    <row r="3836" spans="1:5">
      <c r="A3836" s="335">
        <v>27</v>
      </c>
      <c r="B3836" s="375">
        <v>40360</v>
      </c>
      <c r="C3836" s="335">
        <v>30</v>
      </c>
      <c r="D3836" s="335">
        <v>10</v>
      </c>
      <c r="E3836" s="335">
        <v>98</v>
      </c>
    </row>
    <row r="3837" spans="1:5">
      <c r="A3837" s="335">
        <v>27</v>
      </c>
      <c r="B3837" s="375">
        <v>40360</v>
      </c>
      <c r="C3837" s="335">
        <v>30</v>
      </c>
      <c r="D3837" s="335">
        <v>10</v>
      </c>
      <c r="E3837" s="335">
        <v>101</v>
      </c>
    </row>
    <row r="3838" spans="1:5">
      <c r="A3838" s="335">
        <v>27</v>
      </c>
      <c r="B3838" s="375">
        <v>40360</v>
      </c>
      <c r="C3838" s="335">
        <v>30</v>
      </c>
      <c r="D3838" s="335">
        <v>10</v>
      </c>
      <c r="E3838" s="335">
        <v>90</v>
      </c>
    </row>
    <row r="3839" spans="1:5">
      <c r="A3839" s="335">
        <v>27</v>
      </c>
      <c r="B3839" s="375">
        <v>40360</v>
      </c>
      <c r="C3839" s="335">
        <v>30</v>
      </c>
      <c r="D3839" s="335">
        <v>10</v>
      </c>
      <c r="E3839" s="335">
        <v>104</v>
      </c>
    </row>
    <row r="3840" spans="1:5">
      <c r="A3840" s="335">
        <v>27</v>
      </c>
      <c r="B3840" s="375">
        <v>40360</v>
      </c>
      <c r="C3840" s="335">
        <v>30</v>
      </c>
      <c r="D3840" s="335">
        <v>10</v>
      </c>
      <c r="E3840" s="335">
        <v>91</v>
      </c>
    </row>
    <row r="3841" spans="1:5">
      <c r="A3841" s="335">
        <v>27</v>
      </c>
      <c r="B3841" s="375">
        <v>40360</v>
      </c>
      <c r="C3841" s="335">
        <v>30</v>
      </c>
      <c r="D3841" s="335">
        <v>10</v>
      </c>
      <c r="E3841" s="335">
        <v>87</v>
      </c>
    </row>
    <row r="3842" spans="1:5">
      <c r="A3842" s="335">
        <v>27</v>
      </c>
      <c r="B3842" s="375">
        <v>40360</v>
      </c>
      <c r="C3842" s="335">
        <v>30</v>
      </c>
      <c r="D3842" s="335">
        <v>10</v>
      </c>
      <c r="E3842" s="335">
        <v>91</v>
      </c>
    </row>
    <row r="3843" spans="1:5">
      <c r="A3843" s="335">
        <v>27</v>
      </c>
      <c r="B3843" s="375">
        <v>40360</v>
      </c>
      <c r="C3843" s="335">
        <v>30</v>
      </c>
      <c r="D3843" s="335">
        <v>10</v>
      </c>
      <c r="E3843" s="335">
        <v>97</v>
      </c>
    </row>
    <row r="3844" spans="1:5">
      <c r="A3844" s="335">
        <v>27</v>
      </c>
      <c r="B3844" s="375">
        <v>40360</v>
      </c>
      <c r="C3844" s="335">
        <v>30</v>
      </c>
      <c r="D3844" s="335">
        <v>10</v>
      </c>
      <c r="E3844" s="335">
        <v>101</v>
      </c>
    </row>
    <row r="3845" spans="1:5">
      <c r="A3845" s="335">
        <v>27</v>
      </c>
      <c r="B3845" s="375">
        <v>40360</v>
      </c>
      <c r="C3845" s="335">
        <v>30</v>
      </c>
      <c r="D3845" s="335">
        <v>10</v>
      </c>
      <c r="E3845" s="335">
        <v>89</v>
      </c>
    </row>
    <row r="3846" spans="1:5">
      <c r="A3846" s="335">
        <v>27</v>
      </c>
      <c r="B3846" s="375">
        <v>40360</v>
      </c>
      <c r="C3846" s="335">
        <v>30</v>
      </c>
      <c r="D3846" s="335">
        <v>10</v>
      </c>
      <c r="E3846" s="335">
        <v>97</v>
      </c>
    </row>
    <row r="3847" spans="1:5">
      <c r="A3847" s="335">
        <v>27</v>
      </c>
      <c r="B3847" s="375">
        <v>40360</v>
      </c>
      <c r="C3847" s="335">
        <v>30</v>
      </c>
      <c r="D3847" s="335">
        <v>10</v>
      </c>
      <c r="E3847" s="335">
        <v>86</v>
      </c>
    </row>
    <row r="3848" spans="1:5">
      <c r="A3848" s="335">
        <v>27</v>
      </c>
      <c r="B3848" s="375">
        <v>40360</v>
      </c>
      <c r="C3848" s="335">
        <v>30</v>
      </c>
      <c r="D3848" s="335">
        <v>10</v>
      </c>
      <c r="E3848" s="335">
        <v>84</v>
      </c>
    </row>
    <row r="3849" spans="1:5">
      <c r="A3849" s="335">
        <v>27</v>
      </c>
      <c r="B3849" s="375">
        <v>40360</v>
      </c>
      <c r="C3849" s="335">
        <v>30</v>
      </c>
      <c r="D3849" s="335">
        <v>10</v>
      </c>
      <c r="E3849" s="335">
        <v>87</v>
      </c>
    </row>
    <row r="3850" spans="1:5">
      <c r="A3850" s="335">
        <v>27</v>
      </c>
      <c r="B3850" s="375">
        <v>40360</v>
      </c>
      <c r="C3850" s="335">
        <v>30</v>
      </c>
      <c r="D3850" s="335">
        <v>10</v>
      </c>
      <c r="E3850" s="335">
        <v>105</v>
      </c>
    </row>
    <row r="3851" spans="1:5">
      <c r="A3851" s="335">
        <v>27</v>
      </c>
      <c r="B3851" s="375">
        <v>40360</v>
      </c>
      <c r="C3851" s="335">
        <v>30</v>
      </c>
      <c r="D3851" s="335">
        <v>10</v>
      </c>
      <c r="E3851" s="335">
        <v>97</v>
      </c>
    </row>
    <row r="3852" spans="1:5">
      <c r="A3852" s="335">
        <v>27</v>
      </c>
      <c r="B3852" s="375">
        <v>40360</v>
      </c>
      <c r="C3852" s="335">
        <v>30</v>
      </c>
      <c r="D3852" s="335">
        <v>10</v>
      </c>
      <c r="E3852" s="335">
        <v>96</v>
      </c>
    </row>
    <row r="3853" spans="1:5">
      <c r="A3853" s="335">
        <v>27</v>
      </c>
      <c r="B3853" s="375">
        <v>40360</v>
      </c>
      <c r="C3853" s="335">
        <v>30</v>
      </c>
      <c r="D3853" s="335">
        <v>10</v>
      </c>
      <c r="E3853" s="335">
        <v>96</v>
      </c>
    </row>
    <row r="3854" spans="1:5">
      <c r="A3854" s="335">
        <v>27</v>
      </c>
      <c r="B3854" s="375">
        <v>40360</v>
      </c>
      <c r="C3854" s="335">
        <v>30</v>
      </c>
      <c r="D3854" s="335">
        <v>10</v>
      </c>
      <c r="E3854" s="335">
        <v>101</v>
      </c>
    </row>
    <row r="3855" spans="1:5">
      <c r="A3855" s="335">
        <v>27</v>
      </c>
      <c r="B3855" s="375">
        <v>40360</v>
      </c>
      <c r="C3855" s="335">
        <v>30</v>
      </c>
      <c r="D3855" s="335">
        <v>10</v>
      </c>
      <c r="E3855" s="335">
        <v>89</v>
      </c>
    </row>
    <row r="3856" spans="1:5">
      <c r="A3856" s="335">
        <v>27</v>
      </c>
      <c r="B3856" s="375">
        <v>40360</v>
      </c>
      <c r="C3856" s="335">
        <v>30</v>
      </c>
      <c r="D3856" s="335">
        <v>10</v>
      </c>
      <c r="E3856" s="335">
        <v>109</v>
      </c>
    </row>
    <row r="3857" spans="1:5">
      <c r="A3857" s="335">
        <v>27</v>
      </c>
      <c r="B3857" s="375">
        <v>40360</v>
      </c>
      <c r="C3857" s="335">
        <v>30</v>
      </c>
      <c r="D3857" s="335">
        <v>10</v>
      </c>
      <c r="E3857" s="335">
        <v>108</v>
      </c>
    </row>
    <row r="3858" spans="1:5">
      <c r="A3858" s="335">
        <v>27</v>
      </c>
      <c r="B3858" s="375">
        <v>40360</v>
      </c>
      <c r="C3858" s="335">
        <v>30</v>
      </c>
      <c r="D3858" s="335">
        <v>10</v>
      </c>
      <c r="E3858" s="335">
        <v>96</v>
      </c>
    </row>
    <row r="3859" spans="1:5">
      <c r="A3859" s="335">
        <v>27</v>
      </c>
      <c r="B3859" s="375">
        <v>40360</v>
      </c>
      <c r="C3859" s="335">
        <v>30</v>
      </c>
      <c r="D3859" s="335">
        <v>10</v>
      </c>
      <c r="E3859" s="335">
        <v>92</v>
      </c>
    </row>
    <row r="3860" spans="1:5">
      <c r="A3860" s="335">
        <v>27</v>
      </c>
      <c r="B3860" s="375">
        <v>40360</v>
      </c>
      <c r="C3860" s="335">
        <v>30</v>
      </c>
      <c r="D3860" s="335">
        <v>10</v>
      </c>
      <c r="E3860" s="335">
        <v>104</v>
      </c>
    </row>
    <row r="3861" spans="1:5">
      <c r="A3861" s="335">
        <v>27</v>
      </c>
      <c r="B3861" s="375">
        <v>40360</v>
      </c>
      <c r="C3861" s="335">
        <v>30</v>
      </c>
      <c r="D3861" s="335">
        <v>10</v>
      </c>
      <c r="E3861" s="335">
        <v>99</v>
      </c>
    </row>
    <row r="3862" spans="1:5">
      <c r="A3862" s="335">
        <v>27</v>
      </c>
      <c r="B3862" s="375">
        <v>40360</v>
      </c>
      <c r="C3862" s="335">
        <v>30</v>
      </c>
      <c r="D3862" s="335">
        <v>10</v>
      </c>
      <c r="E3862" s="335">
        <v>92</v>
      </c>
    </row>
    <row r="3863" spans="1:5">
      <c r="A3863" s="335">
        <v>27</v>
      </c>
      <c r="B3863" s="375">
        <v>40360</v>
      </c>
      <c r="C3863" s="335">
        <v>30</v>
      </c>
      <c r="D3863" s="335">
        <v>10</v>
      </c>
      <c r="E3863" s="335">
        <v>103</v>
      </c>
    </row>
    <row r="3864" spans="1:5">
      <c r="A3864" s="335">
        <v>27</v>
      </c>
      <c r="B3864" s="375">
        <v>40360</v>
      </c>
      <c r="C3864" s="335">
        <v>30</v>
      </c>
      <c r="D3864" s="335">
        <v>10</v>
      </c>
      <c r="E3864" s="335">
        <v>95</v>
      </c>
    </row>
    <row r="3865" spans="1:5">
      <c r="A3865" s="335">
        <v>27</v>
      </c>
      <c r="B3865" s="375">
        <v>40360</v>
      </c>
      <c r="C3865" s="335">
        <v>30</v>
      </c>
      <c r="D3865" s="335">
        <v>10</v>
      </c>
      <c r="E3865" s="335">
        <v>102</v>
      </c>
    </row>
    <row r="3866" spans="1:5">
      <c r="A3866" s="335">
        <v>27</v>
      </c>
      <c r="B3866" s="375">
        <v>40360</v>
      </c>
      <c r="C3866" s="335">
        <v>30</v>
      </c>
      <c r="D3866" s="335">
        <v>10</v>
      </c>
      <c r="E3866" s="335">
        <v>96</v>
      </c>
    </row>
    <row r="3867" spans="1:5">
      <c r="A3867" s="335">
        <v>27</v>
      </c>
      <c r="B3867" s="375">
        <v>40360</v>
      </c>
      <c r="C3867" s="335">
        <v>30</v>
      </c>
      <c r="D3867" s="335">
        <v>10</v>
      </c>
      <c r="E3867" s="335">
        <v>95</v>
      </c>
    </row>
    <row r="3868" spans="1:5">
      <c r="A3868" s="335">
        <v>27</v>
      </c>
      <c r="B3868" s="375">
        <v>40360</v>
      </c>
      <c r="C3868" s="335">
        <v>30</v>
      </c>
      <c r="D3868" s="335">
        <v>10</v>
      </c>
      <c r="E3868" s="335">
        <v>86</v>
      </c>
    </row>
    <row r="3869" spans="1:5">
      <c r="A3869" s="335">
        <v>27</v>
      </c>
      <c r="B3869" s="375">
        <v>40360</v>
      </c>
      <c r="C3869" s="335">
        <v>30</v>
      </c>
      <c r="D3869" s="335">
        <v>10</v>
      </c>
      <c r="E3869" s="335">
        <v>99</v>
      </c>
    </row>
    <row r="3870" spans="1:5">
      <c r="A3870" s="335">
        <v>27</v>
      </c>
      <c r="B3870" s="375">
        <v>40360</v>
      </c>
      <c r="C3870" s="335">
        <v>30</v>
      </c>
      <c r="D3870" s="335">
        <v>10</v>
      </c>
      <c r="E3870" s="335">
        <v>102</v>
      </c>
    </row>
    <row r="3871" spans="1:5">
      <c r="A3871" s="335">
        <v>27</v>
      </c>
      <c r="B3871" s="375">
        <v>40360</v>
      </c>
      <c r="C3871" s="335">
        <v>30</v>
      </c>
      <c r="D3871" s="335">
        <v>10</v>
      </c>
      <c r="E3871" s="335">
        <v>100</v>
      </c>
    </row>
    <row r="3872" spans="1:5">
      <c r="A3872" s="335">
        <v>27</v>
      </c>
      <c r="B3872" s="375">
        <v>40360</v>
      </c>
      <c r="C3872" s="335">
        <v>30</v>
      </c>
      <c r="D3872" s="335">
        <v>10</v>
      </c>
      <c r="E3872" s="335">
        <v>102</v>
      </c>
    </row>
    <row r="3873" spans="1:5">
      <c r="A3873" s="335">
        <v>27</v>
      </c>
      <c r="B3873" s="375">
        <v>40360</v>
      </c>
      <c r="C3873" s="335">
        <v>30</v>
      </c>
      <c r="D3873" s="335">
        <v>10</v>
      </c>
      <c r="E3873" s="335">
        <v>92</v>
      </c>
    </row>
    <row r="3874" spans="1:5">
      <c r="A3874" s="335">
        <v>27</v>
      </c>
      <c r="B3874" s="375">
        <v>40360</v>
      </c>
      <c r="C3874" s="335">
        <v>30</v>
      </c>
      <c r="D3874" s="335">
        <v>10</v>
      </c>
      <c r="E3874" s="335">
        <v>95</v>
      </c>
    </row>
    <row r="3875" spans="1:5">
      <c r="A3875" s="335">
        <v>27</v>
      </c>
      <c r="B3875" s="375">
        <v>40360</v>
      </c>
      <c r="C3875" s="335">
        <v>30</v>
      </c>
      <c r="D3875" s="335">
        <v>10</v>
      </c>
      <c r="E3875" s="335">
        <v>85</v>
      </c>
    </row>
    <row r="3876" spans="1:5">
      <c r="A3876" s="335">
        <v>27</v>
      </c>
      <c r="B3876" s="375">
        <v>40360</v>
      </c>
      <c r="C3876" s="335">
        <v>30</v>
      </c>
      <c r="D3876" s="335">
        <v>10</v>
      </c>
      <c r="E3876" s="335">
        <v>96</v>
      </c>
    </row>
    <row r="3877" spans="1:5">
      <c r="A3877" s="335">
        <v>27</v>
      </c>
      <c r="B3877" s="375">
        <v>40360</v>
      </c>
      <c r="C3877" s="335">
        <v>30</v>
      </c>
      <c r="D3877" s="335">
        <v>10</v>
      </c>
      <c r="E3877" s="335">
        <v>101</v>
      </c>
    </row>
    <row r="3878" spans="1:5">
      <c r="A3878" s="335">
        <v>27</v>
      </c>
      <c r="B3878" s="375">
        <v>40360</v>
      </c>
      <c r="C3878" s="335">
        <v>30</v>
      </c>
      <c r="D3878" s="335">
        <v>10</v>
      </c>
      <c r="E3878" s="335">
        <v>98</v>
      </c>
    </row>
    <row r="3879" spans="1:5">
      <c r="A3879" s="335">
        <v>27</v>
      </c>
      <c r="B3879" s="375">
        <v>40360</v>
      </c>
      <c r="C3879" s="335">
        <v>30</v>
      </c>
      <c r="D3879" s="335">
        <v>10</v>
      </c>
      <c r="E3879" s="335">
        <v>103</v>
      </c>
    </row>
    <row r="3880" spans="1:5">
      <c r="A3880" s="335">
        <v>27</v>
      </c>
      <c r="B3880" s="375">
        <v>40360</v>
      </c>
      <c r="C3880" s="335">
        <v>30</v>
      </c>
      <c r="D3880" s="335">
        <v>10</v>
      </c>
      <c r="E3880" s="335">
        <v>83</v>
      </c>
    </row>
    <row r="3881" spans="1:5">
      <c r="A3881" s="335">
        <v>27</v>
      </c>
      <c r="B3881" s="375">
        <v>40360</v>
      </c>
      <c r="C3881" s="335">
        <v>0</v>
      </c>
      <c r="D3881" s="335">
        <v>10</v>
      </c>
      <c r="E3881" s="335">
        <v>78</v>
      </c>
    </row>
    <row r="3882" spans="1:5">
      <c r="A3882" s="335">
        <v>27</v>
      </c>
      <c r="B3882" s="375">
        <v>40360</v>
      </c>
      <c r="C3882" s="335">
        <v>0</v>
      </c>
      <c r="D3882" s="335">
        <v>10</v>
      </c>
      <c r="E3882" s="335">
        <v>78</v>
      </c>
    </row>
    <row r="3883" spans="1:5">
      <c r="A3883" s="335">
        <v>27</v>
      </c>
      <c r="B3883" s="375">
        <v>40360</v>
      </c>
      <c r="C3883" s="335">
        <v>0</v>
      </c>
      <c r="D3883" s="335">
        <v>10</v>
      </c>
      <c r="E3883" s="335">
        <v>95</v>
      </c>
    </row>
    <row r="3884" spans="1:5">
      <c r="A3884" s="335">
        <v>27</v>
      </c>
      <c r="B3884" s="375">
        <v>40360</v>
      </c>
      <c r="C3884" s="335">
        <v>0</v>
      </c>
      <c r="D3884" s="335">
        <v>10</v>
      </c>
      <c r="E3884" s="335">
        <v>88</v>
      </c>
    </row>
    <row r="3885" spans="1:5">
      <c r="A3885" s="335">
        <v>27</v>
      </c>
      <c r="B3885" s="375">
        <v>40360</v>
      </c>
      <c r="C3885" s="335">
        <v>0</v>
      </c>
      <c r="D3885" s="335">
        <v>10</v>
      </c>
      <c r="E3885" s="335">
        <v>78</v>
      </c>
    </row>
    <row r="3886" spans="1:5">
      <c r="A3886" s="335">
        <v>27</v>
      </c>
      <c r="B3886" s="375">
        <v>40360</v>
      </c>
      <c r="C3886" s="335">
        <v>0</v>
      </c>
      <c r="D3886" s="335">
        <v>10</v>
      </c>
      <c r="E3886" s="335">
        <v>75</v>
      </c>
    </row>
    <row r="3887" spans="1:5">
      <c r="A3887" s="335">
        <v>27</v>
      </c>
      <c r="B3887" s="375">
        <v>40360</v>
      </c>
      <c r="C3887" s="335">
        <v>0</v>
      </c>
      <c r="D3887" s="335">
        <v>10</v>
      </c>
      <c r="E3887" s="335">
        <v>85</v>
      </c>
    </row>
    <row r="3888" spans="1:5">
      <c r="A3888" s="335">
        <v>27</v>
      </c>
      <c r="B3888" s="375">
        <v>40360</v>
      </c>
      <c r="C3888" s="335">
        <v>0</v>
      </c>
      <c r="D3888" s="335">
        <v>10</v>
      </c>
      <c r="E3888" s="335">
        <v>70</v>
      </c>
    </row>
    <row r="3889" spans="1:5">
      <c r="A3889" s="335">
        <v>27</v>
      </c>
      <c r="B3889" s="375">
        <v>40360</v>
      </c>
      <c r="C3889" s="335">
        <v>0</v>
      </c>
      <c r="D3889" s="335">
        <v>10</v>
      </c>
      <c r="E3889" s="335">
        <v>81</v>
      </c>
    </row>
    <row r="3890" spans="1:5">
      <c r="A3890" s="335">
        <v>27</v>
      </c>
      <c r="B3890" s="375">
        <v>40360</v>
      </c>
      <c r="C3890" s="335">
        <v>0</v>
      </c>
      <c r="D3890" s="335">
        <v>10</v>
      </c>
      <c r="E3890" s="335">
        <v>75</v>
      </c>
    </row>
    <row r="3891" spans="1:5">
      <c r="A3891" s="335">
        <v>27</v>
      </c>
      <c r="B3891" s="375">
        <v>40360</v>
      </c>
      <c r="C3891" s="335">
        <v>0</v>
      </c>
      <c r="D3891" s="335">
        <v>10</v>
      </c>
      <c r="E3891" s="335">
        <v>76</v>
      </c>
    </row>
    <row r="3892" spans="1:5">
      <c r="A3892" s="335">
        <v>27</v>
      </c>
      <c r="B3892" s="375">
        <v>40360</v>
      </c>
      <c r="C3892" s="335">
        <v>0</v>
      </c>
      <c r="D3892" s="335">
        <v>10</v>
      </c>
      <c r="E3892" s="335">
        <v>86</v>
      </c>
    </row>
    <row r="3893" spans="1:5">
      <c r="A3893" s="335">
        <v>27</v>
      </c>
      <c r="B3893" s="375">
        <v>40360</v>
      </c>
      <c r="C3893" s="335">
        <v>0</v>
      </c>
      <c r="D3893" s="335">
        <v>10</v>
      </c>
      <c r="E3893" s="335">
        <v>81</v>
      </c>
    </row>
    <row r="3894" spans="1:5">
      <c r="A3894" s="335">
        <v>27</v>
      </c>
      <c r="B3894" s="375">
        <v>40360</v>
      </c>
      <c r="C3894" s="335">
        <v>0</v>
      </c>
      <c r="D3894" s="335">
        <v>10</v>
      </c>
      <c r="E3894" s="335">
        <v>86</v>
      </c>
    </row>
    <row r="3895" spans="1:5">
      <c r="A3895" s="335">
        <v>27</v>
      </c>
      <c r="B3895" s="375">
        <v>40360</v>
      </c>
      <c r="C3895" s="335">
        <v>0</v>
      </c>
      <c r="D3895" s="335">
        <v>10</v>
      </c>
      <c r="E3895" s="335">
        <v>83</v>
      </c>
    </row>
    <row r="3896" spans="1:5">
      <c r="A3896" s="335">
        <v>27</v>
      </c>
      <c r="B3896" s="375">
        <v>40360</v>
      </c>
      <c r="C3896" s="335">
        <v>0</v>
      </c>
      <c r="D3896" s="335">
        <v>10</v>
      </c>
      <c r="E3896" s="335">
        <v>96</v>
      </c>
    </row>
    <row r="3897" spans="1:5">
      <c r="A3897" s="335">
        <v>27</v>
      </c>
      <c r="B3897" s="375">
        <v>40360</v>
      </c>
      <c r="C3897" s="335">
        <v>0</v>
      </c>
      <c r="D3897" s="335">
        <v>10</v>
      </c>
      <c r="E3897" s="335">
        <v>87</v>
      </c>
    </row>
    <row r="3898" spans="1:5">
      <c r="A3898" s="335">
        <v>27</v>
      </c>
      <c r="B3898" s="375">
        <v>40360</v>
      </c>
      <c r="C3898" s="335">
        <v>0</v>
      </c>
      <c r="D3898" s="335">
        <v>10</v>
      </c>
      <c r="E3898" s="335">
        <v>88</v>
      </c>
    </row>
    <row r="3899" spans="1:5">
      <c r="A3899" s="335">
        <v>27</v>
      </c>
      <c r="B3899" s="375">
        <v>40360</v>
      </c>
      <c r="C3899" s="335">
        <v>0</v>
      </c>
      <c r="D3899" s="335">
        <v>70</v>
      </c>
      <c r="E3899" s="335">
        <v>97</v>
      </c>
    </row>
    <row r="3900" spans="1:5">
      <c r="A3900" s="335">
        <v>27</v>
      </c>
      <c r="B3900" s="375">
        <v>40360</v>
      </c>
      <c r="C3900" s="335">
        <v>0</v>
      </c>
      <c r="D3900" s="335">
        <v>100</v>
      </c>
      <c r="E3900" s="335">
        <v>145</v>
      </c>
    </row>
    <row r="3901" spans="1:5">
      <c r="A3901" s="335">
        <v>27</v>
      </c>
      <c r="B3901" s="375">
        <v>40360</v>
      </c>
      <c r="C3901" s="335">
        <v>0</v>
      </c>
      <c r="D3901" s="335">
        <v>100</v>
      </c>
      <c r="E3901" s="335">
        <v>153</v>
      </c>
    </row>
    <row r="3902" spans="1:5">
      <c r="A3902" s="335">
        <v>27</v>
      </c>
      <c r="B3902" s="375">
        <v>40360</v>
      </c>
      <c r="C3902" s="335">
        <v>0</v>
      </c>
      <c r="D3902" s="335">
        <v>100</v>
      </c>
      <c r="E3902" s="335">
        <v>132</v>
      </c>
    </row>
    <row r="3903" spans="1:5">
      <c r="A3903" s="335">
        <v>27</v>
      </c>
      <c r="B3903" s="375">
        <v>40360</v>
      </c>
      <c r="C3903" s="335">
        <v>0</v>
      </c>
      <c r="D3903" s="335">
        <v>100</v>
      </c>
      <c r="E3903" s="335">
        <v>130</v>
      </c>
    </row>
    <row r="3904" spans="1:5">
      <c r="A3904" s="335">
        <v>27</v>
      </c>
      <c r="B3904" s="375">
        <v>40360</v>
      </c>
      <c r="C3904" s="335">
        <v>0</v>
      </c>
      <c r="D3904" s="335">
        <v>100</v>
      </c>
      <c r="E3904" s="335">
        <v>130</v>
      </c>
    </row>
    <row r="3905" spans="1:5">
      <c r="A3905" s="335">
        <v>27</v>
      </c>
      <c r="B3905" s="375">
        <v>40360</v>
      </c>
      <c r="C3905" s="335">
        <v>0</v>
      </c>
      <c r="D3905" s="335">
        <v>100</v>
      </c>
      <c r="E3905" s="335">
        <v>134</v>
      </c>
    </row>
    <row r="3906" spans="1:5">
      <c r="A3906" s="335">
        <v>27</v>
      </c>
      <c r="B3906" s="375">
        <v>40360</v>
      </c>
      <c r="C3906" s="335">
        <v>0</v>
      </c>
      <c r="D3906" s="335">
        <v>100</v>
      </c>
      <c r="E3906" s="335">
        <v>136</v>
      </c>
    </row>
    <row r="3907" spans="1:5">
      <c r="A3907" s="335">
        <v>27</v>
      </c>
      <c r="B3907" s="375">
        <v>40360</v>
      </c>
      <c r="C3907" s="335">
        <v>0</v>
      </c>
      <c r="D3907" s="335">
        <v>100</v>
      </c>
      <c r="E3907" s="335">
        <v>135</v>
      </c>
    </row>
    <row r="3908" spans="1:5">
      <c r="A3908" s="335">
        <v>27</v>
      </c>
      <c r="B3908" s="375">
        <v>40360</v>
      </c>
      <c r="C3908" s="335">
        <v>0</v>
      </c>
      <c r="D3908" s="335">
        <v>100</v>
      </c>
      <c r="E3908" s="335">
        <v>137</v>
      </c>
    </row>
    <row r="3909" spans="1:5">
      <c r="A3909" s="335">
        <v>27</v>
      </c>
      <c r="B3909" s="375">
        <v>40360</v>
      </c>
      <c r="C3909" s="335">
        <v>0</v>
      </c>
      <c r="D3909" s="335">
        <v>100</v>
      </c>
      <c r="E3909" s="335">
        <v>119</v>
      </c>
    </row>
    <row r="3910" spans="1:5">
      <c r="A3910" s="335">
        <v>27</v>
      </c>
      <c r="B3910" s="375">
        <v>40360</v>
      </c>
      <c r="C3910" s="335">
        <v>0</v>
      </c>
      <c r="D3910" s="335">
        <v>100</v>
      </c>
      <c r="E3910" s="335">
        <v>146</v>
      </c>
    </row>
    <row r="3911" spans="1:5">
      <c r="A3911" s="335">
        <v>27</v>
      </c>
      <c r="B3911" s="375">
        <v>40361</v>
      </c>
      <c r="C3911" s="335">
        <v>30</v>
      </c>
      <c r="D3911" s="335">
        <v>10</v>
      </c>
      <c r="E3911" s="335">
        <v>96</v>
      </c>
    </row>
    <row r="3912" spans="1:5">
      <c r="A3912" s="335">
        <v>27</v>
      </c>
      <c r="B3912" s="375">
        <v>40361</v>
      </c>
      <c r="C3912" s="335">
        <v>30</v>
      </c>
      <c r="D3912" s="335">
        <v>10</v>
      </c>
      <c r="E3912" s="335">
        <v>94</v>
      </c>
    </row>
    <row r="3913" spans="1:5">
      <c r="A3913" s="335">
        <v>27</v>
      </c>
      <c r="B3913" s="375">
        <v>40361</v>
      </c>
      <c r="C3913" s="335">
        <v>30</v>
      </c>
      <c r="D3913" s="335">
        <v>10</v>
      </c>
      <c r="E3913" s="335">
        <v>100</v>
      </c>
    </row>
    <row r="3914" spans="1:5">
      <c r="A3914" s="335">
        <v>27</v>
      </c>
      <c r="B3914" s="375">
        <v>40361</v>
      </c>
      <c r="C3914" s="335">
        <v>30</v>
      </c>
      <c r="D3914" s="335">
        <v>10</v>
      </c>
      <c r="E3914" s="335">
        <v>92</v>
      </c>
    </row>
    <row r="3915" spans="1:5">
      <c r="A3915" s="335">
        <v>27</v>
      </c>
      <c r="B3915" s="375">
        <v>40361</v>
      </c>
      <c r="C3915" s="335">
        <v>30</v>
      </c>
      <c r="D3915" s="335">
        <v>10</v>
      </c>
      <c r="E3915" s="335">
        <v>101</v>
      </c>
    </row>
    <row r="3916" spans="1:5">
      <c r="A3916" s="335">
        <v>27</v>
      </c>
      <c r="B3916" s="375">
        <v>40361</v>
      </c>
      <c r="C3916" s="335">
        <v>30</v>
      </c>
      <c r="D3916" s="335">
        <v>10</v>
      </c>
      <c r="E3916" s="335">
        <v>95</v>
      </c>
    </row>
    <row r="3917" spans="1:5">
      <c r="A3917" s="335">
        <v>27</v>
      </c>
      <c r="B3917" s="375">
        <v>40361</v>
      </c>
      <c r="C3917" s="335">
        <v>30</v>
      </c>
      <c r="D3917" s="335">
        <v>10</v>
      </c>
      <c r="E3917" s="335">
        <v>96</v>
      </c>
    </row>
    <row r="3918" spans="1:5">
      <c r="A3918" s="335">
        <v>27</v>
      </c>
      <c r="B3918" s="375">
        <v>40361</v>
      </c>
      <c r="C3918" s="335">
        <v>30</v>
      </c>
      <c r="D3918" s="335">
        <v>10</v>
      </c>
      <c r="E3918" s="335">
        <v>93</v>
      </c>
    </row>
    <row r="3919" spans="1:5">
      <c r="A3919" s="335">
        <v>27</v>
      </c>
      <c r="B3919" s="375">
        <v>40361</v>
      </c>
      <c r="C3919" s="335">
        <v>30</v>
      </c>
      <c r="D3919" s="335">
        <v>10</v>
      </c>
      <c r="E3919" s="335">
        <v>79</v>
      </c>
    </row>
    <row r="3920" spans="1:5">
      <c r="A3920" s="335">
        <v>27</v>
      </c>
      <c r="B3920" s="375">
        <v>40361</v>
      </c>
      <c r="C3920" s="335">
        <v>30</v>
      </c>
      <c r="D3920" s="335">
        <v>10</v>
      </c>
      <c r="E3920" s="335">
        <v>94</v>
      </c>
    </row>
    <row r="3921" spans="1:5">
      <c r="A3921" s="335">
        <v>27</v>
      </c>
      <c r="B3921" s="375">
        <v>40361</v>
      </c>
      <c r="C3921" s="335">
        <v>30</v>
      </c>
      <c r="D3921" s="335">
        <v>10</v>
      </c>
      <c r="E3921" s="335">
        <v>79</v>
      </c>
    </row>
    <row r="3922" spans="1:5">
      <c r="A3922" s="335">
        <v>27</v>
      </c>
      <c r="B3922" s="375">
        <v>40361</v>
      </c>
      <c r="C3922" s="335">
        <v>30</v>
      </c>
      <c r="D3922" s="335">
        <v>10</v>
      </c>
      <c r="E3922" s="335">
        <v>86</v>
      </c>
    </row>
    <row r="3923" spans="1:5">
      <c r="A3923" s="335">
        <v>27</v>
      </c>
      <c r="B3923" s="375">
        <v>40361</v>
      </c>
      <c r="C3923" s="335">
        <v>0</v>
      </c>
      <c r="D3923" s="335">
        <v>10</v>
      </c>
      <c r="E3923" s="335">
        <v>92</v>
      </c>
    </row>
    <row r="3924" spans="1:5">
      <c r="A3924" s="335">
        <v>27</v>
      </c>
      <c r="B3924" s="375">
        <v>40361</v>
      </c>
      <c r="C3924" s="335">
        <v>0</v>
      </c>
      <c r="D3924" s="335">
        <v>10</v>
      </c>
      <c r="E3924" s="335">
        <v>88</v>
      </c>
    </row>
    <row r="3925" spans="1:5">
      <c r="A3925" s="335">
        <v>27</v>
      </c>
      <c r="B3925" s="375">
        <v>40361</v>
      </c>
      <c r="C3925" s="335">
        <v>0</v>
      </c>
      <c r="D3925" s="335">
        <v>10</v>
      </c>
      <c r="E3925" s="335">
        <v>88</v>
      </c>
    </row>
    <row r="3926" spans="1:5">
      <c r="A3926" s="335">
        <v>27</v>
      </c>
      <c r="B3926" s="375">
        <v>40361</v>
      </c>
      <c r="C3926" s="335">
        <v>0</v>
      </c>
      <c r="D3926" s="335">
        <v>10</v>
      </c>
      <c r="E3926" s="335">
        <v>90</v>
      </c>
    </row>
    <row r="3927" spans="1:5">
      <c r="A3927" s="335">
        <v>27</v>
      </c>
      <c r="B3927" s="375">
        <v>40361</v>
      </c>
      <c r="C3927" s="335">
        <v>0</v>
      </c>
      <c r="D3927" s="335">
        <v>10</v>
      </c>
      <c r="E3927" s="335">
        <v>83</v>
      </c>
    </row>
    <row r="3928" spans="1:5">
      <c r="A3928" s="335">
        <v>27</v>
      </c>
      <c r="B3928" s="375">
        <v>40361</v>
      </c>
      <c r="C3928" s="335">
        <v>0</v>
      </c>
      <c r="D3928" s="335">
        <v>10</v>
      </c>
      <c r="E3928" s="335">
        <v>79</v>
      </c>
    </row>
    <row r="3929" spans="1:5">
      <c r="A3929" s="335">
        <v>27</v>
      </c>
      <c r="B3929" s="375">
        <v>40361</v>
      </c>
      <c r="C3929" s="335">
        <v>0</v>
      </c>
      <c r="D3929" s="335">
        <v>10</v>
      </c>
      <c r="E3929" s="335">
        <v>84</v>
      </c>
    </row>
    <row r="3930" spans="1:5">
      <c r="A3930" s="335">
        <v>27</v>
      </c>
      <c r="B3930" s="375">
        <v>40361</v>
      </c>
      <c r="C3930" s="335">
        <v>0</v>
      </c>
      <c r="D3930" s="335">
        <v>10</v>
      </c>
      <c r="E3930" s="335">
        <v>84</v>
      </c>
    </row>
    <row r="3931" spans="1:5">
      <c r="A3931" s="335">
        <v>27</v>
      </c>
      <c r="B3931" s="375">
        <v>40361</v>
      </c>
      <c r="C3931" s="335">
        <v>0</v>
      </c>
      <c r="D3931" s="335">
        <v>10</v>
      </c>
      <c r="E3931" s="335">
        <v>82</v>
      </c>
    </row>
    <row r="3932" spans="1:5">
      <c r="A3932" s="335">
        <v>27</v>
      </c>
      <c r="B3932" s="375">
        <v>40361</v>
      </c>
      <c r="C3932" s="335">
        <v>0</v>
      </c>
      <c r="D3932" s="335">
        <v>10</v>
      </c>
      <c r="E3932" s="335">
        <v>90</v>
      </c>
    </row>
    <row r="3933" spans="1:5">
      <c r="A3933" s="335">
        <v>27</v>
      </c>
      <c r="B3933" s="375">
        <v>40361</v>
      </c>
      <c r="C3933" s="335">
        <v>0</v>
      </c>
      <c r="D3933" s="335">
        <v>10</v>
      </c>
      <c r="E3933" s="335">
        <v>80</v>
      </c>
    </row>
    <row r="3934" spans="1:5">
      <c r="A3934" s="335">
        <v>27</v>
      </c>
      <c r="B3934" s="375">
        <v>40361</v>
      </c>
      <c r="C3934" s="335">
        <v>0</v>
      </c>
      <c r="D3934" s="335">
        <v>10</v>
      </c>
      <c r="E3934" s="335">
        <v>84</v>
      </c>
    </row>
    <row r="3935" spans="1:5">
      <c r="A3935" s="335">
        <v>27</v>
      </c>
      <c r="B3935" s="375">
        <v>40361</v>
      </c>
      <c r="C3935" s="335">
        <v>0</v>
      </c>
      <c r="D3935" s="335">
        <v>10</v>
      </c>
      <c r="E3935" s="335">
        <v>66</v>
      </c>
    </row>
    <row r="3936" spans="1:5">
      <c r="A3936" s="335">
        <v>27</v>
      </c>
      <c r="B3936" s="375">
        <v>40361</v>
      </c>
      <c r="C3936" s="335">
        <v>0</v>
      </c>
      <c r="D3936" s="335">
        <v>10</v>
      </c>
      <c r="E3936" s="335">
        <v>82</v>
      </c>
    </row>
    <row r="3937" spans="1:5">
      <c r="A3937" s="335">
        <v>27</v>
      </c>
      <c r="B3937" s="375">
        <v>40361</v>
      </c>
      <c r="C3937" s="335">
        <v>0</v>
      </c>
      <c r="D3937" s="335">
        <v>10</v>
      </c>
      <c r="E3937" s="335">
        <v>91</v>
      </c>
    </row>
    <row r="3938" spans="1:5">
      <c r="A3938" s="335">
        <v>27</v>
      </c>
      <c r="B3938" s="375">
        <v>40361</v>
      </c>
      <c r="C3938" s="335">
        <v>0</v>
      </c>
      <c r="D3938" s="335">
        <v>91</v>
      </c>
      <c r="E3938" s="335">
        <v>150</v>
      </c>
    </row>
    <row r="3939" spans="1:5">
      <c r="A3939" s="335">
        <v>27</v>
      </c>
      <c r="B3939" s="375">
        <v>40362</v>
      </c>
      <c r="C3939" s="335">
        <v>30</v>
      </c>
      <c r="D3939" s="335">
        <v>10</v>
      </c>
      <c r="E3939" s="335">
        <v>92</v>
      </c>
    </row>
    <row r="3940" spans="1:5">
      <c r="A3940" s="335">
        <v>27</v>
      </c>
      <c r="B3940" s="375">
        <v>40362</v>
      </c>
      <c r="C3940" s="335">
        <v>30</v>
      </c>
      <c r="D3940" s="335">
        <v>10</v>
      </c>
      <c r="E3940" s="335">
        <v>101</v>
      </c>
    </row>
    <row r="3941" spans="1:5">
      <c r="A3941" s="335">
        <v>27</v>
      </c>
      <c r="B3941" s="375">
        <v>40362</v>
      </c>
      <c r="C3941" s="335">
        <v>30</v>
      </c>
      <c r="D3941" s="335">
        <v>10</v>
      </c>
      <c r="E3941" s="335">
        <v>95</v>
      </c>
    </row>
    <row r="3942" spans="1:5">
      <c r="A3942" s="335">
        <v>27</v>
      </c>
      <c r="B3942" s="375">
        <v>40362</v>
      </c>
      <c r="C3942" s="335">
        <v>30</v>
      </c>
      <c r="D3942" s="335">
        <v>10</v>
      </c>
      <c r="E3942" s="335">
        <v>97</v>
      </c>
    </row>
    <row r="3943" spans="1:5">
      <c r="A3943" s="335">
        <v>27</v>
      </c>
      <c r="B3943" s="375">
        <v>40362</v>
      </c>
      <c r="C3943" s="335">
        <v>30</v>
      </c>
      <c r="D3943" s="335">
        <v>10</v>
      </c>
      <c r="E3943" s="335">
        <v>101</v>
      </c>
    </row>
    <row r="3944" spans="1:5">
      <c r="A3944" s="335">
        <v>27</v>
      </c>
      <c r="B3944" s="375">
        <v>40362</v>
      </c>
      <c r="C3944" s="335">
        <v>30</v>
      </c>
      <c r="D3944" s="335">
        <v>10</v>
      </c>
      <c r="E3944" s="335">
        <v>96</v>
      </c>
    </row>
    <row r="3945" spans="1:5">
      <c r="A3945" s="335">
        <v>27</v>
      </c>
      <c r="B3945" s="375">
        <v>40362</v>
      </c>
      <c r="C3945" s="335">
        <v>30</v>
      </c>
      <c r="D3945" s="335">
        <v>10</v>
      </c>
      <c r="E3945" s="335">
        <v>98</v>
      </c>
    </row>
    <row r="3946" spans="1:5">
      <c r="A3946" s="335">
        <v>27</v>
      </c>
      <c r="B3946" s="375">
        <v>40362</v>
      </c>
      <c r="C3946" s="335">
        <v>30</v>
      </c>
      <c r="D3946" s="335">
        <v>10</v>
      </c>
      <c r="E3946" s="335">
        <v>90</v>
      </c>
    </row>
    <row r="3947" spans="1:5">
      <c r="A3947" s="335">
        <v>27</v>
      </c>
      <c r="B3947" s="375">
        <v>40362</v>
      </c>
      <c r="C3947" s="335">
        <v>30</v>
      </c>
      <c r="D3947" s="335">
        <v>10</v>
      </c>
      <c r="E3947" s="335">
        <v>99</v>
      </c>
    </row>
    <row r="3948" spans="1:5">
      <c r="A3948" s="335">
        <v>27</v>
      </c>
      <c r="B3948" s="375">
        <v>40362</v>
      </c>
      <c r="C3948" s="335">
        <v>30</v>
      </c>
      <c r="D3948" s="335">
        <v>10</v>
      </c>
      <c r="E3948" s="335">
        <v>96</v>
      </c>
    </row>
    <row r="3949" spans="1:5">
      <c r="A3949" s="335">
        <v>27</v>
      </c>
      <c r="B3949" s="375">
        <v>40362</v>
      </c>
      <c r="C3949" s="335">
        <v>30</v>
      </c>
      <c r="D3949" s="335">
        <v>10</v>
      </c>
      <c r="E3949" s="335">
        <v>94</v>
      </c>
    </row>
    <row r="3950" spans="1:5">
      <c r="A3950" s="335">
        <v>27</v>
      </c>
      <c r="B3950" s="375">
        <v>40362</v>
      </c>
      <c r="C3950" s="335">
        <v>30</v>
      </c>
      <c r="D3950" s="335">
        <v>10</v>
      </c>
      <c r="E3950" s="335">
        <v>99</v>
      </c>
    </row>
    <row r="3951" spans="1:5">
      <c r="A3951" s="335">
        <v>27</v>
      </c>
      <c r="B3951" s="375">
        <v>40362</v>
      </c>
      <c r="C3951" s="335">
        <v>30</v>
      </c>
      <c r="D3951" s="335">
        <v>10</v>
      </c>
      <c r="E3951" s="335">
        <v>99</v>
      </c>
    </row>
    <row r="3952" spans="1:5">
      <c r="A3952" s="335">
        <v>27</v>
      </c>
      <c r="B3952" s="375">
        <v>40362</v>
      </c>
      <c r="C3952" s="335">
        <v>30</v>
      </c>
      <c r="D3952" s="335">
        <v>10</v>
      </c>
      <c r="E3952" s="335">
        <v>86</v>
      </c>
    </row>
    <row r="3953" spans="1:5">
      <c r="A3953" s="335">
        <v>27</v>
      </c>
      <c r="B3953" s="375">
        <v>40362</v>
      </c>
      <c r="C3953" s="335">
        <v>30</v>
      </c>
      <c r="D3953" s="335">
        <v>10</v>
      </c>
      <c r="E3953" s="335">
        <v>94</v>
      </c>
    </row>
    <row r="3954" spans="1:5">
      <c r="A3954" s="335">
        <v>27</v>
      </c>
      <c r="B3954" s="375">
        <v>40362</v>
      </c>
      <c r="C3954" s="335">
        <v>30</v>
      </c>
      <c r="D3954" s="335">
        <v>10</v>
      </c>
      <c r="E3954" s="335">
        <v>89</v>
      </c>
    </row>
    <row r="3955" spans="1:5">
      <c r="A3955" s="335">
        <v>27</v>
      </c>
      <c r="B3955" s="375">
        <v>40362</v>
      </c>
      <c r="C3955" s="335">
        <v>30</v>
      </c>
      <c r="D3955" s="335">
        <v>10</v>
      </c>
      <c r="E3955" s="335">
        <v>98</v>
      </c>
    </row>
    <row r="3956" spans="1:5">
      <c r="A3956" s="335">
        <v>27</v>
      </c>
      <c r="B3956" s="375">
        <v>40362</v>
      </c>
      <c r="C3956" s="335">
        <v>30</v>
      </c>
      <c r="D3956" s="335">
        <v>10</v>
      </c>
      <c r="E3956" s="335">
        <v>83</v>
      </c>
    </row>
    <row r="3957" spans="1:5">
      <c r="A3957" s="335">
        <v>27</v>
      </c>
      <c r="B3957" s="375">
        <v>40362</v>
      </c>
      <c r="C3957" s="335">
        <v>30</v>
      </c>
      <c r="D3957" s="335">
        <v>10</v>
      </c>
      <c r="E3957" s="335">
        <v>102</v>
      </c>
    </row>
    <row r="3958" spans="1:5">
      <c r="A3958" s="335">
        <v>27</v>
      </c>
      <c r="B3958" s="375">
        <v>40362</v>
      </c>
      <c r="C3958" s="335">
        <v>30</v>
      </c>
      <c r="D3958" s="335">
        <v>10</v>
      </c>
      <c r="E3958" s="335">
        <v>84</v>
      </c>
    </row>
    <row r="3959" spans="1:5">
      <c r="A3959" s="335">
        <v>27</v>
      </c>
      <c r="B3959" s="375">
        <v>40362</v>
      </c>
      <c r="C3959" s="335">
        <v>0</v>
      </c>
      <c r="D3959" s="335">
        <v>10</v>
      </c>
      <c r="E3959" s="335">
        <v>79</v>
      </c>
    </row>
    <row r="3960" spans="1:5">
      <c r="A3960" s="335">
        <v>27</v>
      </c>
      <c r="B3960" s="375">
        <v>40362</v>
      </c>
      <c r="C3960" s="335">
        <v>0</v>
      </c>
      <c r="D3960" s="335">
        <v>10</v>
      </c>
      <c r="E3960" s="335">
        <v>91</v>
      </c>
    </row>
    <row r="3961" spans="1:5">
      <c r="A3961" s="335">
        <v>27</v>
      </c>
      <c r="B3961" s="375">
        <v>40362</v>
      </c>
      <c r="C3961" s="335">
        <v>0</v>
      </c>
      <c r="D3961" s="335">
        <v>10</v>
      </c>
      <c r="E3961" s="335">
        <v>72</v>
      </c>
    </row>
    <row r="3962" spans="1:5">
      <c r="A3962" s="335">
        <v>27</v>
      </c>
      <c r="B3962" s="375">
        <v>40362</v>
      </c>
      <c r="C3962" s="335">
        <v>0</v>
      </c>
      <c r="D3962" s="335">
        <v>10</v>
      </c>
      <c r="E3962" s="335">
        <v>86</v>
      </c>
    </row>
    <row r="3963" spans="1:5">
      <c r="A3963" s="335">
        <v>27</v>
      </c>
      <c r="B3963" s="375">
        <v>40362</v>
      </c>
      <c r="C3963" s="335">
        <v>0</v>
      </c>
      <c r="D3963" s="335">
        <v>10</v>
      </c>
      <c r="E3963" s="335">
        <v>79</v>
      </c>
    </row>
    <row r="3964" spans="1:5">
      <c r="A3964" s="335">
        <v>27</v>
      </c>
      <c r="B3964" s="375">
        <v>40362</v>
      </c>
      <c r="C3964" s="335">
        <v>0</v>
      </c>
      <c r="D3964" s="335">
        <v>10</v>
      </c>
      <c r="E3964" s="335">
        <v>74</v>
      </c>
    </row>
    <row r="3965" spans="1:5">
      <c r="A3965" s="335">
        <v>27</v>
      </c>
      <c r="B3965" s="375">
        <v>40362</v>
      </c>
      <c r="C3965" s="335">
        <v>0</v>
      </c>
      <c r="D3965" s="335">
        <v>10</v>
      </c>
      <c r="E3965" s="335">
        <v>86</v>
      </c>
    </row>
    <row r="3966" spans="1:5">
      <c r="A3966" s="335">
        <v>27</v>
      </c>
      <c r="B3966" s="375">
        <v>40362</v>
      </c>
      <c r="C3966" s="335">
        <v>0</v>
      </c>
      <c r="D3966" s="335">
        <v>10</v>
      </c>
      <c r="E3966" s="335">
        <v>80</v>
      </c>
    </row>
    <row r="3967" spans="1:5">
      <c r="A3967" s="335">
        <v>27</v>
      </c>
      <c r="B3967" s="375">
        <v>40362</v>
      </c>
      <c r="C3967" s="335">
        <v>0</v>
      </c>
      <c r="D3967" s="335">
        <v>10</v>
      </c>
      <c r="E3967" s="335">
        <v>79</v>
      </c>
    </row>
    <row r="3968" spans="1:5">
      <c r="A3968" s="335">
        <v>27</v>
      </c>
      <c r="B3968" s="375">
        <v>40362</v>
      </c>
      <c r="C3968" s="335">
        <v>0</v>
      </c>
      <c r="D3968" s="335">
        <v>10</v>
      </c>
      <c r="E3968" s="335">
        <v>73</v>
      </c>
    </row>
    <row r="3969" spans="1:5">
      <c r="A3969" s="335">
        <v>27</v>
      </c>
      <c r="B3969" s="375">
        <v>40362</v>
      </c>
      <c r="C3969" s="335">
        <v>0</v>
      </c>
      <c r="D3969" s="335">
        <v>10</v>
      </c>
      <c r="E3969" s="335">
        <v>82</v>
      </c>
    </row>
    <row r="3970" spans="1:5">
      <c r="A3970" s="335">
        <v>27</v>
      </c>
      <c r="B3970" s="375">
        <v>40362</v>
      </c>
      <c r="C3970" s="335">
        <v>0</v>
      </c>
      <c r="D3970" s="335">
        <v>10</v>
      </c>
      <c r="E3970" s="335">
        <v>80</v>
      </c>
    </row>
    <row r="3971" spans="1:5">
      <c r="A3971" s="335">
        <v>27</v>
      </c>
      <c r="B3971" s="375">
        <v>40362</v>
      </c>
      <c r="C3971" s="335">
        <v>0</v>
      </c>
      <c r="D3971" s="335">
        <v>10</v>
      </c>
      <c r="E3971" s="335">
        <v>77</v>
      </c>
    </row>
    <row r="3972" spans="1:5">
      <c r="A3972" s="335">
        <v>27</v>
      </c>
      <c r="B3972" s="375">
        <v>40362</v>
      </c>
      <c r="C3972" s="335">
        <v>0</v>
      </c>
      <c r="D3972" s="335">
        <v>41</v>
      </c>
      <c r="E3972" s="335">
        <v>107</v>
      </c>
    </row>
    <row r="3973" spans="1:5">
      <c r="A3973" s="335">
        <v>27</v>
      </c>
      <c r="B3973" s="375">
        <v>40362</v>
      </c>
      <c r="C3973" s="335">
        <v>0</v>
      </c>
      <c r="D3973" s="335">
        <v>100</v>
      </c>
      <c r="E3973" s="335">
        <v>115</v>
      </c>
    </row>
    <row r="3974" spans="1:5">
      <c r="A3974" s="335">
        <v>27</v>
      </c>
      <c r="B3974" s="375">
        <v>40362</v>
      </c>
      <c r="C3974" s="335">
        <v>0</v>
      </c>
      <c r="D3974" s="335">
        <v>100</v>
      </c>
      <c r="E3974" s="335">
        <v>127</v>
      </c>
    </row>
    <row r="3975" spans="1:5">
      <c r="A3975" s="335">
        <v>27</v>
      </c>
      <c r="B3975" s="375">
        <v>40362</v>
      </c>
      <c r="C3975" s="335">
        <v>0</v>
      </c>
      <c r="D3975" s="335">
        <v>100</v>
      </c>
      <c r="E3975" s="335">
        <v>129</v>
      </c>
    </row>
    <row r="3976" spans="1:5">
      <c r="A3976" s="335">
        <v>27</v>
      </c>
      <c r="B3976" s="375">
        <v>40362</v>
      </c>
      <c r="C3976" s="335">
        <v>0</v>
      </c>
      <c r="D3976" s="335">
        <v>100</v>
      </c>
      <c r="E3976" s="335">
        <v>134</v>
      </c>
    </row>
    <row r="3977" spans="1:5">
      <c r="A3977" s="335">
        <v>27</v>
      </c>
      <c r="B3977" s="375">
        <v>40362</v>
      </c>
      <c r="C3977" s="335">
        <v>0</v>
      </c>
      <c r="D3977" s="335">
        <v>100</v>
      </c>
      <c r="E3977" s="335">
        <v>115</v>
      </c>
    </row>
    <row r="3978" spans="1:5">
      <c r="A3978" s="335">
        <v>27</v>
      </c>
      <c r="B3978" s="375">
        <v>40362</v>
      </c>
      <c r="C3978" s="335">
        <v>0</v>
      </c>
      <c r="D3978" s="335">
        <v>100</v>
      </c>
      <c r="E3978" s="335">
        <v>129</v>
      </c>
    </row>
    <row r="3979" spans="1:5">
      <c r="A3979" s="335">
        <v>27</v>
      </c>
      <c r="B3979" s="375">
        <v>40362</v>
      </c>
      <c r="C3979" s="335">
        <v>0</v>
      </c>
      <c r="D3979" s="335">
        <v>100</v>
      </c>
      <c r="E3979" s="335">
        <v>121</v>
      </c>
    </row>
    <row r="3980" spans="1:5">
      <c r="A3980" s="335">
        <v>27</v>
      </c>
      <c r="B3980" s="375">
        <v>40362</v>
      </c>
      <c r="C3980" s="335">
        <v>0</v>
      </c>
      <c r="D3980" s="335">
        <v>100</v>
      </c>
      <c r="E3980" s="335">
        <v>137</v>
      </c>
    </row>
    <row r="3981" spans="1:5">
      <c r="A3981" s="335">
        <v>27</v>
      </c>
      <c r="B3981" s="375">
        <v>40362</v>
      </c>
      <c r="C3981" s="335">
        <v>0</v>
      </c>
      <c r="D3981" s="335">
        <v>100</v>
      </c>
      <c r="E3981" s="335">
        <v>133</v>
      </c>
    </row>
    <row r="3982" spans="1:5">
      <c r="A3982" s="335">
        <v>27</v>
      </c>
      <c r="B3982" s="375">
        <v>40362</v>
      </c>
      <c r="C3982" s="335">
        <v>0</v>
      </c>
      <c r="D3982" s="335">
        <v>100</v>
      </c>
      <c r="E3982" s="335">
        <v>116</v>
      </c>
    </row>
    <row r="3983" spans="1:5">
      <c r="A3983" s="335">
        <v>27</v>
      </c>
      <c r="B3983" s="375">
        <v>40362</v>
      </c>
      <c r="C3983" s="335">
        <v>0</v>
      </c>
      <c r="D3983" s="335">
        <v>100</v>
      </c>
      <c r="E3983" s="335">
        <v>112</v>
      </c>
    </row>
    <row r="3984" spans="1:5">
      <c r="A3984" s="335">
        <v>27</v>
      </c>
      <c r="B3984" s="375">
        <v>40362</v>
      </c>
      <c r="C3984" s="335">
        <v>0</v>
      </c>
      <c r="D3984" s="335">
        <v>100</v>
      </c>
      <c r="E3984" s="335">
        <v>135</v>
      </c>
    </row>
    <row r="3985" spans="1:5">
      <c r="A3985" s="335">
        <v>27</v>
      </c>
      <c r="B3985" s="375">
        <v>40362</v>
      </c>
      <c r="C3985" s="335">
        <v>0</v>
      </c>
      <c r="D3985" s="335">
        <v>100</v>
      </c>
      <c r="E3985" s="335">
        <v>139</v>
      </c>
    </row>
    <row r="3986" spans="1:5">
      <c r="A3986" s="335">
        <v>27</v>
      </c>
      <c r="B3986" s="375">
        <v>40362</v>
      </c>
      <c r="C3986" s="335">
        <v>0</v>
      </c>
      <c r="D3986" s="335">
        <v>100</v>
      </c>
      <c r="E3986" s="335">
        <v>121</v>
      </c>
    </row>
    <row r="3987" spans="1:5">
      <c r="A3987" s="335">
        <v>27</v>
      </c>
      <c r="B3987" s="375">
        <v>40362</v>
      </c>
      <c r="C3987" s="335">
        <v>0</v>
      </c>
      <c r="D3987" s="335">
        <v>100</v>
      </c>
      <c r="E3987" s="335">
        <v>119</v>
      </c>
    </row>
    <row r="3988" spans="1:5">
      <c r="A3988" s="335">
        <v>27</v>
      </c>
      <c r="B3988" s="375">
        <v>40362</v>
      </c>
      <c r="C3988" s="335">
        <v>0</v>
      </c>
      <c r="D3988" s="335">
        <v>100</v>
      </c>
      <c r="E3988" s="335">
        <v>140</v>
      </c>
    </row>
    <row r="3989" spans="1:5">
      <c r="A3989" s="335">
        <v>27</v>
      </c>
      <c r="B3989" s="375">
        <v>40362</v>
      </c>
      <c r="C3989" s="335">
        <v>0</v>
      </c>
      <c r="D3989" s="335">
        <v>100</v>
      </c>
      <c r="E3989" s="335">
        <v>114</v>
      </c>
    </row>
    <row r="3990" spans="1:5">
      <c r="A3990" s="335">
        <v>27</v>
      </c>
      <c r="B3990" s="375">
        <v>40362</v>
      </c>
      <c r="C3990" s="335">
        <v>13</v>
      </c>
      <c r="D3990" s="335">
        <v>41</v>
      </c>
      <c r="E3990" s="335">
        <v>136</v>
      </c>
    </row>
    <row r="3991" spans="1:5">
      <c r="A3991" s="335">
        <v>27</v>
      </c>
      <c r="B3991" s="375">
        <v>40363</v>
      </c>
      <c r="C3991" s="335">
        <v>30</v>
      </c>
      <c r="D3991" s="335">
        <v>10</v>
      </c>
      <c r="E3991" s="335">
        <v>96</v>
      </c>
    </row>
    <row r="3992" spans="1:5">
      <c r="A3992" s="335">
        <v>27</v>
      </c>
      <c r="B3992" s="375">
        <v>40363</v>
      </c>
      <c r="C3992" s="335">
        <v>30</v>
      </c>
      <c r="D3992" s="335">
        <v>10</v>
      </c>
      <c r="E3992" s="335">
        <v>99</v>
      </c>
    </row>
    <row r="3993" spans="1:5">
      <c r="A3993" s="335">
        <v>27</v>
      </c>
      <c r="B3993" s="375">
        <v>40363</v>
      </c>
      <c r="C3993" s="335">
        <v>30</v>
      </c>
      <c r="D3993" s="335">
        <v>10</v>
      </c>
      <c r="E3993" s="335">
        <v>102</v>
      </c>
    </row>
    <row r="3994" spans="1:5">
      <c r="A3994" s="335">
        <v>27</v>
      </c>
      <c r="B3994" s="375">
        <v>40363</v>
      </c>
      <c r="C3994" s="335">
        <v>30</v>
      </c>
      <c r="D3994" s="335">
        <v>10</v>
      </c>
      <c r="E3994" s="335">
        <v>92</v>
      </c>
    </row>
    <row r="3995" spans="1:5">
      <c r="A3995" s="335">
        <v>27</v>
      </c>
      <c r="B3995" s="375">
        <v>40363</v>
      </c>
      <c r="C3995" s="335">
        <v>30</v>
      </c>
      <c r="D3995" s="335">
        <v>10</v>
      </c>
      <c r="E3995" s="335">
        <v>92</v>
      </c>
    </row>
    <row r="3996" spans="1:5">
      <c r="A3996" s="335">
        <v>27</v>
      </c>
      <c r="B3996" s="375">
        <v>40363</v>
      </c>
      <c r="C3996" s="335">
        <v>30</v>
      </c>
      <c r="D3996" s="335">
        <v>10</v>
      </c>
      <c r="E3996" s="335">
        <v>106</v>
      </c>
    </row>
    <row r="3997" spans="1:5">
      <c r="A3997" s="335">
        <v>27</v>
      </c>
      <c r="B3997" s="375">
        <v>40363</v>
      </c>
      <c r="C3997" s="335">
        <v>30</v>
      </c>
      <c r="D3997" s="335">
        <v>10</v>
      </c>
      <c r="E3997" s="335">
        <v>95</v>
      </c>
    </row>
    <row r="3998" spans="1:5">
      <c r="A3998" s="335">
        <v>27</v>
      </c>
      <c r="B3998" s="375">
        <v>40363</v>
      </c>
      <c r="C3998" s="335">
        <v>30</v>
      </c>
      <c r="D3998" s="335">
        <v>10</v>
      </c>
      <c r="E3998" s="335">
        <v>101</v>
      </c>
    </row>
    <row r="3999" spans="1:5">
      <c r="A3999" s="335">
        <v>27</v>
      </c>
      <c r="B3999" s="375">
        <v>40363</v>
      </c>
      <c r="C3999" s="335">
        <v>30</v>
      </c>
      <c r="D3999" s="335">
        <v>10</v>
      </c>
      <c r="E3999" s="335">
        <v>99</v>
      </c>
    </row>
    <row r="4000" spans="1:5">
      <c r="A4000" s="335">
        <v>27</v>
      </c>
      <c r="B4000" s="375">
        <v>40363</v>
      </c>
      <c r="C4000" s="335">
        <v>30</v>
      </c>
      <c r="D4000" s="335">
        <v>10</v>
      </c>
      <c r="E4000" s="335">
        <v>104</v>
      </c>
    </row>
    <row r="4001" spans="1:5">
      <c r="A4001" s="335">
        <v>27</v>
      </c>
      <c r="B4001" s="375">
        <v>40363</v>
      </c>
      <c r="C4001" s="335">
        <v>30</v>
      </c>
      <c r="D4001" s="335">
        <v>10</v>
      </c>
      <c r="E4001" s="335">
        <v>104</v>
      </c>
    </row>
    <row r="4002" spans="1:5">
      <c r="A4002" s="335">
        <v>27</v>
      </c>
      <c r="B4002" s="375">
        <v>40363</v>
      </c>
      <c r="C4002" s="335">
        <v>30</v>
      </c>
      <c r="D4002" s="335">
        <v>10</v>
      </c>
      <c r="E4002" s="335">
        <v>104</v>
      </c>
    </row>
    <row r="4003" spans="1:5">
      <c r="A4003" s="335">
        <v>27</v>
      </c>
      <c r="B4003" s="375">
        <v>40363</v>
      </c>
      <c r="C4003" s="335">
        <v>30</v>
      </c>
      <c r="D4003" s="335">
        <v>10</v>
      </c>
      <c r="E4003" s="335">
        <v>95</v>
      </c>
    </row>
    <row r="4004" spans="1:5">
      <c r="A4004" s="335">
        <v>27</v>
      </c>
      <c r="B4004" s="375">
        <v>40363</v>
      </c>
      <c r="C4004" s="335">
        <v>30</v>
      </c>
      <c r="D4004" s="335">
        <v>10</v>
      </c>
      <c r="E4004" s="335">
        <v>87</v>
      </c>
    </row>
    <row r="4005" spans="1:5">
      <c r="A4005" s="335">
        <v>27</v>
      </c>
      <c r="B4005" s="375">
        <v>40363</v>
      </c>
      <c r="C4005" s="335">
        <v>30</v>
      </c>
      <c r="D4005" s="335">
        <v>10</v>
      </c>
      <c r="E4005" s="335">
        <v>97</v>
      </c>
    </row>
    <row r="4006" spans="1:5">
      <c r="A4006" s="335">
        <v>27</v>
      </c>
      <c r="B4006" s="375">
        <v>40363</v>
      </c>
      <c r="C4006" s="335">
        <v>30</v>
      </c>
      <c r="D4006" s="335">
        <v>10</v>
      </c>
      <c r="E4006" s="335">
        <v>100</v>
      </c>
    </row>
    <row r="4007" spans="1:5">
      <c r="A4007" s="335">
        <v>27</v>
      </c>
      <c r="B4007" s="375">
        <v>40363</v>
      </c>
      <c r="C4007" s="335">
        <v>30</v>
      </c>
      <c r="D4007" s="335">
        <v>10</v>
      </c>
      <c r="E4007" s="335">
        <v>104</v>
      </c>
    </row>
    <row r="4008" spans="1:5">
      <c r="A4008" s="335">
        <v>27</v>
      </c>
      <c r="B4008" s="375">
        <v>40363</v>
      </c>
      <c r="C4008" s="335">
        <v>30</v>
      </c>
      <c r="D4008" s="335">
        <v>10</v>
      </c>
      <c r="E4008" s="335">
        <v>99</v>
      </c>
    </row>
    <row r="4009" spans="1:5">
      <c r="A4009" s="335">
        <v>27</v>
      </c>
      <c r="B4009" s="375">
        <v>40363</v>
      </c>
      <c r="C4009" s="335">
        <v>30</v>
      </c>
      <c r="D4009" s="335">
        <v>10</v>
      </c>
      <c r="E4009" s="335">
        <v>104</v>
      </c>
    </row>
    <row r="4010" spans="1:5">
      <c r="A4010" s="335">
        <v>27</v>
      </c>
      <c r="B4010" s="375">
        <v>40363</v>
      </c>
      <c r="C4010" s="335">
        <v>30</v>
      </c>
      <c r="D4010" s="335">
        <v>10</v>
      </c>
      <c r="E4010" s="335">
        <v>98</v>
      </c>
    </row>
    <row r="4011" spans="1:5">
      <c r="A4011" s="335">
        <v>27</v>
      </c>
      <c r="B4011" s="375">
        <v>40363</v>
      </c>
      <c r="C4011" s="335">
        <v>30</v>
      </c>
      <c r="D4011" s="335">
        <v>10</v>
      </c>
      <c r="E4011" s="335">
        <v>89</v>
      </c>
    </row>
    <row r="4012" spans="1:5">
      <c r="A4012" s="335">
        <v>27</v>
      </c>
      <c r="B4012" s="375">
        <v>40363</v>
      </c>
      <c r="C4012" s="335">
        <v>30</v>
      </c>
      <c r="D4012" s="335">
        <v>10</v>
      </c>
      <c r="E4012" s="335">
        <v>96</v>
      </c>
    </row>
    <row r="4013" spans="1:5">
      <c r="A4013" s="335">
        <v>27</v>
      </c>
      <c r="B4013" s="375">
        <v>40363</v>
      </c>
      <c r="C4013" s="335">
        <v>30</v>
      </c>
      <c r="D4013" s="335">
        <v>10</v>
      </c>
      <c r="E4013" s="335">
        <v>93</v>
      </c>
    </row>
    <row r="4014" spans="1:5">
      <c r="A4014" s="335">
        <v>27</v>
      </c>
      <c r="B4014" s="375">
        <v>40363</v>
      </c>
      <c r="C4014" s="335">
        <v>30</v>
      </c>
      <c r="D4014" s="335">
        <v>10</v>
      </c>
      <c r="E4014" s="335">
        <v>99</v>
      </c>
    </row>
    <row r="4015" spans="1:5">
      <c r="A4015" s="335">
        <v>27</v>
      </c>
      <c r="B4015" s="375">
        <v>40363</v>
      </c>
      <c r="C4015" s="335">
        <v>30</v>
      </c>
      <c r="D4015" s="335">
        <v>10</v>
      </c>
      <c r="E4015" s="335">
        <v>102</v>
      </c>
    </row>
    <row r="4016" spans="1:5">
      <c r="A4016" s="335">
        <v>27</v>
      </c>
      <c r="B4016" s="375">
        <v>40363</v>
      </c>
      <c r="C4016" s="335">
        <v>30</v>
      </c>
      <c r="D4016" s="335">
        <v>10</v>
      </c>
      <c r="E4016" s="335">
        <v>83</v>
      </c>
    </row>
    <row r="4017" spans="1:5">
      <c r="A4017" s="335">
        <v>27</v>
      </c>
      <c r="B4017" s="375">
        <v>40363</v>
      </c>
      <c r="C4017" s="335">
        <v>30</v>
      </c>
      <c r="D4017" s="335">
        <v>10</v>
      </c>
      <c r="E4017" s="335">
        <v>76</v>
      </c>
    </row>
    <row r="4018" spans="1:5">
      <c r="A4018" s="335">
        <v>27</v>
      </c>
      <c r="B4018" s="375">
        <v>40363</v>
      </c>
      <c r="C4018" s="335">
        <v>30</v>
      </c>
      <c r="D4018" s="335">
        <v>10</v>
      </c>
      <c r="E4018" s="335">
        <v>99</v>
      </c>
    </row>
    <row r="4019" spans="1:5">
      <c r="A4019" s="335">
        <v>27</v>
      </c>
      <c r="B4019" s="375">
        <v>40363</v>
      </c>
      <c r="C4019" s="335">
        <v>30</v>
      </c>
      <c r="D4019" s="335">
        <v>10</v>
      </c>
      <c r="E4019" s="335">
        <v>100</v>
      </c>
    </row>
    <row r="4020" spans="1:5">
      <c r="A4020" s="335">
        <v>27</v>
      </c>
      <c r="B4020" s="375">
        <v>40363</v>
      </c>
      <c r="C4020" s="335">
        <v>30</v>
      </c>
      <c r="D4020" s="335">
        <v>10</v>
      </c>
      <c r="E4020" s="335">
        <v>106</v>
      </c>
    </row>
    <row r="4021" spans="1:5">
      <c r="A4021" s="335">
        <v>27</v>
      </c>
      <c r="B4021" s="375">
        <v>40363</v>
      </c>
      <c r="C4021" s="335">
        <v>0</v>
      </c>
      <c r="D4021" s="335">
        <v>10</v>
      </c>
      <c r="E4021" s="335">
        <v>90</v>
      </c>
    </row>
    <row r="4022" spans="1:5">
      <c r="A4022" s="335">
        <v>27</v>
      </c>
      <c r="B4022" s="375">
        <v>40363</v>
      </c>
      <c r="C4022" s="335">
        <v>0</v>
      </c>
      <c r="D4022" s="335">
        <v>10</v>
      </c>
      <c r="E4022" s="335">
        <v>81</v>
      </c>
    </row>
    <row r="4023" spans="1:5">
      <c r="A4023" s="335">
        <v>27</v>
      </c>
      <c r="B4023" s="375">
        <v>40363</v>
      </c>
      <c r="C4023" s="335">
        <v>0</v>
      </c>
      <c r="D4023" s="335">
        <v>10</v>
      </c>
      <c r="E4023" s="335">
        <v>81</v>
      </c>
    </row>
    <row r="4024" spans="1:5">
      <c r="A4024" s="335">
        <v>27</v>
      </c>
      <c r="B4024" s="375">
        <v>40363</v>
      </c>
      <c r="C4024" s="335">
        <v>0</v>
      </c>
      <c r="D4024" s="335">
        <v>10</v>
      </c>
      <c r="E4024" s="335">
        <v>88</v>
      </c>
    </row>
    <row r="4025" spans="1:5">
      <c r="A4025" s="335">
        <v>27</v>
      </c>
      <c r="B4025" s="375">
        <v>40363</v>
      </c>
      <c r="C4025" s="335">
        <v>0</v>
      </c>
      <c r="D4025" s="335">
        <v>10</v>
      </c>
      <c r="E4025" s="335">
        <v>87</v>
      </c>
    </row>
    <row r="4026" spans="1:5">
      <c r="A4026" s="335">
        <v>27</v>
      </c>
      <c r="B4026" s="375">
        <v>40363</v>
      </c>
      <c r="C4026" s="335">
        <v>0</v>
      </c>
      <c r="D4026" s="335">
        <v>10</v>
      </c>
      <c r="E4026" s="335">
        <v>80</v>
      </c>
    </row>
    <row r="4027" spans="1:5">
      <c r="A4027" s="335">
        <v>27</v>
      </c>
      <c r="B4027" s="375">
        <v>40363</v>
      </c>
      <c r="C4027" s="335">
        <v>0</v>
      </c>
      <c r="D4027" s="335">
        <v>10</v>
      </c>
      <c r="E4027" s="335">
        <v>84</v>
      </c>
    </row>
    <row r="4028" spans="1:5">
      <c r="A4028" s="335">
        <v>27</v>
      </c>
      <c r="B4028" s="375">
        <v>40363</v>
      </c>
      <c r="C4028" s="335">
        <v>0</v>
      </c>
      <c r="D4028" s="335">
        <v>10</v>
      </c>
      <c r="E4028" s="335">
        <v>85</v>
      </c>
    </row>
    <row r="4029" spans="1:5">
      <c r="A4029" s="335">
        <v>27</v>
      </c>
      <c r="B4029" s="375">
        <v>40363</v>
      </c>
      <c r="C4029" s="335">
        <v>0</v>
      </c>
      <c r="D4029" s="335">
        <v>10</v>
      </c>
      <c r="E4029" s="335">
        <v>89</v>
      </c>
    </row>
    <row r="4030" spans="1:5">
      <c r="A4030" s="335">
        <v>27</v>
      </c>
      <c r="B4030" s="375">
        <v>40363</v>
      </c>
      <c r="C4030" s="335">
        <v>0</v>
      </c>
      <c r="D4030" s="335">
        <v>41</v>
      </c>
      <c r="E4030" s="335">
        <v>105</v>
      </c>
    </row>
    <row r="4031" spans="1:5">
      <c r="A4031" s="335">
        <v>27</v>
      </c>
      <c r="B4031" s="375">
        <v>40363</v>
      </c>
      <c r="C4031" s="335">
        <v>0</v>
      </c>
      <c r="D4031" s="335">
        <v>91</v>
      </c>
      <c r="E4031" s="335">
        <v>140</v>
      </c>
    </row>
    <row r="4032" spans="1:5">
      <c r="A4032" s="335">
        <v>27</v>
      </c>
      <c r="B4032" s="375">
        <v>40363</v>
      </c>
      <c r="C4032" s="335">
        <v>0</v>
      </c>
      <c r="D4032" s="335">
        <v>70</v>
      </c>
      <c r="E4032" s="335">
        <v>119</v>
      </c>
    </row>
    <row r="4033" spans="1:5">
      <c r="A4033" s="335">
        <v>27</v>
      </c>
      <c r="B4033" s="375">
        <v>40363</v>
      </c>
      <c r="C4033" s="335">
        <v>0</v>
      </c>
      <c r="D4033" s="335">
        <v>70</v>
      </c>
      <c r="E4033" s="335">
        <v>68</v>
      </c>
    </row>
    <row r="4034" spans="1:5">
      <c r="A4034" s="335">
        <v>27</v>
      </c>
      <c r="B4034" s="375">
        <v>40363</v>
      </c>
      <c r="C4034" s="335">
        <v>0</v>
      </c>
      <c r="D4034" s="335">
        <v>70</v>
      </c>
      <c r="E4034" s="335">
        <v>96</v>
      </c>
    </row>
    <row r="4035" spans="1:5">
      <c r="A4035" s="335">
        <v>27</v>
      </c>
      <c r="B4035" s="375">
        <v>40363</v>
      </c>
      <c r="C4035" s="335">
        <v>0</v>
      </c>
      <c r="D4035" s="335">
        <v>100</v>
      </c>
      <c r="E4035" s="335">
        <v>119</v>
      </c>
    </row>
    <row r="4036" spans="1:5">
      <c r="A4036" s="335">
        <v>27</v>
      </c>
      <c r="B4036" s="375">
        <v>40363</v>
      </c>
      <c r="C4036" s="335">
        <v>0</v>
      </c>
      <c r="D4036" s="335">
        <v>100</v>
      </c>
      <c r="E4036" s="335">
        <v>116</v>
      </c>
    </row>
    <row r="4037" spans="1:5">
      <c r="A4037" s="335">
        <v>27</v>
      </c>
      <c r="B4037" s="375">
        <v>40363</v>
      </c>
      <c r="C4037" s="335">
        <v>0</v>
      </c>
      <c r="D4037" s="335">
        <v>100</v>
      </c>
      <c r="E4037" s="335">
        <v>133</v>
      </c>
    </row>
    <row r="4038" spans="1:5">
      <c r="A4038" s="335">
        <v>27</v>
      </c>
      <c r="B4038" s="375">
        <v>40363</v>
      </c>
      <c r="C4038" s="335">
        <v>0</v>
      </c>
      <c r="D4038" s="335">
        <v>100</v>
      </c>
      <c r="E4038" s="335">
        <v>118</v>
      </c>
    </row>
    <row r="4039" spans="1:5">
      <c r="A4039" s="335">
        <v>27</v>
      </c>
      <c r="B4039" s="375">
        <v>40363</v>
      </c>
      <c r="C4039" s="335">
        <v>0</v>
      </c>
      <c r="D4039" s="335">
        <v>100</v>
      </c>
      <c r="E4039" s="335">
        <v>129</v>
      </c>
    </row>
    <row r="4040" spans="1:5">
      <c r="A4040" s="335">
        <v>27</v>
      </c>
      <c r="B4040" s="375">
        <v>40363</v>
      </c>
      <c r="C4040" s="335">
        <v>0</v>
      </c>
      <c r="D4040" s="335">
        <v>100</v>
      </c>
      <c r="E4040" s="335">
        <v>132</v>
      </c>
    </row>
    <row r="4041" spans="1:5">
      <c r="A4041" s="335">
        <v>27</v>
      </c>
      <c r="B4041" s="375">
        <v>40363</v>
      </c>
      <c r="C4041" s="335">
        <v>0</v>
      </c>
      <c r="D4041" s="335">
        <v>100</v>
      </c>
      <c r="E4041" s="335">
        <v>126</v>
      </c>
    </row>
    <row r="4042" spans="1:5">
      <c r="A4042" s="335">
        <v>28</v>
      </c>
      <c r="B4042" s="375">
        <v>40364</v>
      </c>
      <c r="C4042" s="335">
        <v>30</v>
      </c>
      <c r="D4042" s="335">
        <v>10</v>
      </c>
      <c r="E4042" s="335">
        <v>88</v>
      </c>
    </row>
    <row r="4043" spans="1:5">
      <c r="A4043" s="335">
        <v>28</v>
      </c>
      <c r="B4043" s="375">
        <v>40364</v>
      </c>
      <c r="C4043" s="335">
        <v>30</v>
      </c>
      <c r="D4043" s="335">
        <v>10</v>
      </c>
      <c r="E4043" s="335">
        <v>98</v>
      </c>
    </row>
    <row r="4044" spans="1:5">
      <c r="A4044" s="335">
        <v>28</v>
      </c>
      <c r="B4044" s="375">
        <v>40364</v>
      </c>
      <c r="C4044" s="335">
        <v>30</v>
      </c>
      <c r="D4044" s="335">
        <v>10</v>
      </c>
      <c r="E4044" s="335">
        <v>101</v>
      </c>
    </row>
    <row r="4045" spans="1:5">
      <c r="A4045" s="335">
        <v>28</v>
      </c>
      <c r="B4045" s="375">
        <v>40364</v>
      </c>
      <c r="C4045" s="335">
        <v>30</v>
      </c>
      <c r="D4045" s="335">
        <v>10</v>
      </c>
      <c r="E4045" s="335">
        <v>89</v>
      </c>
    </row>
    <row r="4046" spans="1:5">
      <c r="A4046" s="335">
        <v>28</v>
      </c>
      <c r="B4046" s="375">
        <v>40364</v>
      </c>
      <c r="C4046" s="335">
        <v>30</v>
      </c>
      <c r="D4046" s="335">
        <v>10</v>
      </c>
      <c r="E4046" s="335">
        <v>97</v>
      </c>
    </row>
    <row r="4047" spans="1:5">
      <c r="A4047" s="335">
        <v>28</v>
      </c>
      <c r="B4047" s="375">
        <v>40364</v>
      </c>
      <c r="C4047" s="335">
        <v>30</v>
      </c>
      <c r="D4047" s="335">
        <v>10</v>
      </c>
      <c r="E4047" s="335">
        <v>102</v>
      </c>
    </row>
    <row r="4048" spans="1:5">
      <c r="A4048" s="335">
        <v>28</v>
      </c>
      <c r="B4048" s="375">
        <v>40364</v>
      </c>
      <c r="C4048" s="335">
        <v>30</v>
      </c>
      <c r="D4048" s="335">
        <v>10</v>
      </c>
      <c r="E4048" s="335">
        <v>101</v>
      </c>
    </row>
    <row r="4049" spans="1:5">
      <c r="A4049" s="335">
        <v>28</v>
      </c>
      <c r="B4049" s="375">
        <v>40364</v>
      </c>
      <c r="C4049" s="335">
        <v>30</v>
      </c>
      <c r="D4049" s="335">
        <v>10</v>
      </c>
      <c r="E4049" s="335">
        <v>106</v>
      </c>
    </row>
    <row r="4050" spans="1:5">
      <c r="A4050" s="335">
        <v>28</v>
      </c>
      <c r="B4050" s="375">
        <v>40364</v>
      </c>
      <c r="C4050" s="335">
        <v>30</v>
      </c>
      <c r="D4050" s="335">
        <v>10</v>
      </c>
      <c r="E4050" s="335">
        <v>98</v>
      </c>
    </row>
    <row r="4051" spans="1:5">
      <c r="A4051" s="335">
        <v>28</v>
      </c>
      <c r="B4051" s="375">
        <v>40364</v>
      </c>
      <c r="C4051" s="335">
        <v>30</v>
      </c>
      <c r="D4051" s="335">
        <v>10</v>
      </c>
      <c r="E4051" s="335">
        <v>99</v>
      </c>
    </row>
    <row r="4052" spans="1:5">
      <c r="A4052" s="335">
        <v>28</v>
      </c>
      <c r="B4052" s="375">
        <v>40364</v>
      </c>
      <c r="C4052" s="335">
        <v>30</v>
      </c>
      <c r="D4052" s="335">
        <v>10</v>
      </c>
      <c r="E4052" s="335">
        <v>102</v>
      </c>
    </row>
    <row r="4053" spans="1:5">
      <c r="A4053" s="335">
        <v>28</v>
      </c>
      <c r="B4053" s="375">
        <v>40364</v>
      </c>
      <c r="C4053" s="335">
        <v>30</v>
      </c>
      <c r="D4053" s="335">
        <v>10</v>
      </c>
      <c r="E4053" s="335">
        <v>109</v>
      </c>
    </row>
    <row r="4054" spans="1:5">
      <c r="A4054" s="335">
        <v>28</v>
      </c>
      <c r="B4054" s="375">
        <v>40364</v>
      </c>
      <c r="C4054" s="335">
        <v>30</v>
      </c>
      <c r="D4054" s="335">
        <v>10</v>
      </c>
      <c r="E4054" s="335">
        <v>98</v>
      </c>
    </row>
    <row r="4055" spans="1:5">
      <c r="A4055" s="335">
        <v>28</v>
      </c>
      <c r="B4055" s="375">
        <v>40364</v>
      </c>
      <c r="C4055" s="335">
        <v>30</v>
      </c>
      <c r="D4055" s="335">
        <v>10</v>
      </c>
      <c r="E4055" s="335">
        <v>96</v>
      </c>
    </row>
    <row r="4056" spans="1:5">
      <c r="A4056" s="335">
        <v>28</v>
      </c>
      <c r="B4056" s="375">
        <v>40364</v>
      </c>
      <c r="C4056" s="335">
        <v>30</v>
      </c>
      <c r="D4056" s="335">
        <v>10</v>
      </c>
      <c r="E4056" s="335">
        <v>92</v>
      </c>
    </row>
    <row r="4057" spans="1:5">
      <c r="A4057" s="335">
        <v>28</v>
      </c>
      <c r="B4057" s="375">
        <v>40364</v>
      </c>
      <c r="C4057" s="335">
        <v>30</v>
      </c>
      <c r="D4057" s="335">
        <v>10</v>
      </c>
      <c r="E4057" s="335">
        <v>92</v>
      </c>
    </row>
    <row r="4058" spans="1:5">
      <c r="A4058" s="335">
        <v>28</v>
      </c>
      <c r="B4058" s="375">
        <v>40364</v>
      </c>
      <c r="C4058" s="335">
        <v>30</v>
      </c>
      <c r="D4058" s="335">
        <v>10</v>
      </c>
      <c r="E4058" s="335">
        <v>91</v>
      </c>
    </row>
    <row r="4059" spans="1:5">
      <c r="A4059" s="335">
        <v>28</v>
      </c>
      <c r="B4059" s="375">
        <v>40364</v>
      </c>
      <c r="C4059" s="335">
        <v>30</v>
      </c>
      <c r="D4059" s="335">
        <v>10</v>
      </c>
      <c r="E4059" s="335">
        <v>103</v>
      </c>
    </row>
    <row r="4060" spans="1:5">
      <c r="A4060" s="335">
        <v>28</v>
      </c>
      <c r="B4060" s="375">
        <v>40364</v>
      </c>
      <c r="C4060" s="335">
        <v>30</v>
      </c>
      <c r="D4060" s="335">
        <v>10</v>
      </c>
      <c r="E4060" s="335">
        <v>93</v>
      </c>
    </row>
    <row r="4061" spans="1:5">
      <c r="A4061" s="335">
        <v>28</v>
      </c>
      <c r="B4061" s="375">
        <v>40364</v>
      </c>
      <c r="C4061" s="335">
        <v>30</v>
      </c>
      <c r="D4061" s="335">
        <v>10</v>
      </c>
      <c r="E4061" s="335">
        <v>95</v>
      </c>
    </row>
    <row r="4062" spans="1:5">
      <c r="A4062" s="335">
        <v>28</v>
      </c>
      <c r="B4062" s="375">
        <v>40364</v>
      </c>
      <c r="C4062" s="335">
        <v>30</v>
      </c>
      <c r="D4062" s="335">
        <v>10</v>
      </c>
      <c r="E4062" s="335">
        <v>87</v>
      </c>
    </row>
    <row r="4063" spans="1:5">
      <c r="A4063" s="335">
        <v>28</v>
      </c>
      <c r="B4063" s="375">
        <v>40364</v>
      </c>
      <c r="C4063" s="335">
        <v>30</v>
      </c>
      <c r="D4063" s="335">
        <v>10</v>
      </c>
      <c r="E4063" s="335">
        <v>97</v>
      </c>
    </row>
    <row r="4064" spans="1:5">
      <c r="A4064" s="335">
        <v>28</v>
      </c>
      <c r="B4064" s="375">
        <v>40364</v>
      </c>
      <c r="C4064" s="335">
        <v>30</v>
      </c>
      <c r="D4064" s="335">
        <v>10</v>
      </c>
      <c r="E4064" s="335">
        <v>98</v>
      </c>
    </row>
    <row r="4065" spans="1:5">
      <c r="A4065" s="335">
        <v>28</v>
      </c>
      <c r="B4065" s="375">
        <v>40364</v>
      </c>
      <c r="C4065" s="335">
        <v>0</v>
      </c>
      <c r="D4065" s="335">
        <v>10</v>
      </c>
      <c r="E4065" s="335">
        <v>87</v>
      </c>
    </row>
    <row r="4066" spans="1:5">
      <c r="A4066" s="335">
        <v>28</v>
      </c>
      <c r="B4066" s="375">
        <v>40364</v>
      </c>
      <c r="C4066" s="335">
        <v>0</v>
      </c>
      <c r="D4066" s="335">
        <v>10</v>
      </c>
      <c r="E4066" s="335">
        <v>85</v>
      </c>
    </row>
    <row r="4067" spans="1:5">
      <c r="A4067" s="335">
        <v>28</v>
      </c>
      <c r="B4067" s="375">
        <v>40364</v>
      </c>
      <c r="C4067" s="335">
        <v>0</v>
      </c>
      <c r="D4067" s="335">
        <v>10</v>
      </c>
      <c r="E4067" s="335">
        <v>82</v>
      </c>
    </row>
    <row r="4068" spans="1:5">
      <c r="A4068" s="335">
        <v>28</v>
      </c>
      <c r="B4068" s="375">
        <v>40364</v>
      </c>
      <c r="C4068" s="335">
        <v>0</v>
      </c>
      <c r="D4068" s="335">
        <v>10</v>
      </c>
      <c r="E4068" s="335">
        <v>86</v>
      </c>
    </row>
    <row r="4069" spans="1:5">
      <c r="A4069" s="335">
        <v>28</v>
      </c>
      <c r="B4069" s="375">
        <v>40364</v>
      </c>
      <c r="C4069" s="335">
        <v>0</v>
      </c>
      <c r="D4069" s="335">
        <v>10</v>
      </c>
      <c r="E4069" s="335">
        <v>85</v>
      </c>
    </row>
    <row r="4070" spans="1:5">
      <c r="A4070" s="335">
        <v>28</v>
      </c>
      <c r="B4070" s="375">
        <v>40364</v>
      </c>
      <c r="C4070" s="335">
        <v>0</v>
      </c>
      <c r="D4070" s="335">
        <v>10</v>
      </c>
      <c r="E4070" s="335">
        <v>83</v>
      </c>
    </row>
    <row r="4071" spans="1:5">
      <c r="A4071" s="335">
        <v>28</v>
      </c>
      <c r="B4071" s="375">
        <v>40364</v>
      </c>
      <c r="C4071" s="335">
        <v>0</v>
      </c>
      <c r="D4071" s="335">
        <v>10</v>
      </c>
      <c r="E4071" s="335">
        <v>82</v>
      </c>
    </row>
    <row r="4072" spans="1:5">
      <c r="A4072" s="335">
        <v>28</v>
      </c>
      <c r="B4072" s="375">
        <v>40364</v>
      </c>
      <c r="C4072" s="335">
        <v>0</v>
      </c>
      <c r="D4072" s="335">
        <v>10</v>
      </c>
      <c r="E4072" s="335">
        <v>80</v>
      </c>
    </row>
    <row r="4073" spans="1:5">
      <c r="A4073" s="335">
        <v>28</v>
      </c>
      <c r="B4073" s="375">
        <v>40364</v>
      </c>
      <c r="C4073" s="335">
        <v>0</v>
      </c>
      <c r="D4073" s="335">
        <v>10</v>
      </c>
      <c r="E4073" s="335">
        <v>93</v>
      </c>
    </row>
    <row r="4074" spans="1:5">
      <c r="A4074" s="335">
        <v>28</v>
      </c>
      <c r="B4074" s="375">
        <v>40364</v>
      </c>
      <c r="C4074" s="335">
        <v>0</v>
      </c>
      <c r="D4074" s="335">
        <v>10</v>
      </c>
      <c r="E4074" s="335">
        <v>76</v>
      </c>
    </row>
    <row r="4075" spans="1:5">
      <c r="A4075" s="335">
        <v>28</v>
      </c>
      <c r="B4075" s="375">
        <v>40364</v>
      </c>
      <c r="C4075" s="335">
        <v>0</v>
      </c>
      <c r="D4075" s="335">
        <v>10</v>
      </c>
      <c r="E4075" s="335">
        <v>93</v>
      </c>
    </row>
    <row r="4076" spans="1:5">
      <c r="A4076" s="335">
        <v>28</v>
      </c>
      <c r="B4076" s="375">
        <v>40364</v>
      </c>
      <c r="C4076" s="335">
        <v>0</v>
      </c>
      <c r="D4076" s="335">
        <v>10</v>
      </c>
      <c r="E4076" s="335">
        <v>82</v>
      </c>
    </row>
    <row r="4077" spans="1:5">
      <c r="A4077" s="335">
        <v>28</v>
      </c>
      <c r="B4077" s="375">
        <v>40364</v>
      </c>
      <c r="C4077" s="335">
        <v>0</v>
      </c>
      <c r="D4077" s="335">
        <v>10</v>
      </c>
      <c r="E4077" s="335">
        <v>73</v>
      </c>
    </row>
    <row r="4078" spans="1:5">
      <c r="A4078" s="335">
        <v>28</v>
      </c>
      <c r="B4078" s="375">
        <v>40364</v>
      </c>
      <c r="C4078" s="335">
        <v>0</v>
      </c>
      <c r="D4078" s="335">
        <v>10</v>
      </c>
      <c r="E4078" s="335">
        <v>79</v>
      </c>
    </row>
    <row r="4079" spans="1:5">
      <c r="A4079" s="335">
        <v>28</v>
      </c>
      <c r="B4079" s="375">
        <v>40364</v>
      </c>
      <c r="C4079" s="335">
        <v>0</v>
      </c>
      <c r="D4079" s="335">
        <v>10</v>
      </c>
      <c r="E4079" s="335">
        <v>85</v>
      </c>
    </row>
    <row r="4080" spans="1:5">
      <c r="A4080" s="335">
        <v>28</v>
      </c>
      <c r="B4080" s="375">
        <v>40364</v>
      </c>
      <c r="C4080" s="335">
        <v>0</v>
      </c>
      <c r="D4080" s="335">
        <v>10</v>
      </c>
      <c r="E4080" s="335">
        <v>85</v>
      </c>
    </row>
    <row r="4081" spans="1:5">
      <c r="A4081" s="335">
        <v>28</v>
      </c>
      <c r="B4081" s="375">
        <v>40364</v>
      </c>
      <c r="C4081" s="335">
        <v>0</v>
      </c>
      <c r="D4081" s="335">
        <v>61</v>
      </c>
      <c r="E4081" s="335">
        <v>138</v>
      </c>
    </row>
    <row r="4082" spans="1:5">
      <c r="A4082" s="335">
        <v>28</v>
      </c>
      <c r="B4082" s="375">
        <v>40364</v>
      </c>
      <c r="C4082" s="335">
        <v>0</v>
      </c>
      <c r="D4082" s="335">
        <v>61</v>
      </c>
      <c r="E4082" s="335">
        <v>126</v>
      </c>
    </row>
    <row r="4083" spans="1:5">
      <c r="A4083" s="335">
        <v>28</v>
      </c>
      <c r="B4083" s="375">
        <v>40364</v>
      </c>
      <c r="C4083" s="335">
        <v>0</v>
      </c>
      <c r="D4083" s="335">
        <v>91</v>
      </c>
      <c r="E4083" s="335">
        <v>159</v>
      </c>
    </row>
    <row r="4084" spans="1:5">
      <c r="A4084" s="335">
        <v>28</v>
      </c>
      <c r="B4084" s="375">
        <v>40364</v>
      </c>
      <c r="C4084" s="335">
        <v>0</v>
      </c>
      <c r="D4084" s="335">
        <v>91</v>
      </c>
      <c r="E4084" s="335">
        <v>154</v>
      </c>
    </row>
    <row r="4085" spans="1:5">
      <c r="A4085" s="335">
        <v>28</v>
      </c>
      <c r="B4085" s="375">
        <v>40364</v>
      </c>
      <c r="C4085" s="335">
        <v>0</v>
      </c>
      <c r="D4085" s="335">
        <v>70</v>
      </c>
      <c r="E4085" s="335">
        <v>118</v>
      </c>
    </row>
    <row r="4086" spans="1:5">
      <c r="A4086" s="335">
        <v>28</v>
      </c>
      <c r="B4086" s="375">
        <v>40364</v>
      </c>
      <c r="C4086" s="335">
        <v>0</v>
      </c>
      <c r="D4086" s="335">
        <v>70</v>
      </c>
      <c r="E4086" s="335">
        <v>107</v>
      </c>
    </row>
    <row r="4087" spans="1:5">
      <c r="A4087" s="335">
        <v>28</v>
      </c>
      <c r="B4087" s="375">
        <v>40364</v>
      </c>
      <c r="C4087" s="335">
        <v>0</v>
      </c>
      <c r="D4087" s="335">
        <v>70</v>
      </c>
      <c r="E4087" s="335">
        <v>94</v>
      </c>
    </row>
    <row r="4088" spans="1:5">
      <c r="A4088" s="335">
        <v>28</v>
      </c>
      <c r="B4088" s="375">
        <v>40364</v>
      </c>
      <c r="C4088" s="335">
        <v>0</v>
      </c>
      <c r="D4088" s="335">
        <v>100</v>
      </c>
      <c r="E4088" s="335">
        <v>121</v>
      </c>
    </row>
    <row r="4089" spans="1:5">
      <c r="A4089" s="335">
        <v>28</v>
      </c>
      <c r="B4089" s="375">
        <v>40364</v>
      </c>
      <c r="C4089" s="335">
        <v>0</v>
      </c>
      <c r="D4089" s="335">
        <v>100</v>
      </c>
      <c r="E4089" s="335">
        <v>127</v>
      </c>
    </row>
    <row r="4090" spans="1:5">
      <c r="A4090" s="335">
        <v>28</v>
      </c>
      <c r="B4090" s="375">
        <v>40364</v>
      </c>
      <c r="C4090" s="335">
        <v>0</v>
      </c>
      <c r="D4090" s="335">
        <v>100</v>
      </c>
      <c r="E4090" s="335">
        <v>126</v>
      </c>
    </row>
    <row r="4091" spans="1:5">
      <c r="A4091" s="335">
        <v>28</v>
      </c>
      <c r="B4091" s="375">
        <v>40365</v>
      </c>
      <c r="C4091" s="335">
        <v>30</v>
      </c>
      <c r="D4091" s="335">
        <v>10</v>
      </c>
      <c r="E4091" s="335">
        <v>99</v>
      </c>
    </row>
    <row r="4092" spans="1:5">
      <c r="A4092" s="335">
        <v>28</v>
      </c>
      <c r="B4092" s="375">
        <v>40365</v>
      </c>
      <c r="C4092" s="335">
        <v>30</v>
      </c>
      <c r="D4092" s="335">
        <v>10</v>
      </c>
      <c r="E4092" s="335">
        <v>92</v>
      </c>
    </row>
    <row r="4093" spans="1:5">
      <c r="A4093" s="335">
        <v>28</v>
      </c>
      <c r="B4093" s="375">
        <v>40365</v>
      </c>
      <c r="C4093" s="335">
        <v>30</v>
      </c>
      <c r="D4093" s="335">
        <v>10</v>
      </c>
      <c r="E4093" s="335">
        <v>75</v>
      </c>
    </row>
    <row r="4094" spans="1:5">
      <c r="A4094" s="335">
        <v>28</v>
      </c>
      <c r="B4094" s="375">
        <v>40365</v>
      </c>
      <c r="C4094" s="335">
        <v>30</v>
      </c>
      <c r="D4094" s="335">
        <v>10</v>
      </c>
      <c r="E4094" s="335">
        <v>93</v>
      </c>
    </row>
    <row r="4095" spans="1:5">
      <c r="A4095" s="335">
        <v>28</v>
      </c>
      <c r="B4095" s="375">
        <v>40365</v>
      </c>
      <c r="C4095" s="335">
        <v>30</v>
      </c>
      <c r="D4095" s="335">
        <v>10</v>
      </c>
      <c r="E4095" s="335">
        <v>95</v>
      </c>
    </row>
    <row r="4096" spans="1:5">
      <c r="A4096" s="335">
        <v>28</v>
      </c>
      <c r="B4096" s="375">
        <v>40365</v>
      </c>
      <c r="C4096" s="335">
        <v>30</v>
      </c>
      <c r="D4096" s="335">
        <v>10</v>
      </c>
      <c r="E4096" s="335">
        <v>105</v>
      </c>
    </row>
    <row r="4097" spans="1:5">
      <c r="A4097" s="335">
        <v>28</v>
      </c>
      <c r="B4097" s="375">
        <v>40365</v>
      </c>
      <c r="C4097" s="335">
        <v>30</v>
      </c>
      <c r="D4097" s="335">
        <v>10</v>
      </c>
      <c r="E4097" s="335">
        <v>96</v>
      </c>
    </row>
    <row r="4098" spans="1:5">
      <c r="A4098" s="335">
        <v>28</v>
      </c>
      <c r="B4098" s="375">
        <v>40365</v>
      </c>
      <c r="C4098" s="335">
        <v>30</v>
      </c>
      <c r="D4098" s="335">
        <v>10</v>
      </c>
      <c r="E4098" s="335">
        <v>91</v>
      </c>
    </row>
    <row r="4099" spans="1:5">
      <c r="A4099" s="335">
        <v>28</v>
      </c>
      <c r="B4099" s="375">
        <v>40365</v>
      </c>
      <c r="C4099" s="335">
        <v>30</v>
      </c>
      <c r="D4099" s="335">
        <v>10</v>
      </c>
      <c r="E4099" s="335">
        <v>96</v>
      </c>
    </row>
    <row r="4100" spans="1:5">
      <c r="A4100" s="335">
        <v>28</v>
      </c>
      <c r="B4100" s="375">
        <v>40365</v>
      </c>
      <c r="C4100" s="335">
        <v>30</v>
      </c>
      <c r="D4100" s="335">
        <v>10</v>
      </c>
      <c r="E4100" s="335">
        <v>94</v>
      </c>
    </row>
    <row r="4101" spans="1:5">
      <c r="A4101" s="335">
        <v>28</v>
      </c>
      <c r="B4101" s="375">
        <v>40365</v>
      </c>
      <c r="C4101" s="335">
        <v>30</v>
      </c>
      <c r="D4101" s="335">
        <v>10</v>
      </c>
      <c r="E4101" s="335">
        <v>88</v>
      </c>
    </row>
    <row r="4102" spans="1:5">
      <c r="A4102" s="335">
        <v>28</v>
      </c>
      <c r="B4102" s="375">
        <v>40365</v>
      </c>
      <c r="C4102" s="335">
        <v>30</v>
      </c>
      <c r="D4102" s="335">
        <v>10</v>
      </c>
      <c r="E4102" s="335">
        <v>95</v>
      </c>
    </row>
    <row r="4103" spans="1:5">
      <c r="A4103" s="335">
        <v>28</v>
      </c>
      <c r="B4103" s="375">
        <v>40365</v>
      </c>
      <c r="C4103" s="335">
        <v>30</v>
      </c>
      <c r="D4103" s="335">
        <v>10</v>
      </c>
      <c r="E4103" s="335">
        <v>91</v>
      </c>
    </row>
    <row r="4104" spans="1:5">
      <c r="A4104" s="335">
        <v>28</v>
      </c>
      <c r="B4104" s="375">
        <v>40365</v>
      </c>
      <c r="C4104" s="335">
        <v>30</v>
      </c>
      <c r="D4104" s="335">
        <v>10</v>
      </c>
      <c r="E4104" s="335">
        <v>92</v>
      </c>
    </row>
    <row r="4105" spans="1:5">
      <c r="A4105" s="335">
        <v>28</v>
      </c>
      <c r="B4105" s="375">
        <v>40365</v>
      </c>
      <c r="C4105" s="335">
        <v>30</v>
      </c>
      <c r="D4105" s="335">
        <v>10</v>
      </c>
      <c r="E4105" s="335">
        <v>91</v>
      </c>
    </row>
    <row r="4106" spans="1:5">
      <c r="A4106" s="335">
        <v>28</v>
      </c>
      <c r="B4106" s="375">
        <v>40365</v>
      </c>
      <c r="C4106" s="335">
        <v>30</v>
      </c>
      <c r="D4106" s="335">
        <v>10</v>
      </c>
      <c r="E4106" s="335">
        <v>87</v>
      </c>
    </row>
    <row r="4107" spans="1:5">
      <c r="A4107" s="335">
        <v>28</v>
      </c>
      <c r="B4107" s="375">
        <v>40365</v>
      </c>
      <c r="C4107" s="335">
        <v>0</v>
      </c>
      <c r="D4107" s="335">
        <v>10</v>
      </c>
      <c r="E4107" s="335">
        <v>74</v>
      </c>
    </row>
    <row r="4108" spans="1:5">
      <c r="A4108" s="335">
        <v>28</v>
      </c>
      <c r="B4108" s="375">
        <v>40365</v>
      </c>
      <c r="C4108" s="335">
        <v>0</v>
      </c>
      <c r="D4108" s="335">
        <v>10</v>
      </c>
      <c r="E4108" s="335">
        <v>79</v>
      </c>
    </row>
    <row r="4109" spans="1:5">
      <c r="A4109" s="335">
        <v>28</v>
      </c>
      <c r="B4109" s="375">
        <v>40365</v>
      </c>
      <c r="C4109" s="335">
        <v>0</v>
      </c>
      <c r="D4109" s="335">
        <v>10</v>
      </c>
      <c r="E4109" s="335">
        <v>92</v>
      </c>
    </row>
    <row r="4110" spans="1:5">
      <c r="A4110" s="335">
        <v>28</v>
      </c>
      <c r="B4110" s="375">
        <v>40365</v>
      </c>
      <c r="C4110" s="335">
        <v>0</v>
      </c>
      <c r="D4110" s="335">
        <v>10</v>
      </c>
      <c r="E4110" s="335">
        <v>82</v>
      </c>
    </row>
    <row r="4111" spans="1:5">
      <c r="A4111" s="335">
        <v>28</v>
      </c>
      <c r="B4111" s="375">
        <v>40365</v>
      </c>
      <c r="C4111" s="335">
        <v>0</v>
      </c>
      <c r="D4111" s="335">
        <v>10</v>
      </c>
      <c r="E4111" s="335">
        <v>82</v>
      </c>
    </row>
    <row r="4112" spans="1:5">
      <c r="A4112" s="335">
        <v>28</v>
      </c>
      <c r="B4112" s="375">
        <v>40365</v>
      </c>
      <c r="C4112" s="335">
        <v>0</v>
      </c>
      <c r="D4112" s="335">
        <v>10</v>
      </c>
      <c r="E4112" s="335">
        <v>91</v>
      </c>
    </row>
    <row r="4113" spans="1:5">
      <c r="A4113" s="335">
        <v>28</v>
      </c>
      <c r="B4113" s="375">
        <v>40365</v>
      </c>
      <c r="C4113" s="335">
        <v>0</v>
      </c>
      <c r="D4113" s="335">
        <v>10</v>
      </c>
      <c r="E4113" s="335">
        <v>74</v>
      </c>
    </row>
    <row r="4114" spans="1:5">
      <c r="A4114" s="335">
        <v>28</v>
      </c>
      <c r="B4114" s="375">
        <v>40365</v>
      </c>
      <c r="C4114" s="335">
        <v>0</v>
      </c>
      <c r="D4114" s="335">
        <v>10</v>
      </c>
      <c r="E4114" s="335">
        <v>87</v>
      </c>
    </row>
    <row r="4115" spans="1:5">
      <c r="A4115" s="335">
        <v>28</v>
      </c>
      <c r="B4115" s="375">
        <v>40365</v>
      </c>
      <c r="C4115" s="335">
        <v>0</v>
      </c>
      <c r="D4115" s="335">
        <v>10</v>
      </c>
      <c r="E4115" s="335">
        <v>87</v>
      </c>
    </row>
    <row r="4116" spans="1:5">
      <c r="A4116" s="335">
        <v>28</v>
      </c>
      <c r="B4116" s="375">
        <v>40365</v>
      </c>
      <c r="C4116" s="335">
        <v>0</v>
      </c>
      <c r="D4116" s="335">
        <v>10</v>
      </c>
      <c r="E4116" s="335">
        <v>89</v>
      </c>
    </row>
    <row r="4117" spans="1:5">
      <c r="A4117" s="335">
        <v>28</v>
      </c>
      <c r="B4117" s="375">
        <v>40365</v>
      </c>
      <c r="C4117" s="335">
        <v>0</v>
      </c>
      <c r="D4117" s="335">
        <v>10</v>
      </c>
      <c r="E4117" s="335">
        <v>85</v>
      </c>
    </row>
    <row r="4118" spans="1:5">
      <c r="A4118" s="335">
        <v>28</v>
      </c>
      <c r="B4118" s="375">
        <v>40365</v>
      </c>
      <c r="C4118" s="335">
        <v>0</v>
      </c>
      <c r="D4118" s="335">
        <v>10</v>
      </c>
      <c r="E4118" s="335">
        <v>87</v>
      </c>
    </row>
    <row r="4119" spans="1:5">
      <c r="A4119" s="335">
        <v>28</v>
      </c>
      <c r="B4119" s="375">
        <v>40365</v>
      </c>
      <c r="C4119" s="335">
        <v>0</v>
      </c>
      <c r="D4119" s="335">
        <v>10</v>
      </c>
      <c r="E4119" s="335">
        <v>82</v>
      </c>
    </row>
    <row r="4120" spans="1:5">
      <c r="A4120" s="335">
        <v>28</v>
      </c>
      <c r="B4120" s="375">
        <v>40365</v>
      </c>
      <c r="C4120" s="335">
        <v>0</v>
      </c>
      <c r="D4120" s="335">
        <v>10</v>
      </c>
      <c r="E4120" s="335">
        <v>77</v>
      </c>
    </row>
    <row r="4121" spans="1:5">
      <c r="A4121" s="335">
        <v>28</v>
      </c>
      <c r="B4121" s="375">
        <v>40365</v>
      </c>
      <c r="C4121" s="335">
        <v>0</v>
      </c>
      <c r="D4121" s="335">
        <v>10</v>
      </c>
      <c r="E4121" s="335">
        <v>75</v>
      </c>
    </row>
    <row r="4122" spans="1:5">
      <c r="A4122" s="335">
        <v>28</v>
      </c>
      <c r="B4122" s="375">
        <v>40365</v>
      </c>
      <c r="C4122" s="335">
        <v>0</v>
      </c>
      <c r="D4122" s="335">
        <v>10</v>
      </c>
      <c r="E4122" s="335">
        <v>89</v>
      </c>
    </row>
    <row r="4123" spans="1:5">
      <c r="A4123" s="335">
        <v>28</v>
      </c>
      <c r="B4123" s="375">
        <v>40365</v>
      </c>
      <c r="C4123" s="335">
        <v>0</v>
      </c>
      <c r="D4123" s="335">
        <v>70</v>
      </c>
      <c r="E4123" s="335">
        <v>109</v>
      </c>
    </row>
    <row r="4124" spans="1:5">
      <c r="A4124" s="335">
        <v>28</v>
      </c>
      <c r="B4124" s="375">
        <v>40365</v>
      </c>
      <c r="C4124" s="335">
        <v>0</v>
      </c>
      <c r="D4124" s="335">
        <v>70</v>
      </c>
      <c r="E4124" s="335">
        <v>100</v>
      </c>
    </row>
    <row r="4125" spans="1:5">
      <c r="A4125" s="335">
        <v>28</v>
      </c>
      <c r="B4125" s="375">
        <v>40365</v>
      </c>
      <c r="C4125" s="335">
        <v>0</v>
      </c>
      <c r="D4125" s="335">
        <v>70</v>
      </c>
      <c r="E4125" s="335">
        <v>90</v>
      </c>
    </row>
    <row r="4126" spans="1:5">
      <c r="A4126" s="335">
        <v>28</v>
      </c>
      <c r="B4126" s="375">
        <v>40365</v>
      </c>
      <c r="C4126" s="335">
        <v>0</v>
      </c>
      <c r="D4126" s="335">
        <v>100</v>
      </c>
      <c r="E4126" s="335">
        <v>136</v>
      </c>
    </row>
    <row r="4127" spans="1:5">
      <c r="A4127" s="335">
        <v>28</v>
      </c>
      <c r="B4127" s="375">
        <v>40365</v>
      </c>
      <c r="C4127" s="335">
        <v>0</v>
      </c>
      <c r="D4127" s="335">
        <v>100</v>
      </c>
      <c r="E4127" s="335">
        <v>123</v>
      </c>
    </row>
    <row r="4128" spans="1:5">
      <c r="A4128" s="335">
        <v>28</v>
      </c>
      <c r="B4128" s="375">
        <v>40365</v>
      </c>
      <c r="C4128" s="335">
        <v>0</v>
      </c>
      <c r="D4128" s="335">
        <v>100</v>
      </c>
      <c r="E4128" s="335">
        <v>135</v>
      </c>
    </row>
    <row r="4129" spans="1:5">
      <c r="A4129" s="335">
        <v>28</v>
      </c>
      <c r="B4129" s="375">
        <v>40365</v>
      </c>
      <c r="C4129" s="335">
        <v>0</v>
      </c>
      <c r="D4129" s="335">
        <v>100</v>
      </c>
      <c r="E4129" s="335">
        <v>139</v>
      </c>
    </row>
    <row r="4130" spans="1:5">
      <c r="A4130" s="335">
        <v>28</v>
      </c>
      <c r="B4130" s="375">
        <v>40365</v>
      </c>
      <c r="C4130" s="335">
        <v>0</v>
      </c>
      <c r="D4130" s="335">
        <v>100</v>
      </c>
      <c r="E4130" s="335">
        <v>115</v>
      </c>
    </row>
    <row r="4131" spans="1:5">
      <c r="A4131" s="335">
        <v>28</v>
      </c>
      <c r="B4131" s="375">
        <v>40365</v>
      </c>
      <c r="C4131" s="335">
        <v>0</v>
      </c>
      <c r="D4131" s="335">
        <v>100</v>
      </c>
      <c r="E4131" s="335">
        <v>124</v>
      </c>
    </row>
    <row r="4132" spans="1:5">
      <c r="A4132" s="335">
        <v>28</v>
      </c>
      <c r="B4132" s="375">
        <v>40365</v>
      </c>
      <c r="C4132" s="335">
        <v>0</v>
      </c>
      <c r="D4132" s="335">
        <v>100</v>
      </c>
      <c r="E4132" s="335">
        <v>125</v>
      </c>
    </row>
    <row r="4133" spans="1:5">
      <c r="A4133" s="335">
        <v>28</v>
      </c>
      <c r="B4133" s="375">
        <v>40366</v>
      </c>
      <c r="C4133" s="335">
        <v>30</v>
      </c>
      <c r="D4133" s="335">
        <v>10</v>
      </c>
      <c r="E4133" s="335">
        <v>99</v>
      </c>
    </row>
    <row r="4134" spans="1:5">
      <c r="A4134" s="335">
        <v>28</v>
      </c>
      <c r="B4134" s="375">
        <v>40366</v>
      </c>
      <c r="C4134" s="335">
        <v>30</v>
      </c>
      <c r="D4134" s="335">
        <v>10</v>
      </c>
      <c r="E4134" s="335">
        <v>109</v>
      </c>
    </row>
    <row r="4135" spans="1:5">
      <c r="A4135" s="335">
        <v>28</v>
      </c>
      <c r="B4135" s="375">
        <v>40366</v>
      </c>
      <c r="C4135" s="335">
        <v>30</v>
      </c>
      <c r="D4135" s="335">
        <v>10</v>
      </c>
      <c r="E4135" s="335">
        <v>97</v>
      </c>
    </row>
    <row r="4136" spans="1:5">
      <c r="A4136" s="335">
        <v>28</v>
      </c>
      <c r="B4136" s="375">
        <v>40366</v>
      </c>
      <c r="C4136" s="335">
        <v>30</v>
      </c>
      <c r="D4136" s="335">
        <v>10</v>
      </c>
      <c r="E4136" s="335">
        <v>103</v>
      </c>
    </row>
    <row r="4137" spans="1:5">
      <c r="A4137" s="335">
        <v>28</v>
      </c>
      <c r="B4137" s="375">
        <v>40366</v>
      </c>
      <c r="C4137" s="335">
        <v>30</v>
      </c>
      <c r="D4137" s="335">
        <v>10</v>
      </c>
      <c r="E4137" s="335">
        <v>90</v>
      </c>
    </row>
    <row r="4138" spans="1:5">
      <c r="A4138" s="335">
        <v>28</v>
      </c>
      <c r="B4138" s="375">
        <v>40366</v>
      </c>
      <c r="C4138" s="335">
        <v>30</v>
      </c>
      <c r="D4138" s="335">
        <v>10</v>
      </c>
      <c r="E4138" s="335">
        <v>99</v>
      </c>
    </row>
    <row r="4139" spans="1:5">
      <c r="A4139" s="335">
        <v>28</v>
      </c>
      <c r="B4139" s="375">
        <v>40366</v>
      </c>
      <c r="C4139" s="335">
        <v>30</v>
      </c>
      <c r="D4139" s="335">
        <v>10</v>
      </c>
      <c r="E4139" s="335">
        <v>102</v>
      </c>
    </row>
    <row r="4140" spans="1:5">
      <c r="A4140" s="335">
        <v>28</v>
      </c>
      <c r="B4140" s="375">
        <v>40366</v>
      </c>
      <c r="C4140" s="335">
        <v>30</v>
      </c>
      <c r="D4140" s="335">
        <v>10</v>
      </c>
      <c r="E4140" s="335">
        <v>101</v>
      </c>
    </row>
    <row r="4141" spans="1:5">
      <c r="A4141" s="335">
        <v>28</v>
      </c>
      <c r="B4141" s="375">
        <v>40366</v>
      </c>
      <c r="C4141" s="335">
        <v>30</v>
      </c>
      <c r="D4141" s="335">
        <v>10</v>
      </c>
      <c r="E4141" s="335">
        <v>97</v>
      </c>
    </row>
    <row r="4142" spans="1:5">
      <c r="A4142" s="335">
        <v>28</v>
      </c>
      <c r="B4142" s="375">
        <v>40366</v>
      </c>
      <c r="C4142" s="335">
        <v>30</v>
      </c>
      <c r="D4142" s="335">
        <v>10</v>
      </c>
      <c r="E4142" s="335">
        <v>103</v>
      </c>
    </row>
    <row r="4143" spans="1:5">
      <c r="A4143" s="335">
        <v>28</v>
      </c>
      <c r="B4143" s="375">
        <v>40366</v>
      </c>
      <c r="C4143" s="335">
        <v>30</v>
      </c>
      <c r="D4143" s="335">
        <v>10</v>
      </c>
      <c r="E4143" s="335">
        <v>99</v>
      </c>
    </row>
    <row r="4144" spans="1:5">
      <c r="A4144" s="335">
        <v>28</v>
      </c>
      <c r="B4144" s="375">
        <v>40366</v>
      </c>
      <c r="C4144" s="335">
        <v>30</v>
      </c>
      <c r="D4144" s="335">
        <v>10</v>
      </c>
      <c r="E4144" s="335">
        <v>95</v>
      </c>
    </row>
    <row r="4145" spans="1:5">
      <c r="A4145" s="335">
        <v>28</v>
      </c>
      <c r="B4145" s="375">
        <v>40366</v>
      </c>
      <c r="C4145" s="335">
        <v>30</v>
      </c>
      <c r="D4145" s="335">
        <v>10</v>
      </c>
      <c r="E4145" s="335">
        <v>95</v>
      </c>
    </row>
    <row r="4146" spans="1:5">
      <c r="A4146" s="335">
        <v>28</v>
      </c>
      <c r="B4146" s="375">
        <v>40366</v>
      </c>
      <c r="C4146" s="335">
        <v>30</v>
      </c>
      <c r="D4146" s="335">
        <v>10</v>
      </c>
      <c r="E4146" s="335">
        <v>97</v>
      </c>
    </row>
    <row r="4147" spans="1:5">
      <c r="A4147" s="335">
        <v>28</v>
      </c>
      <c r="B4147" s="375">
        <v>40366</v>
      </c>
      <c r="C4147" s="335">
        <v>30</v>
      </c>
      <c r="D4147" s="335">
        <v>10</v>
      </c>
      <c r="E4147" s="335">
        <v>93</v>
      </c>
    </row>
    <row r="4148" spans="1:5">
      <c r="A4148" s="335">
        <v>28</v>
      </c>
      <c r="B4148" s="375">
        <v>40366</v>
      </c>
      <c r="C4148" s="335">
        <v>30</v>
      </c>
      <c r="D4148" s="335">
        <v>10</v>
      </c>
      <c r="E4148" s="335">
        <v>98</v>
      </c>
    </row>
    <row r="4149" spans="1:5">
      <c r="A4149" s="335">
        <v>28</v>
      </c>
      <c r="B4149" s="375">
        <v>40366</v>
      </c>
      <c r="C4149" s="335">
        <v>30</v>
      </c>
      <c r="D4149" s="335">
        <v>10</v>
      </c>
      <c r="E4149" s="335">
        <v>101</v>
      </c>
    </row>
    <row r="4150" spans="1:5">
      <c r="A4150" s="335">
        <v>28</v>
      </c>
      <c r="B4150" s="375">
        <v>40366</v>
      </c>
      <c r="C4150" s="335">
        <v>30</v>
      </c>
      <c r="D4150" s="335">
        <v>10</v>
      </c>
      <c r="E4150" s="335">
        <v>91</v>
      </c>
    </row>
    <row r="4151" spans="1:5">
      <c r="A4151" s="335">
        <v>28</v>
      </c>
      <c r="B4151" s="375">
        <v>40366</v>
      </c>
      <c r="C4151" s="335">
        <v>0</v>
      </c>
      <c r="D4151" s="335">
        <v>10</v>
      </c>
      <c r="E4151" s="335">
        <v>80</v>
      </c>
    </row>
    <row r="4152" spans="1:5">
      <c r="A4152" s="335">
        <v>28</v>
      </c>
      <c r="B4152" s="375">
        <v>40366</v>
      </c>
      <c r="C4152" s="335">
        <v>0</v>
      </c>
      <c r="D4152" s="335">
        <v>10</v>
      </c>
      <c r="E4152" s="335">
        <v>88</v>
      </c>
    </row>
    <row r="4153" spans="1:5">
      <c r="A4153" s="335">
        <v>28</v>
      </c>
      <c r="B4153" s="375">
        <v>40366</v>
      </c>
      <c r="C4153" s="335">
        <v>0</v>
      </c>
      <c r="D4153" s="335">
        <v>10</v>
      </c>
      <c r="E4153" s="335">
        <v>83</v>
      </c>
    </row>
    <row r="4154" spans="1:5">
      <c r="A4154" s="335">
        <v>28</v>
      </c>
      <c r="B4154" s="375">
        <v>40366</v>
      </c>
      <c r="C4154" s="335">
        <v>0</v>
      </c>
      <c r="D4154" s="335">
        <v>10</v>
      </c>
      <c r="E4154" s="335">
        <v>85</v>
      </c>
    </row>
    <row r="4155" spans="1:5">
      <c r="A4155" s="335">
        <v>28</v>
      </c>
      <c r="B4155" s="375">
        <v>40366</v>
      </c>
      <c r="C4155" s="335">
        <v>0</v>
      </c>
      <c r="D4155" s="335">
        <v>10</v>
      </c>
      <c r="E4155" s="335">
        <v>80</v>
      </c>
    </row>
    <row r="4156" spans="1:5">
      <c r="A4156" s="335">
        <v>28</v>
      </c>
      <c r="B4156" s="375">
        <v>40366</v>
      </c>
      <c r="C4156" s="335">
        <v>0</v>
      </c>
      <c r="D4156" s="335">
        <v>41</v>
      </c>
      <c r="E4156" s="335">
        <v>90</v>
      </c>
    </row>
    <row r="4157" spans="1:5">
      <c r="A4157" s="335">
        <v>28</v>
      </c>
      <c r="B4157" s="375">
        <v>40366</v>
      </c>
      <c r="C4157" s="335">
        <v>0</v>
      </c>
      <c r="D4157" s="335">
        <v>41</v>
      </c>
      <c r="E4157" s="335">
        <v>80</v>
      </c>
    </row>
    <row r="4158" spans="1:5">
      <c r="A4158" s="335">
        <v>28</v>
      </c>
      <c r="B4158" s="375">
        <v>40366</v>
      </c>
      <c r="C4158" s="335">
        <v>0</v>
      </c>
      <c r="D4158" s="335">
        <v>70</v>
      </c>
      <c r="E4158" s="335">
        <v>99</v>
      </c>
    </row>
    <row r="4159" spans="1:5">
      <c r="A4159" s="335">
        <v>28</v>
      </c>
      <c r="B4159" s="375">
        <v>40366</v>
      </c>
      <c r="C4159" s="335">
        <v>0</v>
      </c>
      <c r="D4159" s="335">
        <v>70</v>
      </c>
      <c r="E4159" s="335">
        <v>82</v>
      </c>
    </row>
    <row r="4160" spans="1:5">
      <c r="A4160" s="335">
        <v>28</v>
      </c>
      <c r="B4160" s="375">
        <v>40366</v>
      </c>
      <c r="C4160" s="335">
        <v>0</v>
      </c>
      <c r="D4160" s="335">
        <v>100</v>
      </c>
      <c r="E4160" s="335">
        <v>126</v>
      </c>
    </row>
    <row r="4161" spans="1:5">
      <c r="A4161" s="335">
        <v>28</v>
      </c>
      <c r="B4161" s="375">
        <v>40366</v>
      </c>
      <c r="C4161" s="335">
        <v>0</v>
      </c>
      <c r="D4161" s="335">
        <v>100</v>
      </c>
      <c r="E4161" s="335">
        <v>120</v>
      </c>
    </row>
    <row r="4162" spans="1:5">
      <c r="A4162" s="335">
        <v>28</v>
      </c>
      <c r="B4162" s="375">
        <v>40366</v>
      </c>
      <c r="C4162" s="335">
        <v>0</v>
      </c>
      <c r="D4162" s="335">
        <v>100</v>
      </c>
      <c r="E4162" s="335">
        <v>113</v>
      </c>
    </row>
    <row r="4163" spans="1:5">
      <c r="A4163" s="335">
        <v>28</v>
      </c>
      <c r="B4163" s="375">
        <v>40367</v>
      </c>
      <c r="C4163" s="335">
        <v>30</v>
      </c>
      <c r="D4163" s="335">
        <v>10</v>
      </c>
      <c r="E4163" s="335">
        <v>93</v>
      </c>
    </row>
    <row r="4164" spans="1:5">
      <c r="A4164" s="335">
        <v>28</v>
      </c>
      <c r="B4164" s="375">
        <v>40367</v>
      </c>
      <c r="C4164" s="335">
        <v>30</v>
      </c>
      <c r="D4164" s="335">
        <v>10</v>
      </c>
      <c r="E4164" s="335">
        <v>100</v>
      </c>
    </row>
    <row r="4165" spans="1:5">
      <c r="A4165" s="335">
        <v>28</v>
      </c>
      <c r="B4165" s="375">
        <v>40367</v>
      </c>
      <c r="C4165" s="335">
        <v>30</v>
      </c>
      <c r="D4165" s="335">
        <v>10</v>
      </c>
      <c r="E4165" s="335">
        <v>113</v>
      </c>
    </row>
    <row r="4166" spans="1:5">
      <c r="A4166" s="335">
        <v>28</v>
      </c>
      <c r="B4166" s="375">
        <v>40367</v>
      </c>
      <c r="C4166" s="335">
        <v>30</v>
      </c>
      <c r="D4166" s="335">
        <v>10</v>
      </c>
      <c r="E4166" s="335">
        <v>87</v>
      </c>
    </row>
    <row r="4167" spans="1:5">
      <c r="A4167" s="335">
        <v>28</v>
      </c>
      <c r="B4167" s="375">
        <v>40367</v>
      </c>
      <c r="C4167" s="335">
        <v>30</v>
      </c>
      <c r="D4167" s="335">
        <v>10</v>
      </c>
      <c r="E4167" s="335">
        <v>99</v>
      </c>
    </row>
    <row r="4168" spans="1:5">
      <c r="A4168" s="335">
        <v>28</v>
      </c>
      <c r="B4168" s="375">
        <v>40367</v>
      </c>
      <c r="C4168" s="335">
        <v>30</v>
      </c>
      <c r="D4168" s="335">
        <v>10</v>
      </c>
      <c r="E4168" s="335">
        <v>89</v>
      </c>
    </row>
    <row r="4169" spans="1:5">
      <c r="A4169" s="335">
        <v>28</v>
      </c>
      <c r="B4169" s="375">
        <v>40367</v>
      </c>
      <c r="C4169" s="335">
        <v>30</v>
      </c>
      <c r="D4169" s="335">
        <v>10</v>
      </c>
      <c r="E4169" s="335">
        <v>96</v>
      </c>
    </row>
    <row r="4170" spans="1:5">
      <c r="A4170" s="335">
        <v>28</v>
      </c>
      <c r="B4170" s="375">
        <v>40367</v>
      </c>
      <c r="C4170" s="335">
        <v>30</v>
      </c>
      <c r="D4170" s="335">
        <v>10</v>
      </c>
      <c r="E4170" s="335">
        <v>106</v>
      </c>
    </row>
    <row r="4171" spans="1:5">
      <c r="A4171" s="335">
        <v>28</v>
      </c>
      <c r="B4171" s="375">
        <v>40367</v>
      </c>
      <c r="C4171" s="335">
        <v>30</v>
      </c>
      <c r="D4171" s="335">
        <v>10</v>
      </c>
      <c r="E4171" s="335">
        <v>101</v>
      </c>
    </row>
    <row r="4172" spans="1:5">
      <c r="A4172" s="335">
        <v>28</v>
      </c>
      <c r="B4172" s="375">
        <v>40367</v>
      </c>
      <c r="C4172" s="335">
        <v>30</v>
      </c>
      <c r="D4172" s="335">
        <v>10</v>
      </c>
      <c r="E4172" s="335">
        <v>101</v>
      </c>
    </row>
    <row r="4173" spans="1:5">
      <c r="A4173" s="335">
        <v>28</v>
      </c>
      <c r="B4173" s="375">
        <v>40367</v>
      </c>
      <c r="C4173" s="335">
        <v>30</v>
      </c>
      <c r="D4173" s="335">
        <v>10</v>
      </c>
      <c r="E4173" s="335">
        <v>90</v>
      </c>
    </row>
    <row r="4174" spans="1:5">
      <c r="A4174" s="335">
        <v>28</v>
      </c>
      <c r="B4174" s="375">
        <v>40367</v>
      </c>
      <c r="C4174" s="335">
        <v>30</v>
      </c>
      <c r="D4174" s="335">
        <v>10</v>
      </c>
      <c r="E4174" s="335">
        <v>90</v>
      </c>
    </row>
    <row r="4175" spans="1:5">
      <c r="A4175" s="335">
        <v>28</v>
      </c>
      <c r="B4175" s="375">
        <v>40367</v>
      </c>
      <c r="C4175" s="335">
        <v>30</v>
      </c>
      <c r="D4175" s="335">
        <v>10</v>
      </c>
      <c r="E4175" s="335">
        <v>90</v>
      </c>
    </row>
    <row r="4176" spans="1:5">
      <c r="A4176" s="335">
        <v>28</v>
      </c>
      <c r="B4176" s="375">
        <v>40367</v>
      </c>
      <c r="C4176" s="335">
        <v>30</v>
      </c>
      <c r="D4176" s="335">
        <v>10</v>
      </c>
      <c r="E4176" s="335">
        <v>87</v>
      </c>
    </row>
    <row r="4177" spans="1:5">
      <c r="A4177" s="335">
        <v>28</v>
      </c>
      <c r="B4177" s="375">
        <v>40367</v>
      </c>
      <c r="C4177" s="335">
        <v>30</v>
      </c>
      <c r="D4177" s="335">
        <v>10</v>
      </c>
      <c r="E4177" s="335">
        <v>85</v>
      </c>
    </row>
    <row r="4178" spans="1:5">
      <c r="A4178" s="335">
        <v>28</v>
      </c>
      <c r="B4178" s="375">
        <v>40367</v>
      </c>
      <c r="C4178" s="335">
        <v>30</v>
      </c>
      <c r="D4178" s="335">
        <v>10</v>
      </c>
      <c r="E4178" s="335">
        <v>96</v>
      </c>
    </row>
    <row r="4179" spans="1:5">
      <c r="A4179" s="335">
        <v>28</v>
      </c>
      <c r="B4179" s="375">
        <v>40367</v>
      </c>
      <c r="C4179" s="335">
        <v>0</v>
      </c>
      <c r="D4179" s="335">
        <v>10</v>
      </c>
      <c r="E4179" s="335">
        <v>86</v>
      </c>
    </row>
    <row r="4180" spans="1:5">
      <c r="A4180" s="335">
        <v>28</v>
      </c>
      <c r="B4180" s="375">
        <v>40367</v>
      </c>
      <c r="C4180" s="335">
        <v>0</v>
      </c>
      <c r="D4180" s="335">
        <v>10</v>
      </c>
      <c r="E4180" s="335">
        <v>79</v>
      </c>
    </row>
    <row r="4181" spans="1:5">
      <c r="A4181" s="335">
        <v>28</v>
      </c>
      <c r="B4181" s="375">
        <v>40367</v>
      </c>
      <c r="C4181" s="335">
        <v>0</v>
      </c>
      <c r="D4181" s="335">
        <v>10</v>
      </c>
      <c r="E4181" s="335">
        <v>89</v>
      </c>
    </row>
    <row r="4182" spans="1:5">
      <c r="A4182" s="335">
        <v>28</v>
      </c>
      <c r="B4182" s="375">
        <v>40367</v>
      </c>
      <c r="C4182" s="335">
        <v>0</v>
      </c>
      <c r="D4182" s="335">
        <v>10</v>
      </c>
      <c r="E4182" s="335">
        <v>98</v>
      </c>
    </row>
    <row r="4183" spans="1:5">
      <c r="A4183" s="335">
        <v>28</v>
      </c>
      <c r="B4183" s="375">
        <v>40367</v>
      </c>
      <c r="C4183" s="335">
        <v>0</v>
      </c>
      <c r="D4183" s="335">
        <v>10</v>
      </c>
      <c r="E4183" s="335">
        <v>90</v>
      </c>
    </row>
    <row r="4184" spans="1:5">
      <c r="A4184" s="335">
        <v>28</v>
      </c>
      <c r="B4184" s="375">
        <v>40367</v>
      </c>
      <c r="C4184" s="335">
        <v>0</v>
      </c>
      <c r="D4184" s="335">
        <v>10</v>
      </c>
      <c r="E4184" s="335">
        <v>83</v>
      </c>
    </row>
    <row r="4185" spans="1:5">
      <c r="A4185" s="335">
        <v>28</v>
      </c>
      <c r="B4185" s="375">
        <v>40367</v>
      </c>
      <c r="C4185" s="335">
        <v>0</v>
      </c>
      <c r="D4185" s="335">
        <v>10</v>
      </c>
      <c r="E4185" s="335">
        <v>83</v>
      </c>
    </row>
    <row r="4186" spans="1:5">
      <c r="A4186" s="335">
        <v>28</v>
      </c>
      <c r="B4186" s="375">
        <v>40367</v>
      </c>
      <c r="C4186" s="335">
        <v>0</v>
      </c>
      <c r="D4186" s="335" t="s">
        <v>399</v>
      </c>
      <c r="E4186" s="335">
        <v>47</v>
      </c>
    </row>
    <row r="4187" spans="1:5">
      <c r="A4187" s="335">
        <v>28</v>
      </c>
      <c r="B4187" s="375">
        <v>40367</v>
      </c>
      <c r="C4187" s="335">
        <v>0</v>
      </c>
      <c r="D4187" s="335">
        <v>71</v>
      </c>
      <c r="E4187" s="335">
        <v>169</v>
      </c>
    </row>
    <row r="4188" spans="1:5">
      <c r="A4188" s="335">
        <v>28</v>
      </c>
      <c r="B4188" s="375">
        <v>40367</v>
      </c>
      <c r="C4188" s="335">
        <v>0</v>
      </c>
      <c r="D4188" s="335">
        <v>70</v>
      </c>
      <c r="E4188" s="335">
        <v>106</v>
      </c>
    </row>
    <row r="4189" spans="1:5">
      <c r="A4189" s="335">
        <v>28</v>
      </c>
      <c r="B4189" s="375">
        <v>40367</v>
      </c>
      <c r="C4189" s="335">
        <v>0</v>
      </c>
      <c r="D4189" s="335">
        <v>70</v>
      </c>
      <c r="E4189" s="335">
        <v>122</v>
      </c>
    </row>
    <row r="4190" spans="1:5">
      <c r="A4190" s="335">
        <v>28</v>
      </c>
      <c r="B4190" s="375">
        <v>40367</v>
      </c>
      <c r="C4190" s="335">
        <v>0</v>
      </c>
      <c r="D4190" s="335">
        <v>70</v>
      </c>
      <c r="E4190" s="335">
        <v>94</v>
      </c>
    </row>
    <row r="4191" spans="1:5">
      <c r="A4191" s="335">
        <v>28</v>
      </c>
      <c r="B4191" s="375">
        <v>40368</v>
      </c>
      <c r="C4191" s="335">
        <v>0</v>
      </c>
      <c r="D4191" s="335">
        <v>10</v>
      </c>
      <c r="E4191" s="335">
        <v>91</v>
      </c>
    </row>
    <row r="4192" spans="1:5">
      <c r="A4192" s="335">
        <v>28</v>
      </c>
      <c r="B4192" s="375">
        <v>40368</v>
      </c>
      <c r="C4192" s="335">
        <v>0</v>
      </c>
      <c r="D4192" s="335">
        <v>10</v>
      </c>
      <c r="E4192" s="335">
        <v>80</v>
      </c>
    </row>
    <row r="4193" spans="1:5">
      <c r="A4193" s="335">
        <v>28</v>
      </c>
      <c r="B4193" s="375">
        <v>40368</v>
      </c>
      <c r="C4193" s="335">
        <v>0</v>
      </c>
      <c r="D4193" s="335">
        <v>10</v>
      </c>
      <c r="E4193" s="335">
        <v>89</v>
      </c>
    </row>
    <row r="4194" spans="1:5">
      <c r="A4194" s="335">
        <v>28</v>
      </c>
      <c r="B4194" s="375">
        <v>40368</v>
      </c>
      <c r="C4194" s="335">
        <v>0</v>
      </c>
      <c r="D4194" s="335">
        <v>10</v>
      </c>
      <c r="E4194" s="335">
        <v>90</v>
      </c>
    </row>
    <row r="4195" spans="1:5">
      <c r="A4195" s="335">
        <v>28</v>
      </c>
      <c r="B4195" s="375">
        <v>40368</v>
      </c>
      <c r="C4195" s="335">
        <v>0</v>
      </c>
      <c r="D4195" s="335">
        <v>10</v>
      </c>
      <c r="E4195" s="335">
        <v>82</v>
      </c>
    </row>
    <row r="4196" spans="1:5">
      <c r="A4196" s="335">
        <v>28</v>
      </c>
      <c r="B4196" s="375">
        <v>40368</v>
      </c>
      <c r="C4196" s="335">
        <v>0</v>
      </c>
      <c r="D4196" s="335">
        <v>10</v>
      </c>
      <c r="E4196" s="335">
        <v>87</v>
      </c>
    </row>
    <row r="4197" spans="1:5">
      <c r="A4197" s="335">
        <v>28</v>
      </c>
      <c r="B4197" s="375">
        <v>40368</v>
      </c>
      <c r="C4197" s="335">
        <v>0</v>
      </c>
      <c r="D4197" s="335">
        <v>10</v>
      </c>
      <c r="E4197" s="335">
        <v>84</v>
      </c>
    </row>
    <row r="4198" spans="1:5">
      <c r="A4198" s="335">
        <v>28</v>
      </c>
      <c r="B4198" s="375">
        <v>40368</v>
      </c>
      <c r="C4198" s="335">
        <v>0</v>
      </c>
      <c r="D4198" s="335">
        <v>10</v>
      </c>
      <c r="E4198" s="335">
        <v>90</v>
      </c>
    </row>
    <row r="4199" spans="1:5">
      <c r="A4199" s="335">
        <v>28</v>
      </c>
      <c r="B4199" s="375">
        <v>40368</v>
      </c>
      <c r="C4199" s="335">
        <v>0</v>
      </c>
      <c r="D4199" s="335">
        <v>10</v>
      </c>
      <c r="E4199" s="335">
        <v>81</v>
      </c>
    </row>
    <row r="4200" spans="1:5">
      <c r="A4200" s="335">
        <v>28</v>
      </c>
      <c r="B4200" s="375">
        <v>40368</v>
      </c>
      <c r="C4200" s="335">
        <v>0</v>
      </c>
      <c r="D4200" s="335">
        <v>10</v>
      </c>
      <c r="E4200" s="335">
        <v>90</v>
      </c>
    </row>
    <row r="4201" spans="1:5">
      <c r="A4201" s="335">
        <v>28</v>
      </c>
      <c r="B4201" s="375">
        <v>40368</v>
      </c>
      <c r="C4201" s="335">
        <v>0</v>
      </c>
      <c r="D4201" s="335">
        <v>61</v>
      </c>
      <c r="E4201" s="335">
        <v>112</v>
      </c>
    </row>
    <row r="4202" spans="1:5">
      <c r="A4202" s="335">
        <v>28</v>
      </c>
      <c r="B4202" s="375">
        <v>40368</v>
      </c>
      <c r="C4202" s="335">
        <v>0</v>
      </c>
      <c r="D4202" s="335">
        <v>70</v>
      </c>
      <c r="E4202" s="335">
        <v>94</v>
      </c>
    </row>
    <row r="4203" spans="1:5">
      <c r="A4203" s="335">
        <v>28</v>
      </c>
      <c r="B4203" s="375">
        <v>40368</v>
      </c>
      <c r="C4203" s="335">
        <v>0</v>
      </c>
      <c r="D4203" s="335">
        <v>70</v>
      </c>
      <c r="E4203" s="335">
        <v>96</v>
      </c>
    </row>
    <row r="4204" spans="1:5">
      <c r="A4204" s="335">
        <v>28</v>
      </c>
      <c r="B4204" s="375">
        <v>40368</v>
      </c>
      <c r="C4204" s="335">
        <v>0</v>
      </c>
      <c r="D4204" s="335">
        <v>70</v>
      </c>
      <c r="E4204" s="335">
        <v>111</v>
      </c>
    </row>
    <row r="4205" spans="1:5">
      <c r="A4205" s="335">
        <v>28</v>
      </c>
      <c r="B4205" s="375">
        <v>40369</v>
      </c>
      <c r="C4205" s="335">
        <v>30</v>
      </c>
      <c r="D4205" s="335">
        <v>10</v>
      </c>
      <c r="E4205" s="335">
        <v>91</v>
      </c>
    </row>
    <row r="4206" spans="1:5">
      <c r="A4206" s="335">
        <v>28</v>
      </c>
      <c r="B4206" s="375">
        <v>40369</v>
      </c>
      <c r="C4206" s="335">
        <v>30</v>
      </c>
      <c r="D4206" s="335">
        <v>10</v>
      </c>
      <c r="E4206" s="335">
        <v>96</v>
      </c>
    </row>
    <row r="4207" spans="1:5">
      <c r="A4207" s="335">
        <v>28</v>
      </c>
      <c r="B4207" s="375">
        <v>40369</v>
      </c>
      <c r="C4207" s="335">
        <v>30</v>
      </c>
      <c r="D4207" s="335">
        <v>10</v>
      </c>
      <c r="E4207" s="335">
        <v>101</v>
      </c>
    </row>
    <row r="4208" spans="1:5">
      <c r="A4208" s="335">
        <v>28</v>
      </c>
      <c r="B4208" s="375">
        <v>40369</v>
      </c>
      <c r="C4208" s="335">
        <v>30</v>
      </c>
      <c r="D4208" s="335">
        <v>10</v>
      </c>
      <c r="E4208" s="335">
        <v>103</v>
      </c>
    </row>
    <row r="4209" spans="1:5">
      <c r="A4209" s="335">
        <v>28</v>
      </c>
      <c r="B4209" s="375">
        <v>40369</v>
      </c>
      <c r="C4209" s="335">
        <v>30</v>
      </c>
      <c r="D4209" s="335">
        <v>10</v>
      </c>
      <c r="E4209" s="335">
        <v>90</v>
      </c>
    </row>
    <row r="4210" spans="1:5">
      <c r="A4210" s="335">
        <v>28</v>
      </c>
      <c r="B4210" s="375">
        <v>40369</v>
      </c>
      <c r="C4210" s="335">
        <v>30</v>
      </c>
      <c r="D4210" s="335">
        <v>10</v>
      </c>
      <c r="E4210" s="335">
        <v>106</v>
      </c>
    </row>
    <row r="4211" spans="1:5">
      <c r="A4211" s="335">
        <v>28</v>
      </c>
      <c r="B4211" s="375">
        <v>40369</v>
      </c>
      <c r="C4211" s="335">
        <v>30</v>
      </c>
      <c r="D4211" s="335">
        <v>10</v>
      </c>
      <c r="E4211" s="335">
        <v>103</v>
      </c>
    </row>
    <row r="4212" spans="1:5">
      <c r="A4212" s="335">
        <v>28</v>
      </c>
      <c r="B4212" s="375">
        <v>40369</v>
      </c>
      <c r="C4212" s="335">
        <v>30</v>
      </c>
      <c r="D4212" s="335">
        <v>10</v>
      </c>
      <c r="E4212" s="335">
        <v>93</v>
      </c>
    </row>
    <row r="4213" spans="1:5">
      <c r="A4213" s="335">
        <v>28</v>
      </c>
      <c r="B4213" s="375">
        <v>40369</v>
      </c>
      <c r="C4213" s="335">
        <v>30</v>
      </c>
      <c r="D4213" s="335">
        <v>10</v>
      </c>
      <c r="E4213" s="335">
        <v>100</v>
      </c>
    </row>
    <row r="4214" spans="1:5">
      <c r="A4214" s="335">
        <v>28</v>
      </c>
      <c r="B4214" s="375">
        <v>40369</v>
      </c>
      <c r="C4214" s="335">
        <v>0</v>
      </c>
      <c r="D4214" s="335">
        <v>61</v>
      </c>
      <c r="E4214" s="335">
        <v>135</v>
      </c>
    </row>
    <row r="4215" spans="1:5">
      <c r="A4215" s="335">
        <v>28</v>
      </c>
      <c r="B4215" s="375">
        <v>40369</v>
      </c>
      <c r="C4215" s="335">
        <v>0</v>
      </c>
      <c r="D4215" s="335">
        <v>70</v>
      </c>
      <c r="E4215" s="335">
        <v>72</v>
      </c>
    </row>
    <row r="4216" spans="1:5">
      <c r="A4216" s="335">
        <v>28</v>
      </c>
      <c r="B4216" s="375">
        <v>40369</v>
      </c>
      <c r="C4216" s="335">
        <v>0</v>
      </c>
      <c r="D4216" s="335">
        <v>10</v>
      </c>
      <c r="E4216" s="335">
        <v>92</v>
      </c>
    </row>
    <row r="4217" spans="1:5">
      <c r="A4217" s="335">
        <v>28</v>
      </c>
      <c r="B4217" s="375">
        <v>40369</v>
      </c>
      <c r="C4217" s="335">
        <v>0</v>
      </c>
      <c r="D4217" s="335">
        <v>10</v>
      </c>
      <c r="E4217" s="335">
        <v>80</v>
      </c>
    </row>
    <row r="4218" spans="1:5">
      <c r="A4218" s="335">
        <v>28</v>
      </c>
      <c r="B4218" s="375">
        <v>40369</v>
      </c>
      <c r="C4218" s="335">
        <v>0</v>
      </c>
      <c r="D4218" s="335">
        <v>10</v>
      </c>
      <c r="E4218" s="335">
        <v>90</v>
      </c>
    </row>
    <row r="4219" spans="1:5">
      <c r="A4219" s="335">
        <v>28</v>
      </c>
      <c r="B4219" s="375">
        <v>40369</v>
      </c>
      <c r="C4219" s="335">
        <v>0</v>
      </c>
      <c r="D4219" s="335">
        <v>10</v>
      </c>
      <c r="E4219" s="335">
        <v>82</v>
      </c>
    </row>
    <row r="4220" spans="1:5">
      <c r="A4220" s="335">
        <v>28</v>
      </c>
      <c r="B4220" s="375">
        <v>40369</v>
      </c>
      <c r="C4220" s="335">
        <v>0</v>
      </c>
      <c r="D4220" s="335">
        <v>10</v>
      </c>
      <c r="E4220" s="335">
        <v>87</v>
      </c>
    </row>
    <row r="4221" spans="1:5">
      <c r="A4221" s="335">
        <v>28</v>
      </c>
      <c r="B4221" s="375">
        <v>40369</v>
      </c>
      <c r="C4221" s="335">
        <v>0</v>
      </c>
      <c r="D4221" s="335">
        <v>10</v>
      </c>
      <c r="E4221" s="335">
        <v>85</v>
      </c>
    </row>
    <row r="4222" spans="1:5">
      <c r="A4222" s="335">
        <v>28</v>
      </c>
      <c r="B4222" s="375">
        <v>40369</v>
      </c>
      <c r="C4222" s="335">
        <v>0</v>
      </c>
      <c r="D4222" s="335">
        <v>10</v>
      </c>
      <c r="E4222" s="335">
        <v>81</v>
      </c>
    </row>
    <row r="4223" spans="1:5">
      <c r="A4223" s="335">
        <v>28</v>
      </c>
      <c r="B4223" s="375">
        <v>40369</v>
      </c>
      <c r="C4223" s="335">
        <v>0</v>
      </c>
      <c r="D4223" s="335">
        <v>10</v>
      </c>
      <c r="E4223" s="335">
        <v>82</v>
      </c>
    </row>
    <row r="4224" spans="1:5">
      <c r="A4224" s="335">
        <v>28</v>
      </c>
      <c r="B4224" s="375">
        <v>40369</v>
      </c>
      <c r="C4224" s="335">
        <v>0</v>
      </c>
      <c r="D4224" s="335">
        <v>10</v>
      </c>
      <c r="E4224" s="335">
        <v>82</v>
      </c>
    </row>
    <row r="4225" spans="1:5">
      <c r="A4225" s="335">
        <v>28</v>
      </c>
      <c r="B4225" s="375">
        <v>40369</v>
      </c>
      <c r="C4225" s="335">
        <v>0</v>
      </c>
      <c r="D4225" s="335">
        <v>10</v>
      </c>
      <c r="E4225" s="335">
        <v>84</v>
      </c>
    </row>
    <row r="4226" spans="1:5">
      <c r="A4226" s="335">
        <v>29</v>
      </c>
      <c r="B4226" s="375">
        <v>40373</v>
      </c>
      <c r="C4226" s="335">
        <v>30</v>
      </c>
      <c r="D4226" s="335">
        <v>10</v>
      </c>
      <c r="E4226" s="335">
        <v>105</v>
      </c>
    </row>
    <row r="4227" spans="1:5">
      <c r="A4227" s="335">
        <v>29</v>
      </c>
      <c r="B4227" s="375">
        <v>40373</v>
      </c>
      <c r="C4227" s="335">
        <v>30</v>
      </c>
      <c r="D4227" s="335">
        <v>10</v>
      </c>
      <c r="E4227" s="335">
        <v>104</v>
      </c>
    </row>
    <row r="4228" spans="1:5">
      <c r="A4228" s="335">
        <v>29</v>
      </c>
      <c r="B4228" s="375">
        <v>40373</v>
      </c>
      <c r="C4228" s="335">
        <v>0</v>
      </c>
      <c r="D4228" s="335">
        <v>10</v>
      </c>
      <c r="E4228" s="335">
        <v>78</v>
      </c>
    </row>
    <row r="4229" spans="1:5">
      <c r="A4229" s="335">
        <v>29</v>
      </c>
      <c r="B4229" s="375">
        <v>40373</v>
      </c>
      <c r="C4229" s="335">
        <v>0</v>
      </c>
      <c r="D4229" s="335">
        <v>10</v>
      </c>
      <c r="E4229" s="335">
        <v>85</v>
      </c>
    </row>
    <row r="4230" spans="1:5">
      <c r="A4230" s="335">
        <v>29</v>
      </c>
      <c r="B4230" s="375">
        <v>40373</v>
      </c>
      <c r="C4230" s="335">
        <v>0</v>
      </c>
      <c r="D4230" s="335">
        <v>10</v>
      </c>
      <c r="E4230" s="335">
        <v>87</v>
      </c>
    </row>
    <row r="4231" spans="1:5">
      <c r="A4231" s="335">
        <v>29</v>
      </c>
      <c r="B4231" s="375">
        <v>40373</v>
      </c>
      <c r="C4231" s="335">
        <v>0</v>
      </c>
      <c r="D4231" s="335">
        <v>70</v>
      </c>
      <c r="E4231" s="335">
        <v>110</v>
      </c>
    </row>
    <row r="4232" spans="1:5">
      <c r="A4232" s="335">
        <v>29</v>
      </c>
      <c r="B4232" s="375">
        <v>40373</v>
      </c>
      <c r="C4232" s="335">
        <v>0</v>
      </c>
      <c r="D4232" s="335">
        <v>70</v>
      </c>
      <c r="E4232" s="335">
        <v>95</v>
      </c>
    </row>
    <row r="4233" spans="1:5">
      <c r="A4233" s="335">
        <v>29</v>
      </c>
      <c r="B4233" s="375">
        <v>40373</v>
      </c>
      <c r="C4233" s="335">
        <v>0</v>
      </c>
      <c r="D4233" s="335">
        <v>100</v>
      </c>
      <c r="E4233" s="335">
        <v>131</v>
      </c>
    </row>
    <row r="4234" spans="1:5">
      <c r="A4234" s="335">
        <v>29</v>
      </c>
      <c r="B4234" s="375">
        <v>40373</v>
      </c>
      <c r="C4234" s="335">
        <v>0</v>
      </c>
      <c r="D4234" s="335">
        <v>100</v>
      </c>
      <c r="E4234" s="335">
        <v>127</v>
      </c>
    </row>
    <row r="4235" spans="1:5">
      <c r="A4235" s="335">
        <v>29</v>
      </c>
      <c r="B4235" s="375">
        <v>40374</v>
      </c>
      <c r="C4235" s="335">
        <v>30</v>
      </c>
      <c r="D4235" s="335">
        <v>10</v>
      </c>
      <c r="E4235" s="335">
        <v>96</v>
      </c>
    </row>
    <row r="4236" spans="1:5">
      <c r="A4236" s="335">
        <v>29</v>
      </c>
      <c r="B4236" s="375">
        <v>40374</v>
      </c>
      <c r="C4236" s="335">
        <v>30</v>
      </c>
      <c r="D4236" s="335">
        <v>10</v>
      </c>
      <c r="E4236" s="335">
        <v>92</v>
      </c>
    </row>
    <row r="4237" spans="1:5">
      <c r="A4237" s="335">
        <v>29</v>
      </c>
      <c r="B4237" s="375">
        <v>40374</v>
      </c>
      <c r="C4237" s="335">
        <v>0</v>
      </c>
      <c r="D4237" s="335">
        <v>10</v>
      </c>
      <c r="E4237" s="335">
        <v>87</v>
      </c>
    </row>
    <row r="4238" spans="1:5">
      <c r="A4238" s="335">
        <v>29</v>
      </c>
      <c r="B4238" s="375">
        <v>40374</v>
      </c>
      <c r="C4238" s="335">
        <v>0</v>
      </c>
      <c r="D4238" s="335">
        <v>70</v>
      </c>
      <c r="E4238" s="335">
        <v>99</v>
      </c>
    </row>
    <row r="4239" spans="1:5">
      <c r="A4239" s="335">
        <v>29</v>
      </c>
      <c r="B4239" s="375">
        <v>40375</v>
      </c>
      <c r="C4239" s="335">
        <v>30</v>
      </c>
      <c r="D4239" s="335">
        <v>10</v>
      </c>
      <c r="E4239" s="335">
        <v>94</v>
      </c>
    </row>
    <row r="4240" spans="1:5">
      <c r="A4240" s="335">
        <v>29</v>
      </c>
      <c r="B4240" s="375">
        <v>40375</v>
      </c>
      <c r="C4240" s="335">
        <v>30</v>
      </c>
      <c r="D4240" s="335">
        <v>10</v>
      </c>
      <c r="E4240" s="335">
        <v>105</v>
      </c>
    </row>
    <row r="4241" spans="1:5">
      <c r="A4241" s="335">
        <v>29</v>
      </c>
      <c r="B4241" s="375">
        <v>40375</v>
      </c>
      <c r="C4241" s="335">
        <v>0</v>
      </c>
      <c r="D4241" s="335">
        <v>10</v>
      </c>
      <c r="E4241" s="335">
        <v>86</v>
      </c>
    </row>
    <row r="4242" spans="1:5">
      <c r="A4242" s="335">
        <v>29</v>
      </c>
      <c r="B4242" s="375">
        <v>40375</v>
      </c>
      <c r="C4242" s="335">
        <v>0</v>
      </c>
      <c r="D4242" s="335">
        <v>10</v>
      </c>
      <c r="E4242" s="335">
        <v>89</v>
      </c>
    </row>
    <row r="4243" spans="1:5">
      <c r="A4243" s="335">
        <v>29</v>
      </c>
      <c r="B4243" s="375">
        <v>40375</v>
      </c>
      <c r="C4243" s="335">
        <v>0</v>
      </c>
      <c r="D4243" s="335">
        <v>10</v>
      </c>
      <c r="E4243" s="335">
        <v>88</v>
      </c>
    </row>
    <row r="4244" spans="1:5">
      <c r="A4244" s="335">
        <v>29</v>
      </c>
      <c r="B4244" s="375">
        <v>40375</v>
      </c>
      <c r="C4244" s="335">
        <v>0</v>
      </c>
      <c r="D4244" s="335">
        <v>10</v>
      </c>
      <c r="E4244" s="335">
        <v>88</v>
      </c>
    </row>
    <row r="4245" spans="1:5">
      <c r="A4245" s="335">
        <v>29</v>
      </c>
      <c r="B4245" s="375">
        <v>40375</v>
      </c>
      <c r="C4245" s="335">
        <v>0</v>
      </c>
      <c r="D4245" s="335">
        <v>10</v>
      </c>
      <c r="E4245" s="335">
        <v>81</v>
      </c>
    </row>
    <row r="4246" spans="1:5">
      <c r="A4246" s="335">
        <v>29</v>
      </c>
      <c r="B4246" s="375">
        <v>40375</v>
      </c>
      <c r="C4246" s="335">
        <v>0</v>
      </c>
      <c r="D4246" s="335">
        <v>70</v>
      </c>
      <c r="E4246" s="335">
        <v>87</v>
      </c>
    </row>
    <row r="4247" spans="1:5">
      <c r="A4247" s="335">
        <v>29</v>
      </c>
      <c r="B4247" s="375">
        <v>40375</v>
      </c>
      <c r="C4247" s="335">
        <v>0</v>
      </c>
      <c r="D4247" s="335">
        <v>70</v>
      </c>
      <c r="E4247" s="335">
        <v>105</v>
      </c>
    </row>
    <row r="4248" spans="1:5">
      <c r="A4248" s="335">
        <v>29</v>
      </c>
      <c r="B4248" s="375">
        <v>40376</v>
      </c>
      <c r="C4248" s="335">
        <v>30</v>
      </c>
      <c r="D4248" s="335">
        <v>10</v>
      </c>
      <c r="E4248" s="335">
        <v>105</v>
      </c>
    </row>
    <row r="4249" spans="1:5">
      <c r="A4249" s="335">
        <v>29</v>
      </c>
      <c r="B4249" s="375">
        <v>40376</v>
      </c>
      <c r="C4249" s="335">
        <v>30</v>
      </c>
      <c r="D4249" s="335">
        <v>10</v>
      </c>
      <c r="E4249" s="335">
        <v>98</v>
      </c>
    </row>
    <row r="4250" spans="1:5">
      <c r="A4250" s="335">
        <v>29</v>
      </c>
      <c r="B4250" s="375">
        <v>40376</v>
      </c>
      <c r="C4250" s="335">
        <v>30</v>
      </c>
      <c r="D4250" s="335">
        <v>10</v>
      </c>
      <c r="E4250" s="335">
        <v>100</v>
      </c>
    </row>
    <row r="4251" spans="1:5">
      <c r="A4251" s="335">
        <v>29</v>
      </c>
      <c r="B4251" s="375">
        <v>40376</v>
      </c>
      <c r="C4251" s="335">
        <v>30</v>
      </c>
      <c r="D4251" s="335">
        <v>10</v>
      </c>
      <c r="E4251" s="335">
        <v>90</v>
      </c>
    </row>
    <row r="4252" spans="1:5">
      <c r="A4252" s="335">
        <v>29</v>
      </c>
      <c r="B4252" s="375">
        <v>40376</v>
      </c>
      <c r="C4252" s="335">
        <v>30</v>
      </c>
      <c r="D4252" s="335">
        <v>10</v>
      </c>
      <c r="E4252" s="335">
        <v>79</v>
      </c>
    </row>
    <row r="4253" spans="1:5">
      <c r="A4253" s="335">
        <v>29</v>
      </c>
      <c r="B4253" s="375">
        <v>40376</v>
      </c>
      <c r="C4253" s="335">
        <v>0</v>
      </c>
      <c r="D4253" s="335">
        <v>10</v>
      </c>
      <c r="E4253" s="335">
        <v>85</v>
      </c>
    </row>
    <row r="4254" spans="1:5">
      <c r="A4254" s="335">
        <v>29</v>
      </c>
      <c r="B4254" s="375">
        <v>40376</v>
      </c>
      <c r="C4254" s="335">
        <v>0</v>
      </c>
      <c r="D4254" s="335">
        <v>41</v>
      </c>
      <c r="E4254" s="335">
        <v>100</v>
      </c>
    </row>
    <row r="4255" spans="1:5">
      <c r="A4255" s="335">
        <v>29</v>
      </c>
      <c r="B4255" s="375">
        <v>40376</v>
      </c>
      <c r="C4255" s="335">
        <v>0</v>
      </c>
      <c r="D4255" s="335">
        <v>70</v>
      </c>
      <c r="E4255" s="335">
        <v>89</v>
      </c>
    </row>
    <row r="4256" spans="1:5">
      <c r="A4256" s="335">
        <v>29</v>
      </c>
      <c r="B4256" s="375">
        <v>40376</v>
      </c>
      <c r="C4256" s="335">
        <v>0</v>
      </c>
      <c r="D4256" s="335">
        <v>100</v>
      </c>
      <c r="E4256" s="335">
        <v>135</v>
      </c>
    </row>
    <row r="4257" spans="1:5">
      <c r="A4257" s="335">
        <v>29</v>
      </c>
      <c r="B4257" s="375">
        <v>40377</v>
      </c>
      <c r="C4257" s="335">
        <v>30</v>
      </c>
      <c r="D4257" s="335">
        <v>10</v>
      </c>
      <c r="E4257" s="335">
        <v>109</v>
      </c>
    </row>
    <row r="4258" spans="1:5">
      <c r="A4258" s="335">
        <v>29</v>
      </c>
      <c r="B4258" s="375">
        <v>40377</v>
      </c>
      <c r="C4258" s="335">
        <v>30</v>
      </c>
      <c r="D4258" s="335">
        <v>10</v>
      </c>
      <c r="E4258" s="335">
        <v>90</v>
      </c>
    </row>
    <row r="4259" spans="1:5">
      <c r="A4259" s="335">
        <v>29</v>
      </c>
      <c r="B4259" s="375">
        <v>40377</v>
      </c>
      <c r="C4259" s="335">
        <v>30</v>
      </c>
      <c r="D4259" s="335">
        <v>10</v>
      </c>
      <c r="E4259" s="335">
        <v>99</v>
      </c>
    </row>
    <row r="4260" spans="1:5">
      <c r="A4260" s="335">
        <v>29</v>
      </c>
      <c r="B4260" s="375">
        <v>40377</v>
      </c>
      <c r="C4260" s="335">
        <v>30</v>
      </c>
      <c r="D4260" s="335">
        <v>10</v>
      </c>
      <c r="E4260" s="335">
        <v>88</v>
      </c>
    </row>
    <row r="4261" spans="1:5">
      <c r="A4261" s="335">
        <v>29</v>
      </c>
      <c r="B4261" s="375">
        <v>40377</v>
      </c>
      <c r="C4261" s="335">
        <v>0</v>
      </c>
      <c r="D4261" s="335">
        <v>10</v>
      </c>
      <c r="E4261" s="335">
        <v>88</v>
      </c>
    </row>
    <row r="4262" spans="1:5">
      <c r="A4262" s="335">
        <v>29</v>
      </c>
      <c r="B4262" s="375">
        <v>40377</v>
      </c>
      <c r="C4262" s="335">
        <v>0</v>
      </c>
      <c r="D4262" s="335">
        <v>10</v>
      </c>
      <c r="E4262" s="335">
        <v>87</v>
      </c>
    </row>
    <row r="4263" spans="1:5">
      <c r="A4263" s="335">
        <v>29</v>
      </c>
      <c r="B4263" s="375">
        <v>40377</v>
      </c>
      <c r="C4263" s="335">
        <v>0</v>
      </c>
      <c r="D4263" s="335">
        <v>10</v>
      </c>
      <c r="E4263" s="335">
        <v>85</v>
      </c>
    </row>
    <row r="4264" spans="1:5">
      <c r="A4264" s="335">
        <v>29</v>
      </c>
      <c r="B4264" s="375">
        <v>40377</v>
      </c>
      <c r="C4264" s="335">
        <v>0</v>
      </c>
      <c r="D4264" s="335">
        <v>10</v>
      </c>
      <c r="E4264" s="335">
        <v>90</v>
      </c>
    </row>
    <row r="4265" spans="1:5">
      <c r="A4265" s="335">
        <v>29</v>
      </c>
      <c r="B4265" s="375">
        <v>40377</v>
      </c>
      <c r="C4265" s="335">
        <v>0</v>
      </c>
      <c r="D4265" s="335">
        <v>61</v>
      </c>
      <c r="E4265" s="335">
        <v>141</v>
      </c>
    </row>
    <row r="4266" spans="1:5">
      <c r="A4266" s="335">
        <v>29</v>
      </c>
      <c r="B4266" s="375">
        <v>40377</v>
      </c>
      <c r="C4266" s="335">
        <v>0</v>
      </c>
      <c r="D4266" s="335">
        <v>70</v>
      </c>
      <c r="E4266" s="335">
        <v>90</v>
      </c>
    </row>
    <row r="4267" spans="1:5">
      <c r="A4267" s="335">
        <v>29</v>
      </c>
      <c r="B4267" s="375">
        <v>40377</v>
      </c>
      <c r="C4267" s="335">
        <v>0</v>
      </c>
      <c r="D4267" s="335">
        <v>91</v>
      </c>
      <c r="E4267" s="335">
        <v>177</v>
      </c>
    </row>
    <row r="4268" spans="1:5">
      <c r="A4268" s="335">
        <v>30</v>
      </c>
      <c r="B4268" s="375">
        <v>40378</v>
      </c>
      <c r="C4268" s="335">
        <v>30</v>
      </c>
      <c r="D4268" s="335">
        <v>10</v>
      </c>
      <c r="E4268" s="335">
        <v>85</v>
      </c>
    </row>
    <row r="4269" spans="1:5">
      <c r="A4269" s="335">
        <v>30</v>
      </c>
      <c r="B4269" s="375">
        <v>40378</v>
      </c>
      <c r="C4269" s="335">
        <v>0</v>
      </c>
      <c r="D4269" s="335">
        <v>10</v>
      </c>
      <c r="E4269" s="335">
        <v>90</v>
      </c>
    </row>
    <row r="4270" spans="1:5">
      <c r="A4270" s="335">
        <v>30</v>
      </c>
      <c r="B4270" s="375">
        <v>40378</v>
      </c>
      <c r="C4270" s="335">
        <v>0</v>
      </c>
      <c r="D4270" s="335">
        <v>10</v>
      </c>
      <c r="E4270" s="335">
        <v>92</v>
      </c>
    </row>
    <row r="4271" spans="1:5">
      <c r="A4271" s="335">
        <v>30</v>
      </c>
      <c r="B4271" s="375">
        <v>40378</v>
      </c>
      <c r="C4271" s="335">
        <v>0</v>
      </c>
      <c r="D4271" s="335">
        <v>10</v>
      </c>
      <c r="E4271" s="335">
        <v>94</v>
      </c>
    </row>
    <row r="4272" spans="1:5">
      <c r="A4272" s="335">
        <v>30</v>
      </c>
      <c r="B4272" s="375">
        <v>40379</v>
      </c>
      <c r="C4272" s="335">
        <v>30</v>
      </c>
      <c r="D4272" s="335">
        <v>10</v>
      </c>
      <c r="E4272" s="335">
        <v>99</v>
      </c>
    </row>
    <row r="4273" spans="1:5">
      <c r="A4273" s="335">
        <v>30</v>
      </c>
      <c r="B4273" s="375">
        <v>40379</v>
      </c>
      <c r="C4273" s="335">
        <v>30</v>
      </c>
      <c r="D4273" s="335">
        <v>10</v>
      </c>
      <c r="E4273" s="335">
        <v>101</v>
      </c>
    </row>
    <row r="4274" spans="1:5">
      <c r="A4274" s="335">
        <v>30</v>
      </c>
      <c r="B4274" s="375">
        <v>40379</v>
      </c>
      <c r="C4274" s="335">
        <v>30</v>
      </c>
      <c r="D4274" s="335">
        <v>10</v>
      </c>
      <c r="E4274" s="335">
        <v>93</v>
      </c>
    </row>
    <row r="4275" spans="1:5">
      <c r="A4275" s="335">
        <v>30</v>
      </c>
      <c r="B4275" s="375">
        <v>40379</v>
      </c>
      <c r="C4275" s="335">
        <v>0</v>
      </c>
      <c r="D4275" s="335">
        <v>10</v>
      </c>
      <c r="E4275" s="335">
        <v>87</v>
      </c>
    </row>
    <row r="4276" spans="1:5">
      <c r="A4276" s="335">
        <v>30</v>
      </c>
      <c r="B4276" s="375">
        <v>40379</v>
      </c>
      <c r="C4276" s="335">
        <v>0</v>
      </c>
      <c r="D4276" s="335">
        <v>70</v>
      </c>
      <c r="E4276" s="335">
        <v>87</v>
      </c>
    </row>
    <row r="4277" spans="1:5">
      <c r="A4277" s="335">
        <v>30</v>
      </c>
      <c r="B4277" s="375">
        <v>40379</v>
      </c>
      <c r="C4277" s="335">
        <v>0</v>
      </c>
      <c r="D4277" s="335">
        <v>100</v>
      </c>
      <c r="E4277" s="335">
        <v>138</v>
      </c>
    </row>
    <row r="4278" spans="1:5">
      <c r="A4278" s="335">
        <v>30</v>
      </c>
      <c r="B4278" s="375">
        <v>40380</v>
      </c>
      <c r="C4278" s="335">
        <v>30</v>
      </c>
      <c r="D4278" s="335">
        <v>10</v>
      </c>
      <c r="E4278" s="335">
        <v>110</v>
      </c>
    </row>
    <row r="4279" spans="1:5">
      <c r="A4279" s="335">
        <v>30</v>
      </c>
      <c r="B4279" s="375">
        <v>40380</v>
      </c>
      <c r="C4279" s="335">
        <v>30</v>
      </c>
      <c r="D4279" s="335">
        <v>10</v>
      </c>
      <c r="E4279" s="335">
        <v>103</v>
      </c>
    </row>
    <row r="4280" spans="1:5">
      <c r="A4280" s="335">
        <v>30</v>
      </c>
      <c r="B4280" s="375">
        <v>40380</v>
      </c>
      <c r="C4280" s="335">
        <v>30</v>
      </c>
      <c r="D4280" s="335">
        <v>10</v>
      </c>
      <c r="E4280" s="335">
        <v>85</v>
      </c>
    </row>
    <row r="4281" spans="1:5">
      <c r="A4281" s="335">
        <v>30</v>
      </c>
      <c r="B4281" s="375">
        <v>40380</v>
      </c>
      <c r="C4281" s="335">
        <v>0</v>
      </c>
      <c r="D4281" s="335">
        <v>10</v>
      </c>
      <c r="E4281" s="335">
        <v>93</v>
      </c>
    </row>
    <row r="4282" spans="1:5">
      <c r="A4282" s="335">
        <v>30</v>
      </c>
      <c r="B4282" s="375">
        <v>40380</v>
      </c>
      <c r="C4282" s="335">
        <v>0</v>
      </c>
      <c r="D4282" s="335">
        <v>10</v>
      </c>
      <c r="E4282" s="335">
        <v>94</v>
      </c>
    </row>
    <row r="4283" spans="1:5">
      <c r="A4283" s="335">
        <v>30</v>
      </c>
      <c r="B4283" s="375">
        <v>40380</v>
      </c>
      <c r="C4283" s="335">
        <v>0</v>
      </c>
      <c r="D4283" s="335">
        <v>91</v>
      </c>
      <c r="E4283" s="335">
        <v>177</v>
      </c>
    </row>
    <row r="4284" spans="1:5">
      <c r="A4284" s="335">
        <v>30</v>
      </c>
      <c r="B4284" s="375">
        <v>40380</v>
      </c>
      <c r="C4284" s="335">
        <v>0</v>
      </c>
      <c r="D4284" s="335">
        <v>70</v>
      </c>
      <c r="E4284" s="335">
        <v>94</v>
      </c>
    </row>
    <row r="4285" spans="1:5">
      <c r="A4285" s="335">
        <v>30</v>
      </c>
      <c r="B4285" s="375">
        <v>40380</v>
      </c>
      <c r="C4285" s="335">
        <v>0</v>
      </c>
      <c r="D4285" s="335">
        <v>70</v>
      </c>
      <c r="E4285" s="335">
        <v>99</v>
      </c>
    </row>
    <row r="4286" spans="1:5">
      <c r="A4286" s="335">
        <v>30</v>
      </c>
      <c r="B4286" s="375">
        <v>40381</v>
      </c>
      <c r="C4286" s="335">
        <v>30</v>
      </c>
      <c r="D4286" s="335">
        <v>10</v>
      </c>
      <c r="E4286" s="335">
        <v>103</v>
      </c>
    </row>
    <row r="4287" spans="1:5">
      <c r="A4287" s="335">
        <v>30</v>
      </c>
      <c r="B4287" s="375">
        <v>40381</v>
      </c>
      <c r="C4287" s="335">
        <v>30</v>
      </c>
      <c r="D4287" s="335">
        <v>10</v>
      </c>
      <c r="E4287" s="335">
        <v>90</v>
      </c>
    </row>
    <row r="4288" spans="1:5">
      <c r="A4288" s="335">
        <v>30</v>
      </c>
      <c r="B4288" s="375">
        <v>40381</v>
      </c>
      <c r="C4288" s="335">
        <v>0</v>
      </c>
      <c r="D4288" s="335">
        <v>10</v>
      </c>
      <c r="E4288" s="335">
        <v>78</v>
      </c>
    </row>
    <row r="4289" spans="1:5">
      <c r="A4289" s="335">
        <v>30</v>
      </c>
      <c r="B4289" s="375">
        <v>40381</v>
      </c>
      <c r="C4289" s="335">
        <v>0</v>
      </c>
      <c r="D4289" s="335">
        <v>10</v>
      </c>
      <c r="E4289" s="335">
        <v>89</v>
      </c>
    </row>
    <row r="4290" spans="1:5">
      <c r="A4290" s="335">
        <v>30</v>
      </c>
      <c r="B4290" s="375">
        <v>40381</v>
      </c>
      <c r="C4290" s="335">
        <v>0</v>
      </c>
      <c r="D4290" s="335">
        <v>10</v>
      </c>
      <c r="E4290" s="335">
        <v>81</v>
      </c>
    </row>
    <row r="4291" spans="1:5">
      <c r="A4291" s="335">
        <v>30</v>
      </c>
      <c r="B4291" s="375">
        <v>40381</v>
      </c>
      <c r="C4291" s="335">
        <v>0</v>
      </c>
      <c r="D4291" s="335">
        <v>61</v>
      </c>
      <c r="E4291" s="335">
        <v>146</v>
      </c>
    </row>
    <row r="4292" spans="1:5">
      <c r="A4292" s="335">
        <v>30</v>
      </c>
      <c r="B4292" s="375">
        <v>40381</v>
      </c>
      <c r="C4292" s="335">
        <v>0</v>
      </c>
      <c r="D4292" s="335">
        <v>91</v>
      </c>
      <c r="E4292" s="335">
        <v>161</v>
      </c>
    </row>
    <row r="4293" spans="1:5">
      <c r="A4293" s="335">
        <v>30</v>
      </c>
      <c r="B4293" s="375">
        <v>40381</v>
      </c>
      <c r="C4293" s="335">
        <v>0</v>
      </c>
      <c r="D4293" s="335">
        <v>100</v>
      </c>
      <c r="E4293" s="335">
        <v>136</v>
      </c>
    </row>
    <row r="4294" spans="1:5">
      <c r="A4294" s="335">
        <v>30</v>
      </c>
      <c r="B4294" s="375">
        <v>40381</v>
      </c>
      <c r="C4294" s="335">
        <v>0</v>
      </c>
      <c r="D4294" s="335">
        <v>100</v>
      </c>
      <c r="E4294" s="335">
        <v>132</v>
      </c>
    </row>
    <row r="4295" spans="1:5">
      <c r="A4295" s="335">
        <v>30</v>
      </c>
      <c r="B4295" s="375">
        <v>40382</v>
      </c>
      <c r="C4295" s="335">
        <v>0</v>
      </c>
      <c r="D4295" s="335">
        <v>10</v>
      </c>
      <c r="E4295" s="335">
        <v>95</v>
      </c>
    </row>
    <row r="4296" spans="1:5">
      <c r="A4296" s="335">
        <v>30</v>
      </c>
      <c r="B4296" s="375">
        <v>40383</v>
      </c>
      <c r="C4296" s="335">
        <v>30</v>
      </c>
      <c r="D4296" s="335">
        <v>10</v>
      </c>
      <c r="E4296" s="335">
        <v>99</v>
      </c>
    </row>
    <row r="4297" spans="1:5">
      <c r="A4297" s="335">
        <v>30</v>
      </c>
      <c r="B4297" s="375">
        <v>40384</v>
      </c>
      <c r="C4297" s="335">
        <v>0</v>
      </c>
      <c r="D4297" s="335">
        <v>10</v>
      </c>
      <c r="E4297" s="335">
        <v>89</v>
      </c>
    </row>
    <row r="4298" spans="1:5">
      <c r="A4298" s="335">
        <v>30</v>
      </c>
      <c r="B4298" s="375">
        <v>40384</v>
      </c>
      <c r="C4298" s="335">
        <v>0</v>
      </c>
      <c r="D4298" s="335">
        <v>40</v>
      </c>
      <c r="E4298" s="335">
        <v>96</v>
      </c>
    </row>
    <row r="4299" spans="1:5">
      <c r="A4299" s="335">
        <v>30</v>
      </c>
      <c r="B4299" s="375">
        <v>40384</v>
      </c>
      <c r="C4299" s="335">
        <v>0</v>
      </c>
      <c r="D4299" s="335">
        <v>70</v>
      </c>
      <c r="E4299" s="335">
        <v>92</v>
      </c>
    </row>
    <row r="4300" spans="1:5">
      <c r="A4300" s="335">
        <v>31</v>
      </c>
      <c r="B4300" s="375">
        <v>40387</v>
      </c>
      <c r="C4300" s="335">
        <v>0</v>
      </c>
      <c r="D4300" s="335">
        <v>10</v>
      </c>
      <c r="E4300" s="335">
        <v>98</v>
      </c>
    </row>
    <row r="4301" spans="1:5">
      <c r="A4301" s="335">
        <v>31</v>
      </c>
      <c r="B4301" s="375">
        <v>40387</v>
      </c>
      <c r="C4301" s="335">
        <v>0</v>
      </c>
      <c r="D4301" s="335">
        <v>70</v>
      </c>
      <c r="E4301" s="335">
        <v>115</v>
      </c>
    </row>
    <row r="4302" spans="1:5">
      <c r="A4302" s="335">
        <v>31</v>
      </c>
      <c r="B4302" s="375">
        <v>40387</v>
      </c>
      <c r="C4302" s="335">
        <v>0</v>
      </c>
      <c r="D4302" s="335">
        <v>70</v>
      </c>
      <c r="E4302" s="335">
        <v>109</v>
      </c>
    </row>
    <row r="4303" spans="1:5">
      <c r="A4303" s="335">
        <v>31</v>
      </c>
      <c r="B4303" s="375">
        <v>40387</v>
      </c>
      <c r="C4303" s="335">
        <v>0</v>
      </c>
      <c r="D4303" s="335">
        <v>70</v>
      </c>
      <c r="E4303" s="335">
        <v>120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43"/>
  <sheetViews>
    <sheetView topLeftCell="F1" workbookViewId="0">
      <selection activeCell="S7" sqref="S7:S86"/>
    </sheetView>
  </sheetViews>
  <sheetFormatPr defaultRowHeight="12.75"/>
  <cols>
    <col min="1" max="12" width="9.140625" style="330"/>
    <col min="13" max="13" width="9.140625" style="485"/>
    <col min="14" max="18" width="9.140625" style="330"/>
    <col min="19" max="19" width="9.140625" style="485"/>
    <col min="20" max="16384" width="9.140625" style="330"/>
  </cols>
  <sheetData>
    <row r="1" spans="1:45" ht="13.5" thickBot="1">
      <c r="A1" s="327" t="s">
        <v>314</v>
      </c>
      <c r="B1" s="328"/>
      <c r="C1" s="329"/>
    </row>
    <row r="2" spans="1:45" ht="18.75" thickBot="1">
      <c r="A2" s="331" t="s">
        <v>82</v>
      </c>
      <c r="B2" s="331" t="s">
        <v>93</v>
      </c>
      <c r="C2" s="331" t="s">
        <v>315</v>
      </c>
      <c r="G2" s="332" t="s">
        <v>316</v>
      </c>
      <c r="H2" s="333"/>
      <c r="I2" s="333"/>
      <c r="J2" s="333"/>
      <c r="K2" s="333"/>
      <c r="L2" s="333"/>
      <c r="M2" s="486"/>
      <c r="N2" s="334"/>
      <c r="O2" s="334"/>
      <c r="P2" s="334"/>
      <c r="Q2" s="334"/>
      <c r="R2" s="334"/>
      <c r="S2" s="486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  <c r="AR2" s="335"/>
      <c r="AS2" s="335"/>
    </row>
    <row r="3" spans="1:45" ht="13.5" thickBot="1">
      <c r="A3" s="336">
        <v>40301</v>
      </c>
      <c r="B3" s="330">
        <v>71</v>
      </c>
      <c r="C3" s="330">
        <v>106</v>
      </c>
      <c r="G3" s="337"/>
      <c r="H3" s="334"/>
      <c r="I3" s="334"/>
      <c r="J3" s="334"/>
      <c r="K3" s="334"/>
      <c r="L3" s="334"/>
      <c r="M3" s="486"/>
      <c r="N3" s="334"/>
      <c r="O3" s="334"/>
      <c r="P3" s="334"/>
      <c r="Q3" s="334"/>
      <c r="R3" s="334"/>
      <c r="S3" s="486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  <c r="AR3" s="335"/>
      <c r="AS3" s="335"/>
    </row>
    <row r="4" spans="1:45" ht="19.5" thickTop="1" thickBot="1">
      <c r="B4" s="330">
        <v>71</v>
      </c>
      <c r="C4" s="330">
        <v>168</v>
      </c>
      <c r="G4" s="338"/>
      <c r="H4" s="339"/>
      <c r="I4" s="339"/>
      <c r="J4" s="339"/>
      <c r="K4" s="498" t="s">
        <v>317</v>
      </c>
      <c r="L4" s="499"/>
      <c r="M4" s="499"/>
      <c r="N4" s="499"/>
      <c r="O4" s="499"/>
      <c r="P4" s="499"/>
      <c r="Q4" s="499"/>
      <c r="R4" s="499"/>
      <c r="S4" s="499"/>
      <c r="T4" s="499"/>
      <c r="U4" s="499"/>
      <c r="V4" s="499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500"/>
      <c r="AR4" s="340"/>
      <c r="AS4" s="340"/>
    </row>
    <row r="5" spans="1:45" ht="13.5" thickTop="1">
      <c r="B5" s="330">
        <v>70</v>
      </c>
      <c r="C5" s="330">
        <v>94</v>
      </c>
      <c r="G5" s="341"/>
      <c r="H5" s="342"/>
      <c r="I5" s="342"/>
      <c r="J5" s="342"/>
      <c r="K5" s="496" t="s">
        <v>318</v>
      </c>
      <c r="L5" s="501"/>
      <c r="M5" s="501"/>
      <c r="N5" s="497"/>
      <c r="O5" s="495" t="s">
        <v>319</v>
      </c>
      <c r="P5" s="495"/>
      <c r="Q5" s="496" t="s">
        <v>43</v>
      </c>
      <c r="R5" s="501"/>
      <c r="S5" s="501"/>
      <c r="T5" s="497"/>
      <c r="U5" s="495" t="s">
        <v>320</v>
      </c>
      <c r="V5" s="495"/>
      <c r="W5" s="496" t="s">
        <v>321</v>
      </c>
      <c r="X5" s="497"/>
      <c r="Y5" s="495" t="s">
        <v>322</v>
      </c>
      <c r="Z5" s="495"/>
      <c r="AA5" s="495"/>
      <c r="AB5" s="496" t="s">
        <v>323</v>
      </c>
      <c r="AC5" s="497"/>
      <c r="AD5" s="495" t="s">
        <v>324</v>
      </c>
      <c r="AE5" s="495"/>
      <c r="AF5" s="496" t="s">
        <v>325</v>
      </c>
      <c r="AG5" s="497"/>
      <c r="AH5" s="495" t="s">
        <v>326</v>
      </c>
      <c r="AI5" s="495"/>
      <c r="AJ5" s="496" t="s">
        <v>327</v>
      </c>
      <c r="AK5" s="497"/>
      <c r="AL5" s="495" t="s">
        <v>328</v>
      </c>
      <c r="AM5" s="495"/>
      <c r="AN5" s="496" t="s">
        <v>329</v>
      </c>
      <c r="AO5" s="497"/>
      <c r="AP5" s="495" t="s">
        <v>330</v>
      </c>
      <c r="AQ5" s="495"/>
      <c r="AR5" s="343"/>
      <c r="AS5" s="344"/>
    </row>
    <row r="6" spans="1:45" ht="13.5" thickBot="1">
      <c r="B6" s="330">
        <v>70</v>
      </c>
      <c r="C6" s="330">
        <v>96</v>
      </c>
      <c r="G6" s="345" t="s">
        <v>82</v>
      </c>
      <c r="H6" s="346" t="s">
        <v>331</v>
      </c>
      <c r="I6" s="346" t="s">
        <v>332</v>
      </c>
      <c r="J6" s="346" t="s">
        <v>333</v>
      </c>
      <c r="K6" s="347" t="s">
        <v>334</v>
      </c>
      <c r="L6" s="346" t="s">
        <v>335</v>
      </c>
      <c r="M6" s="487" t="s">
        <v>336</v>
      </c>
      <c r="N6" s="348" t="s">
        <v>337</v>
      </c>
      <c r="O6" s="346" t="s">
        <v>208</v>
      </c>
      <c r="P6" s="346" t="s">
        <v>335</v>
      </c>
      <c r="Q6" s="347" t="s">
        <v>334</v>
      </c>
      <c r="R6" s="346" t="s">
        <v>335</v>
      </c>
      <c r="S6" s="487" t="s">
        <v>338</v>
      </c>
      <c r="T6" s="348" t="s">
        <v>337</v>
      </c>
      <c r="U6" s="346" t="s">
        <v>208</v>
      </c>
      <c r="V6" s="346" t="s">
        <v>335</v>
      </c>
      <c r="W6" s="347" t="s">
        <v>208</v>
      </c>
      <c r="X6" s="348" t="s">
        <v>335</v>
      </c>
      <c r="Y6" s="346" t="s">
        <v>334</v>
      </c>
      <c r="Z6" s="346" t="s">
        <v>335</v>
      </c>
      <c r="AA6" s="346" t="s">
        <v>337</v>
      </c>
      <c r="AB6" s="347" t="s">
        <v>208</v>
      </c>
      <c r="AC6" s="348" t="s">
        <v>335</v>
      </c>
      <c r="AD6" s="346" t="s">
        <v>208</v>
      </c>
      <c r="AE6" s="346" t="s">
        <v>335</v>
      </c>
      <c r="AF6" s="347" t="s">
        <v>208</v>
      </c>
      <c r="AG6" s="348" t="s">
        <v>335</v>
      </c>
      <c r="AH6" s="346" t="s">
        <v>208</v>
      </c>
      <c r="AI6" s="346" t="s">
        <v>335</v>
      </c>
      <c r="AJ6" s="347" t="s">
        <v>208</v>
      </c>
      <c r="AK6" s="348" t="s">
        <v>335</v>
      </c>
      <c r="AL6" s="346" t="s">
        <v>208</v>
      </c>
      <c r="AM6" s="346" t="s">
        <v>335</v>
      </c>
      <c r="AN6" s="347" t="s">
        <v>208</v>
      </c>
      <c r="AO6" s="348" t="s">
        <v>335</v>
      </c>
      <c r="AP6" s="346" t="s">
        <v>208</v>
      </c>
      <c r="AQ6" s="346" t="s">
        <v>335</v>
      </c>
      <c r="AR6" s="347" t="s">
        <v>339</v>
      </c>
      <c r="AS6" s="346"/>
    </row>
    <row r="7" spans="1:45" ht="13.5" thickTop="1">
      <c r="B7" s="330">
        <v>61</v>
      </c>
      <c r="C7" s="330">
        <v>130</v>
      </c>
      <c r="G7" s="349">
        <v>40273</v>
      </c>
      <c r="H7" s="350" t="s">
        <v>340</v>
      </c>
      <c r="I7" s="350"/>
      <c r="J7" s="350"/>
      <c r="K7" s="351">
        <v>0</v>
      </c>
      <c r="L7" s="350">
        <v>0</v>
      </c>
      <c r="M7" s="488">
        <v>0</v>
      </c>
      <c r="N7" s="352"/>
      <c r="O7" s="350">
        <v>0</v>
      </c>
      <c r="P7" s="350">
        <v>0</v>
      </c>
      <c r="Q7" s="351">
        <v>0</v>
      </c>
      <c r="R7" s="350">
        <v>0</v>
      </c>
      <c r="S7" s="488">
        <v>0</v>
      </c>
      <c r="T7" s="352"/>
      <c r="U7" s="350">
        <v>0</v>
      </c>
      <c r="V7" s="350">
        <v>0</v>
      </c>
      <c r="W7" s="351">
        <v>0</v>
      </c>
      <c r="X7" s="352">
        <v>0</v>
      </c>
      <c r="Y7" s="350">
        <v>0</v>
      </c>
      <c r="Z7" s="350">
        <v>0</v>
      </c>
      <c r="AA7" s="350"/>
      <c r="AB7" s="351">
        <v>0</v>
      </c>
      <c r="AC7" s="352">
        <v>0</v>
      </c>
      <c r="AD7" s="350">
        <v>0</v>
      </c>
      <c r="AE7" s="350">
        <v>0</v>
      </c>
      <c r="AF7" s="351">
        <v>0</v>
      </c>
      <c r="AG7" s="352">
        <v>0</v>
      </c>
      <c r="AH7" s="350">
        <v>0</v>
      </c>
      <c r="AI7" s="350">
        <v>0</v>
      </c>
      <c r="AJ7" s="351">
        <v>0</v>
      </c>
      <c r="AK7" s="352">
        <v>0</v>
      </c>
      <c r="AL7" s="350">
        <v>0</v>
      </c>
      <c r="AM7" s="350">
        <v>0</v>
      </c>
      <c r="AN7" s="351">
        <v>0</v>
      </c>
      <c r="AO7" s="352">
        <v>0</v>
      </c>
      <c r="AP7" s="350">
        <v>0</v>
      </c>
      <c r="AQ7" s="350">
        <v>0</v>
      </c>
      <c r="AR7" s="353" t="s">
        <v>341</v>
      </c>
      <c r="AS7" s="350"/>
    </row>
    <row r="8" spans="1:45">
      <c r="B8" s="330">
        <v>61</v>
      </c>
      <c r="C8" s="330">
        <v>138</v>
      </c>
      <c r="G8" s="354">
        <v>40274</v>
      </c>
      <c r="H8" s="350" t="s">
        <v>342</v>
      </c>
      <c r="I8" s="342"/>
      <c r="J8" s="355" t="s">
        <v>343</v>
      </c>
      <c r="K8" s="356">
        <v>0</v>
      </c>
      <c r="L8" s="342">
        <v>0</v>
      </c>
      <c r="M8" s="488">
        <v>0</v>
      </c>
      <c r="N8" s="357"/>
      <c r="O8" s="342">
        <v>0</v>
      </c>
      <c r="P8" s="342">
        <v>0</v>
      </c>
      <c r="Q8" s="356">
        <v>0</v>
      </c>
      <c r="R8" s="342">
        <v>0</v>
      </c>
      <c r="S8" s="488">
        <v>0</v>
      </c>
      <c r="T8" s="357"/>
      <c r="U8" s="342">
        <v>0</v>
      </c>
      <c r="V8" s="342">
        <v>0</v>
      </c>
      <c r="W8" s="356">
        <v>0</v>
      </c>
      <c r="X8" s="357">
        <v>0</v>
      </c>
      <c r="Y8" s="342">
        <v>0</v>
      </c>
      <c r="Z8" s="342">
        <v>0</v>
      </c>
      <c r="AA8" s="342"/>
      <c r="AB8" s="356">
        <v>0</v>
      </c>
      <c r="AC8" s="357">
        <v>0</v>
      </c>
      <c r="AD8" s="342">
        <v>9</v>
      </c>
      <c r="AE8" s="342">
        <v>0</v>
      </c>
      <c r="AF8" s="356">
        <v>0</v>
      </c>
      <c r="AG8" s="357">
        <v>0</v>
      </c>
      <c r="AH8" s="342">
        <v>0</v>
      </c>
      <c r="AI8" s="342">
        <v>0</v>
      </c>
      <c r="AJ8" s="356">
        <v>0</v>
      </c>
      <c r="AK8" s="357">
        <v>0</v>
      </c>
      <c r="AL8" s="342">
        <v>0</v>
      </c>
      <c r="AM8" s="342">
        <v>0</v>
      </c>
      <c r="AN8" s="356">
        <v>0</v>
      </c>
      <c r="AO8" s="357">
        <v>0</v>
      </c>
      <c r="AP8" s="342">
        <v>0</v>
      </c>
      <c r="AQ8" s="342">
        <v>0</v>
      </c>
      <c r="AR8" s="356"/>
      <c r="AS8" s="342"/>
    </row>
    <row r="9" spans="1:45">
      <c r="B9" s="330">
        <v>61</v>
      </c>
      <c r="C9" s="330">
        <v>124</v>
      </c>
      <c r="G9" s="354">
        <v>40275</v>
      </c>
      <c r="H9" s="350" t="s">
        <v>344</v>
      </c>
      <c r="I9" s="342"/>
      <c r="J9" s="355" t="s">
        <v>345</v>
      </c>
      <c r="K9" s="351">
        <v>0</v>
      </c>
      <c r="L9" s="350">
        <v>0</v>
      </c>
      <c r="M9" s="488">
        <v>0</v>
      </c>
      <c r="N9" s="357"/>
      <c r="O9" s="350">
        <v>0</v>
      </c>
      <c r="P9" s="350">
        <v>0</v>
      </c>
      <c r="Q9" s="351">
        <v>0</v>
      </c>
      <c r="R9" s="350">
        <v>0</v>
      </c>
      <c r="S9" s="488">
        <v>0</v>
      </c>
      <c r="T9" s="357"/>
      <c r="U9" s="350">
        <v>0</v>
      </c>
      <c r="V9" s="350">
        <v>0</v>
      </c>
      <c r="W9" s="351">
        <v>0</v>
      </c>
      <c r="X9" s="352">
        <v>0</v>
      </c>
      <c r="Y9" s="342">
        <v>0</v>
      </c>
      <c r="Z9" s="342">
        <v>0</v>
      </c>
      <c r="AA9" s="342"/>
      <c r="AB9" s="356">
        <v>0</v>
      </c>
      <c r="AC9" s="357">
        <v>0</v>
      </c>
      <c r="AD9" s="342">
        <v>23</v>
      </c>
      <c r="AE9" s="342">
        <v>0</v>
      </c>
      <c r="AF9" s="356">
        <v>0</v>
      </c>
      <c r="AG9" s="357">
        <v>0</v>
      </c>
      <c r="AH9" s="350">
        <v>0</v>
      </c>
      <c r="AI9" s="350">
        <v>0</v>
      </c>
      <c r="AJ9" s="356">
        <v>0</v>
      </c>
      <c r="AK9" s="357">
        <v>0</v>
      </c>
      <c r="AL9" s="350">
        <v>0</v>
      </c>
      <c r="AM9" s="350">
        <v>0</v>
      </c>
      <c r="AN9" s="351">
        <v>0</v>
      </c>
      <c r="AO9" s="352">
        <v>0</v>
      </c>
      <c r="AP9" s="350">
        <v>0</v>
      </c>
      <c r="AQ9" s="350">
        <v>0</v>
      </c>
      <c r="AR9" s="356"/>
      <c r="AS9" s="342"/>
    </row>
    <row r="10" spans="1:45">
      <c r="A10" s="336">
        <v>40308</v>
      </c>
      <c r="B10" s="330">
        <v>41</v>
      </c>
      <c r="C10" s="330">
        <v>125</v>
      </c>
      <c r="G10" s="349">
        <v>40276</v>
      </c>
      <c r="H10" s="350" t="s">
        <v>346</v>
      </c>
      <c r="I10" s="342"/>
      <c r="J10" s="355" t="s">
        <v>345</v>
      </c>
      <c r="K10" s="356">
        <v>0</v>
      </c>
      <c r="L10" s="342">
        <v>0</v>
      </c>
      <c r="M10" s="488">
        <v>0</v>
      </c>
      <c r="N10" s="357"/>
      <c r="O10" s="342">
        <v>0</v>
      </c>
      <c r="P10" s="342">
        <v>0</v>
      </c>
      <c r="Q10" s="356">
        <v>0</v>
      </c>
      <c r="R10" s="342">
        <v>0</v>
      </c>
      <c r="S10" s="488">
        <v>0</v>
      </c>
      <c r="T10" s="357"/>
      <c r="U10" s="342">
        <v>0</v>
      </c>
      <c r="V10" s="342">
        <v>0</v>
      </c>
      <c r="W10" s="356">
        <v>0</v>
      </c>
      <c r="X10" s="357">
        <v>0</v>
      </c>
      <c r="Y10" s="342">
        <v>0</v>
      </c>
      <c r="Z10" s="342">
        <v>0</v>
      </c>
      <c r="AA10" s="342"/>
      <c r="AB10" s="351">
        <v>0</v>
      </c>
      <c r="AC10" s="352">
        <v>0</v>
      </c>
      <c r="AD10" s="342">
        <v>18</v>
      </c>
      <c r="AE10" s="342">
        <v>0</v>
      </c>
      <c r="AF10" s="356">
        <v>0</v>
      </c>
      <c r="AG10" s="357">
        <v>0</v>
      </c>
      <c r="AH10" s="342">
        <v>0</v>
      </c>
      <c r="AI10" s="342">
        <v>0</v>
      </c>
      <c r="AJ10" s="356">
        <v>0</v>
      </c>
      <c r="AK10" s="357">
        <v>0</v>
      </c>
      <c r="AL10" s="342">
        <v>0</v>
      </c>
      <c r="AM10" s="342">
        <v>0</v>
      </c>
      <c r="AN10" s="356">
        <v>0</v>
      </c>
      <c r="AO10" s="357">
        <v>0</v>
      </c>
      <c r="AP10" s="342">
        <v>0</v>
      </c>
      <c r="AQ10" s="342">
        <v>0</v>
      </c>
      <c r="AR10" s="356"/>
      <c r="AS10" s="342"/>
    </row>
    <row r="11" spans="1:45">
      <c r="B11" s="330">
        <v>41</v>
      </c>
      <c r="C11" s="330">
        <v>147</v>
      </c>
      <c r="G11" s="354">
        <v>40277</v>
      </c>
      <c r="H11" s="342" t="s">
        <v>347</v>
      </c>
      <c r="I11" s="342"/>
      <c r="J11" s="355" t="s">
        <v>345</v>
      </c>
      <c r="K11" s="351">
        <v>0</v>
      </c>
      <c r="L11" s="350">
        <v>0</v>
      </c>
      <c r="M11" s="488">
        <v>0</v>
      </c>
      <c r="N11" s="357"/>
      <c r="O11" s="350">
        <v>0</v>
      </c>
      <c r="P11" s="350">
        <v>0</v>
      </c>
      <c r="Q11" s="351">
        <v>0</v>
      </c>
      <c r="R11" s="350">
        <v>0</v>
      </c>
      <c r="S11" s="488">
        <v>0</v>
      </c>
      <c r="T11" s="357"/>
      <c r="U11" s="350">
        <v>0</v>
      </c>
      <c r="V11" s="350">
        <v>0</v>
      </c>
      <c r="W11" s="351">
        <v>0</v>
      </c>
      <c r="X11" s="352">
        <v>0</v>
      </c>
      <c r="Y11" s="342">
        <v>0</v>
      </c>
      <c r="Z11" s="342">
        <v>0</v>
      </c>
      <c r="AA11" s="342"/>
      <c r="AB11" s="356">
        <v>0</v>
      </c>
      <c r="AC11" s="357">
        <v>0</v>
      </c>
      <c r="AD11" s="342">
        <v>16</v>
      </c>
      <c r="AE11" s="342">
        <v>0</v>
      </c>
      <c r="AF11" s="356">
        <v>0</v>
      </c>
      <c r="AG11" s="357">
        <v>0</v>
      </c>
      <c r="AH11" s="350">
        <v>0</v>
      </c>
      <c r="AI11" s="350">
        <v>0</v>
      </c>
      <c r="AJ11" s="356">
        <v>0</v>
      </c>
      <c r="AK11" s="357">
        <v>0</v>
      </c>
      <c r="AL11" s="350">
        <v>0</v>
      </c>
      <c r="AM11" s="350">
        <v>0</v>
      </c>
      <c r="AN11" s="351">
        <v>0</v>
      </c>
      <c r="AO11" s="352">
        <v>0</v>
      </c>
      <c r="AP11" s="350">
        <v>0</v>
      </c>
      <c r="AQ11" s="350">
        <v>0</v>
      </c>
      <c r="AR11" s="358"/>
      <c r="AS11" s="342"/>
    </row>
    <row r="12" spans="1:45">
      <c r="B12" s="330">
        <v>41</v>
      </c>
      <c r="C12" s="330">
        <v>132</v>
      </c>
      <c r="G12" s="354">
        <v>40278</v>
      </c>
      <c r="H12" s="342" t="s">
        <v>348</v>
      </c>
      <c r="I12" s="342"/>
      <c r="J12" s="355" t="s">
        <v>349</v>
      </c>
      <c r="K12" s="356">
        <v>0</v>
      </c>
      <c r="L12" s="342">
        <v>0</v>
      </c>
      <c r="M12" s="488">
        <v>0</v>
      </c>
      <c r="N12" s="357"/>
      <c r="O12" s="342">
        <v>5</v>
      </c>
      <c r="P12" s="342">
        <v>0</v>
      </c>
      <c r="Q12" s="356">
        <v>0</v>
      </c>
      <c r="R12" s="342">
        <v>0</v>
      </c>
      <c r="S12" s="488">
        <v>0</v>
      </c>
      <c r="T12" s="357"/>
      <c r="U12" s="342">
        <v>0</v>
      </c>
      <c r="V12" s="342">
        <v>0</v>
      </c>
      <c r="W12" s="356">
        <v>0</v>
      </c>
      <c r="X12" s="357">
        <v>0</v>
      </c>
      <c r="Y12" s="342">
        <v>0</v>
      </c>
      <c r="Z12" s="342">
        <v>0</v>
      </c>
      <c r="AA12" s="342"/>
      <c r="AB12" s="356">
        <v>0</v>
      </c>
      <c r="AC12" s="357">
        <v>0</v>
      </c>
      <c r="AD12" s="342">
        <v>8</v>
      </c>
      <c r="AE12" s="342">
        <v>0</v>
      </c>
      <c r="AF12" s="356">
        <v>0</v>
      </c>
      <c r="AG12" s="357">
        <v>0</v>
      </c>
      <c r="AH12" s="342">
        <v>0</v>
      </c>
      <c r="AI12" s="342">
        <v>0</v>
      </c>
      <c r="AJ12" s="356">
        <v>0</v>
      </c>
      <c r="AK12" s="357">
        <v>0</v>
      </c>
      <c r="AL12" s="342">
        <v>0</v>
      </c>
      <c r="AM12" s="342">
        <v>0</v>
      </c>
      <c r="AN12" s="356">
        <v>0</v>
      </c>
      <c r="AO12" s="357">
        <v>0</v>
      </c>
      <c r="AP12" s="342">
        <v>0</v>
      </c>
      <c r="AQ12" s="342">
        <v>0</v>
      </c>
      <c r="AR12" s="356"/>
      <c r="AS12" s="342"/>
    </row>
    <row r="13" spans="1:45">
      <c r="B13" s="330">
        <v>41</v>
      </c>
      <c r="C13" s="330">
        <v>137</v>
      </c>
      <c r="G13" s="349">
        <v>40279</v>
      </c>
      <c r="H13" s="342" t="s">
        <v>350</v>
      </c>
      <c r="I13" s="342">
        <v>15</v>
      </c>
      <c r="J13" s="355" t="s">
        <v>351</v>
      </c>
      <c r="K13" s="356">
        <v>0</v>
      </c>
      <c r="L13" s="342">
        <v>0</v>
      </c>
      <c r="M13" s="488">
        <v>0</v>
      </c>
      <c r="N13" s="357">
        <f>SUM(K7:K13)</f>
        <v>0</v>
      </c>
      <c r="O13" s="342">
        <v>1</v>
      </c>
      <c r="P13" s="342">
        <v>0</v>
      </c>
      <c r="Q13" s="351">
        <v>1</v>
      </c>
      <c r="R13" s="350">
        <v>0</v>
      </c>
      <c r="S13" s="488">
        <v>1</v>
      </c>
      <c r="T13" s="357">
        <f>SUM(Q7:Q13)</f>
        <v>1</v>
      </c>
      <c r="U13" s="350">
        <v>0</v>
      </c>
      <c r="V13" s="350">
        <v>0</v>
      </c>
      <c r="W13" s="351">
        <v>0</v>
      </c>
      <c r="X13" s="352">
        <v>0</v>
      </c>
      <c r="Y13" s="342">
        <v>0</v>
      </c>
      <c r="Z13" s="342">
        <v>0</v>
      </c>
      <c r="AA13" s="342">
        <f>SUM(Y7:Y13)</f>
        <v>0</v>
      </c>
      <c r="AB13" s="351">
        <v>0</v>
      </c>
      <c r="AC13" s="352">
        <v>0</v>
      </c>
      <c r="AD13" s="342">
        <v>16</v>
      </c>
      <c r="AE13" s="342">
        <v>0</v>
      </c>
      <c r="AF13" s="356">
        <v>0</v>
      </c>
      <c r="AG13" s="357">
        <v>0</v>
      </c>
      <c r="AH13" s="350">
        <v>0</v>
      </c>
      <c r="AI13" s="350">
        <v>0</v>
      </c>
      <c r="AJ13" s="356">
        <v>0</v>
      </c>
      <c r="AK13" s="357">
        <v>0</v>
      </c>
      <c r="AL13" s="350">
        <v>0</v>
      </c>
      <c r="AM13" s="350">
        <v>0</v>
      </c>
      <c r="AN13" s="351">
        <v>0</v>
      </c>
      <c r="AO13" s="352">
        <v>0</v>
      </c>
      <c r="AP13" s="350">
        <v>0</v>
      </c>
      <c r="AQ13" s="350">
        <v>0</v>
      </c>
      <c r="AR13" s="356"/>
      <c r="AS13" s="342"/>
    </row>
    <row r="14" spans="1:45">
      <c r="B14" s="330">
        <v>41</v>
      </c>
      <c r="C14" s="330">
        <v>142</v>
      </c>
      <c r="G14" s="354">
        <v>40280</v>
      </c>
      <c r="H14" s="342" t="s">
        <v>340</v>
      </c>
      <c r="I14" s="342"/>
      <c r="J14" s="355" t="s">
        <v>345</v>
      </c>
      <c r="K14" s="356">
        <v>0</v>
      </c>
      <c r="L14" s="342">
        <v>0</v>
      </c>
      <c r="M14" s="488">
        <v>0</v>
      </c>
      <c r="N14" s="357"/>
      <c r="O14" s="342">
        <v>6</v>
      </c>
      <c r="P14" s="342">
        <v>0</v>
      </c>
      <c r="Q14" s="356">
        <v>1</v>
      </c>
      <c r="R14" s="342">
        <v>0</v>
      </c>
      <c r="S14" s="488">
        <v>1</v>
      </c>
      <c r="T14" s="357"/>
      <c r="U14" s="342">
        <v>0</v>
      </c>
      <c r="V14" s="342">
        <v>0</v>
      </c>
      <c r="W14" s="356">
        <v>0</v>
      </c>
      <c r="X14" s="357">
        <v>0</v>
      </c>
      <c r="Y14" s="342">
        <v>0</v>
      </c>
      <c r="Z14" s="342">
        <v>0</v>
      </c>
      <c r="AA14" s="342"/>
      <c r="AB14" s="356">
        <v>0</v>
      </c>
      <c r="AC14" s="357">
        <v>0</v>
      </c>
      <c r="AD14" s="342">
        <v>46</v>
      </c>
      <c r="AE14" s="342">
        <v>0</v>
      </c>
      <c r="AF14" s="356">
        <v>1</v>
      </c>
      <c r="AG14" s="357">
        <v>0</v>
      </c>
      <c r="AH14" s="342">
        <v>0</v>
      </c>
      <c r="AI14" s="342">
        <v>0</v>
      </c>
      <c r="AJ14" s="356">
        <v>0</v>
      </c>
      <c r="AK14" s="357">
        <v>0</v>
      </c>
      <c r="AL14" s="342">
        <v>0</v>
      </c>
      <c r="AM14" s="342">
        <v>0</v>
      </c>
      <c r="AN14" s="356">
        <v>0</v>
      </c>
      <c r="AO14" s="357">
        <v>0</v>
      </c>
      <c r="AP14" s="342">
        <v>0</v>
      </c>
      <c r="AQ14" s="342">
        <v>0</v>
      </c>
      <c r="AR14" s="356"/>
      <c r="AS14" s="342"/>
    </row>
    <row r="15" spans="1:45">
      <c r="B15" s="330">
        <v>41</v>
      </c>
      <c r="C15" s="330">
        <v>160</v>
      </c>
      <c r="G15" s="354">
        <v>40281</v>
      </c>
      <c r="H15" s="342" t="s">
        <v>342</v>
      </c>
      <c r="I15" s="342"/>
      <c r="J15" s="355" t="s">
        <v>345</v>
      </c>
      <c r="K15" s="356">
        <v>1</v>
      </c>
      <c r="L15" s="342">
        <v>0</v>
      </c>
      <c r="M15" s="488">
        <v>1</v>
      </c>
      <c r="N15" s="357"/>
      <c r="O15" s="342">
        <v>7</v>
      </c>
      <c r="P15" s="342">
        <v>0</v>
      </c>
      <c r="Q15" s="356">
        <v>8</v>
      </c>
      <c r="R15" s="342">
        <v>0</v>
      </c>
      <c r="S15" s="488">
        <v>8</v>
      </c>
      <c r="T15" s="357"/>
      <c r="U15" s="350">
        <v>1</v>
      </c>
      <c r="V15" s="350">
        <v>0</v>
      </c>
      <c r="W15" s="356">
        <v>5</v>
      </c>
      <c r="X15" s="357">
        <v>0</v>
      </c>
      <c r="Y15" s="342">
        <v>6</v>
      </c>
      <c r="Z15" s="342">
        <v>0</v>
      </c>
      <c r="AA15" s="342"/>
      <c r="AB15" s="356">
        <v>0</v>
      </c>
      <c r="AC15" s="357">
        <v>0</v>
      </c>
      <c r="AD15" s="342">
        <v>34</v>
      </c>
      <c r="AE15" s="342">
        <v>0</v>
      </c>
      <c r="AF15" s="356">
        <v>3</v>
      </c>
      <c r="AG15" s="357">
        <v>0</v>
      </c>
      <c r="AH15" s="350">
        <v>0</v>
      </c>
      <c r="AI15" s="350">
        <v>0</v>
      </c>
      <c r="AJ15" s="356">
        <v>0</v>
      </c>
      <c r="AK15" s="357">
        <v>0</v>
      </c>
      <c r="AL15" s="350">
        <v>0</v>
      </c>
      <c r="AM15" s="350">
        <v>0</v>
      </c>
      <c r="AN15" s="351">
        <v>0</v>
      </c>
      <c r="AO15" s="352">
        <v>0</v>
      </c>
      <c r="AP15" s="350">
        <v>0</v>
      </c>
      <c r="AQ15" s="350">
        <v>0</v>
      </c>
      <c r="AR15" s="356"/>
      <c r="AS15" s="342"/>
    </row>
    <row r="16" spans="1:45">
      <c r="B16" s="330">
        <v>41</v>
      </c>
      <c r="C16" s="330">
        <v>122</v>
      </c>
      <c r="G16" s="349">
        <v>40282</v>
      </c>
      <c r="H16" s="342" t="s">
        <v>344</v>
      </c>
      <c r="I16" s="342"/>
      <c r="J16" s="355" t="s">
        <v>349</v>
      </c>
      <c r="K16" s="356">
        <v>0</v>
      </c>
      <c r="L16" s="342">
        <v>0</v>
      </c>
      <c r="M16" s="488">
        <v>0</v>
      </c>
      <c r="N16" s="357"/>
      <c r="O16" s="342">
        <v>1</v>
      </c>
      <c r="P16" s="342">
        <v>0</v>
      </c>
      <c r="Q16" s="356">
        <v>3</v>
      </c>
      <c r="R16" s="342">
        <v>0</v>
      </c>
      <c r="S16" s="488">
        <v>3</v>
      </c>
      <c r="T16" s="357"/>
      <c r="U16" s="342">
        <v>0</v>
      </c>
      <c r="V16" s="342">
        <v>0</v>
      </c>
      <c r="W16" s="356">
        <v>0</v>
      </c>
      <c r="X16" s="357">
        <v>0</v>
      </c>
      <c r="Y16" s="342">
        <v>0</v>
      </c>
      <c r="Z16" s="342">
        <v>0</v>
      </c>
      <c r="AA16" s="342"/>
      <c r="AB16" s="356">
        <v>0</v>
      </c>
      <c r="AC16" s="357">
        <v>0</v>
      </c>
      <c r="AD16" s="342">
        <v>29</v>
      </c>
      <c r="AE16" s="342">
        <v>0</v>
      </c>
      <c r="AF16" s="356">
        <v>2</v>
      </c>
      <c r="AG16" s="357">
        <v>0</v>
      </c>
      <c r="AH16" s="342">
        <v>0</v>
      </c>
      <c r="AI16" s="342">
        <v>0</v>
      </c>
      <c r="AJ16" s="356">
        <v>0</v>
      </c>
      <c r="AK16" s="357">
        <v>0</v>
      </c>
      <c r="AL16" s="342">
        <v>0</v>
      </c>
      <c r="AM16" s="342">
        <v>0</v>
      </c>
      <c r="AN16" s="356">
        <v>0</v>
      </c>
      <c r="AO16" s="357">
        <v>0</v>
      </c>
      <c r="AP16" s="342">
        <v>0</v>
      </c>
      <c r="AQ16" s="342">
        <v>0</v>
      </c>
      <c r="AR16" s="356"/>
      <c r="AS16" s="342"/>
    </row>
    <row r="17" spans="1:45">
      <c r="B17" s="330">
        <v>41</v>
      </c>
      <c r="C17" s="330">
        <v>151</v>
      </c>
      <c r="G17" s="354">
        <v>40283</v>
      </c>
      <c r="H17" s="342" t="s">
        <v>346</v>
      </c>
      <c r="I17" s="342"/>
      <c r="J17" s="355" t="s">
        <v>345</v>
      </c>
      <c r="K17" s="356">
        <v>0</v>
      </c>
      <c r="L17" s="342">
        <v>0</v>
      </c>
      <c r="M17" s="488">
        <v>0</v>
      </c>
      <c r="N17" s="357"/>
      <c r="O17" s="342">
        <v>2</v>
      </c>
      <c r="P17" s="342">
        <v>0</v>
      </c>
      <c r="Q17" s="356">
        <v>0</v>
      </c>
      <c r="R17" s="342">
        <v>0</v>
      </c>
      <c r="S17" s="488">
        <v>0</v>
      </c>
      <c r="T17" s="357"/>
      <c r="U17" s="350">
        <v>0</v>
      </c>
      <c r="V17" s="350">
        <v>0</v>
      </c>
      <c r="W17" s="356">
        <v>1</v>
      </c>
      <c r="X17" s="357">
        <v>0</v>
      </c>
      <c r="Y17" s="342">
        <v>1</v>
      </c>
      <c r="Z17" s="342">
        <v>0</v>
      </c>
      <c r="AA17" s="342"/>
      <c r="AB17" s="356">
        <v>0</v>
      </c>
      <c r="AC17" s="357">
        <v>0</v>
      </c>
      <c r="AD17" s="342">
        <v>30</v>
      </c>
      <c r="AE17" s="342">
        <v>0</v>
      </c>
      <c r="AF17" s="356">
        <v>0</v>
      </c>
      <c r="AG17" s="357">
        <v>0</v>
      </c>
      <c r="AH17" s="350">
        <v>0</v>
      </c>
      <c r="AI17" s="350">
        <v>0</v>
      </c>
      <c r="AJ17" s="356">
        <v>0</v>
      </c>
      <c r="AK17" s="357">
        <v>0</v>
      </c>
      <c r="AL17" s="350">
        <v>0</v>
      </c>
      <c r="AM17" s="350">
        <v>0</v>
      </c>
      <c r="AN17" s="351">
        <v>0</v>
      </c>
      <c r="AO17" s="352">
        <v>0</v>
      </c>
      <c r="AP17" s="350">
        <v>0</v>
      </c>
      <c r="AQ17" s="350">
        <v>0</v>
      </c>
      <c r="AR17" s="356"/>
      <c r="AS17" s="342"/>
    </row>
    <row r="18" spans="1:45">
      <c r="B18" s="330">
        <v>41</v>
      </c>
      <c r="C18" s="330">
        <v>130</v>
      </c>
      <c r="G18" s="354">
        <v>40284</v>
      </c>
      <c r="H18" s="342" t="s">
        <v>347</v>
      </c>
      <c r="I18" s="342"/>
      <c r="J18" s="355" t="s">
        <v>345</v>
      </c>
      <c r="K18" s="356">
        <v>0</v>
      </c>
      <c r="L18" s="342">
        <v>0</v>
      </c>
      <c r="M18" s="488">
        <v>0</v>
      </c>
      <c r="N18" s="357"/>
      <c r="O18" s="342">
        <v>7</v>
      </c>
      <c r="P18" s="342">
        <v>0</v>
      </c>
      <c r="Q18" s="356">
        <v>2</v>
      </c>
      <c r="R18" s="342">
        <v>0</v>
      </c>
      <c r="S18" s="488">
        <v>2</v>
      </c>
      <c r="T18" s="357"/>
      <c r="U18" s="342">
        <v>0</v>
      </c>
      <c r="V18" s="342">
        <v>0</v>
      </c>
      <c r="W18" s="356">
        <v>0</v>
      </c>
      <c r="X18" s="357">
        <v>0</v>
      </c>
      <c r="Y18" s="342">
        <v>0</v>
      </c>
      <c r="Z18" s="342">
        <v>0</v>
      </c>
      <c r="AA18" s="342"/>
      <c r="AB18" s="356">
        <v>0</v>
      </c>
      <c r="AC18" s="357">
        <v>0</v>
      </c>
      <c r="AD18" s="342">
        <v>47</v>
      </c>
      <c r="AE18" s="342">
        <v>0</v>
      </c>
      <c r="AF18" s="356">
        <v>0</v>
      </c>
      <c r="AG18" s="357">
        <v>0</v>
      </c>
      <c r="AH18" s="342">
        <v>1</v>
      </c>
      <c r="AI18" s="342">
        <v>0</v>
      </c>
      <c r="AJ18" s="356">
        <v>0</v>
      </c>
      <c r="AK18" s="357">
        <v>0</v>
      </c>
      <c r="AL18" s="342">
        <v>0</v>
      </c>
      <c r="AM18" s="342">
        <v>0</v>
      </c>
      <c r="AN18" s="356">
        <v>0</v>
      </c>
      <c r="AO18" s="357">
        <v>0</v>
      </c>
      <c r="AP18" s="342">
        <v>0</v>
      </c>
      <c r="AQ18" s="342">
        <v>0</v>
      </c>
      <c r="AR18" s="356" t="s">
        <v>116</v>
      </c>
      <c r="AS18" s="342"/>
    </row>
    <row r="19" spans="1:45">
      <c r="B19" s="330">
        <v>41</v>
      </c>
      <c r="C19" s="330">
        <v>161</v>
      </c>
      <c r="G19" s="349">
        <v>40285</v>
      </c>
      <c r="H19" s="342" t="s">
        <v>348</v>
      </c>
      <c r="I19" s="342"/>
      <c r="J19" s="355" t="s">
        <v>351</v>
      </c>
      <c r="K19" s="356">
        <v>0</v>
      </c>
      <c r="L19" s="342">
        <v>0</v>
      </c>
      <c r="M19" s="488">
        <v>0</v>
      </c>
      <c r="N19" s="357"/>
      <c r="O19" s="342">
        <v>2</v>
      </c>
      <c r="P19" s="342">
        <v>0</v>
      </c>
      <c r="Q19" s="356">
        <v>0</v>
      </c>
      <c r="R19" s="342">
        <v>0</v>
      </c>
      <c r="S19" s="488">
        <v>0</v>
      </c>
      <c r="T19" s="357"/>
      <c r="U19" s="342">
        <v>0</v>
      </c>
      <c r="V19" s="342">
        <v>0</v>
      </c>
      <c r="W19" s="356">
        <v>1</v>
      </c>
      <c r="X19" s="357">
        <v>0</v>
      </c>
      <c r="Y19" s="342">
        <v>1</v>
      </c>
      <c r="Z19" s="342">
        <v>0</v>
      </c>
      <c r="AA19" s="342"/>
      <c r="AB19" s="356">
        <v>0</v>
      </c>
      <c r="AC19" s="357">
        <v>0</v>
      </c>
      <c r="AD19" s="342">
        <v>24</v>
      </c>
      <c r="AE19" s="342">
        <v>0</v>
      </c>
      <c r="AF19" s="356">
        <v>2</v>
      </c>
      <c r="AG19" s="357">
        <v>0</v>
      </c>
      <c r="AH19" s="350">
        <v>0</v>
      </c>
      <c r="AI19" s="350">
        <v>0</v>
      </c>
      <c r="AJ19" s="356">
        <v>0</v>
      </c>
      <c r="AK19" s="357">
        <v>0</v>
      </c>
      <c r="AL19" s="350">
        <v>1</v>
      </c>
      <c r="AM19" s="350">
        <v>0</v>
      </c>
      <c r="AN19" s="351">
        <v>0</v>
      </c>
      <c r="AO19" s="352">
        <v>0</v>
      </c>
      <c r="AP19" s="350">
        <v>0</v>
      </c>
      <c r="AQ19" s="350">
        <v>0</v>
      </c>
      <c r="AR19" s="356"/>
      <c r="AS19" s="342"/>
    </row>
    <row r="20" spans="1:45">
      <c r="B20" s="330">
        <v>41</v>
      </c>
      <c r="C20" s="330">
        <v>129</v>
      </c>
      <c r="G20" s="354">
        <v>40286</v>
      </c>
      <c r="H20" s="342" t="s">
        <v>352</v>
      </c>
      <c r="I20" s="342">
        <v>16</v>
      </c>
      <c r="J20" s="355" t="s">
        <v>351</v>
      </c>
      <c r="K20" s="356">
        <v>0</v>
      </c>
      <c r="L20" s="342">
        <v>0</v>
      </c>
      <c r="M20" s="488">
        <v>0</v>
      </c>
      <c r="N20" s="357">
        <f>SUM(K14:K20)</f>
        <v>1</v>
      </c>
      <c r="O20" s="342">
        <v>2</v>
      </c>
      <c r="P20" s="342">
        <v>0</v>
      </c>
      <c r="Q20" s="356">
        <v>8</v>
      </c>
      <c r="R20" s="342">
        <v>0</v>
      </c>
      <c r="S20" s="488">
        <v>8</v>
      </c>
      <c r="T20" s="357">
        <f>SUM(Q14:Q20)</f>
        <v>22</v>
      </c>
      <c r="U20" s="356">
        <v>0</v>
      </c>
      <c r="V20" s="342">
        <v>0</v>
      </c>
      <c r="W20" s="356">
        <v>1</v>
      </c>
      <c r="X20" s="357">
        <v>0</v>
      </c>
      <c r="Y20" s="356">
        <v>1</v>
      </c>
      <c r="Z20" s="342">
        <v>0</v>
      </c>
      <c r="AA20" s="342">
        <f>SUM(Y14:Y20)</f>
        <v>9</v>
      </c>
      <c r="AB20" s="356">
        <v>0</v>
      </c>
      <c r="AC20" s="357">
        <v>0</v>
      </c>
      <c r="AD20" s="356">
        <v>35</v>
      </c>
      <c r="AE20" s="342">
        <v>0</v>
      </c>
      <c r="AF20" s="356">
        <v>1</v>
      </c>
      <c r="AG20" s="357">
        <v>0</v>
      </c>
      <c r="AH20" s="342">
        <v>0</v>
      </c>
      <c r="AI20" s="342">
        <v>0</v>
      </c>
      <c r="AJ20" s="356">
        <v>0</v>
      </c>
      <c r="AK20" s="357">
        <v>0</v>
      </c>
      <c r="AL20" s="342">
        <v>0</v>
      </c>
      <c r="AM20" s="342">
        <v>0</v>
      </c>
      <c r="AN20" s="356">
        <v>0</v>
      </c>
      <c r="AO20" s="357">
        <v>0</v>
      </c>
      <c r="AP20" s="342">
        <v>0</v>
      </c>
      <c r="AQ20" s="342">
        <v>0</v>
      </c>
      <c r="AR20" s="358"/>
      <c r="AS20" s="342"/>
    </row>
    <row r="21" spans="1:45">
      <c r="B21" s="330">
        <v>41</v>
      </c>
      <c r="C21" s="330">
        <v>163</v>
      </c>
      <c r="G21" s="354">
        <v>40287</v>
      </c>
      <c r="H21" s="342" t="s">
        <v>340</v>
      </c>
      <c r="I21" s="342"/>
      <c r="J21" s="355" t="s">
        <v>351</v>
      </c>
      <c r="K21" s="356">
        <v>0</v>
      </c>
      <c r="L21" s="342">
        <v>0</v>
      </c>
      <c r="M21" s="488">
        <v>0</v>
      </c>
      <c r="N21" s="357"/>
      <c r="O21" s="342">
        <v>4</v>
      </c>
      <c r="P21" s="342">
        <v>0</v>
      </c>
      <c r="Q21" s="356">
        <v>0</v>
      </c>
      <c r="R21" s="342">
        <v>0</v>
      </c>
      <c r="S21" s="488">
        <v>0</v>
      </c>
      <c r="T21" s="357"/>
      <c r="U21" s="342">
        <v>0</v>
      </c>
      <c r="V21" s="342">
        <v>0</v>
      </c>
      <c r="W21" s="356">
        <v>0</v>
      </c>
      <c r="X21" s="357">
        <v>0</v>
      </c>
      <c r="Y21" s="342">
        <v>0</v>
      </c>
      <c r="Z21" s="342">
        <v>0</v>
      </c>
      <c r="AA21" s="342"/>
      <c r="AB21" s="356">
        <v>0</v>
      </c>
      <c r="AC21" s="357">
        <v>0</v>
      </c>
      <c r="AD21" s="342">
        <v>34</v>
      </c>
      <c r="AE21" s="342">
        <v>1</v>
      </c>
      <c r="AF21" s="356">
        <v>2</v>
      </c>
      <c r="AG21" s="357">
        <v>0</v>
      </c>
      <c r="AH21" s="350">
        <v>0</v>
      </c>
      <c r="AI21" s="350">
        <v>0</v>
      </c>
      <c r="AJ21" s="356">
        <v>0</v>
      </c>
      <c r="AK21" s="357">
        <v>0</v>
      </c>
      <c r="AL21" s="342">
        <v>0</v>
      </c>
      <c r="AM21" s="342">
        <v>0</v>
      </c>
      <c r="AN21" s="351">
        <v>0</v>
      </c>
      <c r="AO21" s="352">
        <v>0</v>
      </c>
      <c r="AP21" s="350">
        <v>0</v>
      </c>
      <c r="AQ21" s="350">
        <v>0</v>
      </c>
      <c r="AR21" s="356"/>
      <c r="AS21" s="342"/>
    </row>
    <row r="22" spans="1:45">
      <c r="B22" s="330">
        <v>41</v>
      </c>
      <c r="C22" s="330">
        <v>152</v>
      </c>
      <c r="G22" s="349">
        <v>40288</v>
      </c>
      <c r="H22" s="342" t="s">
        <v>342</v>
      </c>
      <c r="I22" s="342"/>
      <c r="J22" s="355" t="s">
        <v>349</v>
      </c>
      <c r="K22" s="356">
        <v>0</v>
      </c>
      <c r="L22" s="342">
        <v>0</v>
      </c>
      <c r="M22" s="488">
        <v>0</v>
      </c>
      <c r="N22" s="357"/>
      <c r="O22" s="342">
        <v>3</v>
      </c>
      <c r="P22" s="342">
        <v>0</v>
      </c>
      <c r="Q22" s="356">
        <v>2</v>
      </c>
      <c r="R22" s="342">
        <v>0</v>
      </c>
      <c r="S22" s="488">
        <v>1</v>
      </c>
      <c r="T22" s="357"/>
      <c r="U22" s="342">
        <v>0</v>
      </c>
      <c r="V22" s="342">
        <v>0</v>
      </c>
      <c r="W22" s="356">
        <v>2</v>
      </c>
      <c r="X22" s="357">
        <v>0</v>
      </c>
      <c r="Y22" s="342">
        <v>2</v>
      </c>
      <c r="Z22" s="342">
        <v>0</v>
      </c>
      <c r="AA22" s="342"/>
      <c r="AB22" s="356">
        <v>0</v>
      </c>
      <c r="AC22" s="357">
        <v>0</v>
      </c>
      <c r="AD22" s="342">
        <v>0</v>
      </c>
      <c r="AE22" s="342">
        <v>0</v>
      </c>
      <c r="AF22" s="356">
        <v>0</v>
      </c>
      <c r="AG22" s="357">
        <v>0</v>
      </c>
      <c r="AH22" s="342">
        <v>0</v>
      </c>
      <c r="AI22" s="342">
        <v>0</v>
      </c>
      <c r="AJ22" s="356">
        <v>0</v>
      </c>
      <c r="AK22" s="357">
        <v>0</v>
      </c>
      <c r="AL22" s="342">
        <v>0</v>
      </c>
      <c r="AM22" s="342">
        <v>0</v>
      </c>
      <c r="AN22" s="356">
        <v>0</v>
      </c>
      <c r="AO22" s="357">
        <v>0</v>
      </c>
      <c r="AP22" s="342">
        <v>0</v>
      </c>
      <c r="AQ22" s="342">
        <v>0</v>
      </c>
      <c r="AR22" s="358"/>
      <c r="AS22" s="342"/>
    </row>
    <row r="23" spans="1:45">
      <c r="A23" s="336"/>
      <c r="B23" s="330">
        <v>41</v>
      </c>
      <c r="C23" s="330">
        <v>172</v>
      </c>
      <c r="G23" s="354">
        <v>40289</v>
      </c>
      <c r="H23" s="342" t="s">
        <v>344</v>
      </c>
      <c r="I23" s="334" t="s">
        <v>116</v>
      </c>
      <c r="J23" s="355" t="s">
        <v>349</v>
      </c>
      <c r="K23" s="356">
        <v>0</v>
      </c>
      <c r="L23" s="342">
        <v>0</v>
      </c>
      <c r="M23" s="488">
        <v>0</v>
      </c>
      <c r="N23" s="357"/>
      <c r="O23" s="334">
        <v>4</v>
      </c>
      <c r="P23" s="334">
        <v>0</v>
      </c>
      <c r="Q23" s="356">
        <v>2</v>
      </c>
      <c r="R23" s="342">
        <v>0</v>
      </c>
      <c r="S23" s="488">
        <v>2</v>
      </c>
      <c r="T23" s="357"/>
      <c r="U23" s="334">
        <v>0</v>
      </c>
      <c r="V23" s="334">
        <v>0</v>
      </c>
      <c r="W23" s="356">
        <v>2</v>
      </c>
      <c r="X23" s="357">
        <v>0</v>
      </c>
      <c r="Y23" s="334">
        <v>2</v>
      </c>
      <c r="Z23" s="334">
        <v>0</v>
      </c>
      <c r="AA23" s="334"/>
      <c r="AB23" s="356">
        <v>0</v>
      </c>
      <c r="AC23" s="357">
        <v>0</v>
      </c>
      <c r="AD23" s="334">
        <v>29</v>
      </c>
      <c r="AE23" s="334">
        <v>0</v>
      </c>
      <c r="AF23" s="356">
        <v>0</v>
      </c>
      <c r="AG23" s="357">
        <v>0</v>
      </c>
      <c r="AH23" s="350">
        <v>0</v>
      </c>
      <c r="AI23" s="350">
        <v>0</v>
      </c>
      <c r="AJ23" s="356">
        <v>0</v>
      </c>
      <c r="AK23" s="357">
        <v>0</v>
      </c>
      <c r="AL23" s="334">
        <v>0</v>
      </c>
      <c r="AM23" s="334">
        <v>0</v>
      </c>
      <c r="AN23" s="351">
        <v>0</v>
      </c>
      <c r="AO23" s="352">
        <v>0</v>
      </c>
      <c r="AP23" s="350">
        <v>0</v>
      </c>
      <c r="AQ23" s="350">
        <v>0</v>
      </c>
      <c r="AR23" s="356"/>
      <c r="AS23" s="335"/>
    </row>
    <row r="24" spans="1:45">
      <c r="B24" s="330">
        <v>41</v>
      </c>
      <c r="C24" s="330">
        <v>132</v>
      </c>
      <c r="G24" s="354">
        <v>40290</v>
      </c>
      <c r="H24" s="342" t="s">
        <v>353</v>
      </c>
      <c r="I24" s="334"/>
      <c r="J24" s="355" t="s">
        <v>349</v>
      </c>
      <c r="K24" s="356">
        <v>0</v>
      </c>
      <c r="L24" s="342">
        <v>0</v>
      </c>
      <c r="M24" s="488">
        <v>0</v>
      </c>
      <c r="N24" s="357"/>
      <c r="O24" s="334">
        <v>3</v>
      </c>
      <c r="P24" s="334">
        <v>0</v>
      </c>
      <c r="Q24" s="356">
        <v>0</v>
      </c>
      <c r="R24" s="342">
        <v>0</v>
      </c>
      <c r="S24" s="488">
        <v>0</v>
      </c>
      <c r="T24" s="357"/>
      <c r="U24" s="342">
        <v>0</v>
      </c>
      <c r="V24" s="342">
        <v>0</v>
      </c>
      <c r="W24" s="356">
        <v>0</v>
      </c>
      <c r="X24" s="357">
        <v>0</v>
      </c>
      <c r="Y24" s="334">
        <v>0</v>
      </c>
      <c r="Z24" s="334">
        <v>0</v>
      </c>
      <c r="AA24" s="334"/>
      <c r="AB24" s="356">
        <v>0</v>
      </c>
      <c r="AC24" s="357">
        <v>0</v>
      </c>
      <c r="AD24" s="334">
        <v>25</v>
      </c>
      <c r="AE24" s="334">
        <v>0</v>
      </c>
      <c r="AF24" s="356">
        <v>0</v>
      </c>
      <c r="AG24" s="357">
        <v>0</v>
      </c>
      <c r="AH24" s="342">
        <v>0</v>
      </c>
      <c r="AI24" s="342">
        <v>0</v>
      </c>
      <c r="AJ24" s="356">
        <v>0</v>
      </c>
      <c r="AK24" s="357">
        <v>0</v>
      </c>
      <c r="AL24" s="334">
        <v>0</v>
      </c>
      <c r="AM24" s="334">
        <v>0</v>
      </c>
      <c r="AN24" s="356">
        <v>0</v>
      </c>
      <c r="AO24" s="357">
        <v>0</v>
      </c>
      <c r="AP24" s="342">
        <v>0</v>
      </c>
      <c r="AQ24" s="342">
        <v>0</v>
      </c>
      <c r="AR24" s="356"/>
      <c r="AS24" s="335"/>
    </row>
    <row r="25" spans="1:45">
      <c r="B25" s="330">
        <v>41</v>
      </c>
      <c r="C25" s="330">
        <v>126</v>
      </c>
      <c r="G25" s="349">
        <v>40291</v>
      </c>
      <c r="H25" s="342" t="s">
        <v>347</v>
      </c>
      <c r="I25" s="334"/>
      <c r="J25" s="355" t="s">
        <v>354</v>
      </c>
      <c r="K25" s="356">
        <v>1</v>
      </c>
      <c r="L25" s="342">
        <v>0</v>
      </c>
      <c r="M25" s="488">
        <v>1</v>
      </c>
      <c r="N25" s="357"/>
      <c r="O25" s="334">
        <v>2</v>
      </c>
      <c r="P25" s="334">
        <v>0</v>
      </c>
      <c r="Q25" s="356">
        <v>4</v>
      </c>
      <c r="R25" s="342">
        <v>0</v>
      </c>
      <c r="S25" s="488">
        <v>4</v>
      </c>
      <c r="T25" s="357"/>
      <c r="U25" s="334">
        <v>0</v>
      </c>
      <c r="V25" s="334">
        <v>0</v>
      </c>
      <c r="W25" s="356">
        <v>1</v>
      </c>
      <c r="X25" s="357">
        <v>0</v>
      </c>
      <c r="Y25" s="334">
        <v>1</v>
      </c>
      <c r="Z25" s="334">
        <v>0</v>
      </c>
      <c r="AA25" s="334"/>
      <c r="AB25" s="356">
        <v>1</v>
      </c>
      <c r="AC25" s="357">
        <v>0</v>
      </c>
      <c r="AD25" s="334">
        <v>14</v>
      </c>
      <c r="AE25" s="334">
        <v>0</v>
      </c>
      <c r="AF25" s="356">
        <v>0</v>
      </c>
      <c r="AG25" s="357">
        <v>0</v>
      </c>
      <c r="AH25" s="350">
        <v>0</v>
      </c>
      <c r="AI25" s="350">
        <v>0</v>
      </c>
      <c r="AJ25" s="356">
        <v>0</v>
      </c>
      <c r="AK25" s="357">
        <v>0</v>
      </c>
      <c r="AL25" s="334">
        <v>0</v>
      </c>
      <c r="AM25" s="334">
        <v>0</v>
      </c>
      <c r="AN25" s="351">
        <v>0</v>
      </c>
      <c r="AO25" s="352">
        <v>0</v>
      </c>
      <c r="AP25" s="350">
        <v>0</v>
      </c>
      <c r="AQ25" s="350">
        <v>0</v>
      </c>
      <c r="AR25" s="356"/>
      <c r="AS25" s="335"/>
    </row>
    <row r="26" spans="1:45">
      <c r="B26" s="330">
        <v>41</v>
      </c>
      <c r="C26" s="330">
        <v>117</v>
      </c>
      <c r="G26" s="354">
        <v>40292</v>
      </c>
      <c r="H26" s="342" t="s">
        <v>348</v>
      </c>
      <c r="I26" s="334"/>
      <c r="J26" s="359" t="s">
        <v>351</v>
      </c>
      <c r="K26" s="356">
        <v>0</v>
      </c>
      <c r="L26" s="342">
        <v>0</v>
      </c>
      <c r="M26" s="488">
        <v>0</v>
      </c>
      <c r="N26" s="357"/>
      <c r="O26" s="334">
        <v>1</v>
      </c>
      <c r="P26" s="334">
        <v>0</v>
      </c>
      <c r="Q26" s="356">
        <v>0</v>
      </c>
      <c r="R26" s="342">
        <v>0</v>
      </c>
      <c r="S26" s="488">
        <v>0</v>
      </c>
      <c r="T26" s="357"/>
      <c r="U26" s="342">
        <v>0</v>
      </c>
      <c r="V26" s="342">
        <v>0</v>
      </c>
      <c r="W26" s="356">
        <v>0</v>
      </c>
      <c r="X26" s="357">
        <v>0</v>
      </c>
      <c r="Y26" s="334">
        <v>0</v>
      </c>
      <c r="Z26" s="334">
        <v>0</v>
      </c>
      <c r="AA26" s="334"/>
      <c r="AB26" s="356">
        <v>0</v>
      </c>
      <c r="AC26" s="357">
        <v>0</v>
      </c>
      <c r="AD26" s="334">
        <v>9</v>
      </c>
      <c r="AE26" s="334">
        <v>0</v>
      </c>
      <c r="AF26" s="356">
        <v>0</v>
      </c>
      <c r="AG26" s="357">
        <v>0</v>
      </c>
      <c r="AH26" s="342">
        <v>0</v>
      </c>
      <c r="AI26" s="342">
        <v>0</v>
      </c>
      <c r="AJ26" s="356">
        <v>0</v>
      </c>
      <c r="AK26" s="357">
        <v>0</v>
      </c>
      <c r="AL26" s="334">
        <v>0</v>
      </c>
      <c r="AM26" s="334">
        <v>0</v>
      </c>
      <c r="AN26" s="356">
        <v>0</v>
      </c>
      <c r="AO26" s="357">
        <v>0</v>
      </c>
      <c r="AP26" s="342">
        <v>0</v>
      </c>
      <c r="AQ26" s="342">
        <v>0</v>
      </c>
      <c r="AR26" s="356"/>
      <c r="AS26" s="335"/>
    </row>
    <row r="27" spans="1:45">
      <c r="B27" s="330">
        <v>41</v>
      </c>
      <c r="C27" s="330">
        <v>126</v>
      </c>
      <c r="G27" s="354">
        <v>40293</v>
      </c>
      <c r="H27" s="342" t="s">
        <v>350</v>
      </c>
      <c r="I27" s="334">
        <v>17</v>
      </c>
      <c r="J27" s="359" t="s">
        <v>351</v>
      </c>
      <c r="K27" s="356">
        <v>1</v>
      </c>
      <c r="L27" s="342">
        <v>0</v>
      </c>
      <c r="M27" s="488">
        <v>1</v>
      </c>
      <c r="N27" s="357">
        <f>SUM(K21:K27)</f>
        <v>2</v>
      </c>
      <c r="O27" s="334">
        <v>10</v>
      </c>
      <c r="P27" s="334">
        <v>0</v>
      </c>
      <c r="Q27" s="356">
        <v>5</v>
      </c>
      <c r="R27" s="342">
        <v>0</v>
      </c>
      <c r="S27" s="488">
        <v>5</v>
      </c>
      <c r="T27" s="357">
        <f>SUM(Q21:Q27)</f>
        <v>13</v>
      </c>
      <c r="U27" s="334">
        <v>0</v>
      </c>
      <c r="V27" s="334">
        <v>0</v>
      </c>
      <c r="W27" s="356">
        <v>0</v>
      </c>
      <c r="X27" s="357">
        <v>0</v>
      </c>
      <c r="Y27" s="334">
        <v>0</v>
      </c>
      <c r="Z27" s="334">
        <v>0</v>
      </c>
      <c r="AA27" s="342">
        <f>SUM(Y21:Y27)</f>
        <v>5</v>
      </c>
      <c r="AB27" s="356">
        <v>0</v>
      </c>
      <c r="AC27" s="357">
        <v>0</v>
      </c>
      <c r="AD27" s="334">
        <v>7</v>
      </c>
      <c r="AE27" s="334">
        <v>0</v>
      </c>
      <c r="AF27" s="356">
        <v>0</v>
      </c>
      <c r="AG27" s="357">
        <v>0</v>
      </c>
      <c r="AH27" s="350">
        <v>0</v>
      </c>
      <c r="AI27" s="350">
        <v>0</v>
      </c>
      <c r="AJ27" s="356">
        <v>0</v>
      </c>
      <c r="AK27" s="357">
        <v>0</v>
      </c>
      <c r="AL27" s="334">
        <v>1</v>
      </c>
      <c r="AM27" s="334">
        <v>0</v>
      </c>
      <c r="AN27" s="351">
        <v>0</v>
      </c>
      <c r="AO27" s="352">
        <v>0</v>
      </c>
      <c r="AP27" s="350">
        <v>0</v>
      </c>
      <c r="AQ27" s="350">
        <v>0</v>
      </c>
      <c r="AR27" s="356"/>
      <c r="AS27" s="335"/>
    </row>
    <row r="28" spans="1:45">
      <c r="B28" s="330">
        <v>41</v>
      </c>
      <c r="C28" s="330">
        <v>145</v>
      </c>
      <c r="G28" s="349">
        <v>40294</v>
      </c>
      <c r="H28" s="342" t="s">
        <v>340</v>
      </c>
      <c r="I28" s="334"/>
      <c r="J28" s="355" t="s">
        <v>355</v>
      </c>
      <c r="K28" s="356">
        <v>2</v>
      </c>
      <c r="L28" s="342">
        <v>0</v>
      </c>
      <c r="M28" s="488">
        <v>2</v>
      </c>
      <c r="N28" s="357"/>
      <c r="O28" s="334">
        <v>1</v>
      </c>
      <c r="P28" s="334">
        <v>0</v>
      </c>
      <c r="Q28" s="356">
        <v>1</v>
      </c>
      <c r="R28" s="342">
        <v>0</v>
      </c>
      <c r="S28" s="488">
        <v>1</v>
      </c>
      <c r="T28" s="357"/>
      <c r="U28" s="342">
        <v>0</v>
      </c>
      <c r="V28" s="342">
        <v>0</v>
      </c>
      <c r="W28" s="356">
        <v>3</v>
      </c>
      <c r="X28" s="357">
        <v>0</v>
      </c>
      <c r="Y28" s="334">
        <v>3</v>
      </c>
      <c r="Z28" s="334">
        <v>0</v>
      </c>
      <c r="AA28" s="334"/>
      <c r="AB28" s="356">
        <v>0</v>
      </c>
      <c r="AC28" s="357">
        <v>0</v>
      </c>
      <c r="AD28" s="334">
        <v>26</v>
      </c>
      <c r="AE28" s="334">
        <v>0</v>
      </c>
      <c r="AF28" s="356">
        <v>0</v>
      </c>
      <c r="AG28" s="357">
        <v>0</v>
      </c>
      <c r="AH28" s="342">
        <v>0</v>
      </c>
      <c r="AI28" s="342">
        <v>0</v>
      </c>
      <c r="AJ28" s="356">
        <v>0</v>
      </c>
      <c r="AK28" s="357">
        <v>0</v>
      </c>
      <c r="AL28" s="334">
        <v>0</v>
      </c>
      <c r="AM28" s="334">
        <v>0</v>
      </c>
      <c r="AN28" s="356">
        <v>0</v>
      </c>
      <c r="AO28" s="357">
        <v>0</v>
      </c>
      <c r="AP28" s="342">
        <v>0</v>
      </c>
      <c r="AQ28" s="342">
        <v>0</v>
      </c>
      <c r="AR28" s="356"/>
      <c r="AS28" s="335"/>
    </row>
    <row r="29" spans="1:45">
      <c r="B29" s="330">
        <v>41</v>
      </c>
      <c r="C29" s="330">
        <v>137</v>
      </c>
      <c r="G29" s="354">
        <v>40295</v>
      </c>
      <c r="H29" s="342" t="s">
        <v>342</v>
      </c>
      <c r="I29" s="334"/>
      <c r="J29" s="359" t="s">
        <v>345</v>
      </c>
      <c r="K29" s="356">
        <v>0</v>
      </c>
      <c r="L29" s="342">
        <v>0</v>
      </c>
      <c r="M29" s="488">
        <v>0</v>
      </c>
      <c r="N29" s="357"/>
      <c r="O29" s="334">
        <v>0</v>
      </c>
      <c r="P29" s="334">
        <v>0</v>
      </c>
      <c r="Q29" s="356">
        <v>0</v>
      </c>
      <c r="R29" s="342">
        <v>0</v>
      </c>
      <c r="S29" s="488">
        <v>0</v>
      </c>
      <c r="T29" s="357"/>
      <c r="U29" s="334">
        <v>0</v>
      </c>
      <c r="V29" s="334">
        <v>0</v>
      </c>
      <c r="W29" s="356">
        <v>1</v>
      </c>
      <c r="X29" s="357">
        <v>0</v>
      </c>
      <c r="Y29" s="334">
        <v>1</v>
      </c>
      <c r="Z29" s="334">
        <v>0</v>
      </c>
      <c r="AA29" s="334"/>
      <c r="AB29" s="356">
        <v>0</v>
      </c>
      <c r="AC29" s="357">
        <v>0</v>
      </c>
      <c r="AD29" s="334">
        <v>19</v>
      </c>
      <c r="AE29" s="334">
        <v>0</v>
      </c>
      <c r="AF29" s="356">
        <v>0</v>
      </c>
      <c r="AG29" s="357">
        <v>0</v>
      </c>
      <c r="AH29" s="350">
        <v>0</v>
      </c>
      <c r="AI29" s="350">
        <v>0</v>
      </c>
      <c r="AJ29" s="356">
        <v>0</v>
      </c>
      <c r="AK29" s="357">
        <v>0</v>
      </c>
      <c r="AL29" s="334">
        <v>0</v>
      </c>
      <c r="AM29" s="334">
        <v>0</v>
      </c>
      <c r="AN29" s="351">
        <v>0</v>
      </c>
      <c r="AO29" s="352">
        <v>0</v>
      </c>
      <c r="AP29" s="350">
        <v>0</v>
      </c>
      <c r="AQ29" s="350">
        <v>0</v>
      </c>
      <c r="AR29" s="356"/>
      <c r="AS29" s="335"/>
    </row>
    <row r="30" spans="1:45">
      <c r="B30" s="330">
        <v>41</v>
      </c>
      <c r="C30" s="330">
        <v>127</v>
      </c>
      <c r="G30" s="354">
        <v>40296</v>
      </c>
      <c r="H30" s="342" t="s">
        <v>344</v>
      </c>
      <c r="I30" s="334"/>
      <c r="J30" s="355" t="s">
        <v>345</v>
      </c>
      <c r="K30" s="356">
        <v>5</v>
      </c>
      <c r="L30" s="342">
        <v>0</v>
      </c>
      <c r="M30" s="488">
        <v>4</v>
      </c>
      <c r="N30" s="357"/>
      <c r="O30" s="334">
        <v>6</v>
      </c>
      <c r="P30" s="334">
        <v>0</v>
      </c>
      <c r="Q30" s="356">
        <v>10</v>
      </c>
      <c r="R30" s="342">
        <v>0</v>
      </c>
      <c r="S30" s="488">
        <v>9</v>
      </c>
      <c r="T30" s="357"/>
      <c r="U30" s="334">
        <v>0</v>
      </c>
      <c r="V30" s="334">
        <v>0</v>
      </c>
      <c r="W30" s="356">
        <v>5</v>
      </c>
      <c r="X30" s="357">
        <v>0</v>
      </c>
      <c r="Y30" s="334">
        <v>5</v>
      </c>
      <c r="Z30" s="334">
        <v>0</v>
      </c>
      <c r="AA30" s="334"/>
      <c r="AB30" s="356">
        <v>0</v>
      </c>
      <c r="AC30" s="357">
        <v>0</v>
      </c>
      <c r="AD30" s="334">
        <v>26</v>
      </c>
      <c r="AE30" s="334">
        <v>0</v>
      </c>
      <c r="AF30" s="356">
        <v>1</v>
      </c>
      <c r="AG30" s="357">
        <v>0</v>
      </c>
      <c r="AH30" s="342">
        <v>0</v>
      </c>
      <c r="AI30" s="342">
        <v>0</v>
      </c>
      <c r="AJ30" s="356">
        <v>0</v>
      </c>
      <c r="AK30" s="357">
        <v>0</v>
      </c>
      <c r="AL30" s="334">
        <v>0</v>
      </c>
      <c r="AM30" s="334">
        <v>0</v>
      </c>
      <c r="AN30" s="356">
        <v>0</v>
      </c>
      <c r="AO30" s="357">
        <v>0</v>
      </c>
      <c r="AP30" s="342">
        <v>0</v>
      </c>
      <c r="AQ30" s="342">
        <v>0</v>
      </c>
      <c r="AR30" s="356"/>
      <c r="AS30" s="335"/>
    </row>
    <row r="31" spans="1:45">
      <c r="B31" s="330">
        <v>41</v>
      </c>
      <c r="C31" s="330">
        <v>144</v>
      </c>
      <c r="G31" s="349">
        <v>40297</v>
      </c>
      <c r="H31" s="342" t="s">
        <v>353</v>
      </c>
      <c r="I31" s="334"/>
      <c r="J31" s="355" t="s">
        <v>345</v>
      </c>
      <c r="K31" s="356">
        <v>0</v>
      </c>
      <c r="L31" s="342">
        <v>0</v>
      </c>
      <c r="M31" s="488">
        <v>0</v>
      </c>
      <c r="N31" s="357"/>
      <c r="O31" s="334">
        <v>2</v>
      </c>
      <c r="P31" s="334">
        <v>0</v>
      </c>
      <c r="Q31" s="356">
        <v>3</v>
      </c>
      <c r="R31" s="342">
        <v>0</v>
      </c>
      <c r="S31" s="488">
        <v>3</v>
      </c>
      <c r="T31" s="357"/>
      <c r="U31" s="334">
        <v>0</v>
      </c>
      <c r="V31" s="334">
        <v>0</v>
      </c>
      <c r="W31" s="356">
        <v>2</v>
      </c>
      <c r="X31" s="357">
        <v>0</v>
      </c>
      <c r="Y31" s="334">
        <v>2</v>
      </c>
      <c r="Z31" s="334">
        <v>0</v>
      </c>
      <c r="AA31" s="334"/>
      <c r="AB31" s="356">
        <v>0</v>
      </c>
      <c r="AC31" s="357">
        <v>0</v>
      </c>
      <c r="AD31" s="334">
        <v>5</v>
      </c>
      <c r="AE31" s="334">
        <v>0</v>
      </c>
      <c r="AF31" s="356">
        <v>0</v>
      </c>
      <c r="AG31" s="357">
        <v>0</v>
      </c>
      <c r="AH31" s="350">
        <v>0</v>
      </c>
      <c r="AI31" s="350">
        <v>0</v>
      </c>
      <c r="AJ31" s="356">
        <v>0</v>
      </c>
      <c r="AK31" s="357">
        <v>0</v>
      </c>
      <c r="AL31" s="334">
        <v>1</v>
      </c>
      <c r="AM31" s="334">
        <v>0</v>
      </c>
      <c r="AN31" s="351">
        <v>0</v>
      </c>
      <c r="AO31" s="352">
        <v>0</v>
      </c>
      <c r="AP31" s="350">
        <v>0</v>
      </c>
      <c r="AQ31" s="350">
        <v>0</v>
      </c>
      <c r="AR31" s="356"/>
      <c r="AS31" s="335"/>
    </row>
    <row r="32" spans="1:45">
      <c r="B32" s="330">
        <v>41</v>
      </c>
      <c r="C32" s="330">
        <v>135</v>
      </c>
      <c r="G32" s="354">
        <v>40298</v>
      </c>
      <c r="H32" s="342" t="s">
        <v>347</v>
      </c>
      <c r="I32" s="334"/>
      <c r="J32" s="355" t="s">
        <v>351</v>
      </c>
      <c r="K32" s="356">
        <v>0</v>
      </c>
      <c r="L32" s="342">
        <v>0</v>
      </c>
      <c r="M32" s="488">
        <v>0</v>
      </c>
      <c r="N32" s="357"/>
      <c r="O32" s="334">
        <v>2</v>
      </c>
      <c r="P32" s="334">
        <v>0</v>
      </c>
      <c r="Q32" s="356">
        <v>4</v>
      </c>
      <c r="R32" s="342">
        <v>0</v>
      </c>
      <c r="S32" s="488">
        <v>4</v>
      </c>
      <c r="T32" s="357"/>
      <c r="U32" s="334">
        <v>0</v>
      </c>
      <c r="V32" s="334">
        <v>0</v>
      </c>
      <c r="W32" s="356">
        <v>2</v>
      </c>
      <c r="X32" s="357">
        <v>0</v>
      </c>
      <c r="Y32" s="334">
        <v>2</v>
      </c>
      <c r="Z32" s="334">
        <v>0</v>
      </c>
      <c r="AA32" s="334"/>
      <c r="AB32" s="356">
        <v>1</v>
      </c>
      <c r="AC32" s="357">
        <v>0</v>
      </c>
      <c r="AD32" s="334">
        <v>23</v>
      </c>
      <c r="AE32" s="334">
        <v>0</v>
      </c>
      <c r="AF32" s="356">
        <v>0</v>
      </c>
      <c r="AG32" s="357">
        <v>0</v>
      </c>
      <c r="AH32" s="342">
        <v>0</v>
      </c>
      <c r="AI32" s="342">
        <v>0</v>
      </c>
      <c r="AJ32" s="356">
        <v>0</v>
      </c>
      <c r="AK32" s="357">
        <v>0</v>
      </c>
      <c r="AL32" s="334">
        <v>1</v>
      </c>
      <c r="AM32" s="334">
        <v>0</v>
      </c>
      <c r="AN32" s="356">
        <v>0</v>
      </c>
      <c r="AO32" s="357">
        <v>0</v>
      </c>
      <c r="AP32" s="342">
        <v>0</v>
      </c>
      <c r="AQ32" s="342">
        <v>0</v>
      </c>
      <c r="AR32" s="356"/>
      <c r="AS32" s="335"/>
    </row>
    <row r="33" spans="2:45">
      <c r="B33" s="330">
        <v>41</v>
      </c>
      <c r="C33" s="330">
        <v>139</v>
      </c>
      <c r="G33" s="354">
        <v>40299</v>
      </c>
      <c r="H33" s="342" t="s">
        <v>348</v>
      </c>
      <c r="I33" s="334"/>
      <c r="J33" s="355" t="s">
        <v>351</v>
      </c>
      <c r="K33" s="356">
        <v>0</v>
      </c>
      <c r="L33" s="342">
        <v>0</v>
      </c>
      <c r="M33" s="488">
        <v>0</v>
      </c>
      <c r="N33" s="357"/>
      <c r="O33" s="334">
        <v>2</v>
      </c>
      <c r="P33" s="334">
        <v>0</v>
      </c>
      <c r="Q33" s="356">
        <v>0</v>
      </c>
      <c r="R33" s="342">
        <v>0</v>
      </c>
      <c r="S33" s="488">
        <v>0</v>
      </c>
      <c r="T33" s="357"/>
      <c r="U33" s="334">
        <v>0</v>
      </c>
      <c r="V33" s="334">
        <v>0</v>
      </c>
      <c r="W33" s="356">
        <v>0</v>
      </c>
      <c r="X33" s="357">
        <v>0</v>
      </c>
      <c r="Y33" s="334">
        <v>0</v>
      </c>
      <c r="Z33" s="334">
        <v>0</v>
      </c>
      <c r="AA33" s="334"/>
      <c r="AB33" s="356">
        <v>0</v>
      </c>
      <c r="AC33" s="357">
        <v>0</v>
      </c>
      <c r="AD33" s="334">
        <v>23</v>
      </c>
      <c r="AE33" s="334">
        <v>0</v>
      </c>
      <c r="AF33" s="356">
        <v>1</v>
      </c>
      <c r="AG33" s="357">
        <v>0</v>
      </c>
      <c r="AH33" s="350">
        <v>0</v>
      </c>
      <c r="AI33" s="350">
        <v>0</v>
      </c>
      <c r="AJ33" s="356">
        <v>0</v>
      </c>
      <c r="AK33" s="357">
        <v>0</v>
      </c>
      <c r="AL33" s="334">
        <v>0</v>
      </c>
      <c r="AM33" s="334">
        <v>0</v>
      </c>
      <c r="AN33" s="351">
        <v>0</v>
      </c>
      <c r="AO33" s="352">
        <v>0</v>
      </c>
      <c r="AP33" s="350">
        <v>0</v>
      </c>
      <c r="AQ33" s="350">
        <v>0</v>
      </c>
      <c r="AR33" s="356"/>
      <c r="AS33" s="335"/>
    </row>
    <row r="34" spans="2:45">
      <c r="B34" s="330">
        <v>41</v>
      </c>
      <c r="C34" s="330">
        <v>122</v>
      </c>
      <c r="G34" s="349">
        <v>40300</v>
      </c>
      <c r="H34" s="342" t="s">
        <v>350</v>
      </c>
      <c r="I34" s="334">
        <v>18</v>
      </c>
      <c r="J34" s="355" t="s">
        <v>349</v>
      </c>
      <c r="K34" s="356">
        <v>0</v>
      </c>
      <c r="L34" s="342">
        <v>0</v>
      </c>
      <c r="M34" s="488">
        <v>0</v>
      </c>
      <c r="N34" s="357">
        <f>SUM(K28:K34)</f>
        <v>7</v>
      </c>
      <c r="O34" s="334">
        <v>1</v>
      </c>
      <c r="P34" s="334">
        <v>0</v>
      </c>
      <c r="Q34" s="356">
        <v>2</v>
      </c>
      <c r="R34" s="342">
        <v>0</v>
      </c>
      <c r="S34" s="488">
        <v>2</v>
      </c>
      <c r="T34" s="357">
        <f>SUM(Q28:Q34)</f>
        <v>20</v>
      </c>
      <c r="U34" s="334">
        <v>1</v>
      </c>
      <c r="V34" s="334">
        <v>0</v>
      </c>
      <c r="W34" s="356">
        <v>0</v>
      </c>
      <c r="X34" s="357">
        <v>0</v>
      </c>
      <c r="Y34" s="334">
        <v>1</v>
      </c>
      <c r="Z34" s="334">
        <v>0</v>
      </c>
      <c r="AA34" s="342">
        <f>SUM(Y28:Y34)</f>
        <v>14</v>
      </c>
      <c r="AB34" s="356">
        <v>0</v>
      </c>
      <c r="AC34" s="357">
        <v>0</v>
      </c>
      <c r="AD34" s="334">
        <v>0</v>
      </c>
      <c r="AE34" s="334">
        <v>0</v>
      </c>
      <c r="AF34" s="356">
        <v>0</v>
      </c>
      <c r="AG34" s="357">
        <v>0</v>
      </c>
      <c r="AH34" s="342">
        <v>0</v>
      </c>
      <c r="AI34" s="342">
        <v>0</v>
      </c>
      <c r="AJ34" s="356">
        <v>0</v>
      </c>
      <c r="AK34" s="357">
        <v>0</v>
      </c>
      <c r="AL34" s="334">
        <v>0</v>
      </c>
      <c r="AM34" s="334">
        <v>0</v>
      </c>
      <c r="AN34" s="356">
        <v>0</v>
      </c>
      <c r="AO34" s="357">
        <v>0</v>
      </c>
      <c r="AP34" s="342">
        <v>0</v>
      </c>
      <c r="AQ34" s="342">
        <v>0</v>
      </c>
      <c r="AR34" s="356"/>
      <c r="AS34" s="335"/>
    </row>
    <row r="35" spans="2:45">
      <c r="B35" s="330">
        <v>41</v>
      </c>
      <c r="C35" s="330">
        <v>114</v>
      </c>
      <c r="G35" s="354">
        <v>40301</v>
      </c>
      <c r="H35" s="342" t="s">
        <v>340</v>
      </c>
      <c r="I35" s="334"/>
      <c r="J35" s="355" t="s">
        <v>349</v>
      </c>
      <c r="K35" s="356">
        <v>0</v>
      </c>
      <c r="L35" s="342">
        <v>0</v>
      </c>
      <c r="M35" s="488">
        <v>0</v>
      </c>
      <c r="N35" s="357"/>
      <c r="O35" s="334">
        <v>2</v>
      </c>
      <c r="P35" s="334">
        <v>0</v>
      </c>
      <c r="Q35" s="356">
        <v>2</v>
      </c>
      <c r="R35" s="342">
        <v>0</v>
      </c>
      <c r="S35" s="488">
        <v>2</v>
      </c>
      <c r="T35" s="357"/>
      <c r="U35" s="334">
        <v>0</v>
      </c>
      <c r="V35" s="334">
        <v>0</v>
      </c>
      <c r="W35" s="356">
        <v>3</v>
      </c>
      <c r="X35" s="357">
        <v>0</v>
      </c>
      <c r="Y35" s="334">
        <v>3</v>
      </c>
      <c r="Z35" s="334">
        <v>0</v>
      </c>
      <c r="AA35" s="334"/>
      <c r="AB35" s="356">
        <v>0</v>
      </c>
      <c r="AC35" s="357">
        <v>0</v>
      </c>
      <c r="AD35" s="334">
        <v>15</v>
      </c>
      <c r="AE35" s="334">
        <v>1</v>
      </c>
      <c r="AF35" s="356">
        <v>0</v>
      </c>
      <c r="AG35" s="357">
        <v>0</v>
      </c>
      <c r="AH35" s="350">
        <v>0</v>
      </c>
      <c r="AI35" s="350">
        <v>0</v>
      </c>
      <c r="AJ35" s="356">
        <v>0</v>
      </c>
      <c r="AK35" s="357">
        <v>0</v>
      </c>
      <c r="AL35" s="334">
        <v>0</v>
      </c>
      <c r="AM35" s="334">
        <v>0</v>
      </c>
      <c r="AN35" s="351">
        <v>0</v>
      </c>
      <c r="AO35" s="352">
        <v>0</v>
      </c>
      <c r="AP35" s="350">
        <v>0</v>
      </c>
      <c r="AQ35" s="350">
        <v>0</v>
      </c>
      <c r="AR35" s="356" t="s">
        <v>356</v>
      </c>
      <c r="AS35" s="335"/>
    </row>
    <row r="36" spans="2:45">
      <c r="B36" s="330">
        <v>41</v>
      </c>
      <c r="C36" s="330">
        <v>121</v>
      </c>
      <c r="G36" s="354">
        <v>40302</v>
      </c>
      <c r="H36" s="342" t="s">
        <v>342</v>
      </c>
      <c r="I36" s="334"/>
      <c r="J36" s="355" t="s">
        <v>349</v>
      </c>
      <c r="K36" s="356">
        <v>0</v>
      </c>
      <c r="L36" s="342">
        <v>0</v>
      </c>
      <c r="M36" s="488">
        <v>0</v>
      </c>
      <c r="N36" s="357"/>
      <c r="O36" s="334">
        <v>0</v>
      </c>
      <c r="P36" s="334">
        <v>0</v>
      </c>
      <c r="Q36" s="356">
        <v>1</v>
      </c>
      <c r="R36" s="342">
        <v>0</v>
      </c>
      <c r="S36" s="488">
        <v>1</v>
      </c>
      <c r="T36" s="357"/>
      <c r="U36" s="334">
        <v>0</v>
      </c>
      <c r="V36" s="334">
        <v>0</v>
      </c>
      <c r="W36" s="356">
        <v>0</v>
      </c>
      <c r="X36" s="357">
        <v>0</v>
      </c>
      <c r="Y36" s="334">
        <v>0</v>
      </c>
      <c r="Z36" s="334">
        <v>0</v>
      </c>
      <c r="AA36" s="334"/>
      <c r="AB36" s="356">
        <v>0</v>
      </c>
      <c r="AC36" s="357">
        <v>0</v>
      </c>
      <c r="AD36" s="334">
        <v>8</v>
      </c>
      <c r="AE36" s="334">
        <v>0</v>
      </c>
      <c r="AF36" s="356">
        <v>1</v>
      </c>
      <c r="AG36" s="357">
        <v>0</v>
      </c>
      <c r="AH36" s="342">
        <v>0</v>
      </c>
      <c r="AI36" s="342">
        <v>0</v>
      </c>
      <c r="AJ36" s="356">
        <v>0</v>
      </c>
      <c r="AK36" s="357">
        <v>0</v>
      </c>
      <c r="AL36" s="334">
        <v>0</v>
      </c>
      <c r="AM36" s="334">
        <v>0</v>
      </c>
      <c r="AN36" s="356">
        <v>0</v>
      </c>
      <c r="AO36" s="357">
        <v>0</v>
      </c>
      <c r="AP36" s="342">
        <v>0</v>
      </c>
      <c r="AQ36" s="342">
        <v>0</v>
      </c>
      <c r="AR36" s="356"/>
      <c r="AS36" s="335"/>
    </row>
    <row r="37" spans="2:45">
      <c r="B37" s="330">
        <v>41</v>
      </c>
      <c r="C37" s="330">
        <v>122</v>
      </c>
      <c r="G37" s="349">
        <v>40303</v>
      </c>
      <c r="H37" s="342" t="s">
        <v>344</v>
      </c>
      <c r="I37" s="334"/>
      <c r="J37" s="355" t="s">
        <v>351</v>
      </c>
      <c r="K37" s="356">
        <v>4</v>
      </c>
      <c r="L37" s="342">
        <v>0</v>
      </c>
      <c r="M37" s="488">
        <v>4</v>
      </c>
      <c r="N37" s="357"/>
      <c r="O37" s="334">
        <v>0</v>
      </c>
      <c r="P37" s="334">
        <v>0</v>
      </c>
      <c r="Q37" s="356">
        <v>2</v>
      </c>
      <c r="R37" s="342">
        <v>0</v>
      </c>
      <c r="S37" s="488">
        <v>2</v>
      </c>
      <c r="T37" s="357"/>
      <c r="U37" s="334">
        <v>0</v>
      </c>
      <c r="V37" s="334">
        <v>0</v>
      </c>
      <c r="W37" s="356">
        <v>1</v>
      </c>
      <c r="X37" s="357">
        <v>0</v>
      </c>
      <c r="Y37" s="334">
        <v>1</v>
      </c>
      <c r="Z37" s="334">
        <v>0</v>
      </c>
      <c r="AA37" s="334"/>
      <c r="AB37" s="356">
        <v>0</v>
      </c>
      <c r="AC37" s="357">
        <v>0</v>
      </c>
      <c r="AD37" s="334">
        <v>6</v>
      </c>
      <c r="AE37" s="334">
        <v>0</v>
      </c>
      <c r="AF37" s="356">
        <v>0</v>
      </c>
      <c r="AG37" s="357">
        <v>0</v>
      </c>
      <c r="AH37" s="350">
        <v>0</v>
      </c>
      <c r="AI37" s="350">
        <v>0</v>
      </c>
      <c r="AJ37" s="356">
        <v>0</v>
      </c>
      <c r="AK37" s="357">
        <v>0</v>
      </c>
      <c r="AL37" s="334">
        <v>0</v>
      </c>
      <c r="AM37" s="334">
        <v>0</v>
      </c>
      <c r="AN37" s="351">
        <v>0</v>
      </c>
      <c r="AO37" s="352">
        <v>0</v>
      </c>
      <c r="AP37" s="350">
        <v>0</v>
      </c>
      <c r="AQ37" s="350">
        <v>0</v>
      </c>
      <c r="AR37" s="356"/>
      <c r="AS37" s="335"/>
    </row>
    <row r="38" spans="2:45">
      <c r="B38" s="330">
        <v>41</v>
      </c>
      <c r="C38" s="330">
        <v>129</v>
      </c>
      <c r="G38" s="354">
        <v>40304</v>
      </c>
      <c r="H38" s="342" t="s">
        <v>353</v>
      </c>
      <c r="I38" s="334"/>
      <c r="J38" s="355" t="s">
        <v>351</v>
      </c>
      <c r="K38" s="356">
        <v>14</v>
      </c>
      <c r="L38" s="342">
        <v>0</v>
      </c>
      <c r="M38" s="488">
        <v>14</v>
      </c>
      <c r="N38" s="357"/>
      <c r="O38" s="334">
        <v>7</v>
      </c>
      <c r="P38" s="334">
        <v>0</v>
      </c>
      <c r="Q38" s="356">
        <v>42</v>
      </c>
      <c r="R38" s="342">
        <v>0</v>
      </c>
      <c r="S38" s="488">
        <v>42</v>
      </c>
      <c r="T38" s="357"/>
      <c r="U38" s="334">
        <v>1</v>
      </c>
      <c r="V38" s="334">
        <v>0</v>
      </c>
      <c r="W38" s="356">
        <v>20</v>
      </c>
      <c r="X38" s="357">
        <v>0</v>
      </c>
      <c r="Y38" s="334">
        <v>21</v>
      </c>
      <c r="Z38" s="334">
        <v>0</v>
      </c>
      <c r="AA38" s="334"/>
      <c r="AB38" s="356">
        <v>0</v>
      </c>
      <c r="AC38" s="357">
        <v>0</v>
      </c>
      <c r="AD38" s="334">
        <v>6</v>
      </c>
      <c r="AE38" s="334">
        <v>0</v>
      </c>
      <c r="AF38" s="356">
        <v>0</v>
      </c>
      <c r="AG38" s="357">
        <v>0</v>
      </c>
      <c r="AH38" s="342">
        <v>0</v>
      </c>
      <c r="AI38" s="342">
        <v>0</v>
      </c>
      <c r="AJ38" s="356">
        <v>0</v>
      </c>
      <c r="AK38" s="357">
        <v>0</v>
      </c>
      <c r="AL38" s="334">
        <v>0</v>
      </c>
      <c r="AM38" s="334">
        <v>0</v>
      </c>
      <c r="AN38" s="356">
        <v>0</v>
      </c>
      <c r="AO38" s="357">
        <v>0</v>
      </c>
      <c r="AP38" s="342">
        <v>0</v>
      </c>
      <c r="AQ38" s="342">
        <v>0</v>
      </c>
      <c r="AR38" s="356"/>
      <c r="AS38" s="335"/>
    </row>
    <row r="39" spans="2:45">
      <c r="B39" s="330">
        <v>41</v>
      </c>
      <c r="C39" s="330">
        <v>138</v>
      </c>
      <c r="G39" s="354">
        <v>40305</v>
      </c>
      <c r="H39" s="342" t="s">
        <v>347</v>
      </c>
      <c r="I39" s="334"/>
      <c r="J39" s="355" t="s">
        <v>351</v>
      </c>
      <c r="K39" s="356">
        <v>4</v>
      </c>
      <c r="L39" s="342">
        <v>0</v>
      </c>
      <c r="M39" s="488">
        <v>4</v>
      </c>
      <c r="N39" s="357"/>
      <c r="O39" s="334">
        <v>4</v>
      </c>
      <c r="P39" s="334">
        <v>0</v>
      </c>
      <c r="Q39" s="356">
        <v>9</v>
      </c>
      <c r="R39" s="342">
        <v>0</v>
      </c>
      <c r="S39" s="488">
        <v>9</v>
      </c>
      <c r="T39" s="357"/>
      <c r="U39" s="334">
        <v>0</v>
      </c>
      <c r="V39" s="334">
        <v>0</v>
      </c>
      <c r="W39" s="356">
        <v>3</v>
      </c>
      <c r="X39" s="357">
        <v>0</v>
      </c>
      <c r="Y39" s="334">
        <v>3</v>
      </c>
      <c r="Z39" s="334">
        <v>0</v>
      </c>
      <c r="AA39" s="334"/>
      <c r="AB39" s="356">
        <v>0</v>
      </c>
      <c r="AC39" s="357">
        <v>0</v>
      </c>
      <c r="AD39" s="334">
        <v>13</v>
      </c>
      <c r="AE39" s="334">
        <v>0</v>
      </c>
      <c r="AF39" s="356">
        <v>1</v>
      </c>
      <c r="AG39" s="357">
        <v>0</v>
      </c>
      <c r="AH39" s="350">
        <v>0</v>
      </c>
      <c r="AI39" s="350">
        <v>0</v>
      </c>
      <c r="AJ39" s="356">
        <v>0</v>
      </c>
      <c r="AK39" s="357">
        <v>0</v>
      </c>
      <c r="AL39" s="334">
        <v>0</v>
      </c>
      <c r="AM39" s="334">
        <v>0</v>
      </c>
      <c r="AN39" s="351">
        <v>0</v>
      </c>
      <c r="AO39" s="352">
        <v>0</v>
      </c>
      <c r="AP39" s="350">
        <v>0</v>
      </c>
      <c r="AQ39" s="350">
        <v>0</v>
      </c>
      <c r="AR39" s="356"/>
      <c r="AS39" s="335"/>
    </row>
    <row r="40" spans="2:45">
      <c r="B40" s="330">
        <v>71</v>
      </c>
      <c r="C40" s="330">
        <v>201</v>
      </c>
      <c r="G40" s="349">
        <v>40306</v>
      </c>
      <c r="H40" s="342" t="s">
        <v>348</v>
      </c>
      <c r="I40" s="334"/>
      <c r="J40" s="355" t="s">
        <v>349</v>
      </c>
      <c r="K40" s="356">
        <v>0</v>
      </c>
      <c r="L40" s="342">
        <v>0</v>
      </c>
      <c r="M40" s="488">
        <v>0</v>
      </c>
      <c r="N40" s="357"/>
      <c r="O40" s="334">
        <v>0</v>
      </c>
      <c r="P40" s="334">
        <v>0</v>
      </c>
      <c r="Q40" s="356">
        <v>28</v>
      </c>
      <c r="R40" s="342">
        <v>0</v>
      </c>
      <c r="S40" s="488">
        <v>28</v>
      </c>
      <c r="T40" s="357"/>
      <c r="U40" s="334">
        <v>0</v>
      </c>
      <c r="V40" s="334">
        <v>0</v>
      </c>
      <c r="W40" s="356">
        <v>0</v>
      </c>
      <c r="X40" s="357">
        <v>0</v>
      </c>
      <c r="Y40" s="334">
        <v>0</v>
      </c>
      <c r="Z40" s="334">
        <v>0</v>
      </c>
      <c r="AA40" s="334"/>
      <c r="AB40" s="356">
        <v>0</v>
      </c>
      <c r="AC40" s="357">
        <v>0</v>
      </c>
      <c r="AD40" s="334">
        <v>31</v>
      </c>
      <c r="AE40" s="334">
        <v>0</v>
      </c>
      <c r="AF40" s="356">
        <v>0</v>
      </c>
      <c r="AG40" s="357">
        <v>0</v>
      </c>
      <c r="AH40" s="342">
        <v>0</v>
      </c>
      <c r="AI40" s="342">
        <v>0</v>
      </c>
      <c r="AJ40" s="356">
        <v>0</v>
      </c>
      <c r="AK40" s="357">
        <v>0</v>
      </c>
      <c r="AL40" s="334">
        <v>0</v>
      </c>
      <c r="AM40" s="334">
        <v>0</v>
      </c>
      <c r="AN40" s="356">
        <v>0</v>
      </c>
      <c r="AO40" s="357">
        <v>0</v>
      </c>
      <c r="AP40" s="342">
        <v>0</v>
      </c>
      <c r="AQ40" s="342">
        <v>0</v>
      </c>
      <c r="AR40" s="356"/>
      <c r="AS40" s="335"/>
    </row>
    <row r="41" spans="2:45">
      <c r="B41" s="330">
        <v>71</v>
      </c>
      <c r="C41" s="330">
        <v>180</v>
      </c>
      <c r="G41" s="354">
        <v>40307</v>
      </c>
      <c r="H41" s="342" t="s">
        <v>350</v>
      </c>
      <c r="I41" s="334">
        <v>19</v>
      </c>
      <c r="J41" s="355" t="s">
        <v>349</v>
      </c>
      <c r="K41" s="356">
        <v>0</v>
      </c>
      <c r="L41" s="342">
        <v>0</v>
      </c>
      <c r="M41" s="488">
        <v>0</v>
      </c>
      <c r="N41" s="357">
        <f>SUM(K35:K41)</f>
        <v>22</v>
      </c>
      <c r="O41" s="334">
        <v>0</v>
      </c>
      <c r="P41" s="334">
        <v>0</v>
      </c>
      <c r="Q41" s="356">
        <v>70</v>
      </c>
      <c r="R41" s="342">
        <v>0</v>
      </c>
      <c r="S41" s="488">
        <v>70</v>
      </c>
      <c r="T41" s="357">
        <f>SUM(Q35:Q41)</f>
        <v>154</v>
      </c>
      <c r="U41" s="334">
        <v>0</v>
      </c>
      <c r="V41" s="334">
        <v>0</v>
      </c>
      <c r="W41" s="356">
        <v>5</v>
      </c>
      <c r="X41" s="357">
        <v>0</v>
      </c>
      <c r="Y41" s="334">
        <v>5</v>
      </c>
      <c r="Z41" s="334">
        <v>0</v>
      </c>
      <c r="AA41" s="342">
        <f>SUM(Y35:Y41)</f>
        <v>33</v>
      </c>
      <c r="AB41" s="356">
        <v>0</v>
      </c>
      <c r="AC41" s="357">
        <v>0</v>
      </c>
      <c r="AD41" s="334">
        <v>10</v>
      </c>
      <c r="AE41" s="334">
        <v>0</v>
      </c>
      <c r="AF41" s="356">
        <v>0</v>
      </c>
      <c r="AG41" s="357">
        <v>0</v>
      </c>
      <c r="AH41" s="350">
        <v>0</v>
      </c>
      <c r="AI41" s="350">
        <v>0</v>
      </c>
      <c r="AJ41" s="356">
        <v>0</v>
      </c>
      <c r="AK41" s="357">
        <v>0</v>
      </c>
      <c r="AL41" s="334">
        <v>0</v>
      </c>
      <c r="AM41" s="334">
        <v>0</v>
      </c>
      <c r="AN41" s="351">
        <v>0</v>
      </c>
      <c r="AO41" s="352">
        <v>0</v>
      </c>
      <c r="AP41" s="350">
        <v>0</v>
      </c>
      <c r="AQ41" s="350">
        <v>0</v>
      </c>
      <c r="AR41" s="356"/>
      <c r="AS41" s="335"/>
    </row>
    <row r="42" spans="2:45">
      <c r="B42" s="330">
        <v>71</v>
      </c>
      <c r="C42" s="330">
        <v>196</v>
      </c>
      <c r="G42" s="354">
        <v>40308</v>
      </c>
      <c r="H42" s="342" t="s">
        <v>340</v>
      </c>
      <c r="I42" s="334"/>
      <c r="J42" s="355" t="s">
        <v>357</v>
      </c>
      <c r="K42" s="356">
        <v>31</v>
      </c>
      <c r="L42" s="342">
        <v>0</v>
      </c>
      <c r="M42" s="488">
        <v>30</v>
      </c>
      <c r="N42" s="357"/>
      <c r="O42" s="334">
        <v>13</v>
      </c>
      <c r="P42" s="334">
        <v>0</v>
      </c>
      <c r="Q42" s="356">
        <v>34</v>
      </c>
      <c r="R42" s="342">
        <v>0</v>
      </c>
      <c r="S42" s="488">
        <v>34</v>
      </c>
      <c r="T42" s="357"/>
      <c r="U42" s="334">
        <v>1</v>
      </c>
      <c r="V42" s="334">
        <v>0</v>
      </c>
      <c r="W42" s="356">
        <v>37</v>
      </c>
      <c r="X42" s="357">
        <v>0</v>
      </c>
      <c r="Y42" s="334">
        <v>38</v>
      </c>
      <c r="Z42" s="334">
        <v>0</v>
      </c>
      <c r="AA42" s="334"/>
      <c r="AB42" s="356">
        <v>0</v>
      </c>
      <c r="AC42" s="357">
        <v>0</v>
      </c>
      <c r="AD42" s="334">
        <v>19</v>
      </c>
      <c r="AE42" s="334">
        <v>0</v>
      </c>
      <c r="AF42" s="356">
        <v>0</v>
      </c>
      <c r="AG42" s="357">
        <v>0</v>
      </c>
      <c r="AH42" s="342">
        <v>0</v>
      </c>
      <c r="AI42" s="342">
        <v>0</v>
      </c>
      <c r="AJ42" s="356">
        <v>0</v>
      </c>
      <c r="AK42" s="357">
        <v>0</v>
      </c>
      <c r="AL42" s="334">
        <v>0</v>
      </c>
      <c r="AM42" s="334">
        <v>0</v>
      </c>
      <c r="AN42" s="356">
        <v>0</v>
      </c>
      <c r="AO42" s="357">
        <v>0</v>
      </c>
      <c r="AP42" s="342">
        <v>0</v>
      </c>
      <c r="AQ42" s="342">
        <v>0</v>
      </c>
      <c r="AR42" s="356"/>
      <c r="AS42" s="335"/>
    </row>
    <row r="43" spans="2:45">
      <c r="B43" s="330">
        <v>71</v>
      </c>
      <c r="C43" s="330">
        <v>204</v>
      </c>
      <c r="G43" s="349">
        <v>40309</v>
      </c>
      <c r="H43" s="342" t="s">
        <v>342</v>
      </c>
      <c r="I43" s="334"/>
      <c r="J43" s="355" t="s">
        <v>345</v>
      </c>
      <c r="K43" s="356">
        <v>0</v>
      </c>
      <c r="L43" s="342">
        <v>0</v>
      </c>
      <c r="M43" s="488">
        <v>0</v>
      </c>
      <c r="N43" s="357"/>
      <c r="O43" s="334">
        <v>21</v>
      </c>
      <c r="P43" s="334">
        <v>0</v>
      </c>
      <c r="Q43" s="356">
        <v>27</v>
      </c>
      <c r="R43" s="342">
        <v>0</v>
      </c>
      <c r="S43" s="488">
        <v>26</v>
      </c>
      <c r="T43" s="357"/>
      <c r="U43" s="334">
        <v>0</v>
      </c>
      <c r="V43" s="334">
        <v>0</v>
      </c>
      <c r="W43" s="356">
        <v>6</v>
      </c>
      <c r="X43" s="357">
        <v>0</v>
      </c>
      <c r="Y43" s="334">
        <v>6</v>
      </c>
      <c r="Z43" s="334">
        <v>0</v>
      </c>
      <c r="AA43" s="334"/>
      <c r="AB43" s="356">
        <v>0</v>
      </c>
      <c r="AC43" s="357">
        <v>0</v>
      </c>
      <c r="AD43" s="334">
        <v>10</v>
      </c>
      <c r="AE43" s="334">
        <v>0</v>
      </c>
      <c r="AF43" s="356">
        <v>0</v>
      </c>
      <c r="AG43" s="357">
        <v>0</v>
      </c>
      <c r="AH43" s="334">
        <v>0</v>
      </c>
      <c r="AI43" s="334">
        <v>0</v>
      </c>
      <c r="AJ43" s="356">
        <v>0</v>
      </c>
      <c r="AK43" s="357">
        <v>0</v>
      </c>
      <c r="AL43" s="334">
        <v>0</v>
      </c>
      <c r="AM43" s="334">
        <v>0</v>
      </c>
      <c r="AN43" s="351">
        <v>0</v>
      </c>
      <c r="AO43" s="352">
        <v>0</v>
      </c>
      <c r="AP43" s="350">
        <v>0</v>
      </c>
      <c r="AQ43" s="350">
        <v>0</v>
      </c>
      <c r="AR43" s="356"/>
      <c r="AS43" s="335"/>
    </row>
    <row r="44" spans="2:45">
      <c r="B44" s="330">
        <v>71</v>
      </c>
      <c r="C44" s="330">
        <v>168</v>
      </c>
      <c r="G44" s="354">
        <v>40310</v>
      </c>
      <c r="H44" s="342" t="s">
        <v>344</v>
      </c>
      <c r="I44" s="334"/>
      <c r="J44" s="355" t="s">
        <v>351</v>
      </c>
      <c r="K44" s="356">
        <v>29</v>
      </c>
      <c r="L44" s="342">
        <v>0</v>
      </c>
      <c r="M44" s="488">
        <v>29</v>
      </c>
      <c r="N44" s="357"/>
      <c r="O44" s="334">
        <v>19</v>
      </c>
      <c r="P44" s="334">
        <v>0</v>
      </c>
      <c r="Q44" s="356">
        <v>94</v>
      </c>
      <c r="R44" s="342">
        <v>0</v>
      </c>
      <c r="S44" s="488">
        <v>94</v>
      </c>
      <c r="T44" s="357"/>
      <c r="U44" s="334">
        <v>0</v>
      </c>
      <c r="V44" s="334">
        <v>0</v>
      </c>
      <c r="W44" s="356">
        <v>25</v>
      </c>
      <c r="X44" s="357">
        <v>0</v>
      </c>
      <c r="Y44" s="334">
        <v>25</v>
      </c>
      <c r="Z44" s="334">
        <v>0</v>
      </c>
      <c r="AA44" s="334"/>
      <c r="AB44" s="356">
        <v>0</v>
      </c>
      <c r="AC44" s="357">
        <v>0</v>
      </c>
      <c r="AD44" s="334">
        <v>6</v>
      </c>
      <c r="AE44" s="334">
        <v>1</v>
      </c>
      <c r="AF44" s="356">
        <v>3</v>
      </c>
      <c r="AG44" s="357">
        <v>0</v>
      </c>
      <c r="AH44" s="334">
        <v>0</v>
      </c>
      <c r="AI44" s="334">
        <v>0</v>
      </c>
      <c r="AJ44" s="356">
        <v>0</v>
      </c>
      <c r="AK44" s="357">
        <v>0</v>
      </c>
      <c r="AL44" s="334">
        <v>0</v>
      </c>
      <c r="AM44" s="334">
        <v>0</v>
      </c>
      <c r="AN44" s="356">
        <v>0</v>
      </c>
      <c r="AO44" s="357">
        <v>0</v>
      </c>
      <c r="AP44" s="342">
        <v>0</v>
      </c>
      <c r="AQ44" s="342">
        <v>0</v>
      </c>
      <c r="AR44" s="356"/>
      <c r="AS44" s="335"/>
    </row>
    <row r="45" spans="2:45">
      <c r="B45" s="330">
        <v>71</v>
      </c>
      <c r="C45" s="330">
        <v>188</v>
      </c>
      <c r="G45" s="354">
        <v>40311</v>
      </c>
      <c r="H45" s="342" t="s">
        <v>353</v>
      </c>
      <c r="I45" s="334"/>
      <c r="J45" s="355" t="s">
        <v>351</v>
      </c>
      <c r="K45" s="356">
        <v>3</v>
      </c>
      <c r="L45" s="342">
        <v>0</v>
      </c>
      <c r="M45" s="488">
        <v>3</v>
      </c>
      <c r="N45" s="357"/>
      <c r="O45" s="334">
        <v>8</v>
      </c>
      <c r="P45" s="334">
        <v>0</v>
      </c>
      <c r="Q45" s="356">
        <v>26</v>
      </c>
      <c r="R45" s="342">
        <v>0</v>
      </c>
      <c r="S45" s="488">
        <v>26</v>
      </c>
      <c r="T45" s="357"/>
      <c r="U45" s="334">
        <v>0</v>
      </c>
      <c r="V45" s="334">
        <v>0</v>
      </c>
      <c r="W45" s="356">
        <v>6</v>
      </c>
      <c r="X45" s="357">
        <v>0</v>
      </c>
      <c r="Y45" s="334">
        <v>6</v>
      </c>
      <c r="Z45" s="334">
        <v>0</v>
      </c>
      <c r="AA45" s="334"/>
      <c r="AB45" s="356">
        <v>0</v>
      </c>
      <c r="AC45" s="357">
        <v>0</v>
      </c>
      <c r="AD45" s="334">
        <v>22</v>
      </c>
      <c r="AE45" s="334">
        <v>0</v>
      </c>
      <c r="AF45" s="356">
        <v>0</v>
      </c>
      <c r="AG45" s="357">
        <v>0</v>
      </c>
      <c r="AH45" s="334">
        <v>0</v>
      </c>
      <c r="AI45" s="334">
        <v>0</v>
      </c>
      <c r="AJ45" s="356">
        <v>0</v>
      </c>
      <c r="AK45" s="357">
        <v>0</v>
      </c>
      <c r="AL45" s="334">
        <v>0</v>
      </c>
      <c r="AM45" s="334">
        <v>0</v>
      </c>
      <c r="AN45" s="351">
        <v>0</v>
      </c>
      <c r="AO45" s="352">
        <v>0</v>
      </c>
      <c r="AP45" s="350">
        <v>0</v>
      </c>
      <c r="AQ45" s="350">
        <v>0</v>
      </c>
      <c r="AR45" s="356"/>
      <c r="AS45" s="335"/>
    </row>
    <row r="46" spans="2:45">
      <c r="B46" s="330">
        <v>71</v>
      </c>
      <c r="C46" s="330">
        <v>176</v>
      </c>
      <c r="G46" s="349">
        <v>40312</v>
      </c>
      <c r="H46" s="342" t="s">
        <v>347</v>
      </c>
      <c r="I46" s="334"/>
      <c r="J46" s="355" t="s">
        <v>349</v>
      </c>
      <c r="K46" s="356">
        <v>5</v>
      </c>
      <c r="L46" s="342">
        <v>0</v>
      </c>
      <c r="M46" s="488">
        <v>5</v>
      </c>
      <c r="N46" s="357"/>
      <c r="O46" s="334">
        <v>1</v>
      </c>
      <c r="P46" s="334">
        <v>0</v>
      </c>
      <c r="Q46" s="356">
        <v>25</v>
      </c>
      <c r="R46" s="342">
        <v>0</v>
      </c>
      <c r="S46" s="488">
        <v>25</v>
      </c>
      <c r="T46" s="357"/>
      <c r="U46" s="334">
        <v>2</v>
      </c>
      <c r="V46" s="334">
        <v>0</v>
      </c>
      <c r="W46" s="356">
        <v>0</v>
      </c>
      <c r="X46" s="357">
        <v>0</v>
      </c>
      <c r="Y46" s="334">
        <v>2</v>
      </c>
      <c r="Z46" s="334">
        <v>0</v>
      </c>
      <c r="AA46" s="334"/>
      <c r="AB46" s="356">
        <v>0</v>
      </c>
      <c r="AC46" s="357">
        <v>0</v>
      </c>
      <c r="AD46" s="334">
        <v>27</v>
      </c>
      <c r="AE46" s="334">
        <v>0</v>
      </c>
      <c r="AF46" s="356">
        <v>0</v>
      </c>
      <c r="AG46" s="357">
        <v>0</v>
      </c>
      <c r="AH46" s="334">
        <v>0</v>
      </c>
      <c r="AI46" s="334">
        <v>0</v>
      </c>
      <c r="AJ46" s="356">
        <v>0</v>
      </c>
      <c r="AK46" s="357">
        <v>0</v>
      </c>
      <c r="AL46" s="334">
        <v>0</v>
      </c>
      <c r="AM46" s="334">
        <v>0</v>
      </c>
      <c r="AN46" s="356">
        <v>0</v>
      </c>
      <c r="AO46" s="357">
        <v>0</v>
      </c>
      <c r="AP46" s="342">
        <v>0</v>
      </c>
      <c r="AQ46" s="342">
        <v>0</v>
      </c>
      <c r="AR46" s="356"/>
      <c r="AS46" s="335"/>
    </row>
    <row r="47" spans="2:45">
      <c r="B47" s="330">
        <v>71</v>
      </c>
      <c r="C47" s="330">
        <v>165</v>
      </c>
      <c r="G47" s="354">
        <v>40313</v>
      </c>
      <c r="H47" s="342" t="s">
        <v>348</v>
      </c>
      <c r="I47" s="334"/>
      <c r="J47" s="355" t="s">
        <v>349</v>
      </c>
      <c r="K47" s="356">
        <v>12</v>
      </c>
      <c r="L47" s="342">
        <v>0</v>
      </c>
      <c r="M47" s="488">
        <v>11</v>
      </c>
      <c r="N47" s="357"/>
      <c r="O47" s="334">
        <v>7</v>
      </c>
      <c r="P47" s="334">
        <v>0</v>
      </c>
      <c r="Q47" s="356">
        <v>41</v>
      </c>
      <c r="R47" s="342">
        <v>0</v>
      </c>
      <c r="S47" s="488">
        <v>39</v>
      </c>
      <c r="T47" s="357"/>
      <c r="U47" s="334">
        <v>0</v>
      </c>
      <c r="V47" s="334">
        <v>0</v>
      </c>
      <c r="W47" s="356">
        <v>0</v>
      </c>
      <c r="X47" s="357">
        <v>0</v>
      </c>
      <c r="Y47" s="334">
        <v>0</v>
      </c>
      <c r="Z47" s="334">
        <v>0</v>
      </c>
      <c r="AA47" s="334"/>
      <c r="AB47" s="356">
        <v>0</v>
      </c>
      <c r="AC47" s="357">
        <v>0</v>
      </c>
      <c r="AD47" s="334">
        <v>35</v>
      </c>
      <c r="AE47" s="334">
        <v>2</v>
      </c>
      <c r="AF47" s="356">
        <v>0</v>
      </c>
      <c r="AG47" s="357">
        <v>0</v>
      </c>
      <c r="AH47" s="334">
        <v>0</v>
      </c>
      <c r="AI47" s="334">
        <v>0</v>
      </c>
      <c r="AJ47" s="356">
        <v>0</v>
      </c>
      <c r="AK47" s="357">
        <v>0</v>
      </c>
      <c r="AL47" s="334">
        <v>0</v>
      </c>
      <c r="AM47" s="334">
        <v>0</v>
      </c>
      <c r="AN47" s="351">
        <v>0</v>
      </c>
      <c r="AO47" s="352">
        <v>0</v>
      </c>
      <c r="AP47" s="350">
        <v>0</v>
      </c>
      <c r="AQ47" s="350">
        <v>0</v>
      </c>
      <c r="AR47" s="356"/>
      <c r="AS47" s="335"/>
    </row>
    <row r="48" spans="2:45">
      <c r="B48" s="330">
        <v>71</v>
      </c>
      <c r="C48" s="330">
        <v>185</v>
      </c>
      <c r="G48" s="354">
        <v>40314</v>
      </c>
      <c r="H48" s="342" t="s">
        <v>350</v>
      </c>
      <c r="I48" s="334">
        <v>20</v>
      </c>
      <c r="J48" s="355" t="s">
        <v>349</v>
      </c>
      <c r="K48" s="356">
        <v>21</v>
      </c>
      <c r="L48" s="342">
        <v>1</v>
      </c>
      <c r="M48" s="488">
        <v>20</v>
      </c>
      <c r="N48" s="357">
        <f>SUM(K42:K48)</f>
        <v>101</v>
      </c>
      <c r="O48" s="334">
        <v>10</v>
      </c>
      <c r="P48" s="334">
        <v>0</v>
      </c>
      <c r="Q48" s="356">
        <v>35</v>
      </c>
      <c r="R48" s="342">
        <v>0</v>
      </c>
      <c r="S48" s="488">
        <v>34</v>
      </c>
      <c r="T48" s="357">
        <f>SUM(Q42:Q48)</f>
        <v>282</v>
      </c>
      <c r="U48" s="334">
        <v>5</v>
      </c>
      <c r="V48" s="334">
        <v>0</v>
      </c>
      <c r="W48" s="356">
        <v>1</v>
      </c>
      <c r="X48" s="357">
        <v>0</v>
      </c>
      <c r="Y48" s="334">
        <v>6</v>
      </c>
      <c r="Z48" s="334">
        <v>0</v>
      </c>
      <c r="AA48" s="342">
        <f>SUM(Y42:Y48)</f>
        <v>83</v>
      </c>
      <c r="AB48" s="356">
        <v>0</v>
      </c>
      <c r="AC48" s="357">
        <v>0</v>
      </c>
      <c r="AD48" s="334">
        <v>31</v>
      </c>
      <c r="AE48" s="334">
        <v>0</v>
      </c>
      <c r="AF48" s="356">
        <v>0</v>
      </c>
      <c r="AG48" s="357">
        <v>0</v>
      </c>
      <c r="AH48" s="334">
        <v>0</v>
      </c>
      <c r="AI48" s="334">
        <v>0</v>
      </c>
      <c r="AJ48" s="356">
        <v>0</v>
      </c>
      <c r="AK48" s="357">
        <v>0</v>
      </c>
      <c r="AL48" s="334">
        <v>0</v>
      </c>
      <c r="AM48" s="334">
        <v>0</v>
      </c>
      <c r="AN48" s="356">
        <v>0</v>
      </c>
      <c r="AO48" s="357">
        <v>0</v>
      </c>
      <c r="AP48" s="342">
        <v>0</v>
      </c>
      <c r="AQ48" s="342">
        <v>0</v>
      </c>
      <c r="AR48" s="356"/>
      <c r="AS48" s="335"/>
    </row>
    <row r="49" spans="2:45">
      <c r="B49" s="330">
        <v>71</v>
      </c>
      <c r="C49" s="330">
        <v>168</v>
      </c>
      <c r="G49" s="349">
        <v>40315</v>
      </c>
      <c r="H49" s="342" t="s">
        <v>340</v>
      </c>
      <c r="I49" s="334"/>
      <c r="J49" s="355" t="s">
        <v>351</v>
      </c>
      <c r="K49" s="356">
        <v>3</v>
      </c>
      <c r="L49" s="342">
        <v>0</v>
      </c>
      <c r="M49" s="488">
        <v>3</v>
      </c>
      <c r="N49" s="357"/>
      <c r="O49" s="334">
        <v>19</v>
      </c>
      <c r="P49" s="334">
        <v>0</v>
      </c>
      <c r="Q49" s="356">
        <v>105</v>
      </c>
      <c r="R49" s="342">
        <v>0</v>
      </c>
      <c r="S49" s="488">
        <v>104</v>
      </c>
      <c r="T49" s="357"/>
      <c r="U49" s="334">
        <v>0</v>
      </c>
      <c r="V49" s="334">
        <v>0</v>
      </c>
      <c r="W49" s="356">
        <v>18</v>
      </c>
      <c r="X49" s="357">
        <v>0</v>
      </c>
      <c r="Y49" s="334">
        <v>18</v>
      </c>
      <c r="Z49" s="334">
        <v>0</v>
      </c>
      <c r="AA49" s="334"/>
      <c r="AB49" s="356">
        <v>0</v>
      </c>
      <c r="AC49" s="357">
        <v>0</v>
      </c>
      <c r="AD49" s="334">
        <v>5</v>
      </c>
      <c r="AE49" s="334">
        <v>0</v>
      </c>
      <c r="AF49" s="356">
        <v>0</v>
      </c>
      <c r="AG49" s="357">
        <v>0</v>
      </c>
      <c r="AH49" s="334">
        <v>0</v>
      </c>
      <c r="AI49" s="334">
        <v>0</v>
      </c>
      <c r="AJ49" s="356">
        <v>0</v>
      </c>
      <c r="AK49" s="357">
        <v>0</v>
      </c>
      <c r="AL49" s="334">
        <v>0</v>
      </c>
      <c r="AM49" s="334">
        <v>0</v>
      </c>
      <c r="AN49" s="351">
        <v>0</v>
      </c>
      <c r="AO49" s="352">
        <v>0</v>
      </c>
      <c r="AP49" s="350">
        <v>0</v>
      </c>
      <c r="AQ49" s="350">
        <v>0</v>
      </c>
      <c r="AR49" s="356"/>
      <c r="AS49" s="335"/>
    </row>
    <row r="50" spans="2:45">
      <c r="B50" s="330">
        <v>71</v>
      </c>
      <c r="C50" s="330">
        <v>228</v>
      </c>
      <c r="G50" s="354">
        <v>40316</v>
      </c>
      <c r="H50" s="342" t="s">
        <v>342</v>
      </c>
      <c r="I50" s="334"/>
      <c r="J50" s="355" t="s">
        <v>358</v>
      </c>
      <c r="K50" s="356">
        <v>108</v>
      </c>
      <c r="L50" s="342">
        <v>0</v>
      </c>
      <c r="M50" s="488">
        <v>108</v>
      </c>
      <c r="N50" s="357"/>
      <c r="O50" s="334">
        <v>17</v>
      </c>
      <c r="P50" s="334">
        <v>0</v>
      </c>
      <c r="Q50" s="356">
        <v>71</v>
      </c>
      <c r="R50" s="342">
        <v>0</v>
      </c>
      <c r="S50" s="488">
        <v>71</v>
      </c>
      <c r="T50" s="357"/>
      <c r="U50" s="334">
        <v>1</v>
      </c>
      <c r="V50" s="334">
        <v>0</v>
      </c>
      <c r="W50" s="356">
        <v>69</v>
      </c>
      <c r="X50" s="357">
        <v>0</v>
      </c>
      <c r="Y50" s="334">
        <v>70</v>
      </c>
      <c r="Z50" s="334">
        <v>0</v>
      </c>
      <c r="AA50" s="334"/>
      <c r="AB50" s="356">
        <v>1</v>
      </c>
      <c r="AC50" s="357">
        <v>0</v>
      </c>
      <c r="AD50" s="334">
        <v>3</v>
      </c>
      <c r="AE50" s="334">
        <v>0</v>
      </c>
      <c r="AF50" s="356">
        <v>1</v>
      </c>
      <c r="AG50" s="357">
        <v>0</v>
      </c>
      <c r="AH50" s="334">
        <v>0</v>
      </c>
      <c r="AI50" s="334">
        <v>0</v>
      </c>
      <c r="AJ50" s="356">
        <v>0</v>
      </c>
      <c r="AK50" s="357">
        <v>0</v>
      </c>
      <c r="AL50" s="334">
        <v>0</v>
      </c>
      <c r="AM50" s="334">
        <v>0</v>
      </c>
      <c r="AN50" s="356">
        <v>0</v>
      </c>
      <c r="AO50" s="357">
        <v>0</v>
      </c>
      <c r="AP50" s="342">
        <v>0</v>
      </c>
      <c r="AQ50" s="342">
        <v>0</v>
      </c>
      <c r="AR50" s="356" t="s">
        <v>356</v>
      </c>
      <c r="AS50" s="335"/>
    </row>
    <row r="51" spans="2:45">
      <c r="B51" s="330">
        <v>71</v>
      </c>
      <c r="C51" s="330">
        <v>168</v>
      </c>
      <c r="G51" s="354">
        <v>40317</v>
      </c>
      <c r="H51" s="342" t="s">
        <v>344</v>
      </c>
      <c r="I51" s="334"/>
      <c r="J51" s="360" t="s">
        <v>351</v>
      </c>
      <c r="K51" s="356">
        <v>2</v>
      </c>
      <c r="L51" s="342">
        <v>0</v>
      </c>
      <c r="M51" s="488">
        <v>2</v>
      </c>
      <c r="N51" s="357"/>
      <c r="O51" s="334">
        <v>6</v>
      </c>
      <c r="P51" s="334">
        <v>0</v>
      </c>
      <c r="Q51" s="356">
        <v>7</v>
      </c>
      <c r="R51" s="342">
        <v>0</v>
      </c>
      <c r="S51" s="488">
        <v>7</v>
      </c>
      <c r="T51" s="357"/>
      <c r="U51" s="334">
        <v>0</v>
      </c>
      <c r="V51" s="334">
        <v>0</v>
      </c>
      <c r="W51" s="356">
        <v>2</v>
      </c>
      <c r="X51" s="357">
        <v>0</v>
      </c>
      <c r="Y51" s="334">
        <v>2</v>
      </c>
      <c r="Z51" s="334">
        <v>0</v>
      </c>
      <c r="AA51" s="334"/>
      <c r="AB51" s="356">
        <v>0</v>
      </c>
      <c r="AC51" s="357">
        <v>0</v>
      </c>
      <c r="AD51" s="334">
        <v>8</v>
      </c>
      <c r="AE51" s="334">
        <v>0</v>
      </c>
      <c r="AF51" s="356">
        <v>1</v>
      </c>
      <c r="AG51" s="357">
        <v>0</v>
      </c>
      <c r="AH51" s="334">
        <v>0</v>
      </c>
      <c r="AI51" s="334">
        <v>0</v>
      </c>
      <c r="AJ51" s="356">
        <v>0</v>
      </c>
      <c r="AK51" s="357">
        <v>0</v>
      </c>
      <c r="AL51" s="334">
        <v>1</v>
      </c>
      <c r="AM51" s="334">
        <v>0</v>
      </c>
      <c r="AN51" s="351">
        <v>0</v>
      </c>
      <c r="AO51" s="352">
        <v>0</v>
      </c>
      <c r="AP51" s="350">
        <v>0</v>
      </c>
      <c r="AQ51" s="350">
        <v>0</v>
      </c>
      <c r="AR51" s="356"/>
      <c r="AS51" s="335"/>
    </row>
    <row r="52" spans="2:45">
      <c r="B52" s="330">
        <v>71</v>
      </c>
      <c r="C52" s="330">
        <v>180</v>
      </c>
      <c r="G52" s="349">
        <v>40318</v>
      </c>
      <c r="H52" s="342" t="s">
        <v>353</v>
      </c>
      <c r="I52" s="334"/>
      <c r="J52" s="355" t="s">
        <v>345</v>
      </c>
      <c r="K52" s="356">
        <v>2</v>
      </c>
      <c r="L52" s="342">
        <v>0</v>
      </c>
      <c r="M52" s="488">
        <v>2</v>
      </c>
      <c r="N52" s="357"/>
      <c r="O52" s="334">
        <v>0</v>
      </c>
      <c r="P52" s="334">
        <v>0</v>
      </c>
      <c r="Q52" s="356">
        <v>2</v>
      </c>
      <c r="R52" s="342">
        <v>0</v>
      </c>
      <c r="S52" s="488">
        <v>2</v>
      </c>
      <c r="T52" s="357"/>
      <c r="U52" s="334">
        <v>0</v>
      </c>
      <c r="V52" s="334">
        <v>0</v>
      </c>
      <c r="W52" s="356">
        <v>0</v>
      </c>
      <c r="X52" s="357">
        <v>0</v>
      </c>
      <c r="Y52" s="334">
        <v>0</v>
      </c>
      <c r="Z52" s="334">
        <v>0</v>
      </c>
      <c r="AA52" s="334"/>
      <c r="AB52" s="356">
        <v>0</v>
      </c>
      <c r="AC52" s="357">
        <v>0</v>
      </c>
      <c r="AD52" s="334">
        <v>54</v>
      </c>
      <c r="AE52" s="334">
        <v>0</v>
      </c>
      <c r="AF52" s="356">
        <v>0</v>
      </c>
      <c r="AG52" s="357">
        <v>0</v>
      </c>
      <c r="AH52" s="334">
        <v>1</v>
      </c>
      <c r="AI52" s="334">
        <v>0</v>
      </c>
      <c r="AJ52" s="356">
        <v>0</v>
      </c>
      <c r="AK52" s="357">
        <v>0</v>
      </c>
      <c r="AL52" s="334">
        <v>0</v>
      </c>
      <c r="AM52" s="334">
        <v>0</v>
      </c>
      <c r="AN52" s="356">
        <v>0</v>
      </c>
      <c r="AO52" s="357">
        <v>0</v>
      </c>
      <c r="AP52" s="342">
        <v>0</v>
      </c>
      <c r="AQ52" s="342">
        <v>0</v>
      </c>
      <c r="AR52" s="356"/>
      <c r="AS52" s="335"/>
    </row>
    <row r="53" spans="2:45">
      <c r="B53" s="330">
        <v>71</v>
      </c>
      <c r="C53" s="330">
        <v>173</v>
      </c>
      <c r="G53" s="354">
        <v>40319</v>
      </c>
      <c r="H53" s="342" t="s">
        <v>347</v>
      </c>
      <c r="I53" s="334"/>
      <c r="J53" s="355" t="s">
        <v>345</v>
      </c>
      <c r="K53" s="356">
        <v>366</v>
      </c>
      <c r="L53" s="342">
        <v>1</v>
      </c>
      <c r="M53" s="488">
        <v>354</v>
      </c>
      <c r="N53" s="357"/>
      <c r="O53" s="334">
        <v>74</v>
      </c>
      <c r="P53" s="334">
        <v>0</v>
      </c>
      <c r="Q53" s="356">
        <v>362</v>
      </c>
      <c r="R53" s="342">
        <v>0</v>
      </c>
      <c r="S53" s="488">
        <v>351</v>
      </c>
      <c r="T53" s="357"/>
      <c r="U53" s="334">
        <v>0</v>
      </c>
      <c r="V53" s="334">
        <v>0</v>
      </c>
      <c r="W53" s="356">
        <v>45</v>
      </c>
      <c r="X53" s="357">
        <v>0</v>
      </c>
      <c r="Y53" s="334">
        <v>45</v>
      </c>
      <c r="Z53" s="334">
        <v>0</v>
      </c>
      <c r="AA53" s="334"/>
      <c r="AB53" s="356">
        <v>3</v>
      </c>
      <c r="AC53" s="357">
        <v>0</v>
      </c>
      <c r="AD53" s="334">
        <v>0</v>
      </c>
      <c r="AE53" s="334">
        <v>0</v>
      </c>
      <c r="AF53" s="356">
        <v>0</v>
      </c>
      <c r="AG53" s="357">
        <v>0</v>
      </c>
      <c r="AH53" s="334">
        <v>0</v>
      </c>
      <c r="AI53" s="334">
        <v>0</v>
      </c>
      <c r="AJ53" s="356">
        <v>0</v>
      </c>
      <c r="AK53" s="357">
        <v>0</v>
      </c>
      <c r="AL53" s="334">
        <v>0</v>
      </c>
      <c r="AM53" s="334">
        <v>0</v>
      </c>
      <c r="AN53" s="351">
        <v>0</v>
      </c>
      <c r="AO53" s="352">
        <v>0</v>
      </c>
      <c r="AP53" s="350">
        <v>0</v>
      </c>
      <c r="AQ53" s="350">
        <v>0</v>
      </c>
      <c r="AR53" s="356" t="s">
        <v>359</v>
      </c>
      <c r="AS53" s="335"/>
    </row>
    <row r="54" spans="2:45">
      <c r="B54" s="330">
        <v>71</v>
      </c>
      <c r="C54" s="330">
        <v>185</v>
      </c>
      <c r="G54" s="354">
        <v>40320</v>
      </c>
      <c r="H54" s="342" t="s">
        <v>348</v>
      </c>
      <c r="I54" s="334"/>
      <c r="J54" s="355" t="s">
        <v>351</v>
      </c>
      <c r="K54" s="356">
        <v>4</v>
      </c>
      <c r="L54" s="342">
        <v>0</v>
      </c>
      <c r="M54" s="488">
        <v>4</v>
      </c>
      <c r="N54" s="357"/>
      <c r="O54" s="334">
        <v>0</v>
      </c>
      <c r="P54" s="334">
        <v>0</v>
      </c>
      <c r="Q54" s="356">
        <v>10</v>
      </c>
      <c r="R54" s="342">
        <v>0</v>
      </c>
      <c r="S54" s="488">
        <v>10</v>
      </c>
      <c r="T54" s="357"/>
      <c r="U54" s="334">
        <v>0</v>
      </c>
      <c r="V54" s="334">
        <v>0</v>
      </c>
      <c r="W54" s="356">
        <v>3</v>
      </c>
      <c r="X54" s="357">
        <v>0</v>
      </c>
      <c r="Y54" s="334">
        <v>3</v>
      </c>
      <c r="Z54" s="334">
        <v>0</v>
      </c>
      <c r="AA54" s="334"/>
      <c r="AB54" s="356">
        <v>0</v>
      </c>
      <c r="AC54" s="357">
        <v>0</v>
      </c>
      <c r="AD54" s="334">
        <v>1</v>
      </c>
      <c r="AE54" s="334">
        <v>0</v>
      </c>
      <c r="AF54" s="356">
        <v>0</v>
      </c>
      <c r="AG54" s="357">
        <v>0</v>
      </c>
      <c r="AH54" s="334">
        <v>0</v>
      </c>
      <c r="AI54" s="334">
        <v>0</v>
      </c>
      <c r="AJ54" s="356">
        <v>0</v>
      </c>
      <c r="AK54" s="357">
        <v>0</v>
      </c>
      <c r="AL54" s="334">
        <v>0</v>
      </c>
      <c r="AM54" s="334">
        <v>0</v>
      </c>
      <c r="AN54" s="356">
        <v>0</v>
      </c>
      <c r="AO54" s="357">
        <v>0</v>
      </c>
      <c r="AP54" s="342">
        <v>0</v>
      </c>
      <c r="AQ54" s="342">
        <v>0</v>
      </c>
      <c r="AR54" s="356"/>
      <c r="AS54" s="335"/>
    </row>
    <row r="55" spans="2:45">
      <c r="B55" s="330">
        <v>71</v>
      </c>
      <c r="C55" s="330">
        <v>170</v>
      </c>
      <c r="G55" s="349">
        <v>40321</v>
      </c>
      <c r="H55" s="342" t="s">
        <v>350</v>
      </c>
      <c r="I55" s="334">
        <v>21</v>
      </c>
      <c r="J55" s="355" t="s">
        <v>351</v>
      </c>
      <c r="K55" s="356">
        <v>16</v>
      </c>
      <c r="L55" s="342">
        <v>0</v>
      </c>
      <c r="M55" s="488">
        <v>16</v>
      </c>
      <c r="N55" s="357">
        <f>SUM(K49:K55)</f>
        <v>501</v>
      </c>
      <c r="O55" s="334">
        <v>7</v>
      </c>
      <c r="P55" s="334">
        <v>1</v>
      </c>
      <c r="Q55" s="356">
        <v>11</v>
      </c>
      <c r="R55" s="342">
        <v>0</v>
      </c>
      <c r="S55" s="488">
        <v>11</v>
      </c>
      <c r="T55" s="357">
        <f>SUM(Q49:Q55)</f>
        <v>568</v>
      </c>
      <c r="U55" s="334">
        <v>0</v>
      </c>
      <c r="V55" s="334">
        <v>0</v>
      </c>
      <c r="W55" s="356">
        <v>2</v>
      </c>
      <c r="X55" s="357">
        <v>0</v>
      </c>
      <c r="Y55" s="334">
        <v>2</v>
      </c>
      <c r="Z55" s="334">
        <v>0</v>
      </c>
      <c r="AA55" s="342">
        <f>SUM(Y49:Y55)</f>
        <v>140</v>
      </c>
      <c r="AB55" s="356">
        <v>1</v>
      </c>
      <c r="AC55" s="357">
        <v>0</v>
      </c>
      <c r="AD55" s="334">
        <v>1</v>
      </c>
      <c r="AE55" s="334">
        <v>0</v>
      </c>
      <c r="AF55" s="356">
        <v>0</v>
      </c>
      <c r="AG55" s="357">
        <v>0</v>
      </c>
      <c r="AH55" s="334">
        <v>0</v>
      </c>
      <c r="AI55" s="334">
        <v>0</v>
      </c>
      <c r="AJ55" s="356">
        <v>0</v>
      </c>
      <c r="AK55" s="357">
        <v>0</v>
      </c>
      <c r="AL55" s="334">
        <v>0</v>
      </c>
      <c r="AM55" s="334">
        <v>0</v>
      </c>
      <c r="AN55" s="351">
        <v>0</v>
      </c>
      <c r="AO55" s="352">
        <v>0</v>
      </c>
      <c r="AP55" s="350">
        <v>0</v>
      </c>
      <c r="AQ55" s="350">
        <v>0</v>
      </c>
      <c r="AR55" s="356"/>
      <c r="AS55" s="335"/>
    </row>
    <row r="56" spans="2:45">
      <c r="B56" s="330">
        <v>71</v>
      </c>
      <c r="C56" s="330">
        <v>168</v>
      </c>
      <c r="G56" s="354">
        <v>40322</v>
      </c>
      <c r="H56" s="342" t="s">
        <v>340</v>
      </c>
      <c r="I56" s="334"/>
      <c r="J56" s="355" t="s">
        <v>345</v>
      </c>
      <c r="K56" s="356">
        <v>4</v>
      </c>
      <c r="L56" s="342">
        <v>0</v>
      </c>
      <c r="M56" s="488">
        <v>4</v>
      </c>
      <c r="N56" s="357"/>
      <c r="O56" s="334">
        <v>2</v>
      </c>
      <c r="P56" s="334">
        <v>0</v>
      </c>
      <c r="Q56" s="356">
        <v>6</v>
      </c>
      <c r="R56" s="342">
        <v>0</v>
      </c>
      <c r="S56" s="488">
        <v>6</v>
      </c>
      <c r="T56" s="357"/>
      <c r="U56" s="334">
        <v>0</v>
      </c>
      <c r="V56" s="334">
        <v>0</v>
      </c>
      <c r="W56" s="356">
        <v>5</v>
      </c>
      <c r="X56" s="357">
        <v>0</v>
      </c>
      <c r="Y56" s="334">
        <v>5</v>
      </c>
      <c r="Z56" s="334">
        <v>0</v>
      </c>
      <c r="AA56" s="334"/>
      <c r="AB56" s="356">
        <v>0</v>
      </c>
      <c r="AC56" s="357">
        <v>0</v>
      </c>
      <c r="AD56" s="334">
        <v>34</v>
      </c>
      <c r="AE56" s="334">
        <v>0</v>
      </c>
      <c r="AF56" s="356">
        <v>0</v>
      </c>
      <c r="AG56" s="357">
        <v>0</v>
      </c>
      <c r="AH56" s="334">
        <v>0</v>
      </c>
      <c r="AI56" s="334">
        <v>0</v>
      </c>
      <c r="AJ56" s="356">
        <v>0</v>
      </c>
      <c r="AK56" s="357">
        <v>0</v>
      </c>
      <c r="AL56" s="334">
        <v>0</v>
      </c>
      <c r="AM56" s="334">
        <v>0</v>
      </c>
      <c r="AN56" s="356">
        <v>0</v>
      </c>
      <c r="AO56" s="357">
        <v>0</v>
      </c>
      <c r="AP56" s="342">
        <v>0</v>
      </c>
      <c r="AQ56" s="342">
        <v>0</v>
      </c>
      <c r="AR56" s="358"/>
      <c r="AS56" s="335"/>
    </row>
    <row r="57" spans="2:45">
      <c r="B57" s="330">
        <v>71</v>
      </c>
      <c r="C57" s="330">
        <v>170</v>
      </c>
      <c r="G57" s="354">
        <v>40323</v>
      </c>
      <c r="H57" s="342" t="s">
        <v>342</v>
      </c>
      <c r="I57" s="334"/>
      <c r="J57" s="355" t="s">
        <v>360</v>
      </c>
      <c r="K57" s="356">
        <v>24</v>
      </c>
      <c r="L57" s="342">
        <v>0</v>
      </c>
      <c r="M57" s="488">
        <v>23</v>
      </c>
      <c r="N57" s="357"/>
      <c r="O57" s="334">
        <v>15</v>
      </c>
      <c r="P57" s="334">
        <v>0</v>
      </c>
      <c r="Q57" s="356">
        <v>30</v>
      </c>
      <c r="R57" s="342">
        <v>0</v>
      </c>
      <c r="S57" s="488">
        <v>30</v>
      </c>
      <c r="T57" s="357"/>
      <c r="U57" s="334">
        <v>0</v>
      </c>
      <c r="V57" s="334">
        <v>0</v>
      </c>
      <c r="W57" s="356">
        <v>8</v>
      </c>
      <c r="X57" s="357">
        <v>0</v>
      </c>
      <c r="Y57" s="334">
        <v>8</v>
      </c>
      <c r="Z57" s="334">
        <v>0</v>
      </c>
      <c r="AA57" s="334"/>
      <c r="AB57" s="356">
        <v>0</v>
      </c>
      <c r="AC57" s="357">
        <v>0</v>
      </c>
      <c r="AD57" s="334">
        <v>0</v>
      </c>
      <c r="AE57" s="334">
        <v>0</v>
      </c>
      <c r="AF57" s="356">
        <v>0</v>
      </c>
      <c r="AG57" s="357">
        <v>0</v>
      </c>
      <c r="AH57" s="334">
        <v>0</v>
      </c>
      <c r="AI57" s="334">
        <v>0</v>
      </c>
      <c r="AJ57" s="356">
        <v>0</v>
      </c>
      <c r="AK57" s="357">
        <v>0</v>
      </c>
      <c r="AL57" s="334">
        <v>0</v>
      </c>
      <c r="AM57" s="334">
        <v>0</v>
      </c>
      <c r="AN57" s="351">
        <v>0</v>
      </c>
      <c r="AO57" s="352">
        <v>0</v>
      </c>
      <c r="AP57" s="350">
        <v>0</v>
      </c>
      <c r="AQ57" s="350">
        <v>0</v>
      </c>
      <c r="AR57" s="356"/>
      <c r="AS57" s="335"/>
    </row>
    <row r="58" spans="2:45">
      <c r="B58" s="330">
        <v>71</v>
      </c>
      <c r="C58" s="330">
        <v>214</v>
      </c>
      <c r="G58" s="349">
        <v>40324</v>
      </c>
      <c r="H58" s="342" t="s">
        <v>344</v>
      </c>
      <c r="I58" s="334"/>
      <c r="J58" s="355" t="s">
        <v>349</v>
      </c>
      <c r="K58" s="356">
        <v>32</v>
      </c>
      <c r="L58" s="342">
        <v>0</v>
      </c>
      <c r="M58" s="488">
        <v>26</v>
      </c>
      <c r="N58" s="357"/>
      <c r="O58" s="334">
        <v>52</v>
      </c>
      <c r="P58" s="334">
        <v>0</v>
      </c>
      <c r="Q58" s="356">
        <v>61</v>
      </c>
      <c r="R58" s="342">
        <v>0</v>
      </c>
      <c r="S58" s="488">
        <v>47</v>
      </c>
      <c r="T58" s="357"/>
      <c r="U58" s="334">
        <v>3</v>
      </c>
      <c r="V58" s="334">
        <v>0</v>
      </c>
      <c r="W58" s="356">
        <v>22</v>
      </c>
      <c r="X58" s="357">
        <v>0</v>
      </c>
      <c r="Y58" s="334">
        <v>25</v>
      </c>
      <c r="Z58" s="334">
        <v>0</v>
      </c>
      <c r="AA58" s="334"/>
      <c r="AB58" s="356">
        <v>0</v>
      </c>
      <c r="AC58" s="357">
        <v>0</v>
      </c>
      <c r="AD58" s="334">
        <v>13</v>
      </c>
      <c r="AE58" s="334">
        <v>0</v>
      </c>
      <c r="AF58" s="356">
        <v>0</v>
      </c>
      <c r="AG58" s="357">
        <v>0</v>
      </c>
      <c r="AH58" s="334">
        <v>0</v>
      </c>
      <c r="AI58" s="334">
        <v>0</v>
      </c>
      <c r="AJ58" s="356">
        <v>0</v>
      </c>
      <c r="AK58" s="357">
        <v>0</v>
      </c>
      <c r="AL58" s="334">
        <v>0</v>
      </c>
      <c r="AM58" s="334">
        <v>0</v>
      </c>
      <c r="AN58" s="356">
        <v>0</v>
      </c>
      <c r="AO58" s="357">
        <v>0</v>
      </c>
      <c r="AP58" s="342">
        <v>0</v>
      </c>
      <c r="AQ58" s="342">
        <v>0</v>
      </c>
      <c r="AR58" s="356" t="s">
        <v>361</v>
      </c>
      <c r="AS58" s="335"/>
    </row>
    <row r="59" spans="2:45">
      <c r="B59" s="330">
        <v>71</v>
      </c>
      <c r="C59" s="330">
        <v>247</v>
      </c>
      <c r="G59" s="354">
        <v>40325</v>
      </c>
      <c r="H59" s="342" t="s">
        <v>353</v>
      </c>
      <c r="I59" s="334"/>
      <c r="J59" s="355" t="s">
        <v>345</v>
      </c>
      <c r="K59" s="356">
        <v>32</v>
      </c>
      <c r="L59" s="342">
        <v>0</v>
      </c>
      <c r="M59" s="488">
        <v>31</v>
      </c>
      <c r="N59" s="357"/>
      <c r="O59" s="334">
        <v>14</v>
      </c>
      <c r="P59" s="334">
        <v>0</v>
      </c>
      <c r="Q59" s="356">
        <v>37</v>
      </c>
      <c r="R59" s="342">
        <v>0</v>
      </c>
      <c r="S59" s="488">
        <v>33</v>
      </c>
      <c r="T59" s="357"/>
      <c r="U59" s="334">
        <v>0</v>
      </c>
      <c r="V59" s="334">
        <v>0</v>
      </c>
      <c r="W59" s="356">
        <v>3</v>
      </c>
      <c r="X59" s="357">
        <v>0</v>
      </c>
      <c r="Y59" s="334">
        <v>3</v>
      </c>
      <c r="Z59" s="334">
        <v>0</v>
      </c>
      <c r="AA59" s="334"/>
      <c r="AB59" s="356">
        <v>0</v>
      </c>
      <c r="AC59" s="357">
        <v>0</v>
      </c>
      <c r="AD59" s="334">
        <v>0</v>
      </c>
      <c r="AE59" s="334">
        <v>0</v>
      </c>
      <c r="AF59" s="356">
        <v>0</v>
      </c>
      <c r="AG59" s="357">
        <v>0</v>
      </c>
      <c r="AH59" s="334">
        <v>0</v>
      </c>
      <c r="AI59" s="334">
        <v>0</v>
      </c>
      <c r="AJ59" s="356">
        <v>0</v>
      </c>
      <c r="AK59" s="357">
        <v>0</v>
      </c>
      <c r="AL59" s="334">
        <v>0</v>
      </c>
      <c r="AM59" s="334">
        <v>0</v>
      </c>
      <c r="AN59" s="351">
        <v>0</v>
      </c>
      <c r="AO59" s="352">
        <v>0</v>
      </c>
      <c r="AP59" s="350">
        <v>0</v>
      </c>
      <c r="AQ59" s="350">
        <v>0</v>
      </c>
      <c r="AR59" s="356"/>
      <c r="AS59" s="335"/>
    </row>
    <row r="60" spans="2:45">
      <c r="B60" s="330">
        <v>71</v>
      </c>
      <c r="C60" s="330">
        <v>185</v>
      </c>
      <c r="G60" s="354">
        <v>40326</v>
      </c>
      <c r="H60" s="342" t="s">
        <v>347</v>
      </c>
      <c r="I60" s="334"/>
      <c r="J60" s="355" t="s">
        <v>358</v>
      </c>
      <c r="K60" s="356">
        <v>283</v>
      </c>
      <c r="L60" s="342">
        <v>0</v>
      </c>
      <c r="M60" s="488">
        <v>276</v>
      </c>
      <c r="N60" s="357"/>
      <c r="O60" s="334">
        <v>224</v>
      </c>
      <c r="P60" s="334">
        <v>0</v>
      </c>
      <c r="Q60" s="356">
        <v>401</v>
      </c>
      <c r="R60" s="342">
        <v>0</v>
      </c>
      <c r="S60" s="488">
        <v>394</v>
      </c>
      <c r="T60" s="357"/>
      <c r="U60" s="334">
        <v>3</v>
      </c>
      <c r="V60" s="334">
        <v>0</v>
      </c>
      <c r="W60" s="356">
        <v>128</v>
      </c>
      <c r="X60" s="357">
        <v>0</v>
      </c>
      <c r="Y60" s="334">
        <v>131</v>
      </c>
      <c r="Z60" s="334">
        <v>0</v>
      </c>
      <c r="AA60" s="334"/>
      <c r="AB60" s="356">
        <v>2</v>
      </c>
      <c r="AC60" s="357">
        <v>0</v>
      </c>
      <c r="AD60" s="334">
        <v>5</v>
      </c>
      <c r="AE60" s="334">
        <v>0</v>
      </c>
      <c r="AF60" s="356">
        <v>1</v>
      </c>
      <c r="AG60" s="357">
        <v>0</v>
      </c>
      <c r="AH60" s="334">
        <v>0</v>
      </c>
      <c r="AI60" s="334">
        <v>0</v>
      </c>
      <c r="AJ60" s="356">
        <v>0</v>
      </c>
      <c r="AK60" s="357">
        <v>0</v>
      </c>
      <c r="AL60" s="334">
        <v>0</v>
      </c>
      <c r="AM60" s="334">
        <v>0</v>
      </c>
      <c r="AN60" s="356">
        <v>0</v>
      </c>
      <c r="AO60" s="357">
        <v>0</v>
      </c>
      <c r="AP60" s="342">
        <v>0</v>
      </c>
      <c r="AQ60" s="342">
        <v>0</v>
      </c>
      <c r="AR60" s="356"/>
      <c r="AS60" s="335"/>
    </row>
    <row r="61" spans="2:45">
      <c r="B61" s="330">
        <v>71</v>
      </c>
      <c r="C61" s="330">
        <v>165</v>
      </c>
      <c r="G61" s="349">
        <v>40327</v>
      </c>
      <c r="H61" s="342" t="s">
        <v>348</v>
      </c>
      <c r="I61" s="334"/>
      <c r="J61" s="355" t="s">
        <v>351</v>
      </c>
      <c r="K61" s="356">
        <v>3</v>
      </c>
      <c r="L61" s="342">
        <v>0</v>
      </c>
      <c r="M61" s="488">
        <v>3</v>
      </c>
      <c r="N61" s="357"/>
      <c r="O61" s="334">
        <v>3</v>
      </c>
      <c r="P61" s="334">
        <v>0</v>
      </c>
      <c r="Q61" s="356">
        <v>1</v>
      </c>
      <c r="R61" s="342">
        <v>0</v>
      </c>
      <c r="S61" s="488">
        <v>1</v>
      </c>
      <c r="T61" s="357"/>
      <c r="U61" s="334">
        <v>0</v>
      </c>
      <c r="V61" s="334">
        <v>0</v>
      </c>
      <c r="W61" s="356">
        <v>1</v>
      </c>
      <c r="X61" s="357">
        <v>0</v>
      </c>
      <c r="Y61" s="334">
        <v>1</v>
      </c>
      <c r="Z61" s="334">
        <v>0</v>
      </c>
      <c r="AA61" s="334"/>
      <c r="AB61" s="356">
        <v>0</v>
      </c>
      <c r="AC61" s="357">
        <v>0</v>
      </c>
      <c r="AD61" s="334">
        <v>6</v>
      </c>
      <c r="AE61" s="334">
        <v>0</v>
      </c>
      <c r="AF61" s="356">
        <v>0</v>
      </c>
      <c r="AG61" s="357">
        <v>0</v>
      </c>
      <c r="AH61" s="334">
        <v>0</v>
      </c>
      <c r="AI61" s="334">
        <v>0</v>
      </c>
      <c r="AJ61" s="356">
        <v>0</v>
      </c>
      <c r="AK61" s="357">
        <v>0</v>
      </c>
      <c r="AL61" s="334">
        <v>0</v>
      </c>
      <c r="AM61" s="334">
        <v>0</v>
      </c>
      <c r="AN61" s="351">
        <v>0</v>
      </c>
      <c r="AO61" s="352">
        <v>0</v>
      </c>
      <c r="AP61" s="350">
        <v>0</v>
      </c>
      <c r="AQ61" s="350">
        <v>0</v>
      </c>
      <c r="AR61" s="358"/>
      <c r="AS61" s="335"/>
    </row>
    <row r="62" spans="2:45">
      <c r="B62" s="330">
        <v>71</v>
      </c>
      <c r="C62" s="330">
        <v>185</v>
      </c>
      <c r="G62" s="354">
        <v>40328</v>
      </c>
      <c r="H62" s="342" t="s">
        <v>350</v>
      </c>
      <c r="I62" s="334">
        <v>22</v>
      </c>
      <c r="J62" s="355" t="s">
        <v>351</v>
      </c>
      <c r="K62" s="356">
        <v>0</v>
      </c>
      <c r="L62" s="342">
        <v>0</v>
      </c>
      <c r="M62" s="488">
        <v>0</v>
      </c>
      <c r="N62" s="357">
        <f>SUM(K56:K62)</f>
        <v>378</v>
      </c>
      <c r="O62" s="334">
        <v>1</v>
      </c>
      <c r="P62" s="334">
        <v>0</v>
      </c>
      <c r="Q62" s="356">
        <v>0</v>
      </c>
      <c r="R62" s="342">
        <v>0</v>
      </c>
      <c r="S62" s="488">
        <v>0</v>
      </c>
      <c r="T62" s="357">
        <f>SUM(Q56:Q62)</f>
        <v>536</v>
      </c>
      <c r="U62" s="334">
        <v>0</v>
      </c>
      <c r="V62" s="334">
        <v>0</v>
      </c>
      <c r="W62" s="356">
        <v>0</v>
      </c>
      <c r="X62" s="357">
        <v>0</v>
      </c>
      <c r="Y62" s="334">
        <v>0</v>
      </c>
      <c r="Z62" s="334">
        <v>0</v>
      </c>
      <c r="AA62" s="342">
        <f>SUM(Y56:Y62)</f>
        <v>173</v>
      </c>
      <c r="AB62" s="356">
        <v>0</v>
      </c>
      <c r="AC62" s="357">
        <v>0</v>
      </c>
      <c r="AD62" s="334">
        <v>2</v>
      </c>
      <c r="AE62" s="334">
        <v>0</v>
      </c>
      <c r="AF62" s="356">
        <v>0</v>
      </c>
      <c r="AG62" s="357">
        <v>0</v>
      </c>
      <c r="AH62" s="334">
        <v>0</v>
      </c>
      <c r="AI62" s="334">
        <v>0</v>
      </c>
      <c r="AJ62" s="356">
        <v>0</v>
      </c>
      <c r="AK62" s="357">
        <v>0</v>
      </c>
      <c r="AL62" s="334">
        <v>0</v>
      </c>
      <c r="AM62" s="334">
        <v>0</v>
      </c>
      <c r="AN62" s="356">
        <v>0</v>
      </c>
      <c r="AO62" s="357">
        <v>0</v>
      </c>
      <c r="AP62" s="342">
        <v>0</v>
      </c>
      <c r="AQ62" s="342">
        <v>0</v>
      </c>
      <c r="AR62" s="356"/>
      <c r="AS62" s="335"/>
    </row>
    <row r="63" spans="2:45">
      <c r="B63" s="330">
        <v>71</v>
      </c>
      <c r="C63" s="330">
        <v>178</v>
      </c>
      <c r="G63" s="354">
        <v>40329</v>
      </c>
      <c r="H63" s="342" t="s">
        <v>340</v>
      </c>
      <c r="I63" s="334"/>
      <c r="J63" s="355" t="s">
        <v>351</v>
      </c>
      <c r="K63" s="356">
        <v>3</v>
      </c>
      <c r="L63" s="342">
        <v>0</v>
      </c>
      <c r="M63" s="488">
        <v>3</v>
      </c>
      <c r="N63" s="357"/>
      <c r="O63" s="334">
        <v>5</v>
      </c>
      <c r="P63" s="334">
        <v>0</v>
      </c>
      <c r="Q63" s="356">
        <v>7</v>
      </c>
      <c r="R63" s="342">
        <v>0</v>
      </c>
      <c r="S63" s="488">
        <v>7</v>
      </c>
      <c r="T63" s="357"/>
      <c r="U63" s="334">
        <v>0</v>
      </c>
      <c r="V63" s="334">
        <v>0</v>
      </c>
      <c r="W63" s="356">
        <v>0</v>
      </c>
      <c r="X63" s="357">
        <v>0</v>
      </c>
      <c r="Y63" s="334">
        <v>0</v>
      </c>
      <c r="Z63" s="334">
        <v>0</v>
      </c>
      <c r="AA63" s="334"/>
      <c r="AB63" s="356">
        <v>0</v>
      </c>
      <c r="AC63" s="357">
        <v>0</v>
      </c>
      <c r="AD63" s="334">
        <v>1</v>
      </c>
      <c r="AE63" s="334">
        <v>0</v>
      </c>
      <c r="AF63" s="356">
        <v>1</v>
      </c>
      <c r="AG63" s="357">
        <v>0</v>
      </c>
      <c r="AH63" s="334">
        <v>0</v>
      </c>
      <c r="AI63" s="334">
        <v>0</v>
      </c>
      <c r="AJ63" s="356">
        <v>0</v>
      </c>
      <c r="AK63" s="357">
        <v>0</v>
      </c>
      <c r="AL63" s="334">
        <v>0</v>
      </c>
      <c r="AM63" s="334">
        <v>0</v>
      </c>
      <c r="AN63" s="351">
        <v>0</v>
      </c>
      <c r="AO63" s="352">
        <v>0</v>
      </c>
      <c r="AP63" s="350">
        <v>0</v>
      </c>
      <c r="AQ63" s="350">
        <v>0</v>
      </c>
      <c r="AR63" s="356"/>
      <c r="AS63" s="335"/>
    </row>
    <row r="64" spans="2:45">
      <c r="B64" s="330">
        <v>71</v>
      </c>
      <c r="C64" s="330">
        <v>188</v>
      </c>
      <c r="G64" s="349">
        <v>40330</v>
      </c>
      <c r="H64" s="342" t="s">
        <v>342</v>
      </c>
      <c r="I64" s="334"/>
      <c r="J64" s="355" t="s">
        <v>343</v>
      </c>
      <c r="K64" s="356">
        <v>37</v>
      </c>
      <c r="L64" s="342">
        <v>0</v>
      </c>
      <c r="M64" s="488">
        <v>37</v>
      </c>
      <c r="N64" s="357"/>
      <c r="O64" s="334">
        <v>37</v>
      </c>
      <c r="P64" s="334">
        <v>0</v>
      </c>
      <c r="Q64" s="356">
        <v>2</v>
      </c>
      <c r="R64" s="342">
        <v>0</v>
      </c>
      <c r="S64" s="488">
        <v>2</v>
      </c>
      <c r="T64" s="357"/>
      <c r="U64" s="334">
        <v>0</v>
      </c>
      <c r="V64" s="334">
        <v>0</v>
      </c>
      <c r="W64" s="356">
        <v>0</v>
      </c>
      <c r="X64" s="357">
        <v>0</v>
      </c>
      <c r="Y64" s="334">
        <v>0</v>
      </c>
      <c r="Z64" s="334">
        <v>0</v>
      </c>
      <c r="AA64" s="334"/>
      <c r="AB64" s="356">
        <v>0</v>
      </c>
      <c r="AC64" s="357">
        <v>0</v>
      </c>
      <c r="AD64" s="334">
        <v>20</v>
      </c>
      <c r="AE64" s="334">
        <v>0</v>
      </c>
      <c r="AF64" s="356">
        <v>0</v>
      </c>
      <c r="AG64" s="357">
        <v>0</v>
      </c>
      <c r="AH64" s="334">
        <v>0</v>
      </c>
      <c r="AI64" s="334">
        <v>0</v>
      </c>
      <c r="AJ64" s="356">
        <v>0</v>
      </c>
      <c r="AK64" s="357">
        <v>0</v>
      </c>
      <c r="AL64" s="334">
        <v>0</v>
      </c>
      <c r="AM64" s="334">
        <v>0</v>
      </c>
      <c r="AN64" s="356">
        <v>0</v>
      </c>
      <c r="AO64" s="357">
        <v>0</v>
      </c>
      <c r="AP64" s="342">
        <v>0</v>
      </c>
      <c r="AQ64" s="342">
        <v>0</v>
      </c>
      <c r="AR64" s="356" t="s">
        <v>356</v>
      </c>
      <c r="AS64" s="335"/>
    </row>
    <row r="65" spans="2:45">
      <c r="B65" s="330">
        <v>71</v>
      </c>
      <c r="C65" s="330">
        <v>148</v>
      </c>
      <c r="G65" s="354">
        <v>40331</v>
      </c>
      <c r="H65" s="342" t="s">
        <v>344</v>
      </c>
      <c r="I65" s="334"/>
      <c r="J65" s="355" t="s">
        <v>362</v>
      </c>
      <c r="K65" s="356">
        <v>14</v>
      </c>
      <c r="L65" s="342">
        <v>0</v>
      </c>
      <c r="M65" s="488">
        <v>13</v>
      </c>
      <c r="N65" s="357"/>
      <c r="O65" s="334">
        <v>4</v>
      </c>
      <c r="P65" s="334">
        <v>0</v>
      </c>
      <c r="Q65" s="356">
        <v>3</v>
      </c>
      <c r="R65" s="342">
        <v>0</v>
      </c>
      <c r="S65" s="488">
        <v>3</v>
      </c>
      <c r="T65" s="357"/>
      <c r="U65" s="334">
        <v>0</v>
      </c>
      <c r="V65" s="334">
        <v>0</v>
      </c>
      <c r="W65" s="356">
        <v>1</v>
      </c>
      <c r="X65" s="357">
        <v>0</v>
      </c>
      <c r="Y65" s="334">
        <v>1</v>
      </c>
      <c r="Z65" s="334">
        <v>0</v>
      </c>
      <c r="AA65" s="334"/>
      <c r="AB65" s="356">
        <v>0</v>
      </c>
      <c r="AC65" s="357">
        <v>0</v>
      </c>
      <c r="AD65" s="334">
        <v>9</v>
      </c>
      <c r="AE65" s="334">
        <v>0</v>
      </c>
      <c r="AF65" s="356">
        <v>0</v>
      </c>
      <c r="AG65" s="357">
        <v>0</v>
      </c>
      <c r="AH65" s="334">
        <v>0</v>
      </c>
      <c r="AI65" s="334">
        <v>0</v>
      </c>
      <c r="AJ65" s="356">
        <v>0</v>
      </c>
      <c r="AK65" s="357">
        <v>0</v>
      </c>
      <c r="AL65" s="334">
        <v>0</v>
      </c>
      <c r="AM65" s="334">
        <v>0</v>
      </c>
      <c r="AN65" s="351">
        <v>0</v>
      </c>
      <c r="AO65" s="352">
        <v>0</v>
      </c>
      <c r="AP65" s="350">
        <v>0</v>
      </c>
      <c r="AQ65" s="350">
        <v>0</v>
      </c>
      <c r="AR65" s="356"/>
      <c r="AS65" s="335"/>
    </row>
    <row r="66" spans="2:45">
      <c r="B66" s="330">
        <v>71</v>
      </c>
      <c r="C66" s="330">
        <v>158</v>
      </c>
      <c r="G66" s="354">
        <v>40332</v>
      </c>
      <c r="H66" s="342" t="s">
        <v>353</v>
      </c>
      <c r="I66" s="334"/>
      <c r="J66" s="355" t="s">
        <v>349</v>
      </c>
      <c r="K66" s="356">
        <v>11</v>
      </c>
      <c r="L66" s="342">
        <v>0</v>
      </c>
      <c r="M66" s="488">
        <v>11</v>
      </c>
      <c r="N66" s="357"/>
      <c r="O66" s="334">
        <v>0</v>
      </c>
      <c r="P66" s="334">
        <v>0</v>
      </c>
      <c r="Q66" s="356">
        <v>2</v>
      </c>
      <c r="R66" s="342">
        <v>0</v>
      </c>
      <c r="S66" s="488">
        <v>2</v>
      </c>
      <c r="T66" s="357"/>
      <c r="U66" s="334">
        <v>0</v>
      </c>
      <c r="V66" s="334">
        <v>0</v>
      </c>
      <c r="W66" s="356">
        <v>0</v>
      </c>
      <c r="X66" s="357">
        <v>0</v>
      </c>
      <c r="Y66" s="334">
        <v>0</v>
      </c>
      <c r="Z66" s="334">
        <v>0</v>
      </c>
      <c r="AA66" s="334"/>
      <c r="AB66" s="356">
        <v>0</v>
      </c>
      <c r="AC66" s="357">
        <v>0</v>
      </c>
      <c r="AD66" s="334">
        <v>5</v>
      </c>
      <c r="AE66" s="334">
        <v>0</v>
      </c>
      <c r="AF66" s="356">
        <v>0</v>
      </c>
      <c r="AG66" s="357">
        <v>0</v>
      </c>
      <c r="AH66" s="334">
        <v>2</v>
      </c>
      <c r="AI66" s="334">
        <v>0</v>
      </c>
      <c r="AJ66" s="356">
        <v>0</v>
      </c>
      <c r="AK66" s="357">
        <v>0</v>
      </c>
      <c r="AL66" s="334">
        <v>0</v>
      </c>
      <c r="AM66" s="334">
        <v>0</v>
      </c>
      <c r="AN66" s="356">
        <v>0</v>
      </c>
      <c r="AO66" s="357">
        <v>0</v>
      </c>
      <c r="AP66" s="342">
        <v>0</v>
      </c>
      <c r="AQ66" s="342">
        <v>0</v>
      </c>
      <c r="AR66" s="358"/>
      <c r="AS66" s="335"/>
    </row>
    <row r="67" spans="2:45">
      <c r="B67" s="330">
        <v>71</v>
      </c>
      <c r="C67" s="330">
        <v>177</v>
      </c>
      <c r="G67" s="349">
        <v>40333</v>
      </c>
      <c r="H67" s="342" t="s">
        <v>347</v>
      </c>
      <c r="I67" s="334"/>
      <c r="J67" s="355" t="s">
        <v>345</v>
      </c>
      <c r="K67" s="356">
        <v>7</v>
      </c>
      <c r="L67" s="342">
        <v>0</v>
      </c>
      <c r="M67" s="488">
        <v>7</v>
      </c>
      <c r="N67" s="357"/>
      <c r="O67" s="334">
        <v>3</v>
      </c>
      <c r="P67" s="334">
        <v>0</v>
      </c>
      <c r="Q67" s="356">
        <v>0</v>
      </c>
      <c r="R67" s="342">
        <v>0</v>
      </c>
      <c r="S67" s="488">
        <v>0</v>
      </c>
      <c r="T67" s="357"/>
      <c r="U67" s="334">
        <v>0</v>
      </c>
      <c r="V67" s="334">
        <v>0</v>
      </c>
      <c r="W67" s="356">
        <v>0</v>
      </c>
      <c r="X67" s="357">
        <v>0</v>
      </c>
      <c r="Y67" s="334">
        <v>0</v>
      </c>
      <c r="Z67" s="334">
        <v>0</v>
      </c>
      <c r="AA67" s="334"/>
      <c r="AB67" s="356">
        <v>0</v>
      </c>
      <c r="AC67" s="357">
        <v>0</v>
      </c>
      <c r="AD67" s="334">
        <v>20</v>
      </c>
      <c r="AE67" s="334">
        <v>0</v>
      </c>
      <c r="AF67" s="356">
        <v>0</v>
      </c>
      <c r="AG67" s="357">
        <v>0</v>
      </c>
      <c r="AH67" s="334">
        <v>0</v>
      </c>
      <c r="AI67" s="334">
        <v>0</v>
      </c>
      <c r="AJ67" s="356">
        <v>0</v>
      </c>
      <c r="AK67" s="357">
        <v>0</v>
      </c>
      <c r="AL67" s="334">
        <v>0</v>
      </c>
      <c r="AM67" s="334">
        <v>0</v>
      </c>
      <c r="AN67" s="351">
        <v>0</v>
      </c>
      <c r="AO67" s="352">
        <v>0</v>
      </c>
      <c r="AP67" s="350">
        <v>0</v>
      </c>
      <c r="AQ67" s="350">
        <v>0</v>
      </c>
      <c r="AR67" s="356"/>
      <c r="AS67" s="335"/>
    </row>
    <row r="68" spans="2:45">
      <c r="B68" s="330">
        <v>71</v>
      </c>
      <c r="C68" s="330">
        <v>191</v>
      </c>
      <c r="G68" s="354">
        <v>40334</v>
      </c>
      <c r="H68" s="342" t="s">
        <v>348</v>
      </c>
      <c r="I68" s="334"/>
      <c r="J68" s="355" t="s">
        <v>351</v>
      </c>
      <c r="K68" s="356">
        <v>3</v>
      </c>
      <c r="L68" s="342">
        <v>0</v>
      </c>
      <c r="M68" s="488">
        <v>3</v>
      </c>
      <c r="N68" s="357"/>
      <c r="O68" s="334">
        <v>7</v>
      </c>
      <c r="P68" s="334">
        <v>0</v>
      </c>
      <c r="Q68" s="356">
        <v>1</v>
      </c>
      <c r="R68" s="342">
        <v>0</v>
      </c>
      <c r="S68" s="488">
        <v>1</v>
      </c>
      <c r="T68" s="357"/>
      <c r="U68" s="334">
        <v>1</v>
      </c>
      <c r="V68" s="334">
        <v>0</v>
      </c>
      <c r="W68" s="356">
        <v>4</v>
      </c>
      <c r="X68" s="357">
        <v>0</v>
      </c>
      <c r="Y68" s="334">
        <v>5</v>
      </c>
      <c r="Z68" s="334">
        <v>0</v>
      </c>
      <c r="AA68" s="334"/>
      <c r="AB68" s="356">
        <v>0</v>
      </c>
      <c r="AC68" s="357">
        <v>0</v>
      </c>
      <c r="AD68" s="334">
        <v>7</v>
      </c>
      <c r="AE68" s="334">
        <v>0</v>
      </c>
      <c r="AF68" s="356">
        <v>0</v>
      </c>
      <c r="AG68" s="357">
        <v>0</v>
      </c>
      <c r="AH68" s="334">
        <v>0</v>
      </c>
      <c r="AI68" s="334">
        <v>0</v>
      </c>
      <c r="AJ68" s="356">
        <v>0</v>
      </c>
      <c r="AK68" s="357">
        <v>0</v>
      </c>
      <c r="AL68" s="334">
        <v>0</v>
      </c>
      <c r="AM68" s="334">
        <v>0</v>
      </c>
      <c r="AN68" s="356">
        <v>0</v>
      </c>
      <c r="AO68" s="357">
        <v>0</v>
      </c>
      <c r="AP68" s="342">
        <v>0</v>
      </c>
      <c r="AQ68" s="342">
        <v>0</v>
      </c>
      <c r="AR68" s="356"/>
      <c r="AS68" s="335"/>
    </row>
    <row r="69" spans="2:45">
      <c r="B69" s="330">
        <v>71</v>
      </c>
      <c r="C69" s="330">
        <v>174</v>
      </c>
      <c r="G69" s="354">
        <v>40335</v>
      </c>
      <c r="H69" s="342" t="s">
        <v>350</v>
      </c>
      <c r="I69" s="334">
        <v>23</v>
      </c>
      <c r="J69" s="355" t="s">
        <v>349</v>
      </c>
      <c r="K69" s="356">
        <v>0</v>
      </c>
      <c r="L69" s="342">
        <v>0</v>
      </c>
      <c r="M69" s="488">
        <v>0</v>
      </c>
      <c r="N69" s="357">
        <f>SUM(K63:K69)</f>
        <v>75</v>
      </c>
      <c r="O69" s="334">
        <v>3</v>
      </c>
      <c r="P69" s="334">
        <v>0</v>
      </c>
      <c r="Q69" s="356">
        <v>3</v>
      </c>
      <c r="R69" s="342">
        <v>0</v>
      </c>
      <c r="S69" s="488">
        <v>3</v>
      </c>
      <c r="T69" s="357">
        <f>SUM(Q63:Q69)</f>
        <v>18</v>
      </c>
      <c r="U69" s="334">
        <v>0</v>
      </c>
      <c r="V69" s="334">
        <v>0</v>
      </c>
      <c r="W69" s="356">
        <v>0</v>
      </c>
      <c r="X69" s="357">
        <v>0</v>
      </c>
      <c r="Y69" s="334">
        <v>0</v>
      </c>
      <c r="Z69" s="334">
        <v>0</v>
      </c>
      <c r="AA69" s="342">
        <f>SUM(Y63:Y69)</f>
        <v>6</v>
      </c>
      <c r="AB69" s="356">
        <v>0</v>
      </c>
      <c r="AC69" s="357">
        <v>0</v>
      </c>
      <c r="AD69" s="334">
        <v>4</v>
      </c>
      <c r="AE69" s="334">
        <v>0</v>
      </c>
      <c r="AF69" s="356">
        <v>0</v>
      </c>
      <c r="AG69" s="357">
        <v>0</v>
      </c>
      <c r="AH69" s="334">
        <v>0</v>
      </c>
      <c r="AI69" s="334">
        <v>0</v>
      </c>
      <c r="AJ69" s="356">
        <v>0</v>
      </c>
      <c r="AK69" s="357">
        <v>0</v>
      </c>
      <c r="AL69" s="334">
        <v>0</v>
      </c>
      <c r="AM69" s="334">
        <v>0</v>
      </c>
      <c r="AN69" s="356">
        <v>0</v>
      </c>
      <c r="AO69" s="357">
        <v>0</v>
      </c>
      <c r="AP69" s="334">
        <v>0</v>
      </c>
      <c r="AQ69" s="334">
        <v>0</v>
      </c>
      <c r="AR69" s="358"/>
      <c r="AS69" s="335"/>
    </row>
    <row r="70" spans="2:45">
      <c r="B70" s="330">
        <v>71</v>
      </c>
      <c r="C70" s="330">
        <v>150</v>
      </c>
      <c r="G70" s="349">
        <v>40336</v>
      </c>
      <c r="H70" s="342" t="s">
        <v>340</v>
      </c>
      <c r="I70" s="334"/>
      <c r="J70" s="355" t="s">
        <v>349</v>
      </c>
      <c r="K70" s="356">
        <v>0</v>
      </c>
      <c r="L70" s="342">
        <v>0</v>
      </c>
      <c r="M70" s="488">
        <v>0</v>
      </c>
      <c r="N70" s="357"/>
      <c r="O70" s="334">
        <v>1</v>
      </c>
      <c r="P70" s="334">
        <v>0</v>
      </c>
      <c r="Q70" s="356">
        <v>0</v>
      </c>
      <c r="R70" s="342">
        <v>0</v>
      </c>
      <c r="S70" s="488"/>
      <c r="T70" s="357"/>
      <c r="U70" s="334">
        <v>0</v>
      </c>
      <c r="V70" s="334">
        <v>0</v>
      </c>
      <c r="W70" s="356">
        <v>0</v>
      </c>
      <c r="X70" s="357">
        <v>0</v>
      </c>
      <c r="Y70" s="334">
        <v>0</v>
      </c>
      <c r="Z70" s="334">
        <v>0</v>
      </c>
      <c r="AA70" s="334"/>
      <c r="AB70" s="356">
        <v>0</v>
      </c>
      <c r="AC70" s="357">
        <v>0</v>
      </c>
      <c r="AD70" s="334">
        <v>8</v>
      </c>
      <c r="AE70" s="334">
        <v>0</v>
      </c>
      <c r="AF70" s="356">
        <v>0</v>
      </c>
      <c r="AG70" s="357">
        <v>0</v>
      </c>
      <c r="AH70" s="334">
        <v>0</v>
      </c>
      <c r="AI70" s="334">
        <v>0</v>
      </c>
      <c r="AJ70" s="356">
        <v>0</v>
      </c>
      <c r="AK70" s="357">
        <v>0</v>
      </c>
      <c r="AL70" s="334">
        <v>0</v>
      </c>
      <c r="AM70" s="334">
        <v>0</v>
      </c>
      <c r="AN70" s="356">
        <v>0</v>
      </c>
      <c r="AO70" s="357">
        <v>0</v>
      </c>
      <c r="AP70" s="334">
        <v>0</v>
      </c>
      <c r="AQ70" s="334">
        <v>0</v>
      </c>
      <c r="AR70" s="356"/>
      <c r="AS70" s="335"/>
    </row>
    <row r="71" spans="2:45">
      <c r="B71" s="330">
        <v>71</v>
      </c>
      <c r="C71" s="330">
        <v>172</v>
      </c>
      <c r="G71" s="354">
        <v>40337</v>
      </c>
      <c r="H71" s="342" t="s">
        <v>342</v>
      </c>
      <c r="I71" s="334"/>
      <c r="J71" s="355" t="s">
        <v>343</v>
      </c>
      <c r="K71" s="356">
        <v>0</v>
      </c>
      <c r="L71" s="342">
        <v>0</v>
      </c>
      <c r="M71" s="488">
        <v>0</v>
      </c>
      <c r="N71" s="357"/>
      <c r="O71" s="334">
        <v>2</v>
      </c>
      <c r="P71" s="334">
        <v>0</v>
      </c>
      <c r="Q71" s="356">
        <v>2</v>
      </c>
      <c r="R71" s="342">
        <v>0</v>
      </c>
      <c r="S71" s="488">
        <v>2</v>
      </c>
      <c r="T71" s="357"/>
      <c r="U71" s="334">
        <v>0</v>
      </c>
      <c r="V71" s="334">
        <v>0</v>
      </c>
      <c r="W71" s="356">
        <v>0</v>
      </c>
      <c r="X71" s="357">
        <v>0</v>
      </c>
      <c r="Y71" s="334">
        <v>0</v>
      </c>
      <c r="Z71" s="334">
        <v>0</v>
      </c>
      <c r="AA71" s="334"/>
      <c r="AB71" s="356">
        <v>0</v>
      </c>
      <c r="AC71" s="357">
        <v>0</v>
      </c>
      <c r="AD71" s="334">
        <v>6</v>
      </c>
      <c r="AE71" s="334">
        <v>1</v>
      </c>
      <c r="AF71" s="356">
        <v>1</v>
      </c>
      <c r="AG71" s="357">
        <v>0</v>
      </c>
      <c r="AH71" s="334">
        <v>0</v>
      </c>
      <c r="AI71" s="334">
        <v>0</v>
      </c>
      <c r="AJ71" s="356">
        <v>0</v>
      </c>
      <c r="AK71" s="357">
        <v>0</v>
      </c>
      <c r="AL71" s="334">
        <v>0</v>
      </c>
      <c r="AM71" s="334">
        <v>0</v>
      </c>
      <c r="AN71" s="356">
        <v>0</v>
      </c>
      <c r="AO71" s="357">
        <v>0</v>
      </c>
      <c r="AP71" s="334">
        <v>0</v>
      </c>
      <c r="AQ71" s="334">
        <v>0</v>
      </c>
      <c r="AR71" s="358"/>
      <c r="AS71" s="335"/>
    </row>
    <row r="72" spans="2:45">
      <c r="B72" s="330">
        <v>71</v>
      </c>
      <c r="C72" s="330">
        <v>168</v>
      </c>
      <c r="G72" s="354">
        <v>40338</v>
      </c>
      <c r="H72" s="342" t="s">
        <v>344</v>
      </c>
      <c r="I72" s="334"/>
      <c r="J72" s="355" t="s">
        <v>363</v>
      </c>
      <c r="K72" s="356">
        <v>0</v>
      </c>
      <c r="L72" s="342">
        <v>0</v>
      </c>
      <c r="M72" s="488">
        <v>0</v>
      </c>
      <c r="N72" s="357"/>
      <c r="O72" s="334">
        <v>0</v>
      </c>
      <c r="P72" s="334">
        <v>0</v>
      </c>
      <c r="Q72" s="356">
        <v>0</v>
      </c>
      <c r="R72" s="342">
        <v>0</v>
      </c>
      <c r="S72" s="488">
        <v>0</v>
      </c>
      <c r="T72" s="357"/>
      <c r="U72" s="334">
        <v>0</v>
      </c>
      <c r="V72" s="334">
        <v>0</v>
      </c>
      <c r="W72" s="356">
        <v>0</v>
      </c>
      <c r="X72" s="357">
        <v>0</v>
      </c>
      <c r="Y72" s="334">
        <v>0</v>
      </c>
      <c r="Z72" s="334">
        <v>0</v>
      </c>
      <c r="AA72" s="334"/>
      <c r="AB72" s="356">
        <v>0</v>
      </c>
      <c r="AC72" s="357">
        <v>0</v>
      </c>
      <c r="AD72" s="334">
        <v>0</v>
      </c>
      <c r="AE72" s="334">
        <v>0</v>
      </c>
      <c r="AF72" s="356">
        <v>0</v>
      </c>
      <c r="AG72" s="357">
        <v>0</v>
      </c>
      <c r="AH72" s="334">
        <v>0</v>
      </c>
      <c r="AI72" s="334">
        <v>0</v>
      </c>
      <c r="AJ72" s="356">
        <v>0</v>
      </c>
      <c r="AK72" s="357">
        <v>0</v>
      </c>
      <c r="AL72" s="334">
        <v>0</v>
      </c>
      <c r="AM72" s="334">
        <v>0</v>
      </c>
      <c r="AN72" s="356">
        <v>0</v>
      </c>
      <c r="AO72" s="357">
        <v>0</v>
      </c>
      <c r="AP72" s="334">
        <v>0</v>
      </c>
      <c r="AQ72" s="334">
        <v>0</v>
      </c>
      <c r="AR72" s="358" t="s">
        <v>364</v>
      </c>
      <c r="AS72" s="335"/>
    </row>
    <row r="73" spans="2:45">
      <c r="B73" s="330">
        <v>71</v>
      </c>
      <c r="C73" s="330">
        <v>162</v>
      </c>
      <c r="G73" s="349">
        <v>40339</v>
      </c>
      <c r="H73" s="342" t="s">
        <v>353</v>
      </c>
      <c r="I73" s="334"/>
      <c r="J73" s="355" t="s">
        <v>365</v>
      </c>
      <c r="K73" s="356">
        <v>2</v>
      </c>
      <c r="L73" s="342">
        <v>0</v>
      </c>
      <c r="M73" s="488">
        <v>2</v>
      </c>
      <c r="N73" s="357"/>
      <c r="O73" s="334">
        <v>0</v>
      </c>
      <c r="P73" s="334">
        <v>0</v>
      </c>
      <c r="Q73" s="356">
        <v>0</v>
      </c>
      <c r="R73" s="342">
        <v>0</v>
      </c>
      <c r="S73" s="488">
        <v>0</v>
      </c>
      <c r="T73" s="357"/>
      <c r="U73" s="334">
        <v>0</v>
      </c>
      <c r="V73" s="334">
        <v>0</v>
      </c>
      <c r="W73" s="356">
        <v>0</v>
      </c>
      <c r="X73" s="357">
        <v>0</v>
      </c>
      <c r="Y73" s="334">
        <v>0</v>
      </c>
      <c r="Z73" s="334">
        <v>0</v>
      </c>
      <c r="AA73" s="334"/>
      <c r="AB73" s="356">
        <v>0</v>
      </c>
      <c r="AC73" s="357">
        <v>0</v>
      </c>
      <c r="AD73" s="334">
        <v>21</v>
      </c>
      <c r="AE73" s="334">
        <v>0</v>
      </c>
      <c r="AF73" s="356">
        <v>0</v>
      </c>
      <c r="AG73" s="357">
        <v>0</v>
      </c>
      <c r="AH73" s="334">
        <v>0</v>
      </c>
      <c r="AI73" s="334">
        <v>0</v>
      </c>
      <c r="AJ73" s="356">
        <v>0</v>
      </c>
      <c r="AK73" s="357">
        <v>0</v>
      </c>
      <c r="AL73" s="334">
        <v>0</v>
      </c>
      <c r="AM73" s="334">
        <v>0</v>
      </c>
      <c r="AN73" s="356">
        <v>0</v>
      </c>
      <c r="AO73" s="357">
        <v>0</v>
      </c>
      <c r="AP73" s="334">
        <v>0</v>
      </c>
      <c r="AQ73" s="334">
        <v>0</v>
      </c>
      <c r="AR73" s="358"/>
      <c r="AS73" s="335"/>
    </row>
    <row r="74" spans="2:45">
      <c r="B74" s="330">
        <v>70</v>
      </c>
      <c r="C74" s="330">
        <v>116</v>
      </c>
      <c r="G74" s="354">
        <v>40340</v>
      </c>
      <c r="H74" s="342" t="s">
        <v>347</v>
      </c>
      <c r="I74" s="334"/>
      <c r="J74" s="355" t="s">
        <v>351</v>
      </c>
      <c r="K74" s="356">
        <v>0</v>
      </c>
      <c r="L74" s="342">
        <v>0</v>
      </c>
      <c r="M74" s="488">
        <v>0</v>
      </c>
      <c r="N74" s="357"/>
      <c r="O74" s="334">
        <v>0</v>
      </c>
      <c r="P74" s="334">
        <v>0</v>
      </c>
      <c r="Q74" s="356">
        <v>1</v>
      </c>
      <c r="R74" s="342">
        <v>1</v>
      </c>
      <c r="S74" s="488">
        <v>0</v>
      </c>
      <c r="T74" s="357"/>
      <c r="U74" s="334">
        <v>0</v>
      </c>
      <c r="V74" s="334">
        <v>0</v>
      </c>
      <c r="W74" s="356">
        <v>0</v>
      </c>
      <c r="X74" s="357">
        <v>0</v>
      </c>
      <c r="Y74" s="334">
        <v>0</v>
      </c>
      <c r="Z74" s="334">
        <v>0</v>
      </c>
      <c r="AA74" s="334"/>
      <c r="AB74" s="356">
        <v>0</v>
      </c>
      <c r="AC74" s="357">
        <v>0</v>
      </c>
      <c r="AD74" s="334">
        <v>3</v>
      </c>
      <c r="AE74" s="334">
        <v>0</v>
      </c>
      <c r="AF74" s="356">
        <v>0</v>
      </c>
      <c r="AG74" s="357">
        <v>0</v>
      </c>
      <c r="AH74" s="334">
        <v>0</v>
      </c>
      <c r="AI74" s="334">
        <v>0</v>
      </c>
      <c r="AJ74" s="356">
        <v>0</v>
      </c>
      <c r="AK74" s="357">
        <v>0</v>
      </c>
      <c r="AL74" s="334">
        <v>0</v>
      </c>
      <c r="AM74" s="334">
        <v>0</v>
      </c>
      <c r="AN74" s="356">
        <v>0</v>
      </c>
      <c r="AO74" s="357">
        <v>0</v>
      </c>
      <c r="AP74" s="334">
        <v>0</v>
      </c>
      <c r="AQ74" s="334">
        <v>0</v>
      </c>
      <c r="AR74" s="358"/>
      <c r="AS74" s="335"/>
    </row>
    <row r="75" spans="2:45">
      <c r="B75" s="330">
        <v>70</v>
      </c>
      <c r="C75" s="330">
        <v>108</v>
      </c>
      <c r="G75" s="354">
        <v>40341</v>
      </c>
      <c r="H75" s="342" t="s">
        <v>348</v>
      </c>
      <c r="I75" s="334"/>
      <c r="J75" s="355" t="s">
        <v>363</v>
      </c>
      <c r="K75" s="356">
        <v>0</v>
      </c>
      <c r="L75" s="342">
        <v>0</v>
      </c>
      <c r="M75" s="488">
        <v>0</v>
      </c>
      <c r="N75" s="357"/>
      <c r="O75" s="334">
        <v>0</v>
      </c>
      <c r="P75" s="334">
        <v>0</v>
      </c>
      <c r="Q75" s="356">
        <v>0</v>
      </c>
      <c r="R75" s="342">
        <v>0</v>
      </c>
      <c r="S75" s="488">
        <v>0</v>
      </c>
      <c r="T75" s="357"/>
      <c r="U75" s="334">
        <v>0</v>
      </c>
      <c r="V75" s="334">
        <v>0</v>
      </c>
      <c r="W75" s="356">
        <v>0</v>
      </c>
      <c r="X75" s="357">
        <v>0</v>
      </c>
      <c r="Y75" s="334">
        <v>0</v>
      </c>
      <c r="Z75" s="334">
        <v>0</v>
      </c>
      <c r="AA75" s="334"/>
      <c r="AB75" s="356">
        <v>0</v>
      </c>
      <c r="AC75" s="357">
        <v>0</v>
      </c>
      <c r="AD75" s="334">
        <v>0</v>
      </c>
      <c r="AE75" s="334">
        <v>0</v>
      </c>
      <c r="AF75" s="356">
        <v>0</v>
      </c>
      <c r="AG75" s="357">
        <v>0</v>
      </c>
      <c r="AH75" s="334">
        <v>0</v>
      </c>
      <c r="AI75" s="334">
        <v>0</v>
      </c>
      <c r="AJ75" s="356">
        <v>0</v>
      </c>
      <c r="AK75" s="357">
        <v>0</v>
      </c>
      <c r="AL75" s="334">
        <v>0</v>
      </c>
      <c r="AM75" s="334">
        <v>0</v>
      </c>
      <c r="AN75" s="356">
        <v>0</v>
      </c>
      <c r="AO75" s="357">
        <v>0</v>
      </c>
      <c r="AP75" s="334">
        <v>0</v>
      </c>
      <c r="AQ75" s="334">
        <v>0</v>
      </c>
      <c r="AR75" s="358" t="s">
        <v>364</v>
      </c>
      <c r="AS75" s="335"/>
    </row>
    <row r="76" spans="2:45">
      <c r="B76" s="330">
        <v>70</v>
      </c>
      <c r="C76" s="330">
        <v>112</v>
      </c>
      <c r="G76" s="349">
        <v>40342</v>
      </c>
      <c r="H76" s="342" t="s">
        <v>350</v>
      </c>
      <c r="I76" s="334">
        <v>24</v>
      </c>
      <c r="J76" s="355" t="s">
        <v>349</v>
      </c>
      <c r="K76" s="356">
        <v>0</v>
      </c>
      <c r="L76" s="342">
        <v>0</v>
      </c>
      <c r="M76" s="488">
        <v>0</v>
      </c>
      <c r="N76" s="357">
        <f>SUM(K70:K76)</f>
        <v>2</v>
      </c>
      <c r="O76" s="334">
        <v>2</v>
      </c>
      <c r="P76" s="334">
        <v>0</v>
      </c>
      <c r="Q76" s="356">
        <v>0</v>
      </c>
      <c r="R76" s="342">
        <v>0</v>
      </c>
      <c r="S76" s="488">
        <v>0</v>
      </c>
      <c r="T76" s="357">
        <f>SUM(Q70:Q76)</f>
        <v>3</v>
      </c>
      <c r="U76" s="334">
        <v>0</v>
      </c>
      <c r="V76" s="334">
        <v>0</v>
      </c>
      <c r="W76" s="356">
        <v>0</v>
      </c>
      <c r="X76" s="357">
        <v>0</v>
      </c>
      <c r="Y76" s="334">
        <v>0</v>
      </c>
      <c r="Z76" s="334">
        <v>0</v>
      </c>
      <c r="AA76" s="342">
        <f>SUM(Y70:Y76)</f>
        <v>0</v>
      </c>
      <c r="AB76" s="356">
        <v>0</v>
      </c>
      <c r="AC76" s="357">
        <v>0</v>
      </c>
      <c r="AD76" s="334">
        <v>3</v>
      </c>
      <c r="AE76" s="334">
        <v>0</v>
      </c>
      <c r="AF76" s="356">
        <v>0</v>
      </c>
      <c r="AG76" s="357">
        <v>0</v>
      </c>
      <c r="AH76" s="334">
        <v>0</v>
      </c>
      <c r="AI76" s="334">
        <v>0</v>
      </c>
      <c r="AJ76" s="356">
        <v>0</v>
      </c>
      <c r="AK76" s="357">
        <v>0</v>
      </c>
      <c r="AL76" s="334">
        <v>0</v>
      </c>
      <c r="AM76" s="334">
        <v>0</v>
      </c>
      <c r="AN76" s="356">
        <v>0</v>
      </c>
      <c r="AO76" s="357">
        <v>0</v>
      </c>
      <c r="AP76" s="334">
        <v>0</v>
      </c>
      <c r="AQ76" s="334">
        <v>0</v>
      </c>
      <c r="AR76" s="358"/>
      <c r="AS76" s="335"/>
    </row>
    <row r="77" spans="2:45">
      <c r="B77" s="330">
        <v>70</v>
      </c>
      <c r="C77" s="330">
        <v>109</v>
      </c>
      <c r="G77" s="354">
        <v>40343</v>
      </c>
      <c r="H77" s="342" t="s">
        <v>340</v>
      </c>
      <c r="I77" s="334"/>
      <c r="J77" s="355" t="s">
        <v>349</v>
      </c>
      <c r="K77" s="356">
        <v>10</v>
      </c>
      <c r="L77" s="342">
        <v>0</v>
      </c>
      <c r="M77" s="488">
        <v>10</v>
      </c>
      <c r="N77" s="357"/>
      <c r="O77" s="334">
        <v>1</v>
      </c>
      <c r="P77" s="334">
        <v>0</v>
      </c>
      <c r="Q77" s="356">
        <v>4</v>
      </c>
      <c r="R77" s="342">
        <v>0</v>
      </c>
      <c r="S77" s="488">
        <v>4</v>
      </c>
      <c r="T77" s="357"/>
      <c r="U77" s="334">
        <v>0</v>
      </c>
      <c r="V77" s="334">
        <v>0</v>
      </c>
      <c r="W77" s="356">
        <v>1</v>
      </c>
      <c r="X77" s="357">
        <v>0</v>
      </c>
      <c r="Y77" s="334">
        <v>1</v>
      </c>
      <c r="Z77" s="334">
        <v>0</v>
      </c>
      <c r="AA77" s="334"/>
      <c r="AB77" s="356">
        <v>0</v>
      </c>
      <c r="AC77" s="357">
        <v>0</v>
      </c>
      <c r="AD77" s="334">
        <v>6</v>
      </c>
      <c r="AE77" s="334">
        <v>0</v>
      </c>
      <c r="AF77" s="356">
        <v>1</v>
      </c>
      <c r="AG77" s="357">
        <v>0</v>
      </c>
      <c r="AH77" s="334">
        <v>0</v>
      </c>
      <c r="AI77" s="334">
        <v>0</v>
      </c>
      <c r="AJ77" s="356">
        <v>0</v>
      </c>
      <c r="AK77" s="357">
        <v>0</v>
      </c>
      <c r="AL77" s="334">
        <v>0</v>
      </c>
      <c r="AM77" s="334">
        <v>0</v>
      </c>
      <c r="AN77" s="356">
        <v>0</v>
      </c>
      <c r="AO77" s="357">
        <v>0</v>
      </c>
      <c r="AP77" s="334">
        <v>0</v>
      </c>
      <c r="AQ77" s="334">
        <v>0</v>
      </c>
      <c r="AR77" s="358"/>
      <c r="AS77" s="335"/>
    </row>
    <row r="78" spans="2:45">
      <c r="B78" s="330">
        <v>70</v>
      </c>
      <c r="C78" s="330">
        <v>114</v>
      </c>
      <c r="G78" s="354">
        <v>40344</v>
      </c>
      <c r="H78" s="342" t="s">
        <v>342</v>
      </c>
      <c r="I78" s="334"/>
      <c r="J78" s="355" t="s">
        <v>349</v>
      </c>
      <c r="K78" s="356">
        <v>0</v>
      </c>
      <c r="L78" s="342">
        <v>0</v>
      </c>
      <c r="M78" s="488">
        <v>0</v>
      </c>
      <c r="N78" s="357"/>
      <c r="O78" s="334">
        <v>0</v>
      </c>
      <c r="P78" s="334">
        <v>0</v>
      </c>
      <c r="Q78" s="356">
        <v>0</v>
      </c>
      <c r="R78" s="342">
        <v>0</v>
      </c>
      <c r="S78" s="488">
        <v>0</v>
      </c>
      <c r="T78" s="357"/>
      <c r="U78" s="334">
        <v>0</v>
      </c>
      <c r="V78" s="334">
        <v>0</v>
      </c>
      <c r="W78" s="356">
        <v>0</v>
      </c>
      <c r="X78" s="357">
        <v>0</v>
      </c>
      <c r="Y78" s="334">
        <v>0</v>
      </c>
      <c r="Z78" s="334">
        <v>0</v>
      </c>
      <c r="AA78" s="334"/>
      <c r="AB78" s="356">
        <v>0</v>
      </c>
      <c r="AC78" s="357">
        <v>0</v>
      </c>
      <c r="AD78" s="334">
        <v>4</v>
      </c>
      <c r="AE78" s="334">
        <v>0</v>
      </c>
      <c r="AF78" s="356">
        <v>0</v>
      </c>
      <c r="AG78" s="357">
        <v>0</v>
      </c>
      <c r="AH78" s="334">
        <v>0</v>
      </c>
      <c r="AI78" s="334">
        <v>0</v>
      </c>
      <c r="AJ78" s="356">
        <v>0</v>
      </c>
      <c r="AK78" s="357">
        <v>0</v>
      </c>
      <c r="AL78" s="334">
        <v>0</v>
      </c>
      <c r="AM78" s="334">
        <v>0</v>
      </c>
      <c r="AN78" s="356">
        <v>0</v>
      </c>
      <c r="AO78" s="357">
        <v>0</v>
      </c>
      <c r="AP78" s="334">
        <v>0</v>
      </c>
      <c r="AQ78" s="334">
        <v>0</v>
      </c>
      <c r="AR78" s="358" t="s">
        <v>116</v>
      </c>
      <c r="AS78" s="335"/>
    </row>
    <row r="79" spans="2:45">
      <c r="B79" s="330">
        <v>70</v>
      </c>
      <c r="C79" s="330">
        <v>126</v>
      </c>
      <c r="G79" s="349">
        <v>40345</v>
      </c>
      <c r="H79" s="342" t="s">
        <v>344</v>
      </c>
      <c r="I79" s="334"/>
      <c r="J79" s="355" t="s">
        <v>349</v>
      </c>
      <c r="K79" s="356">
        <v>0</v>
      </c>
      <c r="L79" s="342">
        <v>0</v>
      </c>
      <c r="M79" s="488">
        <v>0</v>
      </c>
      <c r="N79" s="357"/>
      <c r="O79" s="334">
        <v>0</v>
      </c>
      <c r="P79" s="334">
        <v>0</v>
      </c>
      <c r="Q79" s="356">
        <v>1</v>
      </c>
      <c r="R79" s="342">
        <v>0</v>
      </c>
      <c r="S79" s="488">
        <v>1</v>
      </c>
      <c r="T79" s="357"/>
      <c r="U79" s="334">
        <v>0</v>
      </c>
      <c r="V79" s="334">
        <v>0</v>
      </c>
      <c r="W79" s="356">
        <v>0</v>
      </c>
      <c r="X79" s="357">
        <v>0</v>
      </c>
      <c r="Y79" s="334">
        <v>0</v>
      </c>
      <c r="Z79" s="334">
        <v>0</v>
      </c>
      <c r="AA79" s="334"/>
      <c r="AB79" s="356">
        <v>0</v>
      </c>
      <c r="AC79" s="357">
        <v>0</v>
      </c>
      <c r="AD79" s="334">
        <v>7</v>
      </c>
      <c r="AE79" s="334">
        <v>0</v>
      </c>
      <c r="AF79" s="356">
        <v>0</v>
      </c>
      <c r="AG79" s="357">
        <v>0</v>
      </c>
      <c r="AH79" s="334">
        <v>0</v>
      </c>
      <c r="AI79" s="334">
        <v>0</v>
      </c>
      <c r="AJ79" s="356">
        <v>0</v>
      </c>
      <c r="AK79" s="357">
        <v>0</v>
      </c>
      <c r="AL79" s="334">
        <v>0</v>
      </c>
      <c r="AM79" s="334">
        <v>0</v>
      </c>
      <c r="AN79" s="356">
        <v>0</v>
      </c>
      <c r="AO79" s="357">
        <v>0</v>
      </c>
      <c r="AP79" s="334">
        <v>0</v>
      </c>
      <c r="AQ79" s="334">
        <v>0</v>
      </c>
      <c r="AR79" s="358"/>
      <c r="AS79" s="335"/>
    </row>
    <row r="80" spans="2:45">
      <c r="B80" s="330">
        <v>70</v>
      </c>
      <c r="C80" s="330">
        <v>120</v>
      </c>
      <c r="G80" s="354">
        <v>40346</v>
      </c>
      <c r="H80" s="342" t="s">
        <v>353</v>
      </c>
      <c r="I80" s="334"/>
      <c r="J80" s="355" t="s">
        <v>349</v>
      </c>
      <c r="K80" s="356">
        <v>1</v>
      </c>
      <c r="L80" s="342">
        <v>0</v>
      </c>
      <c r="M80" s="488">
        <v>1</v>
      </c>
      <c r="N80" s="357"/>
      <c r="O80" s="334">
        <v>3</v>
      </c>
      <c r="P80" s="334">
        <v>0</v>
      </c>
      <c r="Q80" s="356">
        <v>2</v>
      </c>
      <c r="R80" s="342">
        <v>0</v>
      </c>
      <c r="S80" s="488">
        <v>2</v>
      </c>
      <c r="T80" s="357"/>
      <c r="U80" s="334">
        <v>0</v>
      </c>
      <c r="V80" s="334">
        <v>0</v>
      </c>
      <c r="W80" s="356">
        <v>0</v>
      </c>
      <c r="X80" s="357">
        <v>0</v>
      </c>
      <c r="Y80" s="334">
        <v>0</v>
      </c>
      <c r="Z80" s="334">
        <v>0</v>
      </c>
      <c r="AA80" s="334"/>
      <c r="AB80" s="356">
        <v>0</v>
      </c>
      <c r="AC80" s="357">
        <v>0</v>
      </c>
      <c r="AD80" s="334">
        <v>13</v>
      </c>
      <c r="AE80" s="334">
        <v>0</v>
      </c>
      <c r="AF80" s="356">
        <v>0</v>
      </c>
      <c r="AG80" s="357">
        <v>0</v>
      </c>
      <c r="AH80" s="334">
        <v>0</v>
      </c>
      <c r="AI80" s="334">
        <v>0</v>
      </c>
      <c r="AJ80" s="356">
        <v>0</v>
      </c>
      <c r="AK80" s="357">
        <v>0</v>
      </c>
      <c r="AL80" s="334">
        <v>0</v>
      </c>
      <c r="AM80" s="334">
        <v>0</v>
      </c>
      <c r="AN80" s="356">
        <v>0</v>
      </c>
      <c r="AO80" s="357">
        <v>0</v>
      </c>
      <c r="AP80" s="334">
        <v>0</v>
      </c>
      <c r="AQ80" s="334">
        <v>0</v>
      </c>
      <c r="AR80" s="356"/>
      <c r="AS80" s="335"/>
    </row>
    <row r="81" spans="2:45">
      <c r="B81" s="330">
        <v>70</v>
      </c>
      <c r="C81" s="330">
        <v>118</v>
      </c>
      <c r="G81" s="354">
        <v>40347</v>
      </c>
      <c r="H81" s="342" t="s">
        <v>347</v>
      </c>
      <c r="I81" s="334"/>
      <c r="J81" s="355" t="s">
        <v>349</v>
      </c>
      <c r="K81" s="356">
        <v>0</v>
      </c>
      <c r="L81" s="342">
        <v>0</v>
      </c>
      <c r="M81" s="488">
        <v>0</v>
      </c>
      <c r="N81" s="357"/>
      <c r="O81" s="334">
        <v>1</v>
      </c>
      <c r="P81" s="334">
        <v>0</v>
      </c>
      <c r="Q81" s="356">
        <v>0</v>
      </c>
      <c r="R81" s="342">
        <v>0</v>
      </c>
      <c r="S81" s="488">
        <v>0</v>
      </c>
      <c r="T81" s="357"/>
      <c r="U81" s="334">
        <v>0</v>
      </c>
      <c r="V81" s="334">
        <v>0</v>
      </c>
      <c r="W81" s="356">
        <v>0</v>
      </c>
      <c r="X81" s="357">
        <v>0</v>
      </c>
      <c r="Y81" s="334">
        <v>0</v>
      </c>
      <c r="Z81" s="334">
        <v>0</v>
      </c>
      <c r="AA81" s="334"/>
      <c r="AB81" s="356">
        <v>0</v>
      </c>
      <c r="AC81" s="357">
        <v>0</v>
      </c>
      <c r="AD81" s="334">
        <v>1</v>
      </c>
      <c r="AE81" s="334">
        <v>0</v>
      </c>
      <c r="AF81" s="356">
        <v>2</v>
      </c>
      <c r="AG81" s="357">
        <v>0</v>
      </c>
      <c r="AH81" s="334">
        <v>0</v>
      </c>
      <c r="AI81" s="334">
        <v>0</v>
      </c>
      <c r="AJ81" s="356">
        <v>0</v>
      </c>
      <c r="AK81" s="357">
        <v>0</v>
      </c>
      <c r="AL81" s="334">
        <v>0</v>
      </c>
      <c r="AM81" s="334">
        <v>0</v>
      </c>
      <c r="AN81" s="356">
        <v>0</v>
      </c>
      <c r="AO81" s="357">
        <v>0</v>
      </c>
      <c r="AP81" s="334">
        <v>0</v>
      </c>
      <c r="AQ81" s="334">
        <v>0</v>
      </c>
      <c r="AR81" s="356"/>
      <c r="AS81" s="335"/>
    </row>
    <row r="82" spans="2:45">
      <c r="B82" s="330">
        <v>70</v>
      </c>
      <c r="C82" s="330">
        <v>104</v>
      </c>
      <c r="G82" s="349">
        <v>40348</v>
      </c>
      <c r="H82" s="342" t="s">
        <v>348</v>
      </c>
      <c r="I82" s="334"/>
      <c r="J82" s="355" t="s">
        <v>349</v>
      </c>
      <c r="K82" s="356">
        <v>0</v>
      </c>
      <c r="L82" s="342">
        <v>0</v>
      </c>
      <c r="M82" s="488">
        <v>0</v>
      </c>
      <c r="N82" s="357"/>
      <c r="O82" s="334">
        <v>0</v>
      </c>
      <c r="P82" s="334">
        <v>0</v>
      </c>
      <c r="Q82" s="356">
        <v>0</v>
      </c>
      <c r="R82" s="342">
        <v>0</v>
      </c>
      <c r="S82" s="488">
        <v>0</v>
      </c>
      <c r="T82" s="357"/>
      <c r="U82" s="334">
        <v>0</v>
      </c>
      <c r="V82" s="334">
        <v>0</v>
      </c>
      <c r="W82" s="356">
        <v>0</v>
      </c>
      <c r="X82" s="357">
        <v>0</v>
      </c>
      <c r="Y82" s="334">
        <v>0</v>
      </c>
      <c r="Z82" s="334">
        <v>0</v>
      </c>
      <c r="AA82" s="334"/>
      <c r="AB82" s="356">
        <v>0</v>
      </c>
      <c r="AC82" s="357">
        <v>0</v>
      </c>
      <c r="AD82" s="334">
        <v>5</v>
      </c>
      <c r="AE82" s="334">
        <v>0</v>
      </c>
      <c r="AF82" s="356">
        <v>0</v>
      </c>
      <c r="AG82" s="357">
        <v>0</v>
      </c>
      <c r="AH82" s="334">
        <v>0</v>
      </c>
      <c r="AI82" s="334">
        <v>0</v>
      </c>
      <c r="AJ82" s="356">
        <v>0</v>
      </c>
      <c r="AK82" s="357">
        <v>0</v>
      </c>
      <c r="AL82" s="334">
        <v>0</v>
      </c>
      <c r="AM82" s="334">
        <v>0</v>
      </c>
      <c r="AN82" s="356">
        <v>0</v>
      </c>
      <c r="AO82" s="357">
        <v>0</v>
      </c>
      <c r="AP82" s="334">
        <v>0</v>
      </c>
      <c r="AQ82" s="334">
        <v>0</v>
      </c>
      <c r="AR82" s="356"/>
      <c r="AS82" s="335"/>
    </row>
    <row r="83" spans="2:45">
      <c r="B83" s="330">
        <v>70</v>
      </c>
      <c r="C83" s="330">
        <v>125</v>
      </c>
      <c r="G83" s="354">
        <v>40349</v>
      </c>
      <c r="H83" s="342" t="s">
        <v>350</v>
      </c>
      <c r="I83" s="334">
        <v>25</v>
      </c>
      <c r="J83" s="355" t="s">
        <v>349</v>
      </c>
      <c r="K83" s="356">
        <v>1</v>
      </c>
      <c r="L83" s="342">
        <v>0</v>
      </c>
      <c r="M83" s="488">
        <v>1</v>
      </c>
      <c r="N83" s="357">
        <f>SUM(K77:K83)</f>
        <v>12</v>
      </c>
      <c r="O83" s="334">
        <v>0</v>
      </c>
      <c r="P83" s="334">
        <v>0</v>
      </c>
      <c r="Q83" s="356">
        <v>3</v>
      </c>
      <c r="R83" s="342">
        <v>0</v>
      </c>
      <c r="S83" s="488">
        <v>3</v>
      </c>
      <c r="T83" s="357">
        <f>SUM(Q77:Q83)</f>
        <v>10</v>
      </c>
      <c r="U83" s="334">
        <v>0</v>
      </c>
      <c r="V83" s="334">
        <v>0</v>
      </c>
      <c r="W83" s="356">
        <v>0</v>
      </c>
      <c r="X83" s="357">
        <v>0</v>
      </c>
      <c r="Y83" s="334">
        <v>0</v>
      </c>
      <c r="Z83" s="334">
        <v>0</v>
      </c>
      <c r="AA83" s="342">
        <f>SUM(Y77:Y83)</f>
        <v>1</v>
      </c>
      <c r="AB83" s="356">
        <v>0</v>
      </c>
      <c r="AC83" s="357">
        <v>0</v>
      </c>
      <c r="AD83" s="334">
        <v>0</v>
      </c>
      <c r="AE83" s="334">
        <v>0</v>
      </c>
      <c r="AF83" s="356">
        <v>1</v>
      </c>
      <c r="AG83" s="357">
        <v>0</v>
      </c>
      <c r="AH83" s="334">
        <v>0</v>
      </c>
      <c r="AI83" s="334">
        <v>0</v>
      </c>
      <c r="AJ83" s="356">
        <v>0</v>
      </c>
      <c r="AK83" s="357">
        <v>0</v>
      </c>
      <c r="AL83" s="334">
        <v>0</v>
      </c>
      <c r="AM83" s="334">
        <v>0</v>
      </c>
      <c r="AN83" s="356">
        <v>0</v>
      </c>
      <c r="AO83" s="357">
        <v>0</v>
      </c>
      <c r="AP83" s="334">
        <v>0</v>
      </c>
      <c r="AQ83" s="334">
        <v>0</v>
      </c>
      <c r="AR83" s="356"/>
      <c r="AS83" s="335"/>
    </row>
    <row r="84" spans="2:45">
      <c r="B84" s="330">
        <v>70</v>
      </c>
      <c r="C84" s="330">
        <v>114</v>
      </c>
      <c r="G84" s="354">
        <v>40350</v>
      </c>
      <c r="H84" s="342" t="s">
        <v>340</v>
      </c>
      <c r="I84" s="334"/>
      <c r="J84" s="355" t="s">
        <v>351</v>
      </c>
      <c r="K84" s="356">
        <v>1</v>
      </c>
      <c r="L84" s="342">
        <v>0</v>
      </c>
      <c r="M84" s="488">
        <v>1</v>
      </c>
      <c r="N84" s="357"/>
      <c r="O84" s="334">
        <v>0</v>
      </c>
      <c r="P84" s="334">
        <v>0</v>
      </c>
      <c r="Q84" s="356">
        <v>0</v>
      </c>
      <c r="R84" s="342">
        <v>0</v>
      </c>
      <c r="S84" s="488">
        <v>0</v>
      </c>
      <c r="T84" s="357"/>
      <c r="U84" s="334">
        <v>0</v>
      </c>
      <c r="V84" s="334">
        <v>0</v>
      </c>
      <c r="W84" s="356">
        <v>0</v>
      </c>
      <c r="X84" s="357">
        <v>0</v>
      </c>
      <c r="Y84" s="334">
        <v>0</v>
      </c>
      <c r="Z84" s="334">
        <v>0</v>
      </c>
      <c r="AA84" s="334"/>
      <c r="AB84" s="356">
        <v>0</v>
      </c>
      <c r="AC84" s="357">
        <v>0</v>
      </c>
      <c r="AD84" s="334">
        <v>0</v>
      </c>
      <c r="AE84" s="334">
        <v>0</v>
      </c>
      <c r="AF84" s="356">
        <v>0</v>
      </c>
      <c r="AG84" s="357">
        <v>0</v>
      </c>
      <c r="AH84" s="334">
        <v>0</v>
      </c>
      <c r="AI84" s="334">
        <v>0</v>
      </c>
      <c r="AJ84" s="356">
        <v>0</v>
      </c>
      <c r="AK84" s="357">
        <v>0</v>
      </c>
      <c r="AL84" s="334">
        <v>0</v>
      </c>
      <c r="AM84" s="334">
        <v>0</v>
      </c>
      <c r="AN84" s="356">
        <v>0</v>
      </c>
      <c r="AO84" s="357">
        <v>0</v>
      </c>
      <c r="AP84" s="334">
        <v>0</v>
      </c>
      <c r="AQ84" s="334">
        <v>0</v>
      </c>
      <c r="AR84" s="358"/>
      <c r="AS84" s="335"/>
    </row>
    <row r="85" spans="2:45">
      <c r="B85" s="330">
        <v>70</v>
      </c>
      <c r="C85" s="330">
        <v>94</v>
      </c>
      <c r="G85" s="349">
        <v>40351</v>
      </c>
      <c r="H85" s="342" t="s">
        <v>342</v>
      </c>
      <c r="I85" s="342"/>
      <c r="J85" s="361" t="s">
        <v>351</v>
      </c>
      <c r="K85" s="356">
        <v>0</v>
      </c>
      <c r="L85" s="342">
        <v>0</v>
      </c>
      <c r="M85" s="488">
        <v>0</v>
      </c>
      <c r="N85" s="357"/>
      <c r="O85" s="342">
        <v>0</v>
      </c>
      <c r="P85" s="342">
        <v>0</v>
      </c>
      <c r="Q85" s="356">
        <v>0</v>
      </c>
      <c r="R85" s="342">
        <v>0</v>
      </c>
      <c r="S85" s="488">
        <v>0</v>
      </c>
      <c r="T85" s="357"/>
      <c r="U85" s="342">
        <v>0</v>
      </c>
      <c r="V85" s="342">
        <v>0</v>
      </c>
      <c r="W85" s="356">
        <v>0</v>
      </c>
      <c r="X85" s="357">
        <v>0</v>
      </c>
      <c r="Y85" s="342">
        <v>0</v>
      </c>
      <c r="Z85" s="342">
        <v>0</v>
      </c>
      <c r="AA85" s="342"/>
      <c r="AB85" s="356">
        <v>0</v>
      </c>
      <c r="AC85" s="357">
        <v>0</v>
      </c>
      <c r="AD85" s="342">
        <v>2</v>
      </c>
      <c r="AE85" s="342">
        <v>0</v>
      </c>
      <c r="AF85" s="356">
        <v>1</v>
      </c>
      <c r="AG85" s="357">
        <v>0</v>
      </c>
      <c r="AH85" s="342">
        <v>0</v>
      </c>
      <c r="AI85" s="342">
        <v>0</v>
      </c>
      <c r="AJ85" s="356">
        <v>0</v>
      </c>
      <c r="AK85" s="357">
        <v>0</v>
      </c>
      <c r="AL85" s="342">
        <v>0</v>
      </c>
      <c r="AM85" s="342">
        <v>0</v>
      </c>
      <c r="AN85" s="356">
        <v>0</v>
      </c>
      <c r="AO85" s="357">
        <v>0</v>
      </c>
      <c r="AP85" s="342">
        <v>0</v>
      </c>
      <c r="AQ85" s="342">
        <v>0</v>
      </c>
      <c r="AR85" s="358"/>
      <c r="AS85" s="344"/>
    </row>
    <row r="86" spans="2:45">
      <c r="B86" s="330">
        <v>70</v>
      </c>
      <c r="C86" s="330">
        <v>118</v>
      </c>
      <c r="G86" s="354">
        <v>40352</v>
      </c>
      <c r="H86" s="342" t="s">
        <v>344</v>
      </c>
      <c r="I86" s="342"/>
      <c r="J86" s="361" t="s">
        <v>345</v>
      </c>
      <c r="K86" s="362">
        <v>0</v>
      </c>
      <c r="L86" s="342">
        <v>0</v>
      </c>
      <c r="M86" s="488">
        <v>0</v>
      </c>
      <c r="N86" s="342"/>
      <c r="O86" s="342">
        <v>2</v>
      </c>
      <c r="P86" s="342">
        <v>0</v>
      </c>
      <c r="Q86" s="342">
        <v>2</v>
      </c>
      <c r="R86" s="342">
        <v>0</v>
      </c>
      <c r="S86" s="488">
        <v>2</v>
      </c>
      <c r="T86" s="342"/>
      <c r="U86" s="342">
        <v>0</v>
      </c>
      <c r="V86" s="342">
        <v>0</v>
      </c>
      <c r="W86" s="342">
        <v>1</v>
      </c>
      <c r="X86" s="342">
        <v>0</v>
      </c>
      <c r="Y86" s="342">
        <v>1</v>
      </c>
      <c r="Z86" s="342">
        <v>0</v>
      </c>
      <c r="AA86" s="342"/>
      <c r="AB86" s="342">
        <v>0</v>
      </c>
      <c r="AC86" s="342">
        <v>0</v>
      </c>
      <c r="AD86" s="342">
        <v>4</v>
      </c>
      <c r="AE86" s="342">
        <v>0</v>
      </c>
      <c r="AF86" s="342">
        <v>0</v>
      </c>
      <c r="AG86" s="342">
        <v>0</v>
      </c>
      <c r="AH86" s="342">
        <v>0</v>
      </c>
      <c r="AI86" s="342">
        <v>0</v>
      </c>
      <c r="AJ86" s="342">
        <v>0</v>
      </c>
      <c r="AK86" s="342">
        <v>0</v>
      </c>
      <c r="AL86" s="342">
        <v>0</v>
      </c>
      <c r="AM86" s="342">
        <v>0</v>
      </c>
      <c r="AN86" s="342">
        <v>0</v>
      </c>
      <c r="AO86" s="342">
        <v>0</v>
      </c>
      <c r="AP86" s="342">
        <v>0</v>
      </c>
      <c r="AQ86" s="342">
        <v>0</v>
      </c>
      <c r="AR86" s="363" t="s">
        <v>366</v>
      </c>
      <c r="AS86" s="344">
        <v>1100</v>
      </c>
    </row>
    <row r="87" spans="2:45">
      <c r="B87" s="330">
        <v>61</v>
      </c>
      <c r="C87" s="330">
        <v>170</v>
      </c>
      <c r="G87" s="354">
        <v>40353</v>
      </c>
      <c r="H87" s="342" t="s">
        <v>353</v>
      </c>
      <c r="I87" s="342"/>
      <c r="J87" s="361"/>
      <c r="K87" s="356"/>
      <c r="L87" s="342"/>
      <c r="M87" s="488"/>
      <c r="N87" s="357"/>
      <c r="O87" s="342"/>
      <c r="P87" s="342"/>
      <c r="Q87" s="356"/>
      <c r="R87" s="342"/>
      <c r="S87" s="488"/>
      <c r="T87" s="357"/>
      <c r="U87" s="342"/>
      <c r="V87" s="342"/>
      <c r="W87" s="356"/>
      <c r="X87" s="357"/>
      <c r="Y87" s="342"/>
      <c r="Z87" s="342"/>
      <c r="AA87" s="342"/>
      <c r="AB87" s="356"/>
      <c r="AC87" s="357"/>
      <c r="AD87" s="342"/>
      <c r="AE87" s="342"/>
      <c r="AF87" s="356"/>
      <c r="AG87" s="357"/>
      <c r="AH87" s="342"/>
      <c r="AI87" s="342"/>
      <c r="AJ87" s="356"/>
      <c r="AK87" s="357"/>
      <c r="AL87" s="342"/>
      <c r="AM87" s="342"/>
      <c r="AN87" s="356"/>
      <c r="AO87" s="357"/>
      <c r="AP87" s="342"/>
      <c r="AQ87" s="342"/>
      <c r="AR87" s="358"/>
      <c r="AS87" s="344"/>
    </row>
    <row r="88" spans="2:45">
      <c r="B88" s="330">
        <v>61</v>
      </c>
      <c r="C88" s="330">
        <v>186</v>
      </c>
      <c r="G88" s="349">
        <v>40354</v>
      </c>
      <c r="H88" s="342" t="s">
        <v>347</v>
      </c>
      <c r="I88" s="342"/>
      <c r="J88" s="361"/>
      <c r="K88" s="356"/>
      <c r="L88" s="342"/>
      <c r="M88" s="488"/>
      <c r="N88" s="357"/>
      <c r="O88" s="342"/>
      <c r="P88" s="342"/>
      <c r="Q88" s="356"/>
      <c r="R88" s="342"/>
      <c r="S88" s="488"/>
      <c r="T88" s="357"/>
      <c r="U88" s="342"/>
      <c r="V88" s="342"/>
      <c r="W88" s="356"/>
      <c r="X88" s="357"/>
      <c r="Y88" s="342"/>
      <c r="Z88" s="342"/>
      <c r="AA88" s="342"/>
      <c r="AB88" s="356"/>
      <c r="AC88" s="357"/>
      <c r="AD88" s="342"/>
      <c r="AE88" s="342"/>
      <c r="AF88" s="356"/>
      <c r="AG88" s="357"/>
      <c r="AH88" s="342"/>
      <c r="AI88" s="342"/>
      <c r="AJ88" s="356"/>
      <c r="AK88" s="357"/>
      <c r="AL88" s="342"/>
      <c r="AM88" s="342"/>
      <c r="AN88" s="356"/>
      <c r="AO88" s="357"/>
      <c r="AP88" s="342"/>
      <c r="AQ88" s="342"/>
      <c r="AR88" s="358"/>
      <c r="AS88" s="344"/>
    </row>
    <row r="89" spans="2:45">
      <c r="B89" s="330">
        <v>61</v>
      </c>
      <c r="C89" s="330">
        <v>162</v>
      </c>
      <c r="G89" s="354">
        <v>40355</v>
      </c>
      <c r="H89" s="342" t="s">
        <v>348</v>
      </c>
      <c r="I89" s="342"/>
      <c r="J89" s="361"/>
      <c r="K89" s="356"/>
      <c r="L89" s="342"/>
      <c r="M89" s="488"/>
      <c r="N89" s="357"/>
      <c r="O89" s="342"/>
      <c r="P89" s="342"/>
      <c r="Q89" s="356"/>
      <c r="R89" s="342"/>
      <c r="S89" s="488"/>
      <c r="T89" s="357"/>
      <c r="U89" s="342"/>
      <c r="V89" s="342"/>
      <c r="W89" s="356"/>
      <c r="X89" s="357"/>
      <c r="Y89" s="342"/>
      <c r="Z89" s="342"/>
      <c r="AA89" s="342"/>
      <c r="AB89" s="356"/>
      <c r="AC89" s="357"/>
      <c r="AD89" s="342"/>
      <c r="AE89" s="342"/>
      <c r="AF89" s="356"/>
      <c r="AG89" s="357"/>
      <c r="AH89" s="342"/>
      <c r="AI89" s="342"/>
      <c r="AJ89" s="356"/>
      <c r="AK89" s="357"/>
      <c r="AL89" s="342"/>
      <c r="AM89" s="342"/>
      <c r="AN89" s="356"/>
      <c r="AO89" s="357"/>
      <c r="AP89" s="342"/>
      <c r="AQ89" s="342"/>
      <c r="AR89" s="358"/>
      <c r="AS89" s="344"/>
    </row>
    <row r="90" spans="2:45">
      <c r="B90" s="330">
        <v>61</v>
      </c>
      <c r="C90" s="330">
        <v>163</v>
      </c>
      <c r="G90" s="354">
        <v>40356</v>
      </c>
      <c r="H90" s="342" t="s">
        <v>350</v>
      </c>
      <c r="I90" s="342">
        <v>26</v>
      </c>
      <c r="J90" s="361"/>
      <c r="K90" s="356"/>
      <c r="L90" s="342"/>
      <c r="M90" s="488"/>
      <c r="N90" s="357">
        <f>SUM(K84:K90)</f>
        <v>1</v>
      </c>
      <c r="O90" s="342"/>
      <c r="P90" s="342"/>
      <c r="Q90" s="356"/>
      <c r="R90" s="342"/>
      <c r="S90" s="488"/>
      <c r="T90" s="357">
        <f>SUM(Q84:Q90)</f>
        <v>2</v>
      </c>
      <c r="U90" s="342"/>
      <c r="V90" s="342"/>
      <c r="W90" s="356"/>
      <c r="X90" s="357"/>
      <c r="Y90" s="342"/>
      <c r="Z90" s="342"/>
      <c r="AA90" s="342">
        <f>SUM(Y84:Y90)</f>
        <v>1</v>
      </c>
      <c r="AB90" s="356"/>
      <c r="AC90" s="357"/>
      <c r="AD90" s="342"/>
      <c r="AE90" s="342"/>
      <c r="AF90" s="356"/>
      <c r="AG90" s="357"/>
      <c r="AH90" s="342"/>
      <c r="AI90" s="342"/>
      <c r="AJ90" s="356"/>
      <c r="AK90" s="357"/>
      <c r="AL90" s="342"/>
      <c r="AM90" s="342"/>
      <c r="AN90" s="356"/>
      <c r="AO90" s="357"/>
      <c r="AP90" s="342"/>
      <c r="AQ90" s="342"/>
      <c r="AR90" s="358"/>
      <c r="AS90" s="344"/>
    </row>
    <row r="91" spans="2:45" ht="13.5" thickBot="1">
      <c r="B91" s="330">
        <v>61</v>
      </c>
      <c r="C91" s="330">
        <v>139</v>
      </c>
      <c r="G91" s="364"/>
      <c r="H91" s="365"/>
      <c r="I91" s="365"/>
      <c r="J91" s="365"/>
      <c r="K91" s="366"/>
      <c r="L91" s="365"/>
      <c r="M91" s="489"/>
      <c r="N91" s="365"/>
      <c r="O91" s="365"/>
      <c r="P91" s="365"/>
      <c r="Q91" s="366"/>
      <c r="R91" s="365"/>
      <c r="S91" s="489"/>
      <c r="T91" s="367"/>
      <c r="U91" s="365"/>
      <c r="V91" s="365"/>
      <c r="W91" s="366"/>
      <c r="X91" s="367"/>
      <c r="Y91" s="365"/>
      <c r="Z91" s="365"/>
      <c r="AA91" s="365"/>
      <c r="AB91" s="366"/>
      <c r="AC91" s="367"/>
      <c r="AD91" s="365"/>
      <c r="AE91" s="365"/>
      <c r="AF91" s="366"/>
      <c r="AG91" s="367"/>
      <c r="AH91" s="365"/>
      <c r="AI91" s="365"/>
      <c r="AJ91" s="366"/>
      <c r="AK91" s="367"/>
      <c r="AL91" s="365"/>
      <c r="AM91" s="365"/>
      <c r="AN91" s="366"/>
      <c r="AO91" s="367"/>
      <c r="AP91" s="365"/>
      <c r="AQ91" s="367"/>
      <c r="AR91" s="356"/>
      <c r="AS91" s="335"/>
    </row>
    <row r="92" spans="2:45">
      <c r="B92" s="330">
        <v>61</v>
      </c>
      <c r="C92" s="330">
        <v>154</v>
      </c>
      <c r="G92" s="364" t="s">
        <v>367</v>
      </c>
      <c r="H92" s="334"/>
      <c r="I92" s="334"/>
      <c r="J92" s="334"/>
      <c r="K92" s="356">
        <f>SUM(K7:K86)</f>
        <v>1102</v>
      </c>
      <c r="L92" s="342">
        <f>SUM(L7:L86)</f>
        <v>2</v>
      </c>
      <c r="M92" s="488">
        <f>SUM(M7:M86)</f>
        <v>1070</v>
      </c>
      <c r="N92" s="357">
        <f>SUM(N7:N90)</f>
        <v>1102</v>
      </c>
      <c r="O92" s="334">
        <f>SUM(O7:O86)</f>
        <v>671</v>
      </c>
      <c r="P92" s="334">
        <f>SUM(P7:P86)</f>
        <v>1</v>
      </c>
      <c r="Q92" s="356">
        <f>SUM(Q7:Q86)</f>
        <v>1629</v>
      </c>
      <c r="R92" s="342">
        <f>SUM(R7:R86)</f>
        <v>1</v>
      </c>
      <c r="S92" s="488">
        <f>SUM(S7:S86)</f>
        <v>1585</v>
      </c>
      <c r="T92" s="357">
        <f>SUM(T7:T90)</f>
        <v>1629</v>
      </c>
      <c r="U92" s="334">
        <f t="shared" ref="U92:Z92" si="0">SUM(U7:U86)</f>
        <v>19</v>
      </c>
      <c r="V92" s="334">
        <f t="shared" si="0"/>
        <v>0</v>
      </c>
      <c r="W92" s="356">
        <f t="shared" si="0"/>
        <v>446</v>
      </c>
      <c r="X92" s="357">
        <f t="shared" si="0"/>
        <v>0</v>
      </c>
      <c r="Y92" s="334">
        <f t="shared" si="0"/>
        <v>465</v>
      </c>
      <c r="Z92" s="334">
        <f t="shared" si="0"/>
        <v>0</v>
      </c>
      <c r="AA92" s="334">
        <f>SUM(AA7:AA90)</f>
        <v>465</v>
      </c>
      <c r="AB92" s="356">
        <f t="shared" ref="AB92:AL92" si="1">SUM(AB7:AB86)</f>
        <v>9</v>
      </c>
      <c r="AC92" s="357">
        <f t="shared" si="1"/>
        <v>0</v>
      </c>
      <c r="AD92" s="334">
        <f t="shared" si="1"/>
        <v>1095</v>
      </c>
      <c r="AE92" s="334">
        <f t="shared" si="1"/>
        <v>6</v>
      </c>
      <c r="AF92" s="356">
        <f t="shared" si="1"/>
        <v>28</v>
      </c>
      <c r="AG92" s="357">
        <f t="shared" si="1"/>
        <v>0</v>
      </c>
      <c r="AH92" s="334">
        <f t="shared" si="1"/>
        <v>4</v>
      </c>
      <c r="AI92" s="334">
        <f t="shared" si="1"/>
        <v>0</v>
      </c>
      <c r="AJ92" s="356">
        <f t="shared" si="1"/>
        <v>0</v>
      </c>
      <c r="AK92" s="357">
        <f t="shared" si="1"/>
        <v>0</v>
      </c>
      <c r="AL92" s="334">
        <f t="shared" si="1"/>
        <v>5</v>
      </c>
      <c r="AM92" s="334">
        <f>+SUM(AM7:AM86)</f>
        <v>0</v>
      </c>
      <c r="AN92" s="356">
        <f>SUM(AN7:AN86)</f>
        <v>0</v>
      </c>
      <c r="AO92" s="357">
        <f>SUM(AO7:AO86)</f>
        <v>0</v>
      </c>
      <c r="AP92" s="334">
        <f>SUM(AP7:AP86)</f>
        <v>0</v>
      </c>
      <c r="AQ92" s="334">
        <f>SUM(AQ7:AQ86)</f>
        <v>0</v>
      </c>
      <c r="AR92" s="356"/>
      <c r="AS92" s="335"/>
    </row>
    <row r="93" spans="2:45">
      <c r="B93" s="330">
        <v>61</v>
      </c>
      <c r="C93" s="330">
        <v>158</v>
      </c>
      <c r="G93" s="337" t="s">
        <v>116</v>
      </c>
      <c r="H93" s="334"/>
      <c r="I93" s="334"/>
      <c r="J93" s="334"/>
      <c r="K93" s="356"/>
      <c r="L93" s="368" t="s">
        <v>116</v>
      </c>
      <c r="M93" s="488"/>
      <c r="N93" s="357"/>
      <c r="O93" s="334"/>
      <c r="P93" s="334"/>
      <c r="Q93" s="356"/>
      <c r="R93" s="342"/>
      <c r="S93" s="488"/>
      <c r="T93" s="357"/>
      <c r="U93" s="334"/>
      <c r="V93" s="334"/>
      <c r="W93" s="356"/>
      <c r="X93" s="357"/>
      <c r="Y93" s="334" t="s">
        <v>116</v>
      </c>
      <c r="Z93" s="334" t="s">
        <v>116</v>
      </c>
      <c r="AA93" s="334"/>
      <c r="AB93" s="356"/>
      <c r="AC93" s="357"/>
      <c r="AD93" s="334"/>
      <c r="AE93" s="334"/>
      <c r="AF93" s="356"/>
      <c r="AG93" s="357"/>
      <c r="AH93" s="334"/>
      <c r="AI93" s="334"/>
      <c r="AJ93" s="356"/>
      <c r="AK93" s="357"/>
      <c r="AL93" s="334"/>
      <c r="AM93" s="334"/>
      <c r="AN93" s="356"/>
      <c r="AO93" s="357"/>
      <c r="AP93" s="334"/>
      <c r="AQ93" s="334"/>
      <c r="AR93" s="356"/>
      <c r="AS93" s="335"/>
    </row>
    <row r="94" spans="2:45">
      <c r="B94" s="330">
        <v>61</v>
      </c>
      <c r="C94" s="330">
        <v>158</v>
      </c>
      <c r="G94" s="337" t="s">
        <v>116</v>
      </c>
      <c r="H94" s="334"/>
      <c r="I94" s="334"/>
      <c r="J94" s="334"/>
      <c r="K94" s="356"/>
      <c r="L94" s="342"/>
      <c r="M94" s="488"/>
      <c r="N94" s="357"/>
      <c r="O94" s="334"/>
      <c r="P94" s="334"/>
      <c r="Q94" s="356"/>
      <c r="R94" s="342"/>
      <c r="S94" s="488"/>
      <c r="T94" s="357"/>
      <c r="U94" s="334"/>
      <c r="V94" s="334"/>
      <c r="W94" s="356"/>
      <c r="X94" s="357"/>
      <c r="Y94" s="334" t="s">
        <v>116</v>
      </c>
      <c r="Z94" s="334" t="s">
        <v>116</v>
      </c>
      <c r="AA94" s="334"/>
      <c r="AB94" s="356"/>
      <c r="AC94" s="357"/>
      <c r="AD94" s="334"/>
      <c r="AE94" s="334"/>
      <c r="AF94" s="356"/>
      <c r="AG94" s="357"/>
      <c r="AH94" s="334"/>
      <c r="AI94" s="334"/>
      <c r="AJ94" s="356"/>
      <c r="AK94" s="357"/>
      <c r="AL94" s="334"/>
      <c r="AM94" s="334"/>
      <c r="AN94" s="356"/>
      <c r="AO94" s="357"/>
      <c r="AP94" s="334"/>
      <c r="AQ94" s="334"/>
      <c r="AR94" s="356"/>
      <c r="AS94" s="335"/>
    </row>
    <row r="95" spans="2:45">
      <c r="B95" s="330">
        <v>61</v>
      </c>
      <c r="C95" s="330">
        <v>174</v>
      </c>
      <c r="G95" s="369"/>
      <c r="H95" s="370"/>
      <c r="I95" s="370"/>
      <c r="J95" s="360"/>
      <c r="K95" s="351"/>
      <c r="L95" s="350"/>
      <c r="M95" s="488"/>
      <c r="N95" s="352"/>
      <c r="O95" s="351"/>
      <c r="P95" s="370"/>
      <c r="Q95" s="351"/>
      <c r="R95" s="350"/>
      <c r="S95" s="488"/>
      <c r="T95" s="352"/>
      <c r="U95" s="351"/>
      <c r="V95" s="370"/>
      <c r="W95" s="351"/>
      <c r="X95" s="352"/>
      <c r="Y95" s="351"/>
      <c r="Z95" s="370"/>
      <c r="AA95" s="370"/>
      <c r="AB95" s="351"/>
      <c r="AC95" s="352"/>
      <c r="AD95" s="351"/>
      <c r="AE95" s="370"/>
      <c r="AF95" s="351"/>
      <c r="AG95" s="352"/>
      <c r="AH95" s="351"/>
      <c r="AI95" s="370"/>
      <c r="AJ95" s="351"/>
      <c r="AK95" s="352"/>
      <c r="AL95" s="370"/>
      <c r="AM95" s="370"/>
      <c r="AN95" s="351"/>
      <c r="AO95" s="352"/>
      <c r="AP95" s="370"/>
      <c r="AQ95" s="370"/>
      <c r="AR95" s="351"/>
      <c r="AS95" s="371"/>
    </row>
    <row r="96" spans="2:45">
      <c r="B96" s="330">
        <v>61</v>
      </c>
      <c r="C96" s="330">
        <v>174</v>
      </c>
      <c r="G96" s="337"/>
      <c r="H96" s="334"/>
      <c r="I96" s="334"/>
      <c r="J96" s="334"/>
      <c r="K96" s="356"/>
      <c r="L96" s="342"/>
      <c r="M96" s="488"/>
      <c r="N96" s="357"/>
      <c r="O96" s="334"/>
      <c r="P96" s="334"/>
      <c r="Q96" s="356"/>
      <c r="R96" s="342"/>
      <c r="S96" s="488"/>
      <c r="T96" s="357"/>
      <c r="U96" s="334"/>
      <c r="V96" s="334"/>
      <c r="W96" s="356"/>
      <c r="X96" s="357"/>
      <c r="Y96" s="334"/>
      <c r="Z96" s="334"/>
      <c r="AA96" s="334"/>
      <c r="AB96" s="356"/>
      <c r="AC96" s="357"/>
      <c r="AD96" s="334"/>
      <c r="AE96" s="334"/>
      <c r="AF96" s="356"/>
      <c r="AG96" s="357"/>
      <c r="AH96" s="334"/>
      <c r="AI96" s="334"/>
      <c r="AJ96" s="356"/>
      <c r="AK96" s="357"/>
      <c r="AL96" s="334"/>
      <c r="AM96" s="334"/>
      <c r="AN96" s="356"/>
      <c r="AO96" s="357"/>
      <c r="AP96" s="334"/>
      <c r="AQ96" s="334"/>
      <c r="AR96" s="356"/>
      <c r="AS96" s="335"/>
    </row>
    <row r="97" spans="2:45">
      <c r="B97" s="330">
        <v>61</v>
      </c>
      <c r="C97" s="330">
        <v>132</v>
      </c>
      <c r="G97" s="337"/>
      <c r="H97" s="334"/>
      <c r="I97" s="334"/>
      <c r="J97" s="334"/>
      <c r="K97" s="334"/>
      <c r="L97" s="334"/>
      <c r="M97" s="486"/>
      <c r="N97" s="334"/>
      <c r="O97" s="334"/>
      <c r="P97" s="334"/>
      <c r="Q97" s="334"/>
      <c r="R97" s="334"/>
      <c r="S97" s="486"/>
      <c r="T97" s="334"/>
      <c r="U97" s="334"/>
      <c r="V97" s="334"/>
      <c r="W97" s="334"/>
      <c r="X97" s="334"/>
      <c r="Y97" s="334"/>
      <c r="Z97" s="334"/>
      <c r="AA97" s="334"/>
      <c r="AB97" s="334"/>
      <c r="AC97" s="334"/>
      <c r="AD97" s="334"/>
      <c r="AE97" s="334"/>
      <c r="AF97" s="334"/>
      <c r="AG97" s="334"/>
      <c r="AH97" s="334"/>
      <c r="AI97" s="334"/>
      <c r="AJ97" s="334"/>
      <c r="AK97" s="334"/>
      <c r="AL97" s="334"/>
      <c r="AM97" s="334"/>
      <c r="AN97" s="334"/>
      <c r="AO97" s="334"/>
      <c r="AP97" s="334"/>
      <c r="AQ97" s="334"/>
      <c r="AR97" s="335"/>
      <c r="AS97" s="335"/>
    </row>
    <row r="98" spans="2:45">
      <c r="B98" s="330">
        <v>61</v>
      </c>
      <c r="C98" s="330">
        <v>174</v>
      </c>
      <c r="G98" s="337"/>
      <c r="H98" s="334"/>
      <c r="I98" s="334"/>
      <c r="J98" s="334"/>
      <c r="K98" s="334"/>
      <c r="L98" s="334"/>
      <c r="M98" s="486"/>
      <c r="N98" s="334"/>
      <c r="O98" s="334"/>
      <c r="P98" s="334"/>
      <c r="Q98" s="334"/>
      <c r="R98" s="334"/>
      <c r="S98" s="486"/>
      <c r="T98" s="334"/>
      <c r="U98" s="334"/>
      <c r="V98" s="334"/>
      <c r="W98" s="334"/>
      <c r="X98" s="334"/>
      <c r="Y98" s="334"/>
      <c r="Z98" s="334"/>
      <c r="AA98" s="334"/>
      <c r="AB98" s="334"/>
      <c r="AC98" s="334"/>
      <c r="AD98" s="334"/>
      <c r="AE98" s="334"/>
      <c r="AF98" s="334"/>
      <c r="AG98" s="334"/>
      <c r="AH98" s="334"/>
      <c r="AI98" s="334"/>
      <c r="AJ98" s="334"/>
      <c r="AK98" s="334"/>
      <c r="AL98" s="334"/>
      <c r="AM98" s="334"/>
      <c r="AN98" s="334"/>
      <c r="AO98" s="334"/>
      <c r="AP98" s="334"/>
      <c r="AQ98" s="334"/>
      <c r="AR98" s="335"/>
      <c r="AS98" s="335"/>
    </row>
    <row r="99" spans="2:45">
      <c r="B99" s="330">
        <v>61</v>
      </c>
      <c r="C99" s="330">
        <v>136</v>
      </c>
      <c r="G99" s="337"/>
      <c r="H99" s="334"/>
      <c r="I99" s="334"/>
      <c r="J99" s="334"/>
      <c r="K99" s="334"/>
      <c r="L99" s="334"/>
      <c r="M99" s="486"/>
      <c r="N99" s="334"/>
      <c r="O99" s="334"/>
      <c r="P99" s="334"/>
      <c r="Q99" s="334"/>
      <c r="R99" s="334"/>
      <c r="S99" s="486"/>
      <c r="T99" s="334"/>
      <c r="U99" s="334"/>
      <c r="V99" s="334"/>
      <c r="W99" s="334"/>
      <c r="X99" s="334"/>
      <c r="Y99" s="334"/>
      <c r="Z99" s="334"/>
      <c r="AA99" s="334"/>
      <c r="AB99" s="334"/>
      <c r="AC99" s="334"/>
      <c r="AD99" s="334"/>
      <c r="AE99" s="334"/>
      <c r="AF99" s="334"/>
      <c r="AG99" s="334"/>
      <c r="AH99" s="334"/>
      <c r="AI99" s="334"/>
      <c r="AJ99" s="334"/>
      <c r="AK99" s="334"/>
      <c r="AL99" s="334"/>
      <c r="AM99" s="334"/>
      <c r="AN99" s="334"/>
      <c r="AO99" s="334"/>
      <c r="AP99" s="334"/>
      <c r="AQ99" s="334"/>
      <c r="AR99" s="335"/>
      <c r="AS99" s="335"/>
    </row>
    <row r="100" spans="2:45">
      <c r="B100" s="330">
        <v>61</v>
      </c>
      <c r="C100" s="330">
        <v>134</v>
      </c>
      <c r="G100" s="337"/>
      <c r="H100" s="334"/>
      <c r="I100" s="334"/>
      <c r="J100" s="334"/>
      <c r="K100" s="334"/>
      <c r="L100" s="334"/>
      <c r="M100" s="486"/>
      <c r="N100" s="334"/>
      <c r="O100" s="334"/>
      <c r="P100" s="334"/>
      <c r="Q100" s="334"/>
      <c r="R100" s="334"/>
      <c r="S100" s="486"/>
      <c r="T100" s="334"/>
      <c r="U100" s="334"/>
      <c r="V100" s="334"/>
      <c r="W100" s="334"/>
      <c r="X100" s="334"/>
      <c r="Y100" s="334"/>
      <c r="Z100" s="334"/>
      <c r="AA100" s="334"/>
      <c r="AB100" s="334"/>
      <c r="AC100" s="334"/>
      <c r="AD100" s="334"/>
      <c r="AE100" s="334"/>
      <c r="AF100" s="334"/>
      <c r="AG100" s="334"/>
      <c r="AH100" s="334"/>
      <c r="AI100" s="334"/>
      <c r="AJ100" s="334"/>
      <c r="AK100" s="334"/>
      <c r="AL100" s="334"/>
      <c r="AM100" s="334"/>
      <c r="AN100" s="334"/>
      <c r="AO100" s="334"/>
      <c r="AP100" s="334"/>
      <c r="AQ100" s="334"/>
      <c r="AR100" s="335"/>
      <c r="AS100" s="335"/>
    </row>
    <row r="101" spans="2:45">
      <c r="B101" s="330">
        <v>61</v>
      </c>
      <c r="C101" s="330">
        <v>134</v>
      </c>
      <c r="G101" s="337"/>
      <c r="H101" s="334"/>
      <c r="I101" s="334"/>
      <c r="J101" s="334"/>
      <c r="K101" s="334"/>
      <c r="L101" s="334"/>
      <c r="M101" s="486"/>
      <c r="N101" s="334"/>
      <c r="O101" s="334"/>
      <c r="P101" s="334"/>
      <c r="Q101" s="334"/>
      <c r="R101" s="334"/>
      <c r="S101" s="486"/>
      <c r="T101" s="334"/>
      <c r="U101" s="334"/>
      <c r="V101" s="334"/>
      <c r="W101" s="334"/>
      <c r="X101" s="334"/>
      <c r="Y101" s="334"/>
      <c r="Z101" s="334"/>
      <c r="AA101" s="334"/>
      <c r="AB101" s="334"/>
      <c r="AC101" s="334"/>
      <c r="AD101" s="334"/>
      <c r="AE101" s="334"/>
      <c r="AF101" s="334"/>
      <c r="AG101" s="334"/>
      <c r="AH101" s="334"/>
      <c r="AI101" s="334"/>
      <c r="AJ101" s="334"/>
      <c r="AK101" s="334"/>
      <c r="AL101" s="334"/>
      <c r="AM101" s="334"/>
      <c r="AN101" s="334"/>
      <c r="AO101" s="334"/>
      <c r="AP101" s="334"/>
      <c r="AQ101" s="334"/>
      <c r="AR101" s="335"/>
      <c r="AS101" s="335"/>
    </row>
    <row r="102" spans="2:45">
      <c r="B102" s="330">
        <v>61</v>
      </c>
      <c r="C102" s="330">
        <v>151</v>
      </c>
      <c r="G102" s="337"/>
      <c r="H102" s="334"/>
      <c r="I102" s="334"/>
      <c r="J102" s="334"/>
      <c r="K102" s="334"/>
      <c r="L102" s="334"/>
      <c r="M102" s="486"/>
      <c r="N102" s="334"/>
      <c r="O102" s="334"/>
      <c r="P102" s="334"/>
      <c r="Q102" s="334"/>
      <c r="R102" s="334"/>
      <c r="S102" s="486"/>
      <c r="T102" s="334"/>
      <c r="U102" s="334"/>
      <c r="V102" s="334"/>
      <c r="W102" s="334"/>
      <c r="X102" s="334"/>
      <c r="Y102" s="334"/>
      <c r="Z102" s="334"/>
      <c r="AA102" s="334"/>
      <c r="AB102" s="334"/>
      <c r="AC102" s="334"/>
      <c r="AD102" s="334"/>
      <c r="AE102" s="334"/>
      <c r="AF102" s="334"/>
      <c r="AG102" s="334"/>
      <c r="AH102" s="334"/>
      <c r="AI102" s="334"/>
      <c r="AJ102" s="334"/>
      <c r="AK102" s="334"/>
      <c r="AL102" s="334"/>
      <c r="AM102" s="334"/>
      <c r="AN102" s="334"/>
      <c r="AO102" s="334"/>
      <c r="AP102" s="334"/>
      <c r="AQ102" s="334"/>
      <c r="AR102" s="335"/>
      <c r="AS102" s="335"/>
    </row>
    <row r="103" spans="2:45">
      <c r="B103" s="330">
        <v>61</v>
      </c>
      <c r="C103" s="330">
        <v>192</v>
      </c>
    </row>
    <row r="104" spans="2:45">
      <c r="B104" s="330">
        <v>61</v>
      </c>
      <c r="C104" s="330">
        <v>142</v>
      </c>
    </row>
    <row r="105" spans="2:45">
      <c r="B105" s="330">
        <v>61</v>
      </c>
      <c r="C105" s="330">
        <v>162</v>
      </c>
    </row>
    <row r="106" spans="2:45">
      <c r="B106" s="330">
        <v>61</v>
      </c>
      <c r="C106" s="330">
        <v>158</v>
      </c>
    </row>
    <row r="107" spans="2:45">
      <c r="B107" s="330">
        <v>61</v>
      </c>
      <c r="C107" s="330">
        <v>147</v>
      </c>
    </row>
    <row r="108" spans="2:45">
      <c r="B108" s="330">
        <v>61</v>
      </c>
      <c r="C108" s="330">
        <v>175</v>
      </c>
    </row>
    <row r="109" spans="2:45">
      <c r="B109" s="330">
        <v>61</v>
      </c>
      <c r="C109" s="330">
        <v>133</v>
      </c>
    </row>
    <row r="110" spans="2:45">
      <c r="B110" s="330">
        <v>61</v>
      </c>
      <c r="C110" s="330">
        <v>126</v>
      </c>
    </row>
    <row r="111" spans="2:45">
      <c r="B111" s="330">
        <v>61</v>
      </c>
      <c r="C111" s="330">
        <v>185</v>
      </c>
    </row>
    <row r="112" spans="2:45">
      <c r="B112" s="330">
        <v>61</v>
      </c>
      <c r="C112" s="330">
        <v>143</v>
      </c>
    </row>
    <row r="113" spans="1:3">
      <c r="B113" s="330">
        <v>61</v>
      </c>
      <c r="C113" s="330">
        <v>134</v>
      </c>
    </row>
    <row r="114" spans="1:3">
      <c r="B114" s="330">
        <v>61</v>
      </c>
      <c r="C114" s="330">
        <v>107</v>
      </c>
    </row>
    <row r="115" spans="1:3">
      <c r="B115" s="330">
        <v>61</v>
      </c>
      <c r="C115" s="330">
        <v>135</v>
      </c>
    </row>
    <row r="116" spans="1:3">
      <c r="B116" s="330">
        <v>61</v>
      </c>
      <c r="C116" s="330">
        <v>131</v>
      </c>
    </row>
    <row r="117" spans="1:3">
      <c r="B117" s="330">
        <v>61</v>
      </c>
      <c r="C117" s="330">
        <v>118</v>
      </c>
    </row>
    <row r="118" spans="1:3">
      <c r="B118" s="330">
        <v>61</v>
      </c>
      <c r="C118" s="330">
        <v>132</v>
      </c>
    </row>
    <row r="119" spans="1:3">
      <c r="B119" s="330">
        <v>61</v>
      </c>
      <c r="C119" s="330">
        <v>182</v>
      </c>
    </row>
    <row r="120" spans="1:3">
      <c r="B120" s="330">
        <v>61</v>
      </c>
      <c r="C120" s="330">
        <v>183</v>
      </c>
    </row>
    <row r="121" spans="1:3">
      <c r="B121" s="330">
        <v>61</v>
      </c>
      <c r="C121" s="330">
        <v>181</v>
      </c>
    </row>
    <row r="122" spans="1:3">
      <c r="B122" s="330">
        <v>61</v>
      </c>
      <c r="C122" s="330">
        <v>142</v>
      </c>
    </row>
    <row r="123" spans="1:3">
      <c r="B123" s="330">
        <v>61</v>
      </c>
      <c r="C123" s="330">
        <v>157</v>
      </c>
    </row>
    <row r="124" spans="1:3">
      <c r="B124" s="330">
        <v>60</v>
      </c>
      <c r="C124" s="330">
        <v>112</v>
      </c>
    </row>
    <row r="125" spans="1:3">
      <c r="A125" s="336">
        <v>40316</v>
      </c>
      <c r="B125" s="330">
        <v>41</v>
      </c>
      <c r="C125" s="330">
        <v>151</v>
      </c>
    </row>
    <row r="126" spans="1:3">
      <c r="B126" s="330">
        <v>41</v>
      </c>
      <c r="C126" s="330">
        <v>112</v>
      </c>
    </row>
    <row r="127" spans="1:3">
      <c r="B127" s="330">
        <v>41</v>
      </c>
      <c r="C127" s="330">
        <v>133</v>
      </c>
    </row>
    <row r="128" spans="1:3">
      <c r="B128" s="330">
        <v>41</v>
      </c>
      <c r="C128" s="330">
        <v>125</v>
      </c>
    </row>
    <row r="129" spans="2:3">
      <c r="B129" s="330">
        <v>41</v>
      </c>
      <c r="C129" s="330">
        <v>105</v>
      </c>
    </row>
    <row r="130" spans="2:3">
      <c r="B130" s="330">
        <v>41</v>
      </c>
      <c r="C130" s="330">
        <v>125</v>
      </c>
    </row>
    <row r="131" spans="2:3">
      <c r="B131" s="330">
        <v>41</v>
      </c>
      <c r="C131" s="330">
        <v>130</v>
      </c>
    </row>
    <row r="132" spans="2:3">
      <c r="B132" s="330">
        <v>41</v>
      </c>
      <c r="C132" s="330">
        <v>120</v>
      </c>
    </row>
    <row r="133" spans="2:3">
      <c r="B133" s="330">
        <v>41</v>
      </c>
      <c r="C133" s="330">
        <v>140</v>
      </c>
    </row>
    <row r="134" spans="2:3">
      <c r="B134" s="330">
        <v>41</v>
      </c>
      <c r="C134" s="330">
        <v>135</v>
      </c>
    </row>
    <row r="135" spans="2:3">
      <c r="B135" s="330">
        <v>41</v>
      </c>
      <c r="C135" s="330">
        <v>126</v>
      </c>
    </row>
    <row r="136" spans="2:3">
      <c r="B136" s="330">
        <v>41</v>
      </c>
      <c r="C136" s="330">
        <v>146</v>
      </c>
    </row>
    <row r="137" spans="2:3">
      <c r="B137" s="330">
        <v>41</v>
      </c>
      <c r="C137" s="330">
        <v>130</v>
      </c>
    </row>
    <row r="138" spans="2:3">
      <c r="B138" s="330">
        <v>41</v>
      </c>
      <c r="C138" s="330">
        <v>123</v>
      </c>
    </row>
    <row r="139" spans="2:3">
      <c r="B139" s="330">
        <v>41</v>
      </c>
      <c r="C139" s="330">
        <v>129</v>
      </c>
    </row>
    <row r="140" spans="2:3">
      <c r="B140" s="330">
        <v>41</v>
      </c>
      <c r="C140" s="330">
        <v>118</v>
      </c>
    </row>
    <row r="141" spans="2:3">
      <c r="B141" s="330">
        <v>41</v>
      </c>
      <c r="C141" s="330">
        <v>121</v>
      </c>
    </row>
    <row r="142" spans="2:3">
      <c r="B142" s="330">
        <v>41</v>
      </c>
      <c r="C142" s="330">
        <v>132</v>
      </c>
    </row>
    <row r="143" spans="2:3">
      <c r="B143" s="330">
        <v>41</v>
      </c>
      <c r="C143" s="330">
        <v>141</v>
      </c>
    </row>
    <row r="144" spans="2:3">
      <c r="B144" s="330">
        <v>41</v>
      </c>
      <c r="C144" s="330">
        <v>133</v>
      </c>
    </row>
    <row r="145" spans="2:3">
      <c r="B145" s="330">
        <v>41</v>
      </c>
      <c r="C145" s="330">
        <v>138</v>
      </c>
    </row>
    <row r="146" spans="2:3">
      <c r="B146" s="330">
        <v>41</v>
      </c>
      <c r="C146" s="330">
        <v>125</v>
      </c>
    </row>
    <row r="147" spans="2:3">
      <c r="B147" s="330">
        <v>41</v>
      </c>
      <c r="C147" s="330">
        <v>126</v>
      </c>
    </row>
    <row r="148" spans="2:3">
      <c r="B148" s="330">
        <v>41</v>
      </c>
      <c r="C148" s="330">
        <v>155</v>
      </c>
    </row>
    <row r="149" spans="2:3">
      <c r="B149" s="330">
        <v>41</v>
      </c>
      <c r="C149" s="330">
        <v>141</v>
      </c>
    </row>
    <row r="150" spans="2:3">
      <c r="B150" s="330">
        <v>41</v>
      </c>
      <c r="C150" s="330">
        <v>130</v>
      </c>
    </row>
    <row r="151" spans="2:3">
      <c r="B151" s="330">
        <v>41</v>
      </c>
      <c r="C151" s="330">
        <v>163</v>
      </c>
    </row>
    <row r="152" spans="2:3">
      <c r="B152" s="330">
        <v>41</v>
      </c>
      <c r="C152" s="330">
        <v>126</v>
      </c>
    </row>
    <row r="153" spans="2:3">
      <c r="B153" s="330">
        <v>41</v>
      </c>
      <c r="C153" s="330">
        <v>124</v>
      </c>
    </row>
    <row r="154" spans="2:3">
      <c r="B154" s="330">
        <v>41</v>
      </c>
      <c r="C154" s="330">
        <v>139</v>
      </c>
    </row>
    <row r="155" spans="2:3">
      <c r="B155" s="330">
        <v>41</v>
      </c>
      <c r="C155" s="330">
        <v>125</v>
      </c>
    </row>
    <row r="156" spans="2:3">
      <c r="B156" s="330">
        <v>41</v>
      </c>
      <c r="C156" s="330">
        <v>126</v>
      </c>
    </row>
    <row r="157" spans="2:3">
      <c r="B157" s="330">
        <v>41</v>
      </c>
      <c r="C157" s="330">
        <v>130</v>
      </c>
    </row>
    <row r="158" spans="2:3">
      <c r="B158" s="330">
        <v>41</v>
      </c>
      <c r="C158" s="330">
        <v>148</v>
      </c>
    </row>
    <row r="159" spans="2:3">
      <c r="B159" s="330">
        <v>41</v>
      </c>
      <c r="C159" s="330">
        <v>142</v>
      </c>
    </row>
    <row r="160" spans="2:3">
      <c r="B160" s="330">
        <v>41</v>
      </c>
      <c r="C160" s="330">
        <v>139</v>
      </c>
    </row>
    <row r="161" spans="2:3">
      <c r="B161" s="330">
        <v>41</v>
      </c>
      <c r="C161" s="330">
        <v>148</v>
      </c>
    </row>
    <row r="162" spans="2:3">
      <c r="B162" s="330">
        <v>41</v>
      </c>
      <c r="C162" s="330">
        <v>128</v>
      </c>
    </row>
    <row r="163" spans="2:3">
      <c r="B163" s="330">
        <v>41</v>
      </c>
      <c r="C163" s="330">
        <v>121</v>
      </c>
    </row>
    <row r="164" spans="2:3">
      <c r="B164" s="330">
        <v>41</v>
      </c>
      <c r="C164" s="330">
        <v>116</v>
      </c>
    </row>
    <row r="165" spans="2:3">
      <c r="B165" s="330">
        <v>41</v>
      </c>
      <c r="C165" s="330">
        <v>111</v>
      </c>
    </row>
    <row r="166" spans="2:3">
      <c r="B166" s="330">
        <v>41</v>
      </c>
      <c r="C166" s="330">
        <v>131</v>
      </c>
    </row>
    <row r="167" spans="2:3">
      <c r="B167" s="330">
        <v>41</v>
      </c>
      <c r="C167" s="330">
        <v>117</v>
      </c>
    </row>
    <row r="168" spans="2:3">
      <c r="B168" s="330">
        <v>41</v>
      </c>
      <c r="C168" s="330">
        <v>143</v>
      </c>
    </row>
    <row r="169" spans="2:3">
      <c r="B169" s="330">
        <v>41</v>
      </c>
      <c r="C169" s="330">
        <v>142</v>
      </c>
    </row>
    <row r="170" spans="2:3">
      <c r="B170" s="330">
        <v>41</v>
      </c>
      <c r="C170" s="330">
        <v>147</v>
      </c>
    </row>
    <row r="171" spans="2:3">
      <c r="B171" s="330">
        <v>41</v>
      </c>
      <c r="C171" s="330">
        <v>137</v>
      </c>
    </row>
    <row r="172" spans="2:3">
      <c r="B172" s="330">
        <v>41</v>
      </c>
      <c r="C172" s="330">
        <v>133</v>
      </c>
    </row>
    <row r="173" spans="2:3">
      <c r="B173" s="330">
        <v>41</v>
      </c>
      <c r="C173" s="330">
        <v>159</v>
      </c>
    </row>
    <row r="174" spans="2:3">
      <c r="B174" s="330">
        <v>41</v>
      </c>
      <c r="C174" s="330">
        <v>147</v>
      </c>
    </row>
    <row r="175" spans="2:3">
      <c r="B175" s="330">
        <v>41</v>
      </c>
      <c r="C175" s="330">
        <v>124</v>
      </c>
    </row>
    <row r="176" spans="2:3">
      <c r="B176" s="330">
        <v>41</v>
      </c>
      <c r="C176" s="330">
        <v>131</v>
      </c>
    </row>
    <row r="177" spans="2:3">
      <c r="B177" s="330">
        <v>41</v>
      </c>
      <c r="C177" s="330">
        <v>132</v>
      </c>
    </row>
    <row r="178" spans="2:3">
      <c r="B178" s="330">
        <v>41</v>
      </c>
      <c r="C178" s="330">
        <v>155</v>
      </c>
    </row>
    <row r="179" spans="2:3">
      <c r="B179" s="330">
        <v>41</v>
      </c>
      <c r="C179" s="330">
        <v>124</v>
      </c>
    </row>
    <row r="180" spans="2:3">
      <c r="B180" s="330">
        <v>41</v>
      </c>
      <c r="C180" s="330">
        <v>136</v>
      </c>
    </row>
    <row r="181" spans="2:3">
      <c r="B181" s="330">
        <v>41</v>
      </c>
      <c r="C181" s="330">
        <v>110</v>
      </c>
    </row>
    <row r="182" spans="2:3">
      <c r="B182" s="330">
        <v>41</v>
      </c>
      <c r="C182" s="330">
        <v>154</v>
      </c>
    </row>
    <row r="183" spans="2:3">
      <c r="B183" s="330">
        <v>41</v>
      </c>
      <c r="C183" s="330">
        <v>132</v>
      </c>
    </row>
    <row r="184" spans="2:3">
      <c r="B184" s="330">
        <v>41</v>
      </c>
      <c r="C184" s="330">
        <v>129</v>
      </c>
    </row>
    <row r="185" spans="2:3">
      <c r="B185" s="330">
        <v>41</v>
      </c>
      <c r="C185" s="330">
        <v>130</v>
      </c>
    </row>
    <row r="186" spans="2:3">
      <c r="B186" s="330">
        <v>41</v>
      </c>
      <c r="C186" s="330">
        <v>181</v>
      </c>
    </row>
    <row r="187" spans="2:3">
      <c r="B187" s="330">
        <v>41</v>
      </c>
      <c r="C187" s="330">
        <v>146</v>
      </c>
    </row>
    <row r="188" spans="2:3">
      <c r="B188" s="330">
        <v>41</v>
      </c>
      <c r="C188" s="330">
        <v>137</v>
      </c>
    </row>
    <row r="189" spans="2:3">
      <c r="B189" s="330">
        <v>41</v>
      </c>
      <c r="C189" s="330">
        <v>130</v>
      </c>
    </row>
    <row r="190" spans="2:3">
      <c r="B190" s="330">
        <v>41</v>
      </c>
      <c r="C190" s="330">
        <v>135</v>
      </c>
    </row>
    <row r="191" spans="2:3">
      <c r="B191" s="330">
        <v>41</v>
      </c>
      <c r="C191" s="330">
        <v>133</v>
      </c>
    </row>
    <row r="192" spans="2:3">
      <c r="B192" s="330">
        <v>41</v>
      </c>
      <c r="C192" s="330">
        <v>132</v>
      </c>
    </row>
    <row r="193" spans="2:3">
      <c r="B193" s="330">
        <v>41</v>
      </c>
      <c r="C193" s="330">
        <v>132</v>
      </c>
    </row>
    <row r="194" spans="2:3">
      <c r="B194" s="330">
        <v>41</v>
      </c>
      <c r="C194" s="330">
        <v>135</v>
      </c>
    </row>
    <row r="195" spans="2:3">
      <c r="B195" s="330">
        <v>41</v>
      </c>
      <c r="C195" s="330">
        <v>119</v>
      </c>
    </row>
    <row r="196" spans="2:3">
      <c r="B196" s="330">
        <v>41</v>
      </c>
      <c r="C196" s="330">
        <v>135</v>
      </c>
    </row>
    <row r="197" spans="2:3">
      <c r="B197" s="330">
        <v>41</v>
      </c>
      <c r="C197" s="330">
        <v>126</v>
      </c>
    </row>
    <row r="198" spans="2:3">
      <c r="B198" s="330">
        <v>41</v>
      </c>
      <c r="C198" s="330">
        <v>153</v>
      </c>
    </row>
    <row r="199" spans="2:3">
      <c r="B199" s="330">
        <v>41</v>
      </c>
      <c r="C199" s="330">
        <v>143</v>
      </c>
    </row>
    <row r="200" spans="2:3">
      <c r="B200" s="330">
        <v>41</v>
      </c>
      <c r="C200" s="330">
        <v>126</v>
      </c>
    </row>
    <row r="201" spans="2:3">
      <c r="B201" s="330">
        <v>41</v>
      </c>
      <c r="C201" s="330">
        <v>189</v>
      </c>
    </row>
    <row r="202" spans="2:3">
      <c r="B202" s="330">
        <v>41</v>
      </c>
      <c r="C202" s="330">
        <v>156</v>
      </c>
    </row>
    <row r="203" spans="2:3">
      <c r="B203" s="330">
        <v>41</v>
      </c>
      <c r="C203" s="330">
        <v>135</v>
      </c>
    </row>
    <row r="204" spans="2:3">
      <c r="B204" s="330">
        <v>41</v>
      </c>
      <c r="C204" s="330">
        <v>137</v>
      </c>
    </row>
    <row r="205" spans="2:3">
      <c r="B205" s="330">
        <v>41</v>
      </c>
      <c r="C205" s="330">
        <v>132</v>
      </c>
    </row>
    <row r="206" spans="2:3">
      <c r="B206" s="330">
        <v>41</v>
      </c>
      <c r="C206" s="330">
        <v>132</v>
      </c>
    </row>
    <row r="207" spans="2:3">
      <c r="B207" s="330">
        <v>41</v>
      </c>
      <c r="C207" s="330">
        <v>165</v>
      </c>
    </row>
    <row r="208" spans="2:3">
      <c r="B208" s="330">
        <v>41</v>
      </c>
      <c r="C208" s="330">
        <v>123</v>
      </c>
    </row>
    <row r="209" spans="2:3">
      <c r="B209" s="330">
        <v>41</v>
      </c>
      <c r="C209" s="330">
        <v>131</v>
      </c>
    </row>
    <row r="210" spans="2:3">
      <c r="B210" s="330">
        <v>41</v>
      </c>
      <c r="C210" s="330">
        <v>126</v>
      </c>
    </row>
    <row r="211" spans="2:3">
      <c r="B211" s="330">
        <v>41</v>
      </c>
      <c r="C211" s="330">
        <v>154</v>
      </c>
    </row>
    <row r="212" spans="2:3">
      <c r="B212" s="330">
        <v>41</v>
      </c>
      <c r="C212" s="330">
        <v>130</v>
      </c>
    </row>
    <row r="213" spans="2:3">
      <c r="B213" s="330">
        <v>41</v>
      </c>
      <c r="C213" s="330">
        <v>144</v>
      </c>
    </row>
    <row r="214" spans="2:3">
      <c r="B214" s="330">
        <v>41</v>
      </c>
      <c r="C214" s="330">
        <v>149</v>
      </c>
    </row>
    <row r="215" spans="2:3">
      <c r="B215" s="330">
        <v>41</v>
      </c>
      <c r="C215" s="330">
        <v>132</v>
      </c>
    </row>
    <row r="216" spans="2:3">
      <c r="B216" s="330">
        <v>41</v>
      </c>
      <c r="C216" s="330">
        <v>125</v>
      </c>
    </row>
    <row r="217" spans="2:3">
      <c r="B217" s="330">
        <v>41</v>
      </c>
      <c r="C217" s="330">
        <v>131</v>
      </c>
    </row>
    <row r="218" spans="2:3">
      <c r="B218" s="330">
        <v>41</v>
      </c>
      <c r="C218" s="330">
        <v>126</v>
      </c>
    </row>
    <row r="219" spans="2:3">
      <c r="B219" s="330">
        <v>41</v>
      </c>
      <c r="C219" s="330">
        <v>114</v>
      </c>
    </row>
    <row r="220" spans="2:3">
      <c r="B220" s="330">
        <v>41</v>
      </c>
      <c r="C220" s="330">
        <v>157</v>
      </c>
    </row>
    <row r="221" spans="2:3">
      <c r="B221" s="330">
        <v>41</v>
      </c>
      <c r="C221" s="330">
        <v>137</v>
      </c>
    </row>
    <row r="222" spans="2:3">
      <c r="B222" s="330">
        <v>41</v>
      </c>
      <c r="C222" s="330">
        <v>113</v>
      </c>
    </row>
    <row r="223" spans="2:3">
      <c r="B223" s="330">
        <v>41</v>
      </c>
      <c r="C223" s="330">
        <v>145</v>
      </c>
    </row>
    <row r="224" spans="2:3">
      <c r="B224" s="330">
        <v>41</v>
      </c>
      <c r="C224" s="330">
        <v>140</v>
      </c>
    </row>
    <row r="225" spans="2:3">
      <c r="B225" s="330">
        <v>41</v>
      </c>
      <c r="C225" s="330">
        <v>134</v>
      </c>
    </row>
    <row r="226" spans="2:3">
      <c r="B226" s="330">
        <v>41</v>
      </c>
      <c r="C226" s="330">
        <v>128</v>
      </c>
    </row>
    <row r="227" spans="2:3">
      <c r="B227" s="330">
        <v>41</v>
      </c>
      <c r="C227" s="330">
        <v>133</v>
      </c>
    </row>
    <row r="228" spans="2:3">
      <c r="B228" s="330">
        <v>41</v>
      </c>
      <c r="C228" s="330">
        <v>135</v>
      </c>
    </row>
    <row r="229" spans="2:3">
      <c r="B229" s="330">
        <v>41</v>
      </c>
      <c r="C229" s="330">
        <v>146</v>
      </c>
    </row>
    <row r="230" spans="2:3">
      <c r="B230" s="330">
        <v>41</v>
      </c>
      <c r="C230" s="330">
        <v>124</v>
      </c>
    </row>
    <row r="231" spans="2:3">
      <c r="B231" s="330">
        <v>41</v>
      </c>
      <c r="C231" s="330">
        <v>121</v>
      </c>
    </row>
    <row r="232" spans="2:3">
      <c r="B232" s="330">
        <v>41</v>
      </c>
      <c r="C232" s="330">
        <v>119</v>
      </c>
    </row>
    <row r="233" spans="2:3">
      <c r="B233" s="330">
        <v>71</v>
      </c>
      <c r="C233" s="330">
        <v>179</v>
      </c>
    </row>
    <row r="234" spans="2:3">
      <c r="B234" s="330">
        <v>71</v>
      </c>
      <c r="C234" s="330">
        <v>182</v>
      </c>
    </row>
    <row r="235" spans="2:3">
      <c r="B235" s="330">
        <v>71</v>
      </c>
      <c r="C235" s="330">
        <v>133</v>
      </c>
    </row>
    <row r="236" spans="2:3">
      <c r="B236" s="330">
        <v>71</v>
      </c>
      <c r="C236" s="330">
        <v>181</v>
      </c>
    </row>
    <row r="237" spans="2:3">
      <c r="B237" s="330">
        <v>71</v>
      </c>
      <c r="C237" s="330">
        <v>191</v>
      </c>
    </row>
    <row r="238" spans="2:3">
      <c r="B238" s="330">
        <v>71</v>
      </c>
      <c r="C238" s="330">
        <v>183</v>
      </c>
    </row>
    <row r="239" spans="2:3">
      <c r="B239" s="330">
        <v>71</v>
      </c>
      <c r="C239" s="330">
        <v>201</v>
      </c>
    </row>
    <row r="240" spans="2:3">
      <c r="B240" s="330">
        <v>71</v>
      </c>
      <c r="C240" s="330">
        <v>178</v>
      </c>
    </row>
    <row r="241" spans="2:3">
      <c r="B241" s="330">
        <v>71</v>
      </c>
      <c r="C241" s="330">
        <v>158</v>
      </c>
    </row>
    <row r="242" spans="2:3">
      <c r="B242" s="330">
        <v>71</v>
      </c>
      <c r="C242" s="330">
        <v>175</v>
      </c>
    </row>
    <row r="243" spans="2:3">
      <c r="B243" s="330">
        <v>71</v>
      </c>
      <c r="C243" s="330">
        <v>175</v>
      </c>
    </row>
    <row r="244" spans="2:3">
      <c r="B244" s="330">
        <v>71</v>
      </c>
      <c r="C244" s="330">
        <v>185</v>
      </c>
    </row>
    <row r="245" spans="2:3">
      <c r="B245" s="330">
        <v>71</v>
      </c>
      <c r="C245" s="330">
        <v>172</v>
      </c>
    </row>
    <row r="246" spans="2:3">
      <c r="B246" s="330">
        <v>71</v>
      </c>
      <c r="C246" s="330">
        <v>193</v>
      </c>
    </row>
    <row r="247" spans="2:3">
      <c r="B247" s="330">
        <v>71</v>
      </c>
      <c r="C247" s="330">
        <v>166</v>
      </c>
    </row>
    <row r="248" spans="2:3">
      <c r="B248" s="330">
        <v>71</v>
      </c>
      <c r="C248" s="330">
        <v>175</v>
      </c>
    </row>
    <row r="249" spans="2:3">
      <c r="B249" s="330">
        <v>71</v>
      </c>
      <c r="C249" s="330">
        <v>157</v>
      </c>
    </row>
    <row r="250" spans="2:3">
      <c r="B250" s="330">
        <v>71</v>
      </c>
      <c r="C250" s="330">
        <v>172</v>
      </c>
    </row>
    <row r="251" spans="2:3">
      <c r="B251" s="330">
        <v>71</v>
      </c>
      <c r="C251" s="330">
        <v>181</v>
      </c>
    </row>
    <row r="252" spans="2:3">
      <c r="B252" s="330">
        <v>71</v>
      </c>
      <c r="C252" s="330">
        <v>210</v>
      </c>
    </row>
    <row r="253" spans="2:3">
      <c r="B253" s="330">
        <v>71</v>
      </c>
      <c r="C253" s="330">
        <v>203</v>
      </c>
    </row>
    <row r="254" spans="2:3">
      <c r="B254" s="330">
        <v>71</v>
      </c>
      <c r="C254" s="330">
        <v>169</v>
      </c>
    </row>
    <row r="255" spans="2:3">
      <c r="B255" s="330">
        <v>71</v>
      </c>
      <c r="C255" s="330">
        <v>126</v>
      </c>
    </row>
    <row r="256" spans="2:3">
      <c r="B256" s="330">
        <v>71</v>
      </c>
      <c r="C256" s="330">
        <v>161</v>
      </c>
    </row>
    <row r="257" spans="2:3">
      <c r="B257" s="330">
        <v>71</v>
      </c>
      <c r="C257" s="330">
        <v>165</v>
      </c>
    </row>
    <row r="258" spans="2:3">
      <c r="B258" s="330">
        <v>71</v>
      </c>
      <c r="C258" s="330">
        <v>183</v>
      </c>
    </row>
    <row r="259" spans="2:3">
      <c r="B259" s="330">
        <v>71</v>
      </c>
      <c r="C259" s="330">
        <v>178</v>
      </c>
    </row>
    <row r="260" spans="2:3">
      <c r="B260" s="330">
        <v>71</v>
      </c>
      <c r="C260" s="330">
        <v>177</v>
      </c>
    </row>
    <row r="261" spans="2:3">
      <c r="B261" s="330">
        <v>71</v>
      </c>
      <c r="C261" s="330">
        <v>217</v>
      </c>
    </row>
    <row r="262" spans="2:3">
      <c r="B262" s="330">
        <v>71</v>
      </c>
      <c r="C262" s="330">
        <v>190</v>
      </c>
    </row>
    <row r="263" spans="2:3">
      <c r="B263" s="330">
        <v>71</v>
      </c>
      <c r="C263" s="330">
        <v>200</v>
      </c>
    </row>
    <row r="264" spans="2:3">
      <c r="B264" s="330">
        <v>71</v>
      </c>
      <c r="C264" s="330">
        <v>177</v>
      </c>
    </row>
    <row r="265" spans="2:3">
      <c r="B265" s="330">
        <v>71</v>
      </c>
      <c r="C265" s="330">
        <v>174</v>
      </c>
    </row>
    <row r="266" spans="2:3">
      <c r="B266" s="330">
        <v>71</v>
      </c>
      <c r="C266" s="330">
        <v>169</v>
      </c>
    </row>
    <row r="267" spans="2:3">
      <c r="B267" s="330">
        <v>71</v>
      </c>
      <c r="C267" s="330">
        <v>159</v>
      </c>
    </row>
    <row r="268" spans="2:3">
      <c r="B268" s="330">
        <v>71</v>
      </c>
      <c r="C268" s="330">
        <v>190</v>
      </c>
    </row>
    <row r="269" spans="2:3">
      <c r="B269" s="330">
        <v>71</v>
      </c>
      <c r="C269" s="330">
        <v>175</v>
      </c>
    </row>
    <row r="270" spans="2:3">
      <c r="B270" s="330">
        <v>71</v>
      </c>
      <c r="C270" s="330">
        <v>162</v>
      </c>
    </row>
    <row r="271" spans="2:3">
      <c r="B271" s="330">
        <v>71</v>
      </c>
      <c r="C271" s="330">
        <v>168</v>
      </c>
    </row>
    <row r="272" spans="2:3">
      <c r="B272" s="330">
        <v>71</v>
      </c>
      <c r="C272" s="330">
        <v>221</v>
      </c>
    </row>
    <row r="273" spans="2:3">
      <c r="B273" s="330">
        <v>71</v>
      </c>
      <c r="C273" s="330">
        <v>194</v>
      </c>
    </row>
    <row r="274" spans="2:3">
      <c r="B274" s="330">
        <v>71</v>
      </c>
      <c r="C274" s="330">
        <v>175</v>
      </c>
    </row>
    <row r="275" spans="2:3">
      <c r="B275" s="330">
        <v>71</v>
      </c>
      <c r="C275" s="330">
        <v>185</v>
      </c>
    </row>
    <row r="276" spans="2:3">
      <c r="B276" s="330">
        <v>71</v>
      </c>
      <c r="C276" s="330">
        <v>180</v>
      </c>
    </row>
    <row r="277" spans="2:3">
      <c r="B277" s="330">
        <v>71</v>
      </c>
      <c r="C277" s="330">
        <v>146</v>
      </c>
    </row>
    <row r="278" spans="2:3">
      <c r="B278" s="330">
        <v>71</v>
      </c>
      <c r="C278" s="330">
        <v>121</v>
      </c>
    </row>
    <row r="279" spans="2:3">
      <c r="B279" s="330">
        <v>71</v>
      </c>
      <c r="C279" s="330">
        <v>200</v>
      </c>
    </row>
    <row r="280" spans="2:3">
      <c r="B280" s="330">
        <v>71</v>
      </c>
      <c r="C280" s="330">
        <v>199</v>
      </c>
    </row>
    <row r="281" spans="2:3">
      <c r="B281" s="330">
        <v>71</v>
      </c>
      <c r="C281" s="330">
        <v>178</v>
      </c>
    </row>
    <row r="282" spans="2:3">
      <c r="B282" s="330">
        <v>71</v>
      </c>
      <c r="C282" s="330">
        <v>149</v>
      </c>
    </row>
    <row r="283" spans="2:3">
      <c r="B283" s="330">
        <v>71</v>
      </c>
      <c r="C283" s="330">
        <v>175</v>
      </c>
    </row>
    <row r="284" spans="2:3">
      <c r="B284" s="330">
        <v>71</v>
      </c>
      <c r="C284" s="330">
        <v>170</v>
      </c>
    </row>
    <row r="285" spans="2:3">
      <c r="B285" s="330">
        <v>71</v>
      </c>
      <c r="C285" s="330">
        <v>149</v>
      </c>
    </row>
    <row r="286" spans="2:3">
      <c r="B286" s="330">
        <v>71</v>
      </c>
      <c r="C286" s="330">
        <v>138</v>
      </c>
    </row>
    <row r="287" spans="2:3">
      <c r="B287" s="330">
        <v>71</v>
      </c>
      <c r="C287" s="330">
        <v>218</v>
      </c>
    </row>
    <row r="288" spans="2:3">
      <c r="B288" s="330">
        <v>71</v>
      </c>
      <c r="C288" s="330">
        <v>193</v>
      </c>
    </row>
    <row r="289" spans="2:3">
      <c r="B289" s="330">
        <v>71</v>
      </c>
      <c r="C289" s="330">
        <v>175</v>
      </c>
    </row>
    <row r="290" spans="2:3">
      <c r="B290" s="330">
        <v>71</v>
      </c>
      <c r="C290" s="330">
        <v>184</v>
      </c>
    </row>
    <row r="291" spans="2:3">
      <c r="B291" s="330">
        <v>71</v>
      </c>
      <c r="C291" s="330">
        <v>150</v>
      </c>
    </row>
    <row r="292" spans="2:3">
      <c r="B292" s="330">
        <v>71</v>
      </c>
      <c r="C292" s="330">
        <v>201</v>
      </c>
    </row>
    <row r="293" spans="2:3">
      <c r="B293" s="330">
        <v>71</v>
      </c>
      <c r="C293" s="330">
        <v>190</v>
      </c>
    </row>
    <row r="294" spans="2:3">
      <c r="B294" s="330">
        <v>71</v>
      </c>
      <c r="C294" s="330">
        <v>187</v>
      </c>
    </row>
    <row r="295" spans="2:3">
      <c r="B295" s="330">
        <v>71</v>
      </c>
      <c r="C295" s="330">
        <v>199</v>
      </c>
    </row>
    <row r="296" spans="2:3">
      <c r="B296" s="330">
        <v>71</v>
      </c>
      <c r="C296" s="330">
        <v>182</v>
      </c>
    </row>
    <row r="297" spans="2:3">
      <c r="B297" s="330">
        <v>71</v>
      </c>
      <c r="C297" s="330">
        <v>166</v>
      </c>
    </row>
    <row r="298" spans="2:3">
      <c r="B298" s="330">
        <v>71</v>
      </c>
      <c r="C298" s="330">
        <v>158</v>
      </c>
    </row>
    <row r="299" spans="2:3">
      <c r="B299" s="330">
        <v>71</v>
      </c>
      <c r="C299" s="330">
        <v>224</v>
      </c>
    </row>
    <row r="300" spans="2:3">
      <c r="B300" s="330">
        <v>71</v>
      </c>
      <c r="C300" s="330">
        <v>205</v>
      </c>
    </row>
    <row r="301" spans="2:3">
      <c r="B301" s="330">
        <v>71</v>
      </c>
      <c r="C301" s="330">
        <v>182</v>
      </c>
    </row>
    <row r="302" spans="2:3">
      <c r="B302" s="330">
        <v>71</v>
      </c>
      <c r="C302" s="330">
        <v>191</v>
      </c>
    </row>
    <row r="303" spans="2:3">
      <c r="B303" s="330">
        <v>71</v>
      </c>
      <c r="C303" s="330">
        <v>177</v>
      </c>
    </row>
    <row r="304" spans="2:3">
      <c r="B304" s="330">
        <v>61</v>
      </c>
      <c r="C304" s="330">
        <v>136</v>
      </c>
    </row>
    <row r="305" spans="2:3">
      <c r="B305" s="330">
        <v>61</v>
      </c>
      <c r="C305" s="330">
        <v>145</v>
      </c>
    </row>
    <row r="306" spans="2:3">
      <c r="B306" s="330">
        <v>61</v>
      </c>
      <c r="C306" s="330">
        <v>125</v>
      </c>
    </row>
    <row r="307" spans="2:3">
      <c r="B307" s="330">
        <v>61</v>
      </c>
      <c r="C307" s="330">
        <v>169</v>
      </c>
    </row>
    <row r="308" spans="2:3">
      <c r="B308" s="330">
        <v>61</v>
      </c>
      <c r="C308" s="330">
        <v>124</v>
      </c>
    </row>
    <row r="309" spans="2:3">
      <c r="B309" s="330">
        <v>61</v>
      </c>
      <c r="C309" s="330">
        <v>116</v>
      </c>
    </row>
    <row r="310" spans="2:3">
      <c r="B310" s="330">
        <v>61</v>
      </c>
      <c r="C310" s="330">
        <v>186</v>
      </c>
    </row>
    <row r="311" spans="2:3">
      <c r="B311" s="330">
        <v>61</v>
      </c>
      <c r="C311" s="330">
        <v>140</v>
      </c>
    </row>
    <row r="312" spans="2:3">
      <c r="B312" s="330">
        <v>61</v>
      </c>
      <c r="C312" s="330">
        <v>125</v>
      </c>
    </row>
    <row r="313" spans="2:3">
      <c r="B313" s="330">
        <v>61</v>
      </c>
      <c r="C313" s="330">
        <v>121</v>
      </c>
    </row>
    <row r="314" spans="2:3">
      <c r="B314" s="330">
        <v>61</v>
      </c>
      <c r="C314" s="330">
        <v>154</v>
      </c>
    </row>
    <row r="315" spans="2:3">
      <c r="B315" s="330">
        <v>61</v>
      </c>
      <c r="C315" s="330">
        <v>131</v>
      </c>
    </row>
    <row r="316" spans="2:3">
      <c r="B316" s="330">
        <v>61</v>
      </c>
      <c r="C316" s="330">
        <v>144</v>
      </c>
    </row>
    <row r="317" spans="2:3">
      <c r="B317" s="330">
        <v>61</v>
      </c>
      <c r="C317" s="330">
        <v>140</v>
      </c>
    </row>
    <row r="318" spans="2:3">
      <c r="B318" s="330">
        <v>61</v>
      </c>
      <c r="C318" s="330">
        <v>127</v>
      </c>
    </row>
    <row r="319" spans="2:3">
      <c r="B319" s="330">
        <v>61</v>
      </c>
      <c r="C319" s="330">
        <v>146</v>
      </c>
    </row>
    <row r="320" spans="2:3">
      <c r="B320" s="330">
        <v>61</v>
      </c>
      <c r="C320" s="330">
        <v>158</v>
      </c>
    </row>
    <row r="321" spans="2:3">
      <c r="B321" s="330">
        <v>61</v>
      </c>
      <c r="C321" s="330">
        <v>140</v>
      </c>
    </row>
    <row r="322" spans="2:3">
      <c r="B322" s="330">
        <v>61</v>
      </c>
      <c r="C322" s="330">
        <v>160</v>
      </c>
    </row>
    <row r="323" spans="2:3">
      <c r="B323" s="330">
        <v>61</v>
      </c>
      <c r="C323" s="330">
        <v>138</v>
      </c>
    </row>
    <row r="324" spans="2:3">
      <c r="B324" s="330">
        <v>61</v>
      </c>
      <c r="C324" s="330">
        <v>158</v>
      </c>
    </row>
    <row r="325" spans="2:3">
      <c r="B325" s="330">
        <v>61</v>
      </c>
      <c r="C325" s="330">
        <v>139</v>
      </c>
    </row>
    <row r="326" spans="2:3">
      <c r="B326" s="330">
        <v>61</v>
      </c>
      <c r="C326" s="330">
        <v>123</v>
      </c>
    </row>
    <row r="327" spans="2:3">
      <c r="B327" s="330">
        <v>61</v>
      </c>
      <c r="C327" s="330">
        <v>153</v>
      </c>
    </row>
    <row r="328" spans="2:3">
      <c r="B328" s="330">
        <v>61</v>
      </c>
      <c r="C328" s="330">
        <v>136</v>
      </c>
    </row>
    <row r="329" spans="2:3">
      <c r="B329" s="330">
        <v>61</v>
      </c>
      <c r="C329" s="330">
        <v>140</v>
      </c>
    </row>
    <row r="330" spans="2:3">
      <c r="B330" s="330">
        <v>61</v>
      </c>
      <c r="C330" s="330">
        <v>151</v>
      </c>
    </row>
    <row r="331" spans="2:3">
      <c r="B331" s="330">
        <v>61</v>
      </c>
      <c r="C331" s="330">
        <v>127</v>
      </c>
    </row>
    <row r="332" spans="2:3">
      <c r="B332" s="330">
        <v>61</v>
      </c>
      <c r="C332" s="330">
        <v>129</v>
      </c>
    </row>
    <row r="333" spans="2:3">
      <c r="B333" s="330">
        <v>61</v>
      </c>
      <c r="C333" s="330">
        <v>182</v>
      </c>
    </row>
    <row r="334" spans="2:3">
      <c r="B334" s="330">
        <v>61</v>
      </c>
      <c r="C334" s="330">
        <v>139</v>
      </c>
    </row>
    <row r="335" spans="2:3">
      <c r="B335" s="330">
        <v>61</v>
      </c>
      <c r="C335" s="330">
        <v>148</v>
      </c>
    </row>
    <row r="336" spans="2:3">
      <c r="B336" s="330">
        <v>61</v>
      </c>
      <c r="C336" s="330">
        <v>108</v>
      </c>
    </row>
    <row r="337" spans="2:3">
      <c r="B337" s="330">
        <v>61</v>
      </c>
      <c r="C337" s="330">
        <v>162</v>
      </c>
    </row>
    <row r="338" spans="2:3">
      <c r="B338" s="330">
        <v>61</v>
      </c>
      <c r="C338" s="330">
        <v>131</v>
      </c>
    </row>
    <row r="339" spans="2:3">
      <c r="B339" s="330">
        <v>61</v>
      </c>
      <c r="C339" s="330">
        <v>125</v>
      </c>
    </row>
    <row r="340" spans="2:3">
      <c r="B340" s="330">
        <v>61</v>
      </c>
      <c r="C340" s="330">
        <v>179</v>
      </c>
    </row>
    <row r="341" spans="2:3">
      <c r="B341" s="330">
        <v>61</v>
      </c>
      <c r="C341" s="330">
        <v>127</v>
      </c>
    </row>
    <row r="342" spans="2:3">
      <c r="B342" s="330">
        <v>61</v>
      </c>
      <c r="C342" s="330">
        <v>132</v>
      </c>
    </row>
    <row r="343" spans="2:3">
      <c r="B343" s="330">
        <v>61</v>
      </c>
      <c r="C343" s="330">
        <v>162</v>
      </c>
    </row>
    <row r="344" spans="2:3">
      <c r="B344" s="330">
        <v>61</v>
      </c>
      <c r="C344" s="330">
        <v>135</v>
      </c>
    </row>
    <row r="345" spans="2:3">
      <c r="B345" s="330">
        <v>61</v>
      </c>
      <c r="C345" s="330">
        <v>150</v>
      </c>
    </row>
    <row r="346" spans="2:3">
      <c r="B346" s="330">
        <v>61</v>
      </c>
      <c r="C346" s="330">
        <v>155</v>
      </c>
    </row>
    <row r="347" spans="2:3">
      <c r="B347" s="330">
        <v>61</v>
      </c>
      <c r="C347" s="330">
        <v>147</v>
      </c>
    </row>
    <row r="348" spans="2:3">
      <c r="B348" s="330">
        <v>61</v>
      </c>
      <c r="C348" s="330">
        <v>171</v>
      </c>
    </row>
    <row r="349" spans="2:3">
      <c r="B349" s="330">
        <v>61</v>
      </c>
      <c r="C349" s="330">
        <v>138</v>
      </c>
    </row>
    <row r="350" spans="2:3">
      <c r="B350" s="330">
        <v>61</v>
      </c>
      <c r="C350" s="330">
        <v>130</v>
      </c>
    </row>
    <row r="351" spans="2:3">
      <c r="B351" s="330">
        <v>61</v>
      </c>
      <c r="C351" s="330">
        <v>135</v>
      </c>
    </row>
    <row r="352" spans="2:3">
      <c r="B352" s="330">
        <v>61</v>
      </c>
      <c r="C352" s="330">
        <v>221</v>
      </c>
    </row>
    <row r="353" spans="2:3">
      <c r="B353" s="330">
        <v>61</v>
      </c>
      <c r="C353" s="330">
        <v>167</v>
      </c>
    </row>
    <row r="354" spans="2:3">
      <c r="B354" s="330">
        <v>61</v>
      </c>
      <c r="C354" s="330">
        <v>175</v>
      </c>
    </row>
    <row r="355" spans="2:3">
      <c r="B355" s="330">
        <v>61</v>
      </c>
      <c r="C355" s="330">
        <v>143</v>
      </c>
    </row>
    <row r="356" spans="2:3">
      <c r="B356" s="330">
        <v>61</v>
      </c>
      <c r="C356" s="330">
        <v>190</v>
      </c>
    </row>
    <row r="357" spans="2:3">
      <c r="B357" s="330">
        <v>61</v>
      </c>
      <c r="C357" s="330">
        <v>159</v>
      </c>
    </row>
    <row r="358" spans="2:3">
      <c r="B358" s="330">
        <v>61</v>
      </c>
      <c r="C358" s="330">
        <v>149</v>
      </c>
    </row>
    <row r="359" spans="2:3">
      <c r="B359" s="330">
        <v>61</v>
      </c>
      <c r="C359" s="330">
        <v>131</v>
      </c>
    </row>
    <row r="360" spans="2:3">
      <c r="B360" s="330">
        <v>61</v>
      </c>
      <c r="C360" s="330">
        <v>142</v>
      </c>
    </row>
    <row r="361" spans="2:3">
      <c r="B361" s="330">
        <v>61</v>
      </c>
      <c r="C361" s="330">
        <v>136</v>
      </c>
    </row>
    <row r="362" spans="2:3">
      <c r="B362" s="330">
        <v>61</v>
      </c>
      <c r="C362" s="330">
        <v>140</v>
      </c>
    </row>
    <row r="363" spans="2:3">
      <c r="B363" s="330">
        <v>61</v>
      </c>
      <c r="C363" s="330">
        <v>121</v>
      </c>
    </row>
    <row r="364" spans="2:3">
      <c r="B364" s="330">
        <v>61</v>
      </c>
      <c r="C364" s="330">
        <v>140</v>
      </c>
    </row>
    <row r="365" spans="2:3">
      <c r="B365" s="330">
        <v>61</v>
      </c>
      <c r="C365" s="330">
        <v>124</v>
      </c>
    </row>
    <row r="366" spans="2:3">
      <c r="B366" s="330">
        <v>61</v>
      </c>
      <c r="C366" s="330">
        <v>161</v>
      </c>
    </row>
    <row r="367" spans="2:3">
      <c r="B367" s="330">
        <v>61</v>
      </c>
      <c r="C367" s="330">
        <v>165</v>
      </c>
    </row>
    <row r="368" spans="2:3">
      <c r="B368" s="330">
        <v>61</v>
      </c>
      <c r="C368" s="330">
        <v>145</v>
      </c>
    </row>
    <row r="369" spans="2:3">
      <c r="B369" s="330">
        <v>61</v>
      </c>
      <c r="C369" s="330">
        <v>143</v>
      </c>
    </row>
    <row r="370" spans="2:3">
      <c r="B370" s="330">
        <v>61</v>
      </c>
      <c r="C370" s="330">
        <v>134</v>
      </c>
    </row>
    <row r="371" spans="2:3">
      <c r="B371" s="330">
        <v>61</v>
      </c>
      <c r="C371" s="330">
        <v>163</v>
      </c>
    </row>
    <row r="372" spans="2:3">
      <c r="B372" s="330">
        <v>61</v>
      </c>
      <c r="C372" s="330">
        <v>136</v>
      </c>
    </row>
    <row r="373" spans="2:3">
      <c r="B373" s="330">
        <v>60</v>
      </c>
      <c r="C373" s="330">
        <v>113</v>
      </c>
    </row>
    <row r="374" spans="2:3">
      <c r="B374" s="330">
        <v>62</v>
      </c>
      <c r="C374" s="330">
        <v>201</v>
      </c>
    </row>
    <row r="375" spans="2:3">
      <c r="B375" s="330">
        <v>70</v>
      </c>
      <c r="C375" s="330">
        <v>109</v>
      </c>
    </row>
    <row r="376" spans="2:3">
      <c r="B376" s="330">
        <v>70</v>
      </c>
      <c r="C376" s="330">
        <v>118</v>
      </c>
    </row>
    <row r="377" spans="2:3">
      <c r="B377" s="330">
        <v>70</v>
      </c>
      <c r="C377" s="330">
        <v>110</v>
      </c>
    </row>
    <row r="378" spans="2:3">
      <c r="B378" s="330">
        <v>70</v>
      </c>
      <c r="C378" s="330">
        <v>92</v>
      </c>
    </row>
    <row r="379" spans="2:3">
      <c r="B379" s="330">
        <v>70</v>
      </c>
      <c r="C379" s="330">
        <v>98</v>
      </c>
    </row>
    <row r="380" spans="2:3">
      <c r="B380" s="330">
        <v>70</v>
      </c>
      <c r="C380" s="330">
        <v>116</v>
      </c>
    </row>
    <row r="381" spans="2:3">
      <c r="B381" s="330">
        <v>70</v>
      </c>
      <c r="C381" s="330">
        <v>116</v>
      </c>
    </row>
    <row r="382" spans="2:3">
      <c r="B382" s="330">
        <v>70</v>
      </c>
      <c r="C382" s="330">
        <v>123</v>
      </c>
    </row>
    <row r="383" spans="2:3">
      <c r="B383" s="330">
        <v>70</v>
      </c>
      <c r="C383" s="330">
        <v>98</v>
      </c>
    </row>
    <row r="384" spans="2:3">
      <c r="B384" s="330">
        <v>70</v>
      </c>
      <c r="C384" s="330">
        <v>108</v>
      </c>
    </row>
    <row r="385" spans="1:3">
      <c r="B385" s="330">
        <v>70</v>
      </c>
      <c r="C385" s="330">
        <v>83</v>
      </c>
    </row>
    <row r="386" spans="1:3">
      <c r="B386" s="330">
        <v>70</v>
      </c>
      <c r="C386" s="330">
        <v>95</v>
      </c>
    </row>
    <row r="387" spans="1:3">
      <c r="B387" s="330">
        <v>70</v>
      </c>
      <c r="C387" s="330">
        <v>109</v>
      </c>
    </row>
    <row r="388" spans="1:3">
      <c r="B388" s="330">
        <v>70</v>
      </c>
      <c r="C388" s="330">
        <v>96</v>
      </c>
    </row>
    <row r="389" spans="1:3">
      <c r="B389" s="330">
        <v>70</v>
      </c>
      <c r="C389" s="330">
        <v>98</v>
      </c>
    </row>
    <row r="390" spans="1:3">
      <c r="B390" s="330">
        <v>70</v>
      </c>
      <c r="C390" s="330">
        <v>110</v>
      </c>
    </row>
    <row r="391" spans="1:3">
      <c r="B391" s="330">
        <v>70</v>
      </c>
      <c r="C391" s="330">
        <v>105</v>
      </c>
    </row>
    <row r="392" spans="1:3">
      <c r="A392" s="336">
        <v>40323</v>
      </c>
      <c r="B392" s="330">
        <v>41</v>
      </c>
      <c r="C392" s="330">
        <v>129</v>
      </c>
    </row>
    <row r="393" spans="1:3">
      <c r="B393" s="330">
        <v>41</v>
      </c>
      <c r="C393" s="330">
        <v>142</v>
      </c>
    </row>
    <row r="394" spans="1:3">
      <c r="B394" s="330">
        <v>41</v>
      </c>
      <c r="C394" s="330">
        <v>121</v>
      </c>
    </row>
    <row r="395" spans="1:3">
      <c r="B395" s="330">
        <v>41</v>
      </c>
      <c r="C395" s="330">
        <v>117</v>
      </c>
    </row>
    <row r="396" spans="1:3">
      <c r="B396" s="330">
        <v>41</v>
      </c>
      <c r="C396" s="330">
        <v>134</v>
      </c>
    </row>
    <row r="397" spans="1:3">
      <c r="B397" s="330">
        <v>41</v>
      </c>
      <c r="C397" s="330">
        <v>127</v>
      </c>
    </row>
    <row r="398" spans="1:3">
      <c r="B398" s="330">
        <v>41</v>
      </c>
      <c r="C398" s="330">
        <v>129</v>
      </c>
    </row>
    <row r="399" spans="1:3">
      <c r="B399" s="330">
        <v>41</v>
      </c>
      <c r="C399" s="330">
        <v>128</v>
      </c>
    </row>
    <row r="400" spans="1:3">
      <c r="B400" s="330">
        <v>41</v>
      </c>
      <c r="C400" s="330">
        <v>113</v>
      </c>
    </row>
    <row r="401" spans="2:3">
      <c r="B401" s="330">
        <v>41</v>
      </c>
      <c r="C401" s="330">
        <v>126</v>
      </c>
    </row>
    <row r="402" spans="2:3">
      <c r="B402" s="330">
        <v>41</v>
      </c>
      <c r="C402" s="330">
        <v>140</v>
      </c>
    </row>
    <row r="403" spans="2:3">
      <c r="B403" s="330">
        <v>41</v>
      </c>
      <c r="C403" s="330">
        <v>132</v>
      </c>
    </row>
    <row r="404" spans="2:3">
      <c r="B404" s="330">
        <v>41</v>
      </c>
      <c r="C404" s="330">
        <v>128</v>
      </c>
    </row>
    <row r="405" spans="2:3">
      <c r="B405" s="330">
        <v>41</v>
      </c>
      <c r="C405" s="330">
        <v>131</v>
      </c>
    </row>
    <row r="406" spans="2:3">
      <c r="B406" s="330">
        <v>41</v>
      </c>
      <c r="C406" s="330">
        <v>122</v>
      </c>
    </row>
    <row r="407" spans="2:3">
      <c r="B407" s="330">
        <v>41</v>
      </c>
      <c r="C407" s="330">
        <v>105</v>
      </c>
    </row>
    <row r="408" spans="2:3">
      <c r="B408" s="330">
        <v>41</v>
      </c>
      <c r="C408" s="330">
        <v>133</v>
      </c>
    </row>
    <row r="409" spans="2:3">
      <c r="B409" s="330">
        <v>41</v>
      </c>
      <c r="C409" s="330">
        <v>129</v>
      </c>
    </row>
    <row r="410" spans="2:3">
      <c r="B410" s="330">
        <v>41</v>
      </c>
      <c r="C410" s="330">
        <v>129</v>
      </c>
    </row>
    <row r="411" spans="2:3">
      <c r="B411" s="330">
        <v>41</v>
      </c>
      <c r="C411" s="330">
        <v>130</v>
      </c>
    </row>
    <row r="412" spans="2:3">
      <c r="B412" s="330">
        <v>41</v>
      </c>
      <c r="C412" s="330">
        <v>135</v>
      </c>
    </row>
    <row r="413" spans="2:3">
      <c r="B413" s="330">
        <v>41</v>
      </c>
      <c r="C413" s="330">
        <v>138</v>
      </c>
    </row>
    <row r="414" spans="2:3">
      <c r="B414" s="330">
        <v>41</v>
      </c>
      <c r="C414" s="330">
        <v>131</v>
      </c>
    </row>
    <row r="415" spans="2:3">
      <c r="B415" s="330">
        <v>71</v>
      </c>
      <c r="C415" s="330">
        <v>194</v>
      </c>
    </row>
    <row r="416" spans="2:3">
      <c r="B416" s="330">
        <v>71</v>
      </c>
      <c r="C416" s="330">
        <v>158</v>
      </c>
    </row>
    <row r="417" spans="2:3">
      <c r="B417" s="330">
        <v>71</v>
      </c>
      <c r="C417" s="330">
        <v>145</v>
      </c>
    </row>
    <row r="418" spans="2:3">
      <c r="B418" s="330">
        <v>71</v>
      </c>
      <c r="C418" s="330">
        <v>228</v>
      </c>
    </row>
    <row r="419" spans="2:3">
      <c r="B419" s="330">
        <v>71</v>
      </c>
      <c r="C419" s="330">
        <v>172</v>
      </c>
    </row>
    <row r="420" spans="2:3">
      <c r="B420" s="330">
        <v>71</v>
      </c>
      <c r="C420" s="330">
        <v>154</v>
      </c>
    </row>
    <row r="421" spans="2:3">
      <c r="B421" s="330">
        <v>71</v>
      </c>
      <c r="C421" s="330">
        <v>171</v>
      </c>
    </row>
    <row r="422" spans="2:3">
      <c r="B422" s="330">
        <v>71</v>
      </c>
      <c r="C422" s="330">
        <v>196</v>
      </c>
    </row>
    <row r="423" spans="2:3">
      <c r="B423" s="330">
        <v>71</v>
      </c>
      <c r="C423" s="330">
        <v>208</v>
      </c>
    </row>
    <row r="424" spans="2:3">
      <c r="B424" s="330">
        <v>71</v>
      </c>
      <c r="C424" s="330">
        <v>166</v>
      </c>
    </row>
    <row r="425" spans="2:3">
      <c r="B425" s="330">
        <v>71</v>
      </c>
      <c r="C425" s="330">
        <v>193</v>
      </c>
    </row>
    <row r="426" spans="2:3">
      <c r="B426" s="330">
        <v>71</v>
      </c>
      <c r="C426" s="330">
        <v>201</v>
      </c>
    </row>
    <row r="427" spans="2:3">
      <c r="B427" s="330">
        <v>71</v>
      </c>
      <c r="C427" s="330">
        <v>147</v>
      </c>
    </row>
    <row r="428" spans="2:3">
      <c r="B428" s="330">
        <v>71</v>
      </c>
      <c r="C428" s="330">
        <v>140</v>
      </c>
    </row>
    <row r="429" spans="2:3">
      <c r="B429" s="330">
        <v>71</v>
      </c>
      <c r="C429" s="330">
        <v>175</v>
      </c>
    </row>
    <row r="430" spans="2:3">
      <c r="B430" s="330">
        <v>71</v>
      </c>
      <c r="C430" s="330">
        <v>161</v>
      </c>
    </row>
    <row r="431" spans="2:3">
      <c r="B431" s="330">
        <v>71</v>
      </c>
      <c r="C431" s="330">
        <v>175</v>
      </c>
    </row>
    <row r="432" spans="2:3">
      <c r="B432" s="330">
        <v>71</v>
      </c>
      <c r="C432" s="330">
        <v>178</v>
      </c>
    </row>
    <row r="433" spans="2:3">
      <c r="B433" s="330">
        <v>71</v>
      </c>
      <c r="C433" s="330">
        <v>170</v>
      </c>
    </row>
    <row r="434" spans="2:3">
      <c r="B434" s="330">
        <v>71</v>
      </c>
      <c r="C434" s="330">
        <v>222</v>
      </c>
    </row>
    <row r="435" spans="2:3">
      <c r="B435" s="330">
        <v>71</v>
      </c>
      <c r="C435" s="330">
        <v>150</v>
      </c>
    </row>
    <row r="436" spans="2:3">
      <c r="B436" s="330">
        <v>71</v>
      </c>
      <c r="C436" s="330">
        <v>188</v>
      </c>
    </row>
    <row r="437" spans="2:3">
      <c r="B437" s="330">
        <v>71</v>
      </c>
      <c r="C437" s="330">
        <v>166</v>
      </c>
    </row>
    <row r="438" spans="2:3">
      <c r="B438" s="330">
        <v>71</v>
      </c>
      <c r="C438" s="330">
        <v>160</v>
      </c>
    </row>
    <row r="439" spans="2:3">
      <c r="B439" s="330">
        <v>71</v>
      </c>
      <c r="C439" s="330">
        <v>221</v>
      </c>
    </row>
    <row r="440" spans="2:3">
      <c r="B440" s="330">
        <v>71</v>
      </c>
      <c r="C440" s="330">
        <v>191</v>
      </c>
    </row>
    <row r="441" spans="2:3">
      <c r="B441" s="330">
        <v>71</v>
      </c>
      <c r="C441" s="330">
        <v>165</v>
      </c>
    </row>
    <row r="442" spans="2:3">
      <c r="B442" s="330">
        <v>71</v>
      </c>
      <c r="C442" s="330">
        <v>166</v>
      </c>
    </row>
    <row r="443" spans="2:3">
      <c r="B443" s="330">
        <v>71</v>
      </c>
      <c r="C443" s="330">
        <v>163</v>
      </c>
    </row>
    <row r="444" spans="2:3">
      <c r="B444" s="330">
        <v>71</v>
      </c>
      <c r="C444" s="330">
        <v>137</v>
      </c>
    </row>
    <row r="445" spans="2:3">
      <c r="B445" s="330">
        <v>61</v>
      </c>
      <c r="C445" s="330">
        <v>141</v>
      </c>
    </row>
    <row r="446" spans="2:3">
      <c r="B446" s="330">
        <v>61</v>
      </c>
      <c r="C446" s="330">
        <v>162</v>
      </c>
    </row>
    <row r="447" spans="2:3">
      <c r="B447" s="330">
        <v>61</v>
      </c>
      <c r="C447" s="330">
        <v>154</v>
      </c>
    </row>
    <row r="448" spans="2:3">
      <c r="B448" s="330">
        <v>61</v>
      </c>
      <c r="C448" s="330">
        <v>161</v>
      </c>
    </row>
    <row r="449" spans="2:3">
      <c r="B449" s="330">
        <v>61</v>
      </c>
      <c r="C449" s="330">
        <v>138</v>
      </c>
    </row>
    <row r="450" spans="2:3">
      <c r="B450" s="330">
        <v>61</v>
      </c>
      <c r="C450" s="330">
        <v>130</v>
      </c>
    </row>
    <row r="451" spans="2:3">
      <c r="B451" s="330">
        <v>61</v>
      </c>
      <c r="C451" s="330">
        <v>146</v>
      </c>
    </row>
    <row r="452" spans="2:3">
      <c r="B452" s="330">
        <v>61</v>
      </c>
      <c r="C452" s="330">
        <v>130</v>
      </c>
    </row>
    <row r="453" spans="2:3">
      <c r="B453" s="330">
        <v>70</v>
      </c>
      <c r="C453" s="330">
        <v>110</v>
      </c>
    </row>
    <row r="454" spans="2:3">
      <c r="B454" s="330">
        <v>70</v>
      </c>
      <c r="C454" s="330">
        <v>108</v>
      </c>
    </row>
    <row r="455" spans="2:3">
      <c r="B455" s="330">
        <v>70</v>
      </c>
      <c r="C455" s="330">
        <v>100</v>
      </c>
    </row>
    <row r="456" spans="2:3">
      <c r="B456" s="330">
        <v>70</v>
      </c>
      <c r="C456" s="330">
        <v>106</v>
      </c>
    </row>
    <row r="457" spans="2:3">
      <c r="B457" s="330">
        <v>70</v>
      </c>
      <c r="C457" s="330">
        <v>110</v>
      </c>
    </row>
    <row r="458" spans="2:3">
      <c r="B458" s="330">
        <v>70</v>
      </c>
      <c r="C458" s="330">
        <v>106</v>
      </c>
    </row>
    <row r="459" spans="2:3">
      <c r="B459" s="330">
        <v>70</v>
      </c>
      <c r="C459" s="330">
        <v>115</v>
      </c>
    </row>
    <row r="460" spans="2:3">
      <c r="B460" s="330">
        <v>70</v>
      </c>
      <c r="C460" s="330">
        <v>91</v>
      </c>
    </row>
    <row r="461" spans="2:3">
      <c r="B461" s="330">
        <v>70</v>
      </c>
      <c r="C461" s="330">
        <v>106</v>
      </c>
    </row>
    <row r="462" spans="2:3">
      <c r="B462" s="330">
        <v>70</v>
      </c>
      <c r="C462" s="330">
        <v>115</v>
      </c>
    </row>
    <row r="463" spans="2:3">
      <c r="B463" s="330">
        <v>70</v>
      </c>
      <c r="C463" s="330">
        <v>92</v>
      </c>
    </row>
    <row r="464" spans="2:3">
      <c r="B464" s="330">
        <v>70</v>
      </c>
      <c r="C464" s="330">
        <v>123</v>
      </c>
    </row>
    <row r="465" spans="1:3">
      <c r="B465" s="330">
        <v>70</v>
      </c>
      <c r="C465" s="330">
        <v>103</v>
      </c>
    </row>
    <row r="466" spans="1:3">
      <c r="B466" s="330">
        <v>70</v>
      </c>
      <c r="C466" s="330">
        <v>101</v>
      </c>
    </row>
    <row r="467" spans="1:3">
      <c r="B467" s="330">
        <v>70</v>
      </c>
      <c r="C467" s="330">
        <v>107</v>
      </c>
    </row>
    <row r="468" spans="1:3">
      <c r="A468" s="336">
        <v>40330</v>
      </c>
      <c r="B468" s="330">
        <v>41</v>
      </c>
      <c r="C468" s="330">
        <v>131</v>
      </c>
    </row>
    <row r="469" spans="1:3">
      <c r="B469" s="330">
        <v>41</v>
      </c>
      <c r="C469" s="330">
        <v>123</v>
      </c>
    </row>
    <row r="470" spans="1:3">
      <c r="B470" s="330">
        <v>41</v>
      </c>
      <c r="C470" s="330">
        <v>138</v>
      </c>
    </row>
    <row r="471" spans="1:3">
      <c r="B471" s="330">
        <v>41</v>
      </c>
      <c r="C471" s="330">
        <v>131</v>
      </c>
    </row>
    <row r="472" spans="1:3">
      <c r="B472" s="330">
        <v>41</v>
      </c>
      <c r="C472" s="330">
        <v>154</v>
      </c>
    </row>
    <row r="473" spans="1:3">
      <c r="B473" s="330">
        <v>41</v>
      </c>
      <c r="C473" s="330">
        <v>150</v>
      </c>
    </row>
    <row r="474" spans="1:3">
      <c r="B474" s="330">
        <v>41</v>
      </c>
      <c r="C474" s="330">
        <v>124</v>
      </c>
    </row>
    <row r="475" spans="1:3">
      <c r="B475" s="330">
        <v>41</v>
      </c>
      <c r="C475" s="330">
        <v>118</v>
      </c>
    </row>
    <row r="476" spans="1:3">
      <c r="B476" s="330">
        <v>41</v>
      </c>
      <c r="C476" s="330">
        <v>124</v>
      </c>
    </row>
    <row r="477" spans="1:3">
      <c r="B477" s="330">
        <v>41</v>
      </c>
      <c r="C477" s="330">
        <v>140</v>
      </c>
    </row>
    <row r="478" spans="1:3">
      <c r="B478" s="330">
        <v>41</v>
      </c>
      <c r="C478" s="330">
        <v>116</v>
      </c>
    </row>
    <row r="479" spans="1:3">
      <c r="B479" s="330">
        <v>41</v>
      </c>
      <c r="C479" s="330">
        <v>126</v>
      </c>
    </row>
    <row r="480" spans="1:3">
      <c r="B480" s="330">
        <v>41</v>
      </c>
      <c r="C480" s="330">
        <v>125</v>
      </c>
    </row>
    <row r="481" spans="2:3">
      <c r="B481" s="330">
        <v>41</v>
      </c>
      <c r="C481" s="330">
        <v>130</v>
      </c>
    </row>
    <row r="482" spans="2:3">
      <c r="B482" s="330">
        <v>41</v>
      </c>
      <c r="C482" s="330">
        <v>124</v>
      </c>
    </row>
    <row r="483" spans="2:3">
      <c r="B483" s="330">
        <v>41</v>
      </c>
      <c r="C483" s="330">
        <v>137</v>
      </c>
    </row>
    <row r="484" spans="2:3">
      <c r="B484" s="330">
        <v>41</v>
      </c>
      <c r="C484" s="330">
        <v>125</v>
      </c>
    </row>
    <row r="485" spans="2:3">
      <c r="B485" s="330">
        <v>41</v>
      </c>
      <c r="C485" s="330">
        <v>117</v>
      </c>
    </row>
    <row r="486" spans="2:3">
      <c r="B486" s="330">
        <v>41</v>
      </c>
      <c r="C486" s="330">
        <v>135</v>
      </c>
    </row>
    <row r="487" spans="2:3">
      <c r="B487" s="330">
        <v>41</v>
      </c>
      <c r="C487" s="330">
        <v>136</v>
      </c>
    </row>
    <row r="488" spans="2:3">
      <c r="B488" s="330">
        <v>41</v>
      </c>
      <c r="C488" s="330">
        <v>123</v>
      </c>
    </row>
    <row r="489" spans="2:3">
      <c r="B489" s="330">
        <v>41</v>
      </c>
      <c r="C489" s="330">
        <v>156</v>
      </c>
    </row>
    <row r="490" spans="2:3">
      <c r="B490" s="330">
        <v>41</v>
      </c>
      <c r="C490" s="330">
        <v>125</v>
      </c>
    </row>
    <row r="491" spans="2:3">
      <c r="B491" s="330">
        <v>41</v>
      </c>
      <c r="C491" s="330">
        <v>125</v>
      </c>
    </row>
    <row r="492" spans="2:3">
      <c r="B492" s="330">
        <v>41</v>
      </c>
      <c r="C492" s="330">
        <v>123</v>
      </c>
    </row>
    <row r="493" spans="2:3">
      <c r="B493" s="330">
        <v>41</v>
      </c>
      <c r="C493" s="330">
        <v>120</v>
      </c>
    </row>
    <row r="494" spans="2:3">
      <c r="B494" s="330">
        <v>41</v>
      </c>
      <c r="C494" s="330">
        <v>122</v>
      </c>
    </row>
    <row r="495" spans="2:3">
      <c r="B495" s="330">
        <v>41</v>
      </c>
      <c r="C495" s="330">
        <v>131</v>
      </c>
    </row>
    <row r="496" spans="2:3">
      <c r="B496" s="330">
        <v>41</v>
      </c>
      <c r="C496" s="330">
        <v>115</v>
      </c>
    </row>
    <row r="497" spans="2:3">
      <c r="B497" s="330">
        <v>41</v>
      </c>
      <c r="C497" s="330">
        <v>112</v>
      </c>
    </row>
    <row r="498" spans="2:3">
      <c r="B498" s="330">
        <v>41</v>
      </c>
      <c r="C498" s="330">
        <v>120</v>
      </c>
    </row>
    <row r="499" spans="2:3">
      <c r="B499" s="330">
        <v>41</v>
      </c>
      <c r="C499" s="330">
        <v>135</v>
      </c>
    </row>
    <row r="500" spans="2:3">
      <c r="B500" s="330">
        <v>41</v>
      </c>
      <c r="C500" s="330">
        <v>132</v>
      </c>
    </row>
    <row r="501" spans="2:3">
      <c r="B501" s="330">
        <v>41</v>
      </c>
      <c r="C501" s="330">
        <v>109</v>
      </c>
    </row>
    <row r="502" spans="2:3">
      <c r="B502" s="330">
        <v>41</v>
      </c>
      <c r="C502" s="330">
        <v>141</v>
      </c>
    </row>
    <row r="503" spans="2:3">
      <c r="B503" s="330">
        <v>41</v>
      </c>
      <c r="C503" s="330">
        <v>120</v>
      </c>
    </row>
    <row r="504" spans="2:3">
      <c r="B504" s="330">
        <v>41</v>
      </c>
      <c r="C504" s="330">
        <v>128</v>
      </c>
    </row>
    <row r="505" spans="2:3">
      <c r="B505" s="330">
        <v>71</v>
      </c>
      <c r="C505" s="330">
        <v>146</v>
      </c>
    </row>
    <row r="506" spans="2:3">
      <c r="B506" s="330">
        <v>71</v>
      </c>
      <c r="C506" s="330">
        <v>186</v>
      </c>
    </row>
    <row r="507" spans="2:3">
      <c r="B507" s="330">
        <v>70</v>
      </c>
      <c r="C507" s="330">
        <v>100</v>
      </c>
    </row>
    <row r="508" spans="2:3">
      <c r="B508" s="330">
        <v>70</v>
      </c>
      <c r="C508" s="330">
        <v>108</v>
      </c>
    </row>
    <row r="509" spans="2:3">
      <c r="B509" s="330">
        <v>70</v>
      </c>
      <c r="C509" s="330">
        <v>96</v>
      </c>
    </row>
    <row r="510" spans="2:3">
      <c r="B510" s="330">
        <v>70</v>
      </c>
      <c r="C510" s="330">
        <v>105</v>
      </c>
    </row>
    <row r="511" spans="2:3">
      <c r="B511" s="330">
        <v>70</v>
      </c>
      <c r="C511" s="330">
        <v>92</v>
      </c>
    </row>
    <row r="512" spans="2:3">
      <c r="B512" s="330">
        <v>70</v>
      </c>
      <c r="C512" s="330">
        <v>92</v>
      </c>
    </row>
    <row r="513" spans="2:3">
      <c r="B513" s="330">
        <v>70</v>
      </c>
      <c r="C513" s="330">
        <v>100</v>
      </c>
    </row>
    <row r="514" spans="2:3">
      <c r="B514" s="330">
        <v>70</v>
      </c>
      <c r="C514" s="330">
        <v>104</v>
      </c>
    </row>
    <row r="515" spans="2:3">
      <c r="B515" s="330">
        <v>70</v>
      </c>
      <c r="C515" s="330">
        <v>108</v>
      </c>
    </row>
    <row r="516" spans="2:3">
      <c r="B516" s="330">
        <v>70</v>
      </c>
      <c r="C516" s="330">
        <v>127</v>
      </c>
    </row>
    <row r="517" spans="2:3">
      <c r="B517" s="330">
        <v>70</v>
      </c>
      <c r="C517" s="330">
        <v>105</v>
      </c>
    </row>
    <row r="518" spans="2:3">
      <c r="B518" s="330">
        <v>70</v>
      </c>
      <c r="C518" s="330">
        <v>116</v>
      </c>
    </row>
    <row r="519" spans="2:3">
      <c r="B519" s="330">
        <v>70</v>
      </c>
      <c r="C519" s="330">
        <v>88</v>
      </c>
    </row>
    <row r="520" spans="2:3">
      <c r="B520" s="330">
        <v>70</v>
      </c>
      <c r="C520" s="330">
        <v>106</v>
      </c>
    </row>
    <row r="521" spans="2:3">
      <c r="B521" s="330">
        <v>70</v>
      </c>
      <c r="C521" s="330">
        <v>108</v>
      </c>
    </row>
    <row r="522" spans="2:3">
      <c r="B522" s="330">
        <v>70</v>
      </c>
      <c r="C522" s="330">
        <v>102</v>
      </c>
    </row>
    <row r="523" spans="2:3">
      <c r="B523" s="330">
        <v>70</v>
      </c>
      <c r="C523" s="330">
        <v>111</v>
      </c>
    </row>
    <row r="524" spans="2:3">
      <c r="B524" s="330">
        <v>70</v>
      </c>
      <c r="C524" s="330">
        <v>113</v>
      </c>
    </row>
    <row r="525" spans="2:3">
      <c r="B525" s="330">
        <v>70</v>
      </c>
      <c r="C525" s="330">
        <v>94</v>
      </c>
    </row>
    <row r="526" spans="2:3">
      <c r="B526" s="330">
        <v>70</v>
      </c>
      <c r="C526" s="330">
        <v>104</v>
      </c>
    </row>
    <row r="527" spans="2:3">
      <c r="B527" s="330">
        <v>70</v>
      </c>
      <c r="C527" s="330">
        <v>103</v>
      </c>
    </row>
    <row r="528" spans="2:3">
      <c r="B528" s="330">
        <v>70</v>
      </c>
      <c r="C528" s="330">
        <v>95</v>
      </c>
    </row>
    <row r="529" spans="2:3">
      <c r="B529" s="330">
        <v>70</v>
      </c>
      <c r="C529" s="330">
        <v>100</v>
      </c>
    </row>
    <row r="530" spans="2:3">
      <c r="B530" s="330">
        <v>70</v>
      </c>
      <c r="C530" s="330">
        <v>95</v>
      </c>
    </row>
    <row r="531" spans="2:3">
      <c r="B531" s="330">
        <v>70</v>
      </c>
      <c r="C531" s="330">
        <v>106</v>
      </c>
    </row>
    <row r="532" spans="2:3">
      <c r="B532" s="330">
        <v>70</v>
      </c>
      <c r="C532" s="330">
        <v>107</v>
      </c>
    </row>
    <row r="533" spans="2:3">
      <c r="B533" s="330">
        <v>70</v>
      </c>
      <c r="C533" s="330">
        <v>90</v>
      </c>
    </row>
    <row r="534" spans="2:3">
      <c r="B534" s="330">
        <v>70</v>
      </c>
      <c r="C534" s="330">
        <v>81</v>
      </c>
    </row>
    <row r="535" spans="2:3">
      <c r="B535" s="330">
        <v>70</v>
      </c>
      <c r="C535" s="330">
        <v>114</v>
      </c>
    </row>
    <row r="536" spans="2:3">
      <c r="B536" s="330">
        <v>70</v>
      </c>
      <c r="C536" s="330">
        <v>111</v>
      </c>
    </row>
    <row r="537" spans="2:3">
      <c r="B537" s="330">
        <v>70</v>
      </c>
      <c r="C537" s="330">
        <v>100</v>
      </c>
    </row>
    <row r="538" spans="2:3">
      <c r="B538" s="330">
        <v>70</v>
      </c>
      <c r="C538" s="330">
        <v>115</v>
      </c>
    </row>
    <row r="539" spans="2:3">
      <c r="B539" s="330">
        <v>70</v>
      </c>
      <c r="C539" s="330">
        <v>116</v>
      </c>
    </row>
    <row r="540" spans="2:3">
      <c r="B540" s="330">
        <v>70</v>
      </c>
      <c r="C540" s="330">
        <v>92</v>
      </c>
    </row>
    <row r="541" spans="2:3">
      <c r="B541" s="330">
        <v>70</v>
      </c>
      <c r="C541" s="330">
        <v>105</v>
      </c>
    </row>
    <row r="542" spans="2:3">
      <c r="B542" s="330">
        <v>70</v>
      </c>
      <c r="C542" s="330">
        <v>110</v>
      </c>
    </row>
    <row r="543" spans="2:3">
      <c r="B543" s="330">
        <v>70</v>
      </c>
      <c r="C543" s="330">
        <v>112</v>
      </c>
    </row>
  </sheetData>
  <mergeCells count="15">
    <mergeCell ref="AP5:AQ5"/>
    <mergeCell ref="K4:AQ4"/>
    <mergeCell ref="K5:N5"/>
    <mergeCell ref="O5:P5"/>
    <mergeCell ref="Q5:T5"/>
    <mergeCell ref="U5:V5"/>
    <mergeCell ref="W5:X5"/>
    <mergeCell ref="Y5:AA5"/>
    <mergeCell ref="AB5:AC5"/>
    <mergeCell ref="AD5:AE5"/>
    <mergeCell ref="AF5:AG5"/>
    <mergeCell ref="AH5:AI5"/>
    <mergeCell ref="AJ5:AK5"/>
    <mergeCell ref="AL5:AM5"/>
    <mergeCell ref="AN5:A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1637"/>
  <sheetViews>
    <sheetView topLeftCell="BO1" workbookViewId="0">
      <selection activeCell="BY4" sqref="BY4:BY37"/>
    </sheetView>
  </sheetViews>
  <sheetFormatPr defaultRowHeight="12.75"/>
  <cols>
    <col min="1" max="1" width="10.5703125" style="81" customWidth="1"/>
    <col min="2" max="2" width="9.140625" style="81" bestFit="1" customWidth="1"/>
    <col min="3" max="3" width="7.7109375" style="81" bestFit="1" customWidth="1"/>
    <col min="4" max="4" width="7.85546875" style="81" bestFit="1" customWidth="1"/>
    <col min="5" max="5" width="14.140625" style="81" customWidth="1"/>
    <col min="6" max="6" width="8.140625" style="81" bestFit="1" customWidth="1"/>
    <col min="7" max="7" width="9.140625" style="81" bestFit="1" customWidth="1"/>
    <col min="8" max="8" width="7.7109375" style="81" bestFit="1" customWidth="1"/>
    <col min="9" max="9" width="7.85546875" style="81" bestFit="1" customWidth="1"/>
    <col min="10" max="10" width="12.7109375" style="81" customWidth="1"/>
    <col min="11" max="11" width="8.140625" style="81" bestFit="1" customWidth="1"/>
    <col min="12" max="12" width="9.140625" style="81" bestFit="1" customWidth="1"/>
    <col min="13" max="13" width="7.7109375" style="81" bestFit="1" customWidth="1"/>
    <col min="14" max="14" width="9.42578125" style="81" customWidth="1"/>
    <col min="15" max="15" width="12.5703125" style="81" customWidth="1"/>
    <col min="16" max="16" width="8.140625" style="81" bestFit="1" customWidth="1"/>
    <col min="17" max="17" width="9.140625" style="81" bestFit="1" customWidth="1"/>
    <col min="18" max="18" width="7.7109375" style="81" bestFit="1" customWidth="1"/>
    <col min="19" max="19" width="10.85546875" style="81" customWidth="1"/>
    <col min="20" max="20" width="14.5703125" style="81" customWidth="1"/>
    <col min="21" max="21" width="8.140625" style="81" bestFit="1" customWidth="1"/>
    <col min="22" max="22" width="4.85546875" style="81" bestFit="1" customWidth="1"/>
    <col min="23" max="30" width="9.140625" style="81"/>
    <col min="31" max="31" width="8.140625" style="81" bestFit="1" customWidth="1"/>
    <col min="32" max="32" width="9.140625" style="81" bestFit="1" customWidth="1"/>
    <col min="33" max="33" width="7.7109375" style="81" bestFit="1" customWidth="1"/>
    <col min="34" max="34" width="7.85546875" style="81" bestFit="1" customWidth="1"/>
    <col min="35" max="35" width="15.140625" style="81" customWidth="1"/>
    <col min="36" max="36" width="8.140625" style="81" bestFit="1" customWidth="1"/>
    <col min="37" max="37" width="9.140625" style="81" bestFit="1" customWidth="1"/>
    <col min="38" max="38" width="7.7109375" style="81" bestFit="1" customWidth="1"/>
    <col min="39" max="39" width="7.85546875" style="81" bestFit="1" customWidth="1"/>
    <col min="40" max="40" width="15.140625" style="81" customWidth="1"/>
    <col min="41" max="41" width="8.140625" style="81" bestFit="1" customWidth="1"/>
    <col min="42" max="42" width="9.140625" style="81" bestFit="1" customWidth="1"/>
    <col min="43" max="43" width="7.7109375" style="81" bestFit="1" customWidth="1"/>
    <col min="44" max="44" width="7.85546875" style="81" bestFit="1" customWidth="1"/>
    <col min="45" max="45" width="15.140625" style="81" customWidth="1"/>
    <col min="46" max="46" width="8.140625" style="81" bestFit="1" customWidth="1"/>
    <col min="47" max="47" width="9.140625" style="81" bestFit="1" customWidth="1"/>
    <col min="48" max="48" width="7.7109375" style="81" bestFit="1" customWidth="1"/>
    <col min="49" max="49" width="7.85546875" style="81" bestFit="1" customWidth="1"/>
    <col min="50" max="50" width="15.140625" style="81" customWidth="1"/>
    <col min="51" max="51" width="8.140625" style="81" bestFit="1" customWidth="1"/>
    <col min="52" max="55" width="9.140625" style="81"/>
    <col min="56" max="56" width="8.140625" style="81" bestFit="1" customWidth="1"/>
    <col min="57" max="57" width="9.140625" style="81" bestFit="1" customWidth="1"/>
    <col min="58" max="58" width="7.7109375" style="81" bestFit="1" customWidth="1"/>
    <col min="59" max="59" width="7.85546875" style="81" bestFit="1" customWidth="1"/>
    <col min="60" max="60" width="15.140625" style="81" customWidth="1"/>
    <col min="61" max="61" width="8.140625" style="81" bestFit="1" customWidth="1"/>
    <col min="62" max="62" width="9.140625" style="81" bestFit="1" customWidth="1"/>
    <col min="63" max="63" width="7.7109375" style="81" bestFit="1" customWidth="1"/>
    <col min="64" max="64" width="9.42578125" style="81" customWidth="1"/>
    <col min="65" max="65" width="14.5703125" style="81" customWidth="1"/>
    <col min="66" max="66" width="8.140625" style="81" bestFit="1" customWidth="1"/>
    <col min="67" max="67" width="10.140625" style="81" bestFit="1" customWidth="1"/>
    <col min="68" max="69" width="9.140625" style="81"/>
    <col min="70" max="70" width="10.5703125" style="81" customWidth="1"/>
    <col min="71" max="71" width="8.140625" style="81" bestFit="1" customWidth="1"/>
    <col min="72" max="72" width="10.140625" style="81" bestFit="1" customWidth="1"/>
    <col min="73" max="73" width="7.7109375" style="81" bestFit="1" customWidth="1"/>
    <col min="74" max="74" width="4.42578125" style="81" bestFit="1" customWidth="1"/>
    <col min="75" max="75" width="16.28515625" style="81" bestFit="1" customWidth="1"/>
    <col min="76" max="76" width="8.140625" style="81" bestFit="1" customWidth="1"/>
    <col min="77" max="77" width="10.140625" style="81" bestFit="1" customWidth="1"/>
    <col min="78" max="78" width="7.7109375" style="81" bestFit="1" customWidth="1"/>
    <col min="79" max="79" width="11" style="81" customWidth="1"/>
    <col min="80" max="80" width="10.5703125" style="81" customWidth="1"/>
    <col min="81" max="81" width="10.140625" style="81" bestFit="1" customWidth="1"/>
    <col min="82" max="82" width="7.85546875" style="81" bestFit="1" customWidth="1"/>
    <col min="83" max="83" width="11" style="81" customWidth="1"/>
    <col min="84" max="84" width="11.5703125" style="81" customWidth="1"/>
    <col min="85" max="85" width="12.85546875" style="81" bestFit="1" customWidth="1"/>
    <col min="86" max="16384" width="9.140625" style="81"/>
  </cols>
  <sheetData>
    <row r="1" spans="1:84">
      <c r="A1" s="81" t="s">
        <v>113</v>
      </c>
      <c r="F1" s="502" t="s">
        <v>112</v>
      </c>
      <c r="G1" s="502"/>
      <c r="H1" s="502"/>
      <c r="I1" s="502"/>
      <c r="K1" s="502" t="s">
        <v>111</v>
      </c>
      <c r="L1" s="502"/>
      <c r="M1" s="502"/>
      <c r="N1" s="502"/>
      <c r="P1" s="502" t="s">
        <v>110</v>
      </c>
      <c r="Q1" s="502"/>
      <c r="R1" s="502"/>
      <c r="S1" s="502"/>
      <c r="U1" s="502" t="s">
        <v>109</v>
      </c>
      <c r="V1" s="502"/>
      <c r="W1" s="502"/>
      <c r="X1" s="502"/>
      <c r="Z1" s="81" t="s">
        <v>108</v>
      </c>
      <c r="AE1" s="502" t="s">
        <v>107</v>
      </c>
      <c r="AF1" s="502"/>
      <c r="AG1" s="502"/>
      <c r="AH1" s="502"/>
      <c r="AJ1" s="502" t="s">
        <v>106</v>
      </c>
      <c r="AK1" s="502"/>
      <c r="AL1" s="502"/>
      <c r="AM1" s="502"/>
      <c r="AO1" s="502" t="s">
        <v>105</v>
      </c>
      <c r="AP1" s="502"/>
      <c r="AQ1" s="502"/>
      <c r="AR1" s="502"/>
      <c r="AT1" s="502" t="s">
        <v>104</v>
      </c>
      <c r="AU1" s="502"/>
      <c r="AV1" s="502"/>
      <c r="AW1" s="502"/>
      <c r="AY1" s="502" t="s">
        <v>103</v>
      </c>
      <c r="AZ1" s="502"/>
      <c r="BA1" s="502"/>
      <c r="BB1" s="502"/>
      <c r="BD1" s="502" t="s">
        <v>102</v>
      </c>
      <c r="BE1" s="502"/>
      <c r="BF1" s="502"/>
      <c r="BG1" s="502"/>
      <c r="BI1" s="502" t="s">
        <v>101</v>
      </c>
      <c r="BJ1" s="502"/>
      <c r="BK1" s="502"/>
      <c r="BL1" s="502"/>
      <c r="BN1" s="502" t="s">
        <v>100</v>
      </c>
      <c r="BO1" s="502"/>
      <c r="BP1" s="502"/>
      <c r="BQ1" s="502"/>
      <c r="BS1" s="502" t="s">
        <v>99</v>
      </c>
      <c r="BT1" s="502"/>
      <c r="BU1" s="502"/>
      <c r="BV1" s="502"/>
      <c r="BX1" s="502" t="s">
        <v>98</v>
      </c>
      <c r="BY1" s="502"/>
      <c r="BZ1" s="502"/>
      <c r="CA1" s="502"/>
      <c r="CC1" s="502" t="s">
        <v>97</v>
      </c>
      <c r="CD1" s="502"/>
      <c r="CE1" s="502"/>
      <c r="CF1" s="502"/>
    </row>
    <row r="2" spans="1:84">
      <c r="A2" s="81" t="s">
        <v>95</v>
      </c>
      <c r="B2" s="89" t="s">
        <v>82</v>
      </c>
      <c r="C2" s="88" t="s">
        <v>93</v>
      </c>
      <c r="D2" s="81" t="s">
        <v>96</v>
      </c>
      <c r="F2" s="81" t="s">
        <v>95</v>
      </c>
      <c r="G2" s="89" t="s">
        <v>82</v>
      </c>
      <c r="H2" s="88" t="s">
        <v>93</v>
      </c>
      <c r="I2" s="81" t="s">
        <v>96</v>
      </c>
      <c r="K2" s="81" t="s">
        <v>95</v>
      </c>
      <c r="L2" s="89" t="s">
        <v>82</v>
      </c>
      <c r="M2" s="88" t="s">
        <v>93</v>
      </c>
      <c r="N2" s="81" t="s">
        <v>96</v>
      </c>
      <c r="P2" s="81" t="s">
        <v>95</v>
      </c>
      <c r="Q2" s="89" t="s">
        <v>82</v>
      </c>
      <c r="R2" s="88" t="s">
        <v>93</v>
      </c>
      <c r="S2" s="81" t="s">
        <v>96</v>
      </c>
      <c r="U2" s="81" t="s">
        <v>95</v>
      </c>
      <c r="V2" s="89" t="s">
        <v>82</v>
      </c>
      <c r="W2" s="88" t="s">
        <v>93</v>
      </c>
      <c r="X2" s="81" t="s">
        <v>96</v>
      </c>
      <c r="Z2" s="81" t="s">
        <v>95</v>
      </c>
      <c r="AA2" s="89" t="s">
        <v>82</v>
      </c>
      <c r="AB2" s="88" t="s">
        <v>93</v>
      </c>
      <c r="AC2" s="81" t="s">
        <v>96</v>
      </c>
      <c r="AE2" s="81" t="s">
        <v>95</v>
      </c>
      <c r="AF2" s="89" t="s">
        <v>82</v>
      </c>
      <c r="AG2" s="88" t="s">
        <v>93</v>
      </c>
      <c r="AH2" s="81" t="s">
        <v>96</v>
      </c>
      <c r="AJ2" s="81" t="s">
        <v>95</v>
      </c>
      <c r="AK2" s="89" t="s">
        <v>82</v>
      </c>
      <c r="AL2" s="88" t="s">
        <v>93</v>
      </c>
      <c r="AM2" s="81" t="s">
        <v>96</v>
      </c>
      <c r="AO2" s="81" t="s">
        <v>95</v>
      </c>
      <c r="AP2" s="89" t="s">
        <v>82</v>
      </c>
      <c r="AQ2" s="88" t="s">
        <v>93</v>
      </c>
      <c r="AR2" s="81" t="s">
        <v>96</v>
      </c>
      <c r="AT2" s="81" t="s">
        <v>95</v>
      </c>
      <c r="AU2" s="89" t="s">
        <v>82</v>
      </c>
      <c r="AV2" s="88" t="s">
        <v>93</v>
      </c>
      <c r="AW2" s="81" t="s">
        <v>96</v>
      </c>
      <c r="AY2" s="81" t="s">
        <v>95</v>
      </c>
      <c r="AZ2" s="89" t="s">
        <v>82</v>
      </c>
      <c r="BA2" s="88" t="s">
        <v>93</v>
      </c>
      <c r="BB2" s="81" t="s">
        <v>96</v>
      </c>
      <c r="BD2" s="81" t="s">
        <v>95</v>
      </c>
      <c r="BE2" s="89" t="s">
        <v>82</v>
      </c>
      <c r="BF2" s="88" t="s">
        <v>93</v>
      </c>
      <c r="BG2" s="81" t="s">
        <v>96</v>
      </c>
      <c r="BI2" s="81" t="s">
        <v>95</v>
      </c>
      <c r="BJ2" s="89" t="s">
        <v>82</v>
      </c>
      <c r="BK2" s="88" t="s">
        <v>93</v>
      </c>
      <c r="BL2" s="81" t="s">
        <v>96</v>
      </c>
    </row>
    <row r="3" spans="1:84">
      <c r="A3" s="81">
        <v>15</v>
      </c>
      <c r="B3" s="82">
        <v>40273</v>
      </c>
      <c r="C3" s="81">
        <v>71</v>
      </c>
      <c r="D3" s="81">
        <v>100</v>
      </c>
      <c r="F3" s="81">
        <v>19</v>
      </c>
      <c r="G3" s="82">
        <v>40301</v>
      </c>
      <c r="H3" s="81">
        <v>71</v>
      </c>
      <c r="I3" s="81">
        <v>106</v>
      </c>
      <c r="K3" s="81">
        <v>20</v>
      </c>
      <c r="L3" s="82">
        <v>40311</v>
      </c>
      <c r="M3" s="81">
        <v>71</v>
      </c>
      <c r="N3" s="81">
        <v>173</v>
      </c>
      <c r="P3" s="81">
        <v>18</v>
      </c>
      <c r="Q3" s="82">
        <v>40298</v>
      </c>
      <c r="R3" s="81">
        <v>71</v>
      </c>
      <c r="S3" s="81">
        <v>183</v>
      </c>
      <c r="Z3" s="81">
        <v>21</v>
      </c>
      <c r="AA3" s="82">
        <v>40317</v>
      </c>
      <c r="AB3" s="81">
        <v>71</v>
      </c>
      <c r="AC3" s="81">
        <v>200</v>
      </c>
      <c r="AE3" s="81">
        <v>9</v>
      </c>
      <c r="AF3" s="82">
        <v>40231</v>
      </c>
      <c r="AG3" s="81">
        <v>41</v>
      </c>
      <c r="AH3" s="81">
        <v>90</v>
      </c>
      <c r="AJ3" s="81">
        <v>20</v>
      </c>
      <c r="AK3" s="82">
        <v>40308</v>
      </c>
      <c r="AL3" s="81">
        <v>41</v>
      </c>
      <c r="AM3" s="81">
        <v>125</v>
      </c>
      <c r="AO3" s="81">
        <v>20</v>
      </c>
      <c r="AP3" s="82">
        <v>40308</v>
      </c>
      <c r="AQ3" s="81">
        <v>41</v>
      </c>
      <c r="AR3" s="81">
        <v>148</v>
      </c>
      <c r="AT3" s="81">
        <v>18</v>
      </c>
      <c r="AU3" s="82">
        <v>40298</v>
      </c>
      <c r="AV3" s="81">
        <v>41</v>
      </c>
      <c r="AW3" s="81">
        <v>104</v>
      </c>
      <c r="BD3" s="81">
        <v>21</v>
      </c>
      <c r="BE3" s="82">
        <v>40317</v>
      </c>
      <c r="BF3" s="81">
        <v>41</v>
      </c>
      <c r="BG3" s="81">
        <v>142</v>
      </c>
      <c r="BI3" s="81">
        <v>22</v>
      </c>
      <c r="BJ3" s="82">
        <v>40323</v>
      </c>
      <c r="BK3" s="87">
        <v>41</v>
      </c>
      <c r="BL3" s="81">
        <v>138</v>
      </c>
      <c r="BN3" s="81" t="s">
        <v>95</v>
      </c>
      <c r="BO3" s="89" t="s">
        <v>82</v>
      </c>
      <c r="BP3" s="88" t="s">
        <v>93</v>
      </c>
      <c r="BQ3" s="81" t="s">
        <v>96</v>
      </c>
      <c r="BS3" s="81" t="s">
        <v>95</v>
      </c>
      <c r="BT3" s="89" t="s">
        <v>82</v>
      </c>
      <c r="BU3" s="88" t="s">
        <v>93</v>
      </c>
      <c r="BV3" s="81" t="s">
        <v>92</v>
      </c>
      <c r="BX3" s="81" t="s">
        <v>95</v>
      </c>
      <c r="BY3" s="89" t="s">
        <v>82</v>
      </c>
      <c r="BZ3" s="88" t="s">
        <v>93</v>
      </c>
      <c r="CA3" s="81" t="s">
        <v>92</v>
      </c>
      <c r="CC3" s="81" t="s">
        <v>82</v>
      </c>
      <c r="CD3" s="81" t="s">
        <v>94</v>
      </c>
      <c r="CE3" s="81" t="s">
        <v>93</v>
      </c>
      <c r="CF3" s="81" t="s">
        <v>92</v>
      </c>
    </row>
    <row r="4" spans="1:84">
      <c r="A4" s="81">
        <v>15</v>
      </c>
      <c r="B4" s="82">
        <v>40273</v>
      </c>
      <c r="C4" s="81">
        <v>71</v>
      </c>
      <c r="D4" s="81">
        <v>84</v>
      </c>
      <c r="F4" s="81">
        <v>19</v>
      </c>
      <c r="G4" s="82">
        <v>40301</v>
      </c>
      <c r="H4" s="81">
        <v>71</v>
      </c>
      <c r="I4" s="81">
        <v>168</v>
      </c>
      <c r="K4" s="81">
        <v>20</v>
      </c>
      <c r="L4" s="82">
        <v>40311</v>
      </c>
      <c r="M4" s="81">
        <v>71</v>
      </c>
      <c r="N4" s="81">
        <v>166</v>
      </c>
      <c r="P4" s="81">
        <v>19</v>
      </c>
      <c r="Q4" s="82">
        <v>40306</v>
      </c>
      <c r="R4" s="81">
        <v>71</v>
      </c>
      <c r="S4" s="81">
        <v>99</v>
      </c>
      <c r="Z4" s="81">
        <v>21</v>
      </c>
      <c r="AA4" s="82">
        <v>40317</v>
      </c>
      <c r="AB4" s="81">
        <v>71</v>
      </c>
      <c r="AC4" s="81">
        <v>210</v>
      </c>
      <c r="AE4" s="81">
        <v>12</v>
      </c>
      <c r="AF4" s="82">
        <v>40256</v>
      </c>
      <c r="AG4" s="81">
        <v>41</v>
      </c>
      <c r="AH4" s="81">
        <v>92</v>
      </c>
      <c r="AJ4" s="81">
        <v>20</v>
      </c>
      <c r="AK4" s="82">
        <v>40308</v>
      </c>
      <c r="AL4" s="81">
        <v>41</v>
      </c>
      <c r="AM4" s="81">
        <v>147</v>
      </c>
      <c r="AO4" s="81">
        <v>20</v>
      </c>
      <c r="AP4" s="82">
        <v>40309</v>
      </c>
      <c r="AQ4" s="81">
        <v>41</v>
      </c>
      <c r="AR4" s="81">
        <v>172</v>
      </c>
      <c r="AT4" s="81">
        <v>19</v>
      </c>
      <c r="AU4" s="82">
        <v>40303</v>
      </c>
      <c r="AV4" s="81">
        <v>41</v>
      </c>
      <c r="AW4" s="81">
        <v>111</v>
      </c>
      <c r="BD4" s="81">
        <v>21</v>
      </c>
      <c r="BE4" s="82">
        <v>40317</v>
      </c>
      <c r="BF4" s="81">
        <v>41</v>
      </c>
      <c r="BG4" s="81">
        <v>142</v>
      </c>
      <c r="BI4" s="81">
        <v>22</v>
      </c>
      <c r="BJ4" s="82">
        <v>40323</v>
      </c>
      <c r="BK4" s="87">
        <v>41</v>
      </c>
      <c r="BL4" s="81">
        <v>149</v>
      </c>
      <c r="BN4" s="81">
        <v>7</v>
      </c>
      <c r="BO4" s="82">
        <v>40219</v>
      </c>
      <c r="BP4" s="81">
        <v>10</v>
      </c>
      <c r="BQ4" s="81">
        <v>32</v>
      </c>
      <c r="BS4" s="81">
        <v>23</v>
      </c>
      <c r="BT4" s="82">
        <v>40332</v>
      </c>
      <c r="BU4" s="81">
        <v>10</v>
      </c>
      <c r="BV4" s="81">
        <v>81</v>
      </c>
      <c r="BX4" s="81">
        <v>18</v>
      </c>
      <c r="BY4" s="82">
        <v>40298</v>
      </c>
      <c r="BZ4" s="81">
        <v>10</v>
      </c>
      <c r="CA4" s="81">
        <v>69</v>
      </c>
      <c r="CC4" s="82">
        <v>40334</v>
      </c>
      <c r="CD4" s="81">
        <v>23</v>
      </c>
      <c r="CE4" s="81">
        <v>10</v>
      </c>
      <c r="CF4" s="81">
        <v>98</v>
      </c>
    </row>
    <row r="5" spans="1:84">
      <c r="A5" s="81">
        <v>15</v>
      </c>
      <c r="B5" s="82">
        <v>40276</v>
      </c>
      <c r="C5" s="81">
        <v>71</v>
      </c>
      <c r="D5" s="81">
        <v>136</v>
      </c>
      <c r="F5" s="81">
        <v>20</v>
      </c>
      <c r="G5" s="82">
        <v>40308</v>
      </c>
      <c r="H5" s="81">
        <v>71</v>
      </c>
      <c r="I5" s="81">
        <v>201</v>
      </c>
      <c r="K5" s="81">
        <v>20</v>
      </c>
      <c r="L5" s="82">
        <v>40312</v>
      </c>
      <c r="M5" s="81">
        <v>71</v>
      </c>
      <c r="N5" s="81">
        <v>178</v>
      </c>
      <c r="P5" s="81">
        <v>19</v>
      </c>
      <c r="Q5" s="82">
        <v>40303</v>
      </c>
      <c r="R5" s="81">
        <v>71</v>
      </c>
      <c r="S5" s="81">
        <v>175</v>
      </c>
      <c r="Z5" s="81">
        <v>21</v>
      </c>
      <c r="AA5" s="82">
        <v>40321</v>
      </c>
      <c r="AB5" s="81">
        <v>71</v>
      </c>
      <c r="AC5" s="81">
        <v>186</v>
      </c>
      <c r="AE5" s="81">
        <v>15</v>
      </c>
      <c r="AF5" s="82">
        <v>40279</v>
      </c>
      <c r="AG5" s="81">
        <v>41</v>
      </c>
      <c r="AH5" s="81">
        <v>164</v>
      </c>
      <c r="AJ5" s="81">
        <v>20</v>
      </c>
      <c r="AK5" s="82">
        <v>40308</v>
      </c>
      <c r="AL5" s="81">
        <v>41</v>
      </c>
      <c r="AM5" s="81">
        <v>132</v>
      </c>
      <c r="AO5" s="81">
        <v>20</v>
      </c>
      <c r="AP5" s="82">
        <v>40310</v>
      </c>
      <c r="AQ5" s="81">
        <v>41</v>
      </c>
      <c r="AR5" s="81">
        <v>131</v>
      </c>
      <c r="AT5" s="81">
        <v>19</v>
      </c>
      <c r="AU5" s="82">
        <v>40304</v>
      </c>
      <c r="AV5" s="81">
        <v>41</v>
      </c>
      <c r="AW5" s="81">
        <v>113</v>
      </c>
      <c r="BD5" s="81">
        <v>21</v>
      </c>
      <c r="BE5" s="82">
        <v>40317</v>
      </c>
      <c r="BF5" s="81">
        <v>41</v>
      </c>
      <c r="BG5" s="81">
        <v>132</v>
      </c>
      <c r="BI5" s="81">
        <v>22</v>
      </c>
      <c r="BJ5" s="82">
        <v>40323</v>
      </c>
      <c r="BK5" s="87">
        <v>41</v>
      </c>
      <c r="BL5" s="81">
        <v>122</v>
      </c>
      <c r="BN5" s="81">
        <v>7</v>
      </c>
      <c r="BO5" s="82">
        <v>40219</v>
      </c>
      <c r="BP5" s="81">
        <v>10</v>
      </c>
      <c r="BQ5" s="81">
        <v>39</v>
      </c>
      <c r="BS5" s="81">
        <v>23</v>
      </c>
      <c r="BT5" s="82">
        <v>40332</v>
      </c>
      <c r="BU5" s="81">
        <v>10</v>
      </c>
      <c r="BV5" s="81">
        <v>81</v>
      </c>
      <c r="BX5" s="81">
        <v>22</v>
      </c>
      <c r="BY5" s="82">
        <v>40322</v>
      </c>
      <c r="BZ5" s="87">
        <v>10</v>
      </c>
      <c r="CA5" s="81">
        <v>77</v>
      </c>
      <c r="CC5" s="82">
        <v>40334</v>
      </c>
      <c r="CD5" s="81">
        <v>23</v>
      </c>
      <c r="CE5" s="81">
        <v>10</v>
      </c>
      <c r="CF5" s="81">
        <v>95</v>
      </c>
    </row>
    <row r="6" spans="1:84">
      <c r="A6" s="81">
        <v>15</v>
      </c>
      <c r="B6" s="82">
        <v>40276</v>
      </c>
      <c r="C6" s="81">
        <v>71</v>
      </c>
      <c r="D6" s="81">
        <v>95</v>
      </c>
      <c r="F6" s="81">
        <v>20</v>
      </c>
      <c r="G6" s="82">
        <v>40308</v>
      </c>
      <c r="H6" s="81">
        <v>71</v>
      </c>
      <c r="I6" s="81">
        <v>180</v>
      </c>
      <c r="K6" s="81">
        <v>20</v>
      </c>
      <c r="L6" s="82">
        <v>40313</v>
      </c>
      <c r="M6" s="81">
        <v>71</v>
      </c>
      <c r="N6" s="81">
        <v>167</v>
      </c>
      <c r="P6" s="81">
        <v>19</v>
      </c>
      <c r="Q6" s="82">
        <v>40305</v>
      </c>
      <c r="R6" s="81">
        <v>71</v>
      </c>
      <c r="S6" s="81">
        <v>154</v>
      </c>
      <c r="Z6" s="81">
        <v>21</v>
      </c>
      <c r="AA6" s="82">
        <v>40321</v>
      </c>
      <c r="AB6" s="81">
        <v>71</v>
      </c>
      <c r="AC6" s="81">
        <v>190</v>
      </c>
      <c r="AE6" s="81">
        <v>15</v>
      </c>
      <c r="AF6" s="82">
        <v>40279</v>
      </c>
      <c r="AG6" s="81">
        <v>41</v>
      </c>
      <c r="AH6" s="81">
        <v>139</v>
      </c>
      <c r="AJ6" s="81">
        <v>20</v>
      </c>
      <c r="AK6" s="82">
        <v>40308</v>
      </c>
      <c r="AL6" s="81">
        <v>41</v>
      </c>
      <c r="AM6" s="81">
        <v>137</v>
      </c>
      <c r="AO6" s="81">
        <v>20</v>
      </c>
      <c r="AP6" s="82">
        <v>40311</v>
      </c>
      <c r="AQ6" s="81">
        <v>41</v>
      </c>
      <c r="AR6" s="81">
        <v>116</v>
      </c>
      <c r="AT6" s="81">
        <v>19</v>
      </c>
      <c r="AU6" s="82">
        <v>40305</v>
      </c>
      <c r="AV6" s="81">
        <v>41</v>
      </c>
      <c r="AW6" s="81">
        <v>105</v>
      </c>
      <c r="BD6" s="81">
        <v>21</v>
      </c>
      <c r="BE6" s="82">
        <v>40317</v>
      </c>
      <c r="BF6" s="81">
        <v>41</v>
      </c>
      <c r="BG6" s="81">
        <v>143</v>
      </c>
      <c r="BI6" s="81">
        <v>22</v>
      </c>
      <c r="BJ6" s="82">
        <v>40323</v>
      </c>
      <c r="BK6" s="87">
        <v>41</v>
      </c>
      <c r="BL6" s="81">
        <v>129</v>
      </c>
      <c r="BN6" s="81">
        <v>7</v>
      </c>
      <c r="BO6" s="82">
        <v>40219</v>
      </c>
      <c r="BP6" s="81">
        <v>10</v>
      </c>
      <c r="BQ6" s="81">
        <v>40</v>
      </c>
      <c r="BS6" s="81">
        <v>23</v>
      </c>
      <c r="BT6" s="82">
        <v>40333</v>
      </c>
      <c r="BU6" s="81">
        <v>10</v>
      </c>
      <c r="BV6" s="81">
        <v>102</v>
      </c>
      <c r="BX6" s="81">
        <v>22</v>
      </c>
      <c r="BY6" s="82">
        <v>40323</v>
      </c>
      <c r="BZ6" s="87">
        <v>10</v>
      </c>
      <c r="CA6" s="81">
        <v>80</v>
      </c>
      <c r="CC6" s="82">
        <v>40334</v>
      </c>
      <c r="CD6" s="81">
        <v>23</v>
      </c>
      <c r="CE6" s="81">
        <v>10</v>
      </c>
      <c r="CF6" s="81">
        <v>97</v>
      </c>
    </row>
    <row r="7" spans="1:84">
      <c r="A7" s="81">
        <v>15</v>
      </c>
      <c r="B7" s="82">
        <v>40277</v>
      </c>
      <c r="C7" s="81">
        <v>71</v>
      </c>
      <c r="D7" s="81">
        <v>100</v>
      </c>
      <c r="F7" s="81">
        <v>20</v>
      </c>
      <c r="G7" s="82">
        <v>40308</v>
      </c>
      <c r="H7" s="81">
        <v>71</v>
      </c>
      <c r="I7" s="81">
        <v>196</v>
      </c>
      <c r="K7" s="81">
        <v>20</v>
      </c>
      <c r="L7" s="82">
        <v>40313</v>
      </c>
      <c r="M7" s="81">
        <v>71</v>
      </c>
      <c r="N7" s="81">
        <v>186</v>
      </c>
      <c r="P7" s="81">
        <v>19</v>
      </c>
      <c r="Q7" s="82">
        <v>40307</v>
      </c>
      <c r="R7" s="81">
        <v>71</v>
      </c>
      <c r="S7" s="81">
        <v>90</v>
      </c>
      <c r="Z7" s="81">
        <v>22</v>
      </c>
      <c r="AA7" s="82">
        <v>40322</v>
      </c>
      <c r="AB7" s="81">
        <v>71</v>
      </c>
      <c r="AC7" s="81">
        <v>194</v>
      </c>
      <c r="AE7" s="81">
        <v>16</v>
      </c>
      <c r="AF7" s="82">
        <v>40280</v>
      </c>
      <c r="AG7" s="81">
        <v>41</v>
      </c>
      <c r="AH7" s="81">
        <v>142</v>
      </c>
      <c r="AJ7" s="81">
        <v>20</v>
      </c>
      <c r="AK7" s="82">
        <v>40308</v>
      </c>
      <c r="AL7" s="81">
        <v>41</v>
      </c>
      <c r="AM7" s="81">
        <v>142</v>
      </c>
      <c r="AO7" s="81">
        <v>20</v>
      </c>
      <c r="AP7" s="82">
        <v>40314</v>
      </c>
      <c r="AQ7" s="81">
        <v>41</v>
      </c>
      <c r="AR7" s="81">
        <v>167</v>
      </c>
      <c r="AT7" s="81">
        <v>20</v>
      </c>
      <c r="AU7" s="82">
        <v>40310</v>
      </c>
      <c r="AV7" s="81">
        <v>41</v>
      </c>
      <c r="AW7" s="81">
        <v>90</v>
      </c>
      <c r="BD7" s="81">
        <v>21</v>
      </c>
      <c r="BE7" s="82">
        <v>40317</v>
      </c>
      <c r="BF7" s="81">
        <v>41</v>
      </c>
      <c r="BG7" s="81">
        <v>136</v>
      </c>
      <c r="BI7" s="81">
        <v>22</v>
      </c>
      <c r="BJ7" s="82">
        <v>40323</v>
      </c>
      <c r="BK7" s="87">
        <v>41</v>
      </c>
      <c r="BL7" s="81">
        <v>133</v>
      </c>
      <c r="BN7" s="81">
        <v>7</v>
      </c>
      <c r="BO7" s="82">
        <v>40219</v>
      </c>
      <c r="BP7" s="81">
        <v>10</v>
      </c>
      <c r="BQ7" s="81">
        <v>37</v>
      </c>
      <c r="BS7" s="81">
        <v>23</v>
      </c>
      <c r="BT7" s="82">
        <v>40333</v>
      </c>
      <c r="BU7" s="81">
        <v>10</v>
      </c>
      <c r="BV7" s="81">
        <v>102</v>
      </c>
      <c r="BX7" s="81">
        <v>22</v>
      </c>
      <c r="BY7" s="82">
        <v>40327</v>
      </c>
      <c r="BZ7" s="81">
        <v>10</v>
      </c>
      <c r="CA7" s="81">
        <v>84</v>
      </c>
      <c r="CC7" s="82">
        <v>40334</v>
      </c>
      <c r="CD7" s="81">
        <v>23</v>
      </c>
      <c r="CE7" s="81">
        <v>10</v>
      </c>
      <c r="CF7" s="81">
        <v>85</v>
      </c>
    </row>
    <row r="8" spans="1:84">
      <c r="A8" s="81">
        <v>15</v>
      </c>
      <c r="B8" s="82">
        <v>40277</v>
      </c>
      <c r="C8" s="81">
        <v>71</v>
      </c>
      <c r="D8" s="81">
        <v>125</v>
      </c>
      <c r="F8" s="81">
        <v>20</v>
      </c>
      <c r="G8" s="82">
        <v>40308</v>
      </c>
      <c r="H8" s="81">
        <v>71</v>
      </c>
      <c r="I8" s="81">
        <v>204</v>
      </c>
      <c r="K8" s="81">
        <v>20</v>
      </c>
      <c r="L8" s="82">
        <v>40314</v>
      </c>
      <c r="M8" s="81">
        <v>71</v>
      </c>
      <c r="N8" s="81">
        <v>167</v>
      </c>
      <c r="P8" s="81">
        <v>20</v>
      </c>
      <c r="Q8" s="82">
        <v>40310</v>
      </c>
      <c r="R8" s="81">
        <v>71</v>
      </c>
      <c r="S8" s="81">
        <v>102</v>
      </c>
      <c r="Z8" s="81">
        <v>22</v>
      </c>
      <c r="AA8" s="82">
        <v>40322</v>
      </c>
      <c r="AB8" s="81">
        <v>71</v>
      </c>
      <c r="AC8" s="81">
        <v>152</v>
      </c>
      <c r="AE8" s="81">
        <v>16</v>
      </c>
      <c r="AF8" s="82">
        <v>40280</v>
      </c>
      <c r="AG8" s="81">
        <v>41</v>
      </c>
      <c r="AH8" s="81">
        <v>142</v>
      </c>
      <c r="AJ8" s="81">
        <v>20</v>
      </c>
      <c r="AK8" s="82">
        <v>40308</v>
      </c>
      <c r="AL8" s="81">
        <v>41</v>
      </c>
      <c r="AM8" s="81">
        <v>160</v>
      </c>
      <c r="AO8" s="81">
        <v>21</v>
      </c>
      <c r="AP8" s="82">
        <v>40315</v>
      </c>
      <c r="AQ8" s="81">
        <v>41</v>
      </c>
      <c r="AR8" s="81">
        <v>134</v>
      </c>
      <c r="AT8" s="81">
        <v>20</v>
      </c>
      <c r="AU8" s="82">
        <v>40310</v>
      </c>
      <c r="AV8" s="81">
        <v>41</v>
      </c>
      <c r="AW8" s="81">
        <v>104</v>
      </c>
      <c r="BD8" s="81">
        <v>21</v>
      </c>
      <c r="BE8" s="82">
        <v>40317</v>
      </c>
      <c r="BF8" s="81">
        <v>41</v>
      </c>
      <c r="BG8" s="81">
        <v>141</v>
      </c>
      <c r="BI8" s="81">
        <v>22</v>
      </c>
      <c r="BJ8" s="82">
        <v>40323</v>
      </c>
      <c r="BK8" s="87">
        <v>41</v>
      </c>
      <c r="BL8" s="81">
        <v>137</v>
      </c>
      <c r="BN8" s="81">
        <v>7</v>
      </c>
      <c r="BO8" s="82">
        <v>40219</v>
      </c>
      <c r="BP8" s="81">
        <v>10</v>
      </c>
      <c r="BQ8" s="81">
        <v>40</v>
      </c>
      <c r="BS8" s="81">
        <v>23</v>
      </c>
      <c r="BT8" s="82">
        <v>40333</v>
      </c>
      <c r="BU8" s="81">
        <v>10</v>
      </c>
      <c r="BV8" s="81">
        <v>91</v>
      </c>
      <c r="BX8" s="81">
        <v>22</v>
      </c>
      <c r="BY8" s="82">
        <v>40328</v>
      </c>
      <c r="BZ8" s="81">
        <v>10</v>
      </c>
      <c r="CA8" s="81">
        <v>75</v>
      </c>
      <c r="CC8" s="82">
        <v>40334</v>
      </c>
      <c r="CD8" s="81">
        <v>23</v>
      </c>
      <c r="CE8" s="81">
        <v>10</v>
      </c>
      <c r="CF8" s="81">
        <v>91</v>
      </c>
    </row>
    <row r="9" spans="1:84">
      <c r="A9" s="81">
        <v>15</v>
      </c>
      <c r="B9" s="82">
        <v>40277</v>
      </c>
      <c r="C9" s="81">
        <v>71</v>
      </c>
      <c r="D9" s="81">
        <v>113</v>
      </c>
      <c r="F9" s="81">
        <v>20</v>
      </c>
      <c r="G9" s="82">
        <v>40308</v>
      </c>
      <c r="H9" s="81">
        <v>71</v>
      </c>
      <c r="I9" s="81">
        <v>168</v>
      </c>
      <c r="K9" s="81">
        <v>21</v>
      </c>
      <c r="L9" s="82">
        <v>40315</v>
      </c>
      <c r="M9" s="81">
        <v>71</v>
      </c>
      <c r="N9" s="81">
        <v>177</v>
      </c>
      <c r="P9" s="81">
        <v>20</v>
      </c>
      <c r="Q9" s="82">
        <v>40311</v>
      </c>
      <c r="R9" s="81">
        <v>71</v>
      </c>
      <c r="S9" s="81">
        <v>92</v>
      </c>
      <c r="Z9" s="81">
        <v>22</v>
      </c>
      <c r="AA9" s="82">
        <v>40322</v>
      </c>
      <c r="AB9" s="81">
        <v>71</v>
      </c>
      <c r="AC9" s="81">
        <v>196</v>
      </c>
      <c r="AE9" s="81">
        <v>16</v>
      </c>
      <c r="AF9" s="82">
        <v>40280</v>
      </c>
      <c r="AG9" s="81">
        <v>41</v>
      </c>
      <c r="AH9" s="81">
        <v>128</v>
      </c>
      <c r="AJ9" s="81">
        <v>20</v>
      </c>
      <c r="AK9" s="82">
        <v>40308</v>
      </c>
      <c r="AL9" s="81">
        <v>41</v>
      </c>
      <c r="AM9" s="81">
        <v>122</v>
      </c>
      <c r="AO9" s="81">
        <v>21</v>
      </c>
      <c r="AP9" s="82">
        <v>40316</v>
      </c>
      <c r="AQ9" s="81">
        <v>41</v>
      </c>
      <c r="AR9" s="81">
        <v>142</v>
      </c>
      <c r="AT9" s="81">
        <v>20</v>
      </c>
      <c r="AU9" s="82">
        <v>40311</v>
      </c>
      <c r="AV9" s="81">
        <v>41</v>
      </c>
      <c r="AW9" s="81">
        <v>106</v>
      </c>
      <c r="BD9" s="81">
        <v>21</v>
      </c>
      <c r="BE9" s="82">
        <v>40317</v>
      </c>
      <c r="BF9" s="81">
        <v>41</v>
      </c>
      <c r="BG9" s="81">
        <v>140</v>
      </c>
      <c r="BI9" s="81">
        <v>22</v>
      </c>
      <c r="BJ9" s="82">
        <v>40323</v>
      </c>
      <c r="BK9" s="87">
        <v>41</v>
      </c>
      <c r="BL9" s="81">
        <v>142</v>
      </c>
      <c r="BN9" s="81">
        <v>7</v>
      </c>
      <c r="BO9" s="82">
        <v>40219</v>
      </c>
      <c r="BP9" s="81">
        <v>10</v>
      </c>
      <c r="BQ9" s="81">
        <v>39</v>
      </c>
      <c r="BS9" s="81">
        <v>23</v>
      </c>
      <c r="BT9" s="82">
        <v>40333</v>
      </c>
      <c r="BU9" s="81">
        <v>10</v>
      </c>
      <c r="BV9" s="81">
        <v>98</v>
      </c>
      <c r="BX9" s="81">
        <v>22</v>
      </c>
      <c r="BY9" s="82">
        <v>40328</v>
      </c>
      <c r="BZ9" s="81">
        <v>10</v>
      </c>
      <c r="CA9" s="81">
        <v>79</v>
      </c>
      <c r="CC9" s="82">
        <v>40334</v>
      </c>
      <c r="CD9" s="81">
        <v>23</v>
      </c>
      <c r="CE9" s="81">
        <v>10</v>
      </c>
      <c r="CF9" s="81">
        <v>94</v>
      </c>
    </row>
    <row r="10" spans="1:84">
      <c r="A10" s="81">
        <v>15</v>
      </c>
      <c r="B10" s="82">
        <v>40277</v>
      </c>
      <c r="C10" s="81">
        <v>71</v>
      </c>
      <c r="D10" s="81">
        <v>91</v>
      </c>
      <c r="F10" s="81">
        <v>20</v>
      </c>
      <c r="G10" s="82">
        <v>40308</v>
      </c>
      <c r="H10" s="81">
        <v>71</v>
      </c>
      <c r="I10" s="81">
        <v>188</v>
      </c>
      <c r="K10" s="81">
        <v>21</v>
      </c>
      <c r="L10" s="82">
        <v>40316</v>
      </c>
      <c r="M10" s="81">
        <v>71</v>
      </c>
      <c r="N10" s="81">
        <v>140</v>
      </c>
      <c r="P10" s="81">
        <v>20</v>
      </c>
      <c r="Q10" s="82">
        <v>40311</v>
      </c>
      <c r="R10" s="81">
        <v>71</v>
      </c>
      <c r="S10" s="81">
        <v>94</v>
      </c>
      <c r="Z10" s="81">
        <v>22</v>
      </c>
      <c r="AA10" s="82">
        <v>40322</v>
      </c>
      <c r="AB10" s="81">
        <v>71</v>
      </c>
      <c r="AC10" s="81">
        <v>175</v>
      </c>
      <c r="AE10" s="81">
        <v>16</v>
      </c>
      <c r="AF10" s="82">
        <v>40282</v>
      </c>
      <c r="AG10" s="81">
        <v>41</v>
      </c>
      <c r="AH10" s="81">
        <v>140</v>
      </c>
      <c r="AJ10" s="81">
        <v>20</v>
      </c>
      <c r="AK10" s="82">
        <v>40308</v>
      </c>
      <c r="AL10" s="81">
        <v>41</v>
      </c>
      <c r="AM10" s="81">
        <v>151</v>
      </c>
      <c r="AO10" s="81">
        <v>21</v>
      </c>
      <c r="AP10" s="82">
        <v>40317</v>
      </c>
      <c r="AQ10" s="81">
        <v>41</v>
      </c>
      <c r="AR10" s="81">
        <v>104</v>
      </c>
      <c r="AT10" s="81">
        <v>20</v>
      </c>
      <c r="AU10" s="86">
        <v>40313</v>
      </c>
      <c r="AV10" s="85">
        <v>41</v>
      </c>
      <c r="AW10" s="85">
        <v>91</v>
      </c>
      <c r="AX10" s="85"/>
      <c r="AY10" s="85"/>
      <c r="AZ10" s="85"/>
      <c r="BA10" s="85"/>
      <c r="BB10" s="85"/>
      <c r="BC10" s="85"/>
      <c r="BD10" s="81">
        <v>21</v>
      </c>
      <c r="BE10" s="82">
        <v>40317</v>
      </c>
      <c r="BF10" s="81">
        <v>41</v>
      </c>
      <c r="BG10" s="81">
        <v>150</v>
      </c>
      <c r="BI10" s="81">
        <v>22</v>
      </c>
      <c r="BJ10" s="82">
        <v>40323</v>
      </c>
      <c r="BK10" s="87">
        <v>41</v>
      </c>
      <c r="BL10" s="81">
        <v>135</v>
      </c>
      <c r="BN10" s="81">
        <v>7</v>
      </c>
      <c r="BO10" s="82">
        <v>40220</v>
      </c>
      <c r="BP10" s="81">
        <v>10</v>
      </c>
      <c r="BQ10" s="81">
        <v>39</v>
      </c>
      <c r="BS10" s="81">
        <v>23</v>
      </c>
      <c r="BT10" s="82">
        <v>40333</v>
      </c>
      <c r="BU10" s="81">
        <v>10</v>
      </c>
      <c r="BV10" s="81">
        <v>93</v>
      </c>
      <c r="BX10" s="81">
        <v>23</v>
      </c>
      <c r="BY10" s="82">
        <v>40330</v>
      </c>
      <c r="BZ10" s="81">
        <v>10</v>
      </c>
      <c r="CA10" s="81">
        <v>75</v>
      </c>
      <c r="CC10" s="82">
        <v>40334</v>
      </c>
      <c r="CD10" s="81">
        <v>23</v>
      </c>
      <c r="CE10" s="81">
        <v>10</v>
      </c>
      <c r="CF10" s="81">
        <v>96</v>
      </c>
    </row>
    <row r="11" spans="1:84">
      <c r="A11" s="81">
        <v>15</v>
      </c>
      <c r="B11" s="82">
        <v>40278</v>
      </c>
      <c r="C11" s="81">
        <v>71</v>
      </c>
      <c r="D11" s="81">
        <v>87</v>
      </c>
      <c r="F11" s="81">
        <v>20</v>
      </c>
      <c r="G11" s="82">
        <v>40308</v>
      </c>
      <c r="H11" s="81">
        <v>71</v>
      </c>
      <c r="I11" s="81">
        <v>176</v>
      </c>
      <c r="K11" s="81">
        <v>21</v>
      </c>
      <c r="L11" s="82">
        <v>40316</v>
      </c>
      <c r="M11" s="81">
        <v>71</v>
      </c>
      <c r="N11" s="81">
        <v>179</v>
      </c>
      <c r="P11" s="81">
        <v>21</v>
      </c>
      <c r="Q11" s="82">
        <v>40316</v>
      </c>
      <c r="R11" s="87">
        <v>71</v>
      </c>
      <c r="S11" s="81">
        <v>154</v>
      </c>
      <c r="Z11" s="81">
        <v>22</v>
      </c>
      <c r="AA11" s="82">
        <v>40322</v>
      </c>
      <c r="AB11" s="81">
        <v>71</v>
      </c>
      <c r="AC11" s="81">
        <v>216</v>
      </c>
      <c r="AE11" s="81">
        <v>16</v>
      </c>
      <c r="AF11" s="82">
        <v>40282</v>
      </c>
      <c r="AG11" s="81">
        <v>41</v>
      </c>
      <c r="AH11" s="81">
        <v>90</v>
      </c>
      <c r="AJ11" s="81">
        <v>20</v>
      </c>
      <c r="AK11" s="82">
        <v>40308</v>
      </c>
      <c r="AL11" s="81">
        <v>41</v>
      </c>
      <c r="AM11" s="81">
        <v>130</v>
      </c>
      <c r="AO11" s="81">
        <v>21</v>
      </c>
      <c r="AP11" s="82">
        <v>40317</v>
      </c>
      <c r="AQ11" s="81">
        <v>41</v>
      </c>
      <c r="AR11" s="81">
        <v>125</v>
      </c>
      <c r="AT11" s="81">
        <v>20</v>
      </c>
      <c r="AU11" s="82">
        <v>40314</v>
      </c>
      <c r="AV11" s="87">
        <v>41</v>
      </c>
      <c r="AW11" s="81">
        <v>136</v>
      </c>
      <c r="BD11" s="81">
        <v>21</v>
      </c>
      <c r="BE11" s="82">
        <v>40317</v>
      </c>
      <c r="BF11" s="81">
        <v>41</v>
      </c>
      <c r="BG11" s="81">
        <v>140</v>
      </c>
      <c r="BI11" s="81">
        <v>22</v>
      </c>
      <c r="BJ11" s="82">
        <v>40323</v>
      </c>
      <c r="BK11" s="87">
        <v>41</v>
      </c>
      <c r="BL11" s="81">
        <v>125</v>
      </c>
      <c r="BN11" s="81">
        <v>7</v>
      </c>
      <c r="BO11" s="82">
        <v>40220</v>
      </c>
      <c r="BP11" s="81">
        <v>10</v>
      </c>
      <c r="BQ11" s="81">
        <v>38</v>
      </c>
      <c r="BS11" s="81">
        <v>23</v>
      </c>
      <c r="BT11" s="82">
        <v>40333</v>
      </c>
      <c r="BU11" s="81">
        <v>10</v>
      </c>
      <c r="BV11" s="81">
        <v>99</v>
      </c>
      <c r="BX11" s="81">
        <v>23</v>
      </c>
      <c r="BY11" s="82">
        <v>40330</v>
      </c>
      <c r="BZ11" s="81">
        <v>10</v>
      </c>
      <c r="CA11" s="81">
        <v>57</v>
      </c>
      <c r="CC11" s="82">
        <v>40334</v>
      </c>
      <c r="CD11" s="81">
        <v>23</v>
      </c>
      <c r="CE11" s="81">
        <v>10</v>
      </c>
      <c r="CF11" s="81">
        <v>99</v>
      </c>
    </row>
    <row r="12" spans="1:84">
      <c r="A12" s="81">
        <v>15</v>
      </c>
      <c r="B12" s="82">
        <v>40278</v>
      </c>
      <c r="C12" s="81">
        <v>71</v>
      </c>
      <c r="D12" s="81">
        <v>92</v>
      </c>
      <c r="F12" s="81">
        <v>20</v>
      </c>
      <c r="G12" s="82">
        <v>40308</v>
      </c>
      <c r="H12" s="81">
        <v>71</v>
      </c>
      <c r="I12" s="81">
        <v>165</v>
      </c>
      <c r="K12" s="81">
        <v>21</v>
      </c>
      <c r="L12" s="82">
        <v>40316</v>
      </c>
      <c r="M12" s="81">
        <v>71</v>
      </c>
      <c r="N12" s="81">
        <v>180</v>
      </c>
      <c r="P12" s="81">
        <v>21</v>
      </c>
      <c r="Q12" s="82">
        <v>40316</v>
      </c>
      <c r="R12" s="87">
        <v>71</v>
      </c>
      <c r="S12" s="81">
        <v>111</v>
      </c>
      <c r="Z12" s="81">
        <v>22</v>
      </c>
      <c r="AA12" s="82">
        <v>40322</v>
      </c>
      <c r="AB12" s="81">
        <v>71</v>
      </c>
      <c r="AC12" s="81">
        <v>193</v>
      </c>
      <c r="AE12" s="81">
        <v>16</v>
      </c>
      <c r="AF12" s="82">
        <v>40282</v>
      </c>
      <c r="AG12" s="81">
        <v>41</v>
      </c>
      <c r="AH12" s="81">
        <v>102</v>
      </c>
      <c r="AJ12" s="81">
        <v>20</v>
      </c>
      <c r="AK12" s="82">
        <v>40308</v>
      </c>
      <c r="AL12" s="81">
        <v>41</v>
      </c>
      <c r="AM12" s="81">
        <v>161</v>
      </c>
      <c r="AO12" s="81">
        <v>21</v>
      </c>
      <c r="AP12" s="82">
        <v>40317</v>
      </c>
      <c r="AQ12" s="81">
        <v>41</v>
      </c>
      <c r="AR12" s="81">
        <v>131</v>
      </c>
      <c r="AT12" s="81">
        <v>20</v>
      </c>
      <c r="AU12" s="82">
        <v>40314</v>
      </c>
      <c r="AV12" s="87">
        <v>41</v>
      </c>
      <c r="AW12" s="81">
        <v>108</v>
      </c>
      <c r="BD12" s="81">
        <v>21</v>
      </c>
      <c r="BE12" s="82">
        <v>40317</v>
      </c>
      <c r="BF12" s="81">
        <v>41</v>
      </c>
      <c r="BG12" s="81">
        <v>147</v>
      </c>
      <c r="BI12" s="81">
        <v>22</v>
      </c>
      <c r="BJ12" s="82">
        <v>40323</v>
      </c>
      <c r="BK12" s="87">
        <v>41</v>
      </c>
      <c r="BL12" s="81">
        <v>139</v>
      </c>
      <c r="BN12" s="81">
        <v>7</v>
      </c>
      <c r="BO12" s="82">
        <v>40220</v>
      </c>
      <c r="BP12" s="81">
        <v>10</v>
      </c>
      <c r="BQ12" s="81">
        <v>39</v>
      </c>
      <c r="BS12" s="81">
        <v>23</v>
      </c>
      <c r="BT12" s="82">
        <v>40333</v>
      </c>
      <c r="BU12" s="81">
        <v>10</v>
      </c>
      <c r="BV12" s="81">
        <v>87</v>
      </c>
      <c r="BX12" s="81">
        <v>26</v>
      </c>
      <c r="BY12" s="82">
        <v>40352</v>
      </c>
      <c r="BZ12" s="81">
        <v>10</v>
      </c>
      <c r="CA12" s="81">
        <v>77</v>
      </c>
      <c r="CC12" s="82">
        <v>40334</v>
      </c>
      <c r="CD12" s="81">
        <v>23</v>
      </c>
      <c r="CE12" s="81">
        <v>10</v>
      </c>
      <c r="CF12" s="81">
        <v>88</v>
      </c>
    </row>
    <row r="13" spans="1:84">
      <c r="A13" s="81">
        <v>16</v>
      </c>
      <c r="B13" s="82">
        <v>40282</v>
      </c>
      <c r="C13" s="81">
        <v>71</v>
      </c>
      <c r="D13" s="81">
        <v>96</v>
      </c>
      <c r="F13" s="81">
        <v>20</v>
      </c>
      <c r="G13" s="82">
        <v>40308</v>
      </c>
      <c r="H13" s="81">
        <v>71</v>
      </c>
      <c r="I13" s="81">
        <v>185</v>
      </c>
      <c r="K13" s="81">
        <v>21</v>
      </c>
      <c r="L13" s="82">
        <v>40321</v>
      </c>
      <c r="M13" s="81">
        <v>71</v>
      </c>
      <c r="N13" s="81">
        <v>180</v>
      </c>
      <c r="P13" s="81">
        <v>22</v>
      </c>
      <c r="Q13" s="82">
        <v>40322</v>
      </c>
      <c r="R13" s="87">
        <v>71</v>
      </c>
      <c r="S13" s="81">
        <v>164</v>
      </c>
      <c r="Z13" s="81">
        <v>22</v>
      </c>
      <c r="AA13" s="82">
        <v>40322</v>
      </c>
      <c r="AB13" s="81">
        <v>71</v>
      </c>
      <c r="AC13" s="81">
        <v>184</v>
      </c>
      <c r="AE13" s="81">
        <v>16</v>
      </c>
      <c r="AF13" s="82">
        <v>40282</v>
      </c>
      <c r="AG13" s="81">
        <v>41</v>
      </c>
      <c r="AH13" s="81">
        <v>87</v>
      </c>
      <c r="AJ13" s="81">
        <v>20</v>
      </c>
      <c r="AK13" s="82">
        <v>40308</v>
      </c>
      <c r="AL13" s="81">
        <v>41</v>
      </c>
      <c r="AM13" s="81">
        <v>129</v>
      </c>
      <c r="AO13" s="81">
        <v>21</v>
      </c>
      <c r="AP13" s="82">
        <v>40321</v>
      </c>
      <c r="AQ13" s="81">
        <v>41</v>
      </c>
      <c r="AR13" s="81">
        <v>143</v>
      </c>
      <c r="AT13" s="81">
        <v>20</v>
      </c>
      <c r="AU13" s="82">
        <v>40314</v>
      </c>
      <c r="AV13" s="87">
        <v>41</v>
      </c>
      <c r="AW13" s="81">
        <v>109</v>
      </c>
      <c r="BD13" s="81">
        <v>21</v>
      </c>
      <c r="BE13" s="82">
        <v>40317</v>
      </c>
      <c r="BF13" s="81">
        <v>41</v>
      </c>
      <c r="BG13" s="81">
        <v>137</v>
      </c>
      <c r="BI13" s="81">
        <v>22</v>
      </c>
      <c r="BJ13" s="82">
        <v>40323</v>
      </c>
      <c r="BK13" s="87">
        <v>41</v>
      </c>
      <c r="BL13" s="81">
        <v>130</v>
      </c>
      <c r="BN13" s="81">
        <v>7</v>
      </c>
      <c r="BO13" s="82">
        <v>40220</v>
      </c>
      <c r="BP13" s="81">
        <v>10</v>
      </c>
      <c r="BQ13" s="81">
        <v>37</v>
      </c>
      <c r="BS13" s="81">
        <v>23</v>
      </c>
      <c r="BT13" s="82">
        <v>40333</v>
      </c>
      <c r="BU13" s="81">
        <v>10</v>
      </c>
      <c r="BV13" s="81">
        <v>92</v>
      </c>
      <c r="BX13" s="81">
        <v>26</v>
      </c>
      <c r="BY13" s="82">
        <v>40352</v>
      </c>
      <c r="BZ13" s="81">
        <v>10</v>
      </c>
      <c r="CA13" s="81">
        <v>81</v>
      </c>
      <c r="CC13" s="82">
        <v>40334</v>
      </c>
      <c r="CD13" s="81">
        <v>23</v>
      </c>
      <c r="CE13" s="81">
        <v>10</v>
      </c>
      <c r="CF13" s="81">
        <v>89</v>
      </c>
    </row>
    <row r="14" spans="1:84">
      <c r="A14" s="81">
        <v>16</v>
      </c>
      <c r="B14" s="82">
        <v>40283</v>
      </c>
      <c r="C14" s="81">
        <v>71</v>
      </c>
      <c r="D14" s="81">
        <v>93</v>
      </c>
      <c r="F14" s="81">
        <v>20</v>
      </c>
      <c r="G14" s="82">
        <v>40308</v>
      </c>
      <c r="H14" s="81">
        <v>71</v>
      </c>
      <c r="I14" s="81">
        <v>168</v>
      </c>
      <c r="K14" s="81">
        <v>21</v>
      </c>
      <c r="L14" s="82">
        <v>40321</v>
      </c>
      <c r="M14" s="81">
        <v>71</v>
      </c>
      <c r="N14" s="81">
        <v>161</v>
      </c>
      <c r="P14" s="81">
        <v>22</v>
      </c>
      <c r="Q14" s="82">
        <v>40325</v>
      </c>
      <c r="R14" s="81">
        <v>71</v>
      </c>
      <c r="S14" s="81">
        <v>156</v>
      </c>
      <c r="Z14" s="81">
        <v>22</v>
      </c>
      <c r="AA14" s="82">
        <v>40322</v>
      </c>
      <c r="AB14" s="81">
        <v>71</v>
      </c>
      <c r="AC14" s="81">
        <v>203</v>
      </c>
      <c r="AE14" s="81">
        <v>16</v>
      </c>
      <c r="AF14" s="82">
        <v>40284</v>
      </c>
      <c r="AG14" s="81">
        <v>41</v>
      </c>
      <c r="AH14" s="81">
        <v>134</v>
      </c>
      <c r="AJ14" s="81">
        <v>20</v>
      </c>
      <c r="AK14" s="82">
        <v>40308</v>
      </c>
      <c r="AL14" s="81">
        <v>41</v>
      </c>
      <c r="AM14" s="81">
        <v>163</v>
      </c>
      <c r="AO14" s="81">
        <v>21</v>
      </c>
      <c r="AP14" s="82">
        <v>40321</v>
      </c>
      <c r="AQ14" s="81">
        <v>41</v>
      </c>
      <c r="AR14" s="81">
        <v>119</v>
      </c>
      <c r="AT14" s="81">
        <v>21</v>
      </c>
      <c r="AU14" s="82">
        <v>40316</v>
      </c>
      <c r="AV14" s="87">
        <v>41</v>
      </c>
      <c r="AW14" s="81">
        <v>129</v>
      </c>
      <c r="BD14" s="81">
        <v>21</v>
      </c>
      <c r="BE14" s="82">
        <v>40317</v>
      </c>
      <c r="BF14" s="81">
        <v>41</v>
      </c>
      <c r="BG14" s="81">
        <v>140</v>
      </c>
      <c r="BI14" s="81">
        <v>22</v>
      </c>
      <c r="BJ14" s="82">
        <v>40323</v>
      </c>
      <c r="BK14" s="87">
        <v>41</v>
      </c>
      <c r="BL14" s="81">
        <v>124</v>
      </c>
      <c r="BN14" s="81">
        <v>7</v>
      </c>
      <c r="BO14" s="82">
        <v>40220</v>
      </c>
      <c r="BP14" s="81">
        <v>10</v>
      </c>
      <c r="BQ14" s="81">
        <v>40</v>
      </c>
      <c r="BS14" s="81">
        <v>23</v>
      </c>
      <c r="BT14" s="82">
        <v>40333</v>
      </c>
      <c r="BU14" s="81">
        <v>10</v>
      </c>
      <c r="BV14" s="81">
        <v>88</v>
      </c>
      <c r="BX14" s="81">
        <v>26</v>
      </c>
      <c r="BY14" s="82">
        <v>40352</v>
      </c>
      <c r="BZ14" s="81">
        <v>10</v>
      </c>
      <c r="CA14" s="81">
        <v>80</v>
      </c>
      <c r="CC14" s="82">
        <v>40334</v>
      </c>
      <c r="CD14" s="81">
        <v>23</v>
      </c>
      <c r="CE14" s="81">
        <v>10</v>
      </c>
      <c r="CF14" s="81">
        <v>95</v>
      </c>
    </row>
    <row r="15" spans="1:84">
      <c r="A15" s="81">
        <v>16</v>
      </c>
      <c r="B15" s="82">
        <v>40283</v>
      </c>
      <c r="C15" s="81">
        <v>71</v>
      </c>
      <c r="D15" s="81">
        <v>102</v>
      </c>
      <c r="F15" s="81">
        <v>20</v>
      </c>
      <c r="G15" s="82">
        <v>40308</v>
      </c>
      <c r="H15" s="81">
        <v>71</v>
      </c>
      <c r="I15" s="81">
        <v>228</v>
      </c>
      <c r="K15" s="81">
        <v>21</v>
      </c>
      <c r="L15" s="82">
        <v>40321</v>
      </c>
      <c r="M15" s="81">
        <v>71</v>
      </c>
      <c r="N15" s="81">
        <v>208</v>
      </c>
      <c r="Z15" s="81">
        <v>22</v>
      </c>
      <c r="AA15" s="82">
        <v>40322</v>
      </c>
      <c r="AB15" s="81">
        <v>71</v>
      </c>
      <c r="AC15" s="81">
        <v>198</v>
      </c>
      <c r="AE15" s="81">
        <v>16</v>
      </c>
      <c r="AF15" s="82">
        <v>40284</v>
      </c>
      <c r="AG15" s="81">
        <v>41</v>
      </c>
      <c r="AH15" s="81">
        <v>153</v>
      </c>
      <c r="AJ15" s="81">
        <v>20</v>
      </c>
      <c r="AK15" s="82">
        <v>40308</v>
      </c>
      <c r="AL15" s="81">
        <v>41</v>
      </c>
      <c r="AM15" s="81">
        <v>152</v>
      </c>
      <c r="AO15" s="81">
        <v>21</v>
      </c>
      <c r="AP15" s="82">
        <v>40321</v>
      </c>
      <c r="AQ15" s="81">
        <v>41</v>
      </c>
      <c r="AR15" s="81">
        <v>137</v>
      </c>
      <c r="AT15" s="81">
        <v>21</v>
      </c>
      <c r="AU15" s="82">
        <v>40317</v>
      </c>
      <c r="AV15" s="87">
        <v>41</v>
      </c>
      <c r="AW15" s="81">
        <v>117</v>
      </c>
      <c r="BD15" s="81">
        <v>21</v>
      </c>
      <c r="BE15" s="82">
        <v>40317</v>
      </c>
      <c r="BF15" s="81">
        <v>41</v>
      </c>
      <c r="BG15" s="81">
        <v>147</v>
      </c>
      <c r="BI15" s="81">
        <v>22</v>
      </c>
      <c r="BJ15" s="82">
        <v>40323</v>
      </c>
      <c r="BK15" s="87">
        <v>41</v>
      </c>
      <c r="BL15" s="81">
        <v>137</v>
      </c>
      <c r="BN15" s="81">
        <v>7</v>
      </c>
      <c r="BO15" s="82">
        <v>40220</v>
      </c>
      <c r="BP15" s="81">
        <v>10</v>
      </c>
      <c r="BQ15" s="81">
        <v>39</v>
      </c>
      <c r="BS15" s="81">
        <v>23</v>
      </c>
      <c r="BT15" s="82">
        <v>40333</v>
      </c>
      <c r="BU15" s="81">
        <v>10</v>
      </c>
      <c r="BV15" s="81">
        <v>97</v>
      </c>
      <c r="BX15" s="81">
        <v>26</v>
      </c>
      <c r="BY15" s="82">
        <v>40353</v>
      </c>
      <c r="BZ15" s="81">
        <v>10</v>
      </c>
      <c r="CA15" s="81">
        <v>83</v>
      </c>
      <c r="CC15" s="82">
        <v>40334</v>
      </c>
      <c r="CD15" s="81">
        <v>23</v>
      </c>
      <c r="CE15" s="81">
        <v>10</v>
      </c>
      <c r="CF15" s="81">
        <v>99</v>
      </c>
    </row>
    <row r="16" spans="1:84">
      <c r="A16" s="81">
        <v>16</v>
      </c>
      <c r="B16" s="82">
        <v>40284</v>
      </c>
      <c r="C16" s="81">
        <v>71</v>
      </c>
      <c r="D16" s="81">
        <v>113</v>
      </c>
      <c r="F16" s="81">
        <v>20</v>
      </c>
      <c r="G16" s="82">
        <v>40308</v>
      </c>
      <c r="H16" s="81">
        <v>71</v>
      </c>
      <c r="I16" s="81">
        <v>168</v>
      </c>
      <c r="K16" s="81">
        <v>22</v>
      </c>
      <c r="L16" s="82">
        <v>40322</v>
      </c>
      <c r="M16" s="81">
        <v>71</v>
      </c>
      <c r="N16" s="81">
        <v>170</v>
      </c>
      <c r="Z16" s="81">
        <v>22</v>
      </c>
      <c r="AA16" s="82">
        <v>40322</v>
      </c>
      <c r="AB16" s="81">
        <v>71</v>
      </c>
      <c r="AC16" s="81">
        <v>220</v>
      </c>
      <c r="AE16" s="81">
        <v>16</v>
      </c>
      <c r="AF16" s="82">
        <v>40286</v>
      </c>
      <c r="AG16" s="81">
        <v>41</v>
      </c>
      <c r="AH16" s="81">
        <v>146</v>
      </c>
      <c r="AJ16" s="81">
        <v>20</v>
      </c>
      <c r="AK16" s="82">
        <v>40308</v>
      </c>
      <c r="AL16" s="81">
        <v>41</v>
      </c>
      <c r="AM16" s="81">
        <v>172</v>
      </c>
      <c r="AO16" s="81">
        <v>22</v>
      </c>
      <c r="AP16" s="82">
        <v>40324</v>
      </c>
      <c r="AQ16" s="81">
        <v>41</v>
      </c>
      <c r="AR16" s="81">
        <v>115</v>
      </c>
      <c r="AT16" s="81">
        <v>21</v>
      </c>
      <c r="AU16" s="82">
        <v>40317</v>
      </c>
      <c r="AV16" s="87">
        <v>41</v>
      </c>
      <c r="AW16" s="81">
        <v>104</v>
      </c>
      <c r="BD16" s="81">
        <v>21</v>
      </c>
      <c r="BE16" s="82">
        <v>40317</v>
      </c>
      <c r="BF16" s="81">
        <v>41</v>
      </c>
      <c r="BG16" s="81">
        <v>150</v>
      </c>
      <c r="BI16" s="81">
        <v>22</v>
      </c>
      <c r="BJ16" s="82">
        <v>40324</v>
      </c>
      <c r="BK16" s="81">
        <v>41</v>
      </c>
      <c r="BL16" s="81">
        <v>134</v>
      </c>
      <c r="BN16" s="81">
        <v>7</v>
      </c>
      <c r="BO16" s="82">
        <v>40220</v>
      </c>
      <c r="BP16" s="81">
        <v>10</v>
      </c>
      <c r="BQ16" s="81">
        <v>40</v>
      </c>
      <c r="BS16" s="81">
        <v>23</v>
      </c>
      <c r="BT16" s="82">
        <v>40333</v>
      </c>
      <c r="BU16" s="81">
        <v>10</v>
      </c>
      <c r="BV16" s="81">
        <v>88</v>
      </c>
      <c r="BX16" s="81">
        <v>26</v>
      </c>
      <c r="BY16" s="82">
        <v>40356</v>
      </c>
      <c r="BZ16" s="81">
        <v>10</v>
      </c>
      <c r="CA16" s="81">
        <v>78</v>
      </c>
      <c r="CC16" s="82">
        <v>40334</v>
      </c>
      <c r="CD16" s="81">
        <v>23</v>
      </c>
      <c r="CE16" s="81">
        <v>10</v>
      </c>
      <c r="CF16" s="81">
        <v>103</v>
      </c>
    </row>
    <row r="17" spans="1:84">
      <c r="A17" s="81">
        <v>16</v>
      </c>
      <c r="B17" s="82">
        <v>40284</v>
      </c>
      <c r="C17" s="81">
        <v>71</v>
      </c>
      <c r="D17" s="81">
        <v>89</v>
      </c>
      <c r="F17" s="81">
        <v>20</v>
      </c>
      <c r="G17" s="82">
        <v>40308</v>
      </c>
      <c r="H17" s="81">
        <v>71</v>
      </c>
      <c r="I17" s="81">
        <v>180</v>
      </c>
      <c r="K17" s="81">
        <v>22</v>
      </c>
      <c r="L17" s="82">
        <v>40322</v>
      </c>
      <c r="M17" s="81">
        <v>71</v>
      </c>
      <c r="N17" s="81">
        <v>165</v>
      </c>
      <c r="Z17" s="81">
        <v>22</v>
      </c>
      <c r="AA17" s="82">
        <v>40322</v>
      </c>
      <c r="AB17" s="81">
        <v>71</v>
      </c>
      <c r="AC17" s="81">
        <v>177</v>
      </c>
      <c r="AE17" s="81">
        <v>16</v>
      </c>
      <c r="AF17" s="82">
        <v>40286</v>
      </c>
      <c r="AG17" s="81">
        <v>41</v>
      </c>
      <c r="AH17" s="81">
        <v>133</v>
      </c>
      <c r="AJ17" s="81">
        <v>20</v>
      </c>
      <c r="AK17" s="82">
        <v>40308</v>
      </c>
      <c r="AL17" s="81">
        <v>41</v>
      </c>
      <c r="AM17" s="81">
        <v>132</v>
      </c>
      <c r="AO17" s="81">
        <v>22</v>
      </c>
      <c r="AP17" s="82">
        <v>40324</v>
      </c>
      <c r="AQ17" s="81">
        <v>41</v>
      </c>
      <c r="AR17" s="81">
        <v>129</v>
      </c>
      <c r="AT17" s="81">
        <v>21</v>
      </c>
      <c r="AU17" s="82">
        <v>40317</v>
      </c>
      <c r="AV17" s="87">
        <v>41</v>
      </c>
      <c r="AW17" s="81">
        <v>105</v>
      </c>
      <c r="BD17" s="81">
        <v>21</v>
      </c>
      <c r="BE17" s="82">
        <v>40317</v>
      </c>
      <c r="BF17" s="81">
        <v>41</v>
      </c>
      <c r="BG17" s="81">
        <v>147</v>
      </c>
      <c r="BI17" s="81">
        <v>22</v>
      </c>
      <c r="BJ17" s="82">
        <v>40324</v>
      </c>
      <c r="BK17" s="81">
        <v>41</v>
      </c>
      <c r="BL17" s="81">
        <v>140</v>
      </c>
      <c r="BN17" s="81">
        <v>7</v>
      </c>
      <c r="BO17" s="82">
        <v>40220</v>
      </c>
      <c r="BP17" s="81">
        <v>10</v>
      </c>
      <c r="BQ17" s="81">
        <v>40</v>
      </c>
      <c r="BS17" s="81">
        <v>23</v>
      </c>
      <c r="BT17" s="82">
        <v>40333</v>
      </c>
      <c r="BU17" s="81">
        <v>10</v>
      </c>
      <c r="BV17" s="81">
        <v>85</v>
      </c>
      <c r="BX17" s="81">
        <v>26</v>
      </c>
      <c r="BY17" s="82">
        <v>40356</v>
      </c>
      <c r="BZ17" s="81">
        <v>10</v>
      </c>
      <c r="CA17" s="81">
        <v>86</v>
      </c>
      <c r="CC17" s="82">
        <v>40335</v>
      </c>
      <c r="CD17" s="81">
        <v>23</v>
      </c>
      <c r="CE17" s="81">
        <v>10</v>
      </c>
      <c r="CF17" s="81">
        <v>101</v>
      </c>
    </row>
    <row r="18" spans="1:84">
      <c r="A18" s="81">
        <v>17</v>
      </c>
      <c r="B18" s="82">
        <v>40288</v>
      </c>
      <c r="C18" s="81">
        <v>71</v>
      </c>
      <c r="D18" s="81">
        <v>142</v>
      </c>
      <c r="F18" s="81">
        <v>20</v>
      </c>
      <c r="G18" s="82">
        <v>40308</v>
      </c>
      <c r="H18" s="81">
        <v>71</v>
      </c>
      <c r="I18" s="81">
        <v>173</v>
      </c>
      <c r="K18" s="81">
        <v>22</v>
      </c>
      <c r="L18" s="82">
        <v>40326</v>
      </c>
      <c r="M18" s="81">
        <v>71</v>
      </c>
      <c r="N18" s="81">
        <v>173</v>
      </c>
      <c r="Z18" s="81">
        <v>22</v>
      </c>
      <c r="AA18" s="82">
        <v>40323</v>
      </c>
      <c r="AB18" s="81">
        <v>71</v>
      </c>
      <c r="AC18" s="81">
        <v>165</v>
      </c>
      <c r="AE18" s="81">
        <v>16</v>
      </c>
      <c r="AF18" s="82">
        <v>40286</v>
      </c>
      <c r="AG18" s="81">
        <v>41</v>
      </c>
      <c r="AH18" s="81">
        <v>151</v>
      </c>
      <c r="AJ18" s="81">
        <v>20</v>
      </c>
      <c r="AK18" s="82">
        <v>40308</v>
      </c>
      <c r="AL18" s="81">
        <v>41</v>
      </c>
      <c r="AM18" s="81">
        <v>126</v>
      </c>
      <c r="AO18" s="81">
        <v>22</v>
      </c>
      <c r="AP18" s="82">
        <v>40326</v>
      </c>
      <c r="AQ18" s="81">
        <v>41</v>
      </c>
      <c r="AR18" s="81">
        <v>135</v>
      </c>
      <c r="AT18" s="81">
        <v>21</v>
      </c>
      <c r="AU18" s="82">
        <v>40317</v>
      </c>
      <c r="AV18" s="87">
        <v>41</v>
      </c>
      <c r="AW18" s="81">
        <v>113</v>
      </c>
      <c r="BD18" s="81">
        <v>21</v>
      </c>
      <c r="BE18" s="82">
        <v>40321</v>
      </c>
      <c r="BF18" s="81">
        <v>41</v>
      </c>
      <c r="BG18" s="81">
        <v>138</v>
      </c>
      <c r="BI18" s="81">
        <v>22</v>
      </c>
      <c r="BJ18" s="82">
        <v>40324</v>
      </c>
      <c r="BK18" s="81">
        <v>41</v>
      </c>
      <c r="BL18" s="81">
        <v>133</v>
      </c>
      <c r="BN18" s="81">
        <v>7</v>
      </c>
      <c r="BO18" s="82">
        <v>40221</v>
      </c>
      <c r="BP18" s="81">
        <v>10</v>
      </c>
      <c r="BQ18" s="81">
        <v>38</v>
      </c>
      <c r="BS18" s="81">
        <v>23</v>
      </c>
      <c r="BT18" s="82">
        <v>40333</v>
      </c>
      <c r="BU18" s="81">
        <v>10</v>
      </c>
      <c r="BV18" s="81">
        <v>97</v>
      </c>
      <c r="BX18" s="81">
        <v>27</v>
      </c>
      <c r="BY18" s="82">
        <v>40358</v>
      </c>
      <c r="BZ18" s="81">
        <v>10</v>
      </c>
      <c r="CA18" s="81">
        <v>84</v>
      </c>
      <c r="CC18" s="82">
        <v>40335</v>
      </c>
      <c r="CD18" s="81">
        <v>23</v>
      </c>
      <c r="CE18" s="81">
        <v>10</v>
      </c>
      <c r="CF18" s="81">
        <v>101</v>
      </c>
    </row>
    <row r="19" spans="1:84">
      <c r="A19" s="81">
        <v>17</v>
      </c>
      <c r="B19" s="82">
        <v>40288</v>
      </c>
      <c r="C19" s="81">
        <v>71</v>
      </c>
      <c r="D19" s="81">
        <v>89</v>
      </c>
      <c r="F19" s="81">
        <v>20</v>
      </c>
      <c r="G19" s="82">
        <v>40308</v>
      </c>
      <c r="H19" s="81">
        <v>71</v>
      </c>
      <c r="I19" s="81">
        <v>185</v>
      </c>
      <c r="K19" s="81">
        <v>22</v>
      </c>
      <c r="L19" s="82">
        <v>40326</v>
      </c>
      <c r="M19" s="81">
        <v>71</v>
      </c>
      <c r="N19" s="81">
        <v>184</v>
      </c>
      <c r="Z19" s="81">
        <v>22</v>
      </c>
      <c r="AA19" s="82">
        <v>40323</v>
      </c>
      <c r="AB19" s="81">
        <v>71</v>
      </c>
      <c r="AC19" s="81">
        <v>205</v>
      </c>
      <c r="AE19" s="81">
        <v>16</v>
      </c>
      <c r="AF19" s="82">
        <v>40286</v>
      </c>
      <c r="AG19" s="81">
        <v>41</v>
      </c>
      <c r="AH19" s="81">
        <v>131</v>
      </c>
      <c r="AJ19" s="81">
        <v>20</v>
      </c>
      <c r="AK19" s="82">
        <v>40308</v>
      </c>
      <c r="AL19" s="81">
        <v>41</v>
      </c>
      <c r="AM19" s="81">
        <v>117</v>
      </c>
      <c r="AO19" s="81">
        <v>22</v>
      </c>
      <c r="AP19" s="82">
        <v>40326</v>
      </c>
      <c r="AQ19" s="81">
        <v>41</v>
      </c>
      <c r="AR19" s="81">
        <v>126</v>
      </c>
      <c r="AT19" s="81">
        <v>21</v>
      </c>
      <c r="AU19" s="82">
        <v>40317</v>
      </c>
      <c r="AV19" s="87">
        <v>41</v>
      </c>
      <c r="AW19" s="81">
        <v>98</v>
      </c>
      <c r="BD19" s="81">
        <v>21</v>
      </c>
      <c r="BE19" s="82">
        <v>40321</v>
      </c>
      <c r="BF19" s="81">
        <v>41</v>
      </c>
      <c r="BG19" s="81">
        <v>149</v>
      </c>
      <c r="BI19" s="81">
        <v>22</v>
      </c>
      <c r="BJ19" s="82">
        <v>40324</v>
      </c>
      <c r="BK19" s="81">
        <v>41</v>
      </c>
      <c r="BL19" s="81">
        <v>136</v>
      </c>
      <c r="BN19" s="81">
        <v>7</v>
      </c>
      <c r="BO19" s="82">
        <v>40221</v>
      </c>
      <c r="BP19" s="81">
        <v>10</v>
      </c>
      <c r="BQ19" s="81">
        <v>38</v>
      </c>
      <c r="BS19" s="81">
        <v>23</v>
      </c>
      <c r="BT19" s="82">
        <v>40333</v>
      </c>
      <c r="BU19" s="81">
        <v>10</v>
      </c>
      <c r="BV19" s="81">
        <v>101</v>
      </c>
      <c r="BX19" s="81">
        <v>27</v>
      </c>
      <c r="BY19" s="82">
        <v>40361</v>
      </c>
      <c r="BZ19" s="81">
        <v>10</v>
      </c>
      <c r="CA19" s="81">
        <v>88</v>
      </c>
      <c r="CC19" s="82">
        <v>40335</v>
      </c>
      <c r="CD19" s="81">
        <v>23</v>
      </c>
      <c r="CE19" s="81">
        <v>10</v>
      </c>
      <c r="CF19" s="81">
        <v>96</v>
      </c>
    </row>
    <row r="20" spans="1:84">
      <c r="A20" s="81">
        <v>17</v>
      </c>
      <c r="B20" s="82">
        <v>40288</v>
      </c>
      <c r="C20" s="81">
        <v>71</v>
      </c>
      <c r="D20" s="81">
        <v>85</v>
      </c>
      <c r="F20" s="81">
        <v>20</v>
      </c>
      <c r="G20" s="82">
        <v>40308</v>
      </c>
      <c r="H20" s="81">
        <v>71</v>
      </c>
      <c r="I20" s="81">
        <v>170</v>
      </c>
      <c r="K20" s="81">
        <v>22</v>
      </c>
      <c r="L20" s="82">
        <v>40326</v>
      </c>
      <c r="M20" s="81">
        <v>71</v>
      </c>
      <c r="N20" s="81">
        <v>163</v>
      </c>
      <c r="Z20" s="81">
        <v>22</v>
      </c>
      <c r="AA20" s="82">
        <v>40323</v>
      </c>
      <c r="AB20" s="81">
        <v>71</v>
      </c>
      <c r="AC20" s="81">
        <v>207</v>
      </c>
      <c r="AE20" s="81">
        <v>16</v>
      </c>
      <c r="AF20" s="82">
        <v>40286</v>
      </c>
      <c r="AG20" s="81">
        <v>41</v>
      </c>
      <c r="AH20" s="81">
        <v>123</v>
      </c>
      <c r="AJ20" s="81">
        <v>20</v>
      </c>
      <c r="AK20" s="82">
        <v>40308</v>
      </c>
      <c r="AL20" s="81">
        <v>41</v>
      </c>
      <c r="AM20" s="81">
        <v>126</v>
      </c>
      <c r="AO20" s="81">
        <v>22</v>
      </c>
      <c r="AP20" s="82">
        <v>40326</v>
      </c>
      <c r="AQ20" s="81">
        <v>41</v>
      </c>
      <c r="AR20" s="81">
        <v>108</v>
      </c>
      <c r="AT20" s="81">
        <v>21</v>
      </c>
      <c r="AU20" s="82">
        <v>40317</v>
      </c>
      <c r="AV20" s="87">
        <v>41</v>
      </c>
      <c r="AW20" s="81">
        <v>110</v>
      </c>
      <c r="BD20" s="81">
        <v>21</v>
      </c>
      <c r="BE20" s="82">
        <v>40321</v>
      </c>
      <c r="BF20" s="81">
        <v>41</v>
      </c>
      <c r="BG20" s="81">
        <v>138</v>
      </c>
      <c r="BI20" s="81">
        <v>22</v>
      </c>
      <c r="BJ20" s="82">
        <v>40324</v>
      </c>
      <c r="BK20" s="81">
        <v>41</v>
      </c>
      <c r="BL20" s="81">
        <v>120</v>
      </c>
      <c r="BN20" s="81">
        <v>7</v>
      </c>
      <c r="BO20" s="82">
        <v>40221</v>
      </c>
      <c r="BP20" s="81">
        <v>10</v>
      </c>
      <c r="BQ20" s="81">
        <v>36</v>
      </c>
      <c r="BS20" s="81">
        <v>23</v>
      </c>
      <c r="BT20" s="82">
        <v>40333</v>
      </c>
      <c r="BU20" s="81">
        <v>10</v>
      </c>
      <c r="BV20" s="81">
        <v>97</v>
      </c>
      <c r="BX20" s="81">
        <v>27</v>
      </c>
      <c r="BY20" s="82">
        <v>40361</v>
      </c>
      <c r="BZ20" s="81">
        <v>10</v>
      </c>
      <c r="CA20" s="81">
        <v>77</v>
      </c>
      <c r="CC20" s="82">
        <v>40335</v>
      </c>
      <c r="CD20" s="81">
        <v>23</v>
      </c>
      <c r="CE20" s="81">
        <v>10</v>
      </c>
      <c r="CF20" s="81">
        <v>98</v>
      </c>
    </row>
    <row r="21" spans="1:84">
      <c r="A21" s="81">
        <v>17</v>
      </c>
      <c r="B21" s="82">
        <v>40288</v>
      </c>
      <c r="C21" s="81">
        <v>71</v>
      </c>
      <c r="D21" s="81">
        <v>92</v>
      </c>
      <c r="F21" s="81">
        <v>20</v>
      </c>
      <c r="G21" s="82">
        <v>40308</v>
      </c>
      <c r="H21" s="81">
        <v>71</v>
      </c>
      <c r="I21" s="81">
        <v>168</v>
      </c>
      <c r="K21" s="81">
        <v>22</v>
      </c>
      <c r="L21" s="82">
        <v>40327</v>
      </c>
      <c r="M21" s="81">
        <v>71</v>
      </c>
      <c r="N21" s="81">
        <v>183</v>
      </c>
      <c r="Z21" s="81">
        <v>22</v>
      </c>
      <c r="AA21" s="82">
        <v>40323</v>
      </c>
      <c r="AB21" s="81">
        <v>71</v>
      </c>
      <c r="AC21" s="81">
        <v>188</v>
      </c>
      <c r="AE21" s="81">
        <v>16</v>
      </c>
      <c r="AF21" s="82">
        <v>40286</v>
      </c>
      <c r="AG21" s="81">
        <v>41</v>
      </c>
      <c r="AH21" s="81">
        <v>146</v>
      </c>
      <c r="AJ21" s="81">
        <v>20</v>
      </c>
      <c r="AK21" s="82">
        <v>40308</v>
      </c>
      <c r="AL21" s="81">
        <v>41</v>
      </c>
      <c r="AM21" s="81">
        <v>145</v>
      </c>
      <c r="AO21" s="81">
        <v>22</v>
      </c>
      <c r="AP21" s="82">
        <v>40326</v>
      </c>
      <c r="AQ21" s="81">
        <v>41</v>
      </c>
      <c r="AR21" s="81">
        <v>148</v>
      </c>
      <c r="AT21" s="81">
        <v>22</v>
      </c>
      <c r="AU21" s="82">
        <v>40322</v>
      </c>
      <c r="AV21" s="87">
        <v>41</v>
      </c>
      <c r="AW21" s="81">
        <v>143</v>
      </c>
      <c r="BD21" s="81">
        <v>21</v>
      </c>
      <c r="BE21" s="82">
        <v>40321</v>
      </c>
      <c r="BF21" s="81">
        <v>41</v>
      </c>
      <c r="BG21" s="81">
        <v>133</v>
      </c>
      <c r="BI21" s="81">
        <v>22</v>
      </c>
      <c r="BJ21" s="82">
        <v>40324</v>
      </c>
      <c r="BK21" s="81">
        <v>41</v>
      </c>
      <c r="BL21" s="81">
        <v>135</v>
      </c>
      <c r="BN21" s="81">
        <v>7</v>
      </c>
      <c r="BO21" s="82">
        <v>40221</v>
      </c>
      <c r="BP21" s="81">
        <v>10</v>
      </c>
      <c r="BQ21" s="81">
        <v>40</v>
      </c>
      <c r="BS21" s="81">
        <v>23</v>
      </c>
      <c r="BT21" s="82">
        <v>40333</v>
      </c>
      <c r="BU21" s="81">
        <v>10</v>
      </c>
      <c r="BV21" s="81">
        <v>95</v>
      </c>
      <c r="BX21" s="81">
        <v>27</v>
      </c>
      <c r="BY21" s="82">
        <v>40361</v>
      </c>
      <c r="BZ21" s="81">
        <v>10</v>
      </c>
      <c r="CA21" s="81">
        <v>81</v>
      </c>
      <c r="CC21" s="82">
        <v>40335</v>
      </c>
      <c r="CD21" s="81">
        <v>23</v>
      </c>
      <c r="CE21" s="81">
        <v>10</v>
      </c>
      <c r="CF21" s="81">
        <v>93</v>
      </c>
    </row>
    <row r="22" spans="1:84">
      <c r="A22" s="81">
        <v>17</v>
      </c>
      <c r="B22" s="82">
        <v>40288</v>
      </c>
      <c r="C22" s="81">
        <v>71</v>
      </c>
      <c r="D22" s="81">
        <v>136</v>
      </c>
      <c r="F22" s="81">
        <v>20</v>
      </c>
      <c r="G22" s="82">
        <v>40308</v>
      </c>
      <c r="H22" s="81">
        <v>71</v>
      </c>
      <c r="I22" s="81">
        <v>170</v>
      </c>
      <c r="K22" s="81">
        <v>22</v>
      </c>
      <c r="L22" s="82">
        <v>40327</v>
      </c>
      <c r="M22" s="81">
        <v>71</v>
      </c>
      <c r="N22" s="81">
        <v>166</v>
      </c>
      <c r="Z22" s="81">
        <v>22</v>
      </c>
      <c r="AA22" s="82">
        <v>40323</v>
      </c>
      <c r="AB22" s="81">
        <v>71</v>
      </c>
      <c r="AC22" s="81">
        <v>199</v>
      </c>
      <c r="AE22" s="81">
        <v>17</v>
      </c>
      <c r="AF22" s="82">
        <v>40287</v>
      </c>
      <c r="AG22" s="81">
        <v>41</v>
      </c>
      <c r="AH22" s="81">
        <v>146</v>
      </c>
      <c r="AJ22" s="81">
        <v>20</v>
      </c>
      <c r="AK22" s="82">
        <v>40308</v>
      </c>
      <c r="AL22" s="81">
        <v>41</v>
      </c>
      <c r="AM22" s="81">
        <v>137</v>
      </c>
      <c r="AO22" s="81">
        <v>22</v>
      </c>
      <c r="AP22" s="82">
        <v>40326</v>
      </c>
      <c r="AQ22" s="81">
        <v>41</v>
      </c>
      <c r="AR22" s="81">
        <v>113</v>
      </c>
      <c r="AT22" s="81">
        <v>22</v>
      </c>
      <c r="AU22" s="82">
        <v>40322</v>
      </c>
      <c r="AV22" s="87">
        <v>41</v>
      </c>
      <c r="AW22" s="81">
        <v>129</v>
      </c>
      <c r="BD22" s="81">
        <v>21</v>
      </c>
      <c r="BE22" s="82">
        <v>40321</v>
      </c>
      <c r="BF22" s="81">
        <v>41</v>
      </c>
      <c r="BG22" s="81">
        <v>133</v>
      </c>
      <c r="BI22" s="81">
        <v>22</v>
      </c>
      <c r="BJ22" s="82">
        <v>40324</v>
      </c>
      <c r="BK22" s="81">
        <v>41</v>
      </c>
      <c r="BL22" s="81">
        <v>136</v>
      </c>
      <c r="BN22" s="81">
        <v>7</v>
      </c>
      <c r="BO22" s="82">
        <v>40221</v>
      </c>
      <c r="BP22" s="81">
        <v>10</v>
      </c>
      <c r="BQ22" s="81">
        <v>38</v>
      </c>
      <c r="BS22" s="81">
        <v>23</v>
      </c>
      <c r="BT22" s="82">
        <v>40333</v>
      </c>
      <c r="BU22" s="81">
        <v>10</v>
      </c>
      <c r="BV22" s="81">
        <v>100</v>
      </c>
      <c r="BX22" s="81">
        <v>27</v>
      </c>
      <c r="BY22" s="82">
        <v>40362</v>
      </c>
      <c r="BZ22" s="81">
        <v>10</v>
      </c>
      <c r="CA22" s="81">
        <v>82</v>
      </c>
      <c r="CC22" s="82">
        <v>40335</v>
      </c>
      <c r="CD22" s="81">
        <v>23</v>
      </c>
      <c r="CE22" s="81">
        <v>10</v>
      </c>
      <c r="CF22" s="81">
        <v>99</v>
      </c>
    </row>
    <row r="23" spans="1:84">
      <c r="A23" s="81">
        <v>17</v>
      </c>
      <c r="B23" s="82">
        <v>40288</v>
      </c>
      <c r="C23" s="81">
        <v>71</v>
      </c>
      <c r="D23" s="81">
        <v>94</v>
      </c>
      <c r="F23" s="81">
        <v>20</v>
      </c>
      <c r="G23" s="82">
        <v>40308</v>
      </c>
      <c r="H23" s="81">
        <v>71</v>
      </c>
      <c r="I23" s="81">
        <v>214</v>
      </c>
      <c r="K23" s="81">
        <v>22</v>
      </c>
      <c r="L23" s="82">
        <v>40327</v>
      </c>
      <c r="M23" s="81">
        <v>71</v>
      </c>
      <c r="N23" s="81">
        <v>160</v>
      </c>
      <c r="Z23" s="81">
        <v>22</v>
      </c>
      <c r="AA23" s="82">
        <v>40324</v>
      </c>
      <c r="AB23" s="81">
        <v>71</v>
      </c>
      <c r="AC23" s="81">
        <v>183</v>
      </c>
      <c r="AE23" s="81">
        <v>17</v>
      </c>
      <c r="AF23" s="82">
        <v>40287</v>
      </c>
      <c r="AG23" s="81">
        <v>41</v>
      </c>
      <c r="AH23" s="81">
        <v>141</v>
      </c>
      <c r="AJ23" s="81">
        <v>20</v>
      </c>
      <c r="AK23" s="82">
        <v>40308</v>
      </c>
      <c r="AL23" s="81">
        <v>41</v>
      </c>
      <c r="AM23" s="81">
        <v>127</v>
      </c>
      <c r="AO23" s="81">
        <v>22</v>
      </c>
      <c r="AP23" s="82">
        <v>40326</v>
      </c>
      <c r="AQ23" s="81">
        <v>41</v>
      </c>
      <c r="AR23" s="81">
        <v>140</v>
      </c>
      <c r="AT23" s="81">
        <v>22</v>
      </c>
      <c r="AU23" s="82">
        <v>40322</v>
      </c>
      <c r="AV23" s="87">
        <v>41</v>
      </c>
      <c r="AW23" s="81">
        <v>126</v>
      </c>
      <c r="BD23" s="81">
        <v>21</v>
      </c>
      <c r="BE23" s="82">
        <v>40321</v>
      </c>
      <c r="BF23" s="81">
        <v>41</v>
      </c>
      <c r="BG23" s="81">
        <v>146</v>
      </c>
      <c r="BI23" s="81">
        <v>22</v>
      </c>
      <c r="BJ23" s="82">
        <v>40325</v>
      </c>
      <c r="BK23" s="81">
        <v>41</v>
      </c>
      <c r="BL23" s="81">
        <v>143</v>
      </c>
      <c r="BN23" s="81">
        <v>7</v>
      </c>
      <c r="BO23" s="82">
        <v>40222</v>
      </c>
      <c r="BP23" s="81">
        <v>10</v>
      </c>
      <c r="BQ23" s="81">
        <v>38</v>
      </c>
      <c r="BS23" s="81">
        <v>23</v>
      </c>
      <c r="BT23" s="82">
        <v>40333</v>
      </c>
      <c r="BU23" s="81">
        <v>10</v>
      </c>
      <c r="BV23" s="81">
        <v>102</v>
      </c>
      <c r="BX23" s="81">
        <v>27</v>
      </c>
      <c r="BY23" s="82">
        <v>40363</v>
      </c>
      <c r="BZ23" s="81">
        <v>10</v>
      </c>
      <c r="CA23" s="81">
        <v>79</v>
      </c>
      <c r="CC23" s="82">
        <v>40335</v>
      </c>
      <c r="CD23" s="81">
        <v>23</v>
      </c>
      <c r="CE23" s="81">
        <v>10</v>
      </c>
      <c r="CF23" s="81">
        <v>91</v>
      </c>
    </row>
    <row r="24" spans="1:84">
      <c r="A24" s="81">
        <v>17</v>
      </c>
      <c r="B24" s="82">
        <v>40288</v>
      </c>
      <c r="C24" s="81">
        <v>71</v>
      </c>
      <c r="D24" s="81">
        <v>80</v>
      </c>
      <c r="F24" s="81">
        <v>20</v>
      </c>
      <c r="G24" s="82">
        <v>40308</v>
      </c>
      <c r="H24" s="81">
        <v>71</v>
      </c>
      <c r="I24" s="81">
        <v>247</v>
      </c>
      <c r="K24" s="81">
        <v>22</v>
      </c>
      <c r="L24" s="82">
        <v>40327</v>
      </c>
      <c r="M24" s="81">
        <v>71</v>
      </c>
      <c r="N24" s="81">
        <v>190</v>
      </c>
      <c r="Z24" s="81">
        <v>22</v>
      </c>
      <c r="AA24" s="82">
        <v>40328</v>
      </c>
      <c r="AB24" s="81">
        <v>71</v>
      </c>
      <c r="AC24" s="81">
        <v>230</v>
      </c>
      <c r="AE24" s="81">
        <v>17</v>
      </c>
      <c r="AF24" s="82">
        <v>40287</v>
      </c>
      <c r="AG24" s="81">
        <v>41</v>
      </c>
      <c r="AH24" s="81">
        <v>138</v>
      </c>
      <c r="AJ24" s="81">
        <v>20</v>
      </c>
      <c r="AK24" s="82">
        <v>40308</v>
      </c>
      <c r="AL24" s="81">
        <v>41</v>
      </c>
      <c r="AM24" s="81">
        <v>144</v>
      </c>
      <c r="AO24" s="81">
        <v>22</v>
      </c>
      <c r="AP24" s="82">
        <v>40327</v>
      </c>
      <c r="AQ24" s="81">
        <v>41</v>
      </c>
      <c r="AR24" s="81">
        <v>139</v>
      </c>
      <c r="AT24" s="81">
        <v>22</v>
      </c>
      <c r="AU24" s="82">
        <v>40323</v>
      </c>
      <c r="AV24" s="87">
        <v>41</v>
      </c>
      <c r="AW24" s="81">
        <v>118</v>
      </c>
      <c r="BD24" s="81">
        <v>21</v>
      </c>
      <c r="BE24" s="82">
        <v>40321</v>
      </c>
      <c r="BF24" s="81">
        <v>41</v>
      </c>
      <c r="BG24" s="81">
        <v>127</v>
      </c>
      <c r="BI24" s="81">
        <v>22</v>
      </c>
      <c r="BJ24" s="82">
        <v>40325</v>
      </c>
      <c r="BK24" s="81">
        <v>41</v>
      </c>
      <c r="BL24" s="81">
        <v>130</v>
      </c>
      <c r="BN24" s="81">
        <v>7</v>
      </c>
      <c r="BO24" s="82">
        <v>40222</v>
      </c>
      <c r="BP24" s="81">
        <v>10</v>
      </c>
      <c r="BQ24" s="81">
        <v>38</v>
      </c>
      <c r="BS24" s="81">
        <v>23</v>
      </c>
      <c r="BT24" s="82">
        <v>40333</v>
      </c>
      <c r="BU24" s="81">
        <v>10</v>
      </c>
      <c r="BV24" s="81">
        <v>95</v>
      </c>
      <c r="BX24" s="81">
        <v>27</v>
      </c>
      <c r="BY24" s="82">
        <v>40363</v>
      </c>
      <c r="BZ24" s="81">
        <v>10</v>
      </c>
      <c r="CA24" s="81">
        <v>79</v>
      </c>
      <c r="CC24" s="82">
        <v>40335</v>
      </c>
      <c r="CD24" s="81">
        <v>23</v>
      </c>
      <c r="CE24" s="81">
        <v>10</v>
      </c>
      <c r="CF24" s="81">
        <v>83</v>
      </c>
    </row>
    <row r="25" spans="1:84">
      <c r="A25" s="81">
        <v>17</v>
      </c>
      <c r="B25" s="82">
        <v>40288</v>
      </c>
      <c r="C25" s="81">
        <v>71</v>
      </c>
      <c r="D25" s="81">
        <v>100</v>
      </c>
      <c r="F25" s="81">
        <v>20</v>
      </c>
      <c r="G25" s="82">
        <v>40308</v>
      </c>
      <c r="H25" s="81">
        <v>71</v>
      </c>
      <c r="I25" s="81">
        <v>185</v>
      </c>
      <c r="K25" s="81">
        <v>22</v>
      </c>
      <c r="L25" s="82">
        <v>40327</v>
      </c>
      <c r="M25" s="81">
        <v>71</v>
      </c>
      <c r="N25" s="81">
        <v>153</v>
      </c>
      <c r="Z25" s="81">
        <v>22</v>
      </c>
      <c r="AA25" s="82">
        <v>40328</v>
      </c>
      <c r="AB25" s="81">
        <v>71</v>
      </c>
      <c r="AC25" s="81">
        <v>189</v>
      </c>
      <c r="AE25" s="81">
        <v>17</v>
      </c>
      <c r="AF25" s="82">
        <v>40287</v>
      </c>
      <c r="AG25" s="81">
        <v>41</v>
      </c>
      <c r="AH25" s="81">
        <v>146</v>
      </c>
      <c r="AJ25" s="81">
        <v>20</v>
      </c>
      <c r="AK25" s="82">
        <v>40308</v>
      </c>
      <c r="AL25" s="81">
        <v>41</v>
      </c>
      <c r="AM25" s="81">
        <v>135</v>
      </c>
      <c r="AO25" s="81">
        <v>22</v>
      </c>
      <c r="AP25" s="82">
        <v>40327</v>
      </c>
      <c r="AQ25" s="81">
        <v>41</v>
      </c>
      <c r="AR25" s="81">
        <v>118</v>
      </c>
      <c r="AT25" s="81">
        <v>22</v>
      </c>
      <c r="AU25" s="82">
        <v>40323</v>
      </c>
      <c r="AV25" s="87">
        <v>41</v>
      </c>
      <c r="AW25" s="81">
        <v>111</v>
      </c>
      <c r="BD25" s="81">
        <v>21</v>
      </c>
      <c r="BE25" s="82">
        <v>40321</v>
      </c>
      <c r="BF25" s="81">
        <v>41</v>
      </c>
      <c r="BG25" s="81">
        <v>129</v>
      </c>
      <c r="BI25" s="81">
        <v>22</v>
      </c>
      <c r="BJ25" s="82">
        <v>40325</v>
      </c>
      <c r="BK25" s="81">
        <v>41</v>
      </c>
      <c r="BL25" s="81">
        <v>142</v>
      </c>
      <c r="BN25" s="81">
        <v>7</v>
      </c>
      <c r="BO25" s="82">
        <v>40222</v>
      </c>
      <c r="BP25" s="81">
        <v>10</v>
      </c>
      <c r="BQ25" s="81">
        <v>37</v>
      </c>
      <c r="BS25" s="81">
        <v>23</v>
      </c>
      <c r="BT25" s="82">
        <v>40333</v>
      </c>
      <c r="BU25" s="81">
        <v>10</v>
      </c>
      <c r="BV25" s="81">
        <v>100</v>
      </c>
      <c r="BX25" s="81">
        <v>27</v>
      </c>
      <c r="BY25" s="82">
        <v>40363</v>
      </c>
      <c r="BZ25" s="81">
        <v>10</v>
      </c>
      <c r="CA25" s="81">
        <v>86</v>
      </c>
      <c r="CC25" s="82">
        <v>40335</v>
      </c>
      <c r="CD25" s="81">
        <v>23</v>
      </c>
      <c r="CE25" s="81">
        <v>10</v>
      </c>
      <c r="CF25" s="81">
        <v>89</v>
      </c>
    </row>
    <row r="26" spans="1:84">
      <c r="A26" s="81">
        <v>17</v>
      </c>
      <c r="B26" s="82">
        <v>40288</v>
      </c>
      <c r="C26" s="81">
        <v>71</v>
      </c>
      <c r="D26" s="81">
        <v>87</v>
      </c>
      <c r="F26" s="81">
        <v>20</v>
      </c>
      <c r="G26" s="82">
        <v>40308</v>
      </c>
      <c r="H26" s="81">
        <v>71</v>
      </c>
      <c r="I26" s="81">
        <v>165</v>
      </c>
      <c r="K26" s="81">
        <v>22</v>
      </c>
      <c r="L26" s="82">
        <v>40327</v>
      </c>
      <c r="M26" s="81">
        <v>71</v>
      </c>
      <c r="N26" s="81">
        <v>156</v>
      </c>
      <c r="Z26" s="81">
        <v>22</v>
      </c>
      <c r="AA26" s="82">
        <v>40328</v>
      </c>
      <c r="AB26" s="81">
        <v>71</v>
      </c>
      <c r="AC26" s="81">
        <v>192</v>
      </c>
      <c r="AE26" s="81">
        <v>17</v>
      </c>
      <c r="AF26" s="82">
        <v>40287</v>
      </c>
      <c r="AG26" s="81">
        <v>41</v>
      </c>
      <c r="AH26" s="81">
        <v>136</v>
      </c>
      <c r="AJ26" s="81">
        <v>20</v>
      </c>
      <c r="AK26" s="82">
        <v>40308</v>
      </c>
      <c r="AL26" s="81">
        <v>41</v>
      </c>
      <c r="AM26" s="81">
        <v>139</v>
      </c>
      <c r="AO26" s="81">
        <v>22</v>
      </c>
      <c r="AP26" s="82">
        <v>40327</v>
      </c>
      <c r="AQ26" s="81">
        <v>41</v>
      </c>
      <c r="AR26" s="81">
        <v>115</v>
      </c>
      <c r="AT26" s="81">
        <v>22</v>
      </c>
      <c r="AU26" s="82">
        <v>40323</v>
      </c>
      <c r="AV26" s="87">
        <v>41</v>
      </c>
      <c r="AW26" s="81">
        <v>97</v>
      </c>
      <c r="BD26" s="81">
        <v>21</v>
      </c>
      <c r="BE26" s="82">
        <v>40321</v>
      </c>
      <c r="BF26" s="81">
        <v>41</v>
      </c>
      <c r="BG26" s="81">
        <v>130</v>
      </c>
      <c r="BI26" s="81">
        <v>22</v>
      </c>
      <c r="BJ26" s="82">
        <v>40325</v>
      </c>
      <c r="BK26" s="81">
        <v>41</v>
      </c>
      <c r="BL26" s="81">
        <v>113</v>
      </c>
      <c r="BN26" s="81">
        <v>7</v>
      </c>
      <c r="BO26" s="82">
        <v>40222</v>
      </c>
      <c r="BP26" s="81">
        <v>10</v>
      </c>
      <c r="BQ26" s="81">
        <v>38</v>
      </c>
      <c r="BS26" s="81">
        <v>23</v>
      </c>
      <c r="BT26" s="82">
        <v>40333</v>
      </c>
      <c r="BU26" s="81">
        <v>10</v>
      </c>
      <c r="BV26" s="81">
        <v>97</v>
      </c>
      <c r="BX26" s="81">
        <v>28</v>
      </c>
      <c r="BY26" s="82">
        <v>40365</v>
      </c>
      <c r="BZ26" s="81">
        <v>10</v>
      </c>
      <c r="CA26" s="81">
        <v>86</v>
      </c>
      <c r="CC26" s="82">
        <v>40335</v>
      </c>
      <c r="CD26" s="81">
        <v>23</v>
      </c>
      <c r="CE26" s="81">
        <v>10</v>
      </c>
      <c r="CF26" s="81">
        <v>92</v>
      </c>
    </row>
    <row r="27" spans="1:84">
      <c r="A27" s="81">
        <v>17</v>
      </c>
      <c r="B27" s="82">
        <v>40288</v>
      </c>
      <c r="C27" s="81">
        <v>71</v>
      </c>
      <c r="D27" s="81">
        <v>82</v>
      </c>
      <c r="F27" s="81">
        <v>20</v>
      </c>
      <c r="G27" s="82">
        <v>40308</v>
      </c>
      <c r="H27" s="81">
        <v>71</v>
      </c>
      <c r="I27" s="81">
        <v>185</v>
      </c>
      <c r="K27" s="81">
        <v>22</v>
      </c>
      <c r="L27" s="82">
        <v>40327</v>
      </c>
      <c r="M27" s="81">
        <v>71</v>
      </c>
      <c r="N27" s="81">
        <v>178</v>
      </c>
      <c r="Z27" s="81">
        <v>23</v>
      </c>
      <c r="AA27" s="82">
        <v>40332</v>
      </c>
      <c r="AB27" s="81">
        <v>71</v>
      </c>
      <c r="AC27" s="81">
        <v>235</v>
      </c>
      <c r="AE27" s="81">
        <v>17</v>
      </c>
      <c r="AF27" s="82">
        <v>40287</v>
      </c>
      <c r="AG27" s="81">
        <v>41</v>
      </c>
      <c r="AH27" s="81">
        <v>99</v>
      </c>
      <c r="AJ27" s="81">
        <v>20</v>
      </c>
      <c r="AK27" s="82">
        <v>40308</v>
      </c>
      <c r="AL27" s="81">
        <v>41</v>
      </c>
      <c r="AM27" s="81">
        <v>122</v>
      </c>
      <c r="AO27" s="81">
        <v>22</v>
      </c>
      <c r="AP27" s="82">
        <v>40327</v>
      </c>
      <c r="AQ27" s="81">
        <v>41</v>
      </c>
      <c r="AR27" s="81">
        <v>128</v>
      </c>
      <c r="AT27" s="81">
        <v>22</v>
      </c>
      <c r="AU27" s="82">
        <v>40323</v>
      </c>
      <c r="AV27" s="87">
        <v>41</v>
      </c>
      <c r="AW27" s="81">
        <v>118</v>
      </c>
      <c r="BD27" s="81">
        <v>21</v>
      </c>
      <c r="BE27" s="82">
        <v>40321</v>
      </c>
      <c r="BF27" s="81">
        <v>41</v>
      </c>
      <c r="BG27" s="81">
        <v>132</v>
      </c>
      <c r="BI27" s="81">
        <v>22</v>
      </c>
      <c r="BJ27" s="82">
        <v>40326</v>
      </c>
      <c r="BK27" s="81">
        <v>41</v>
      </c>
      <c r="BL27" s="81">
        <v>120</v>
      </c>
      <c r="BN27" s="81">
        <v>7</v>
      </c>
      <c r="BO27" s="82">
        <v>40223</v>
      </c>
      <c r="BP27" s="81">
        <v>10</v>
      </c>
      <c r="BQ27" s="81">
        <v>38</v>
      </c>
      <c r="BS27" s="81">
        <v>23</v>
      </c>
      <c r="BT27" s="82">
        <v>40333</v>
      </c>
      <c r="BU27" s="81">
        <v>10</v>
      </c>
      <c r="BV27" s="81">
        <v>103</v>
      </c>
      <c r="BX27" s="81">
        <v>28</v>
      </c>
      <c r="BY27" s="82">
        <v>40365</v>
      </c>
      <c r="BZ27" s="81">
        <v>10</v>
      </c>
      <c r="CA27" s="81">
        <v>88</v>
      </c>
      <c r="CC27" s="82">
        <v>40335</v>
      </c>
      <c r="CD27" s="81">
        <v>23</v>
      </c>
      <c r="CE27" s="81">
        <v>10</v>
      </c>
      <c r="CF27" s="81">
        <v>84</v>
      </c>
    </row>
    <row r="28" spans="1:84">
      <c r="A28" s="81">
        <v>17</v>
      </c>
      <c r="B28" s="82">
        <v>40288</v>
      </c>
      <c r="C28" s="81">
        <v>71</v>
      </c>
      <c r="D28" s="81">
        <v>77</v>
      </c>
      <c r="F28" s="81">
        <v>20</v>
      </c>
      <c r="G28" s="82">
        <v>40308</v>
      </c>
      <c r="H28" s="81">
        <v>71</v>
      </c>
      <c r="I28" s="81">
        <v>178</v>
      </c>
      <c r="K28" s="81">
        <v>22</v>
      </c>
      <c r="L28" s="82">
        <v>40327</v>
      </c>
      <c r="M28" s="81">
        <v>71</v>
      </c>
      <c r="N28" s="81">
        <v>138</v>
      </c>
      <c r="Z28" s="81">
        <v>23</v>
      </c>
      <c r="AA28" s="82">
        <v>40332</v>
      </c>
      <c r="AB28" s="81">
        <v>71</v>
      </c>
      <c r="AC28" s="81">
        <v>183</v>
      </c>
      <c r="AE28" s="81">
        <v>17</v>
      </c>
      <c r="AF28" s="82">
        <v>40288</v>
      </c>
      <c r="AG28" s="81">
        <v>41</v>
      </c>
      <c r="AH28" s="81">
        <v>85</v>
      </c>
      <c r="AJ28" s="81">
        <v>20</v>
      </c>
      <c r="AK28" s="82">
        <v>40308</v>
      </c>
      <c r="AL28" s="81">
        <v>41</v>
      </c>
      <c r="AM28" s="81">
        <v>114</v>
      </c>
      <c r="AO28" s="81">
        <v>22</v>
      </c>
      <c r="AP28" s="82">
        <v>40327</v>
      </c>
      <c r="AQ28" s="81">
        <v>41</v>
      </c>
      <c r="AR28" s="81">
        <v>120</v>
      </c>
      <c r="AT28" s="81">
        <v>22</v>
      </c>
      <c r="AU28" s="82">
        <v>40323</v>
      </c>
      <c r="AV28" s="87">
        <v>41</v>
      </c>
      <c r="AW28" s="81">
        <v>120</v>
      </c>
      <c r="BD28" s="81">
        <v>21</v>
      </c>
      <c r="BE28" s="82">
        <v>40321</v>
      </c>
      <c r="BF28" s="81">
        <v>41</v>
      </c>
      <c r="BG28" s="81">
        <v>130</v>
      </c>
      <c r="BI28" s="81">
        <v>22</v>
      </c>
      <c r="BJ28" s="82">
        <v>40326</v>
      </c>
      <c r="BK28" s="81">
        <v>41</v>
      </c>
      <c r="BL28" s="81">
        <v>122</v>
      </c>
      <c r="BN28" s="81">
        <v>7</v>
      </c>
      <c r="BO28" s="82">
        <v>40223</v>
      </c>
      <c r="BP28" s="81">
        <v>10</v>
      </c>
      <c r="BQ28" s="81">
        <v>38</v>
      </c>
      <c r="BS28" s="81">
        <v>23</v>
      </c>
      <c r="BT28" s="82">
        <v>40333</v>
      </c>
      <c r="BU28" s="81">
        <v>10</v>
      </c>
      <c r="BV28" s="81">
        <v>95</v>
      </c>
      <c r="BX28" s="81">
        <v>28</v>
      </c>
      <c r="BY28" s="82">
        <v>40365</v>
      </c>
      <c r="BZ28" s="81">
        <v>10</v>
      </c>
      <c r="CA28" s="81">
        <v>77</v>
      </c>
      <c r="CC28" s="82">
        <v>40337</v>
      </c>
      <c r="CD28" s="81">
        <v>24</v>
      </c>
      <c r="CE28" s="81">
        <v>10</v>
      </c>
      <c r="CF28" s="81">
        <v>101</v>
      </c>
    </row>
    <row r="29" spans="1:84">
      <c r="A29" s="81">
        <v>17</v>
      </c>
      <c r="B29" s="82">
        <v>40289</v>
      </c>
      <c r="C29" s="81">
        <v>71</v>
      </c>
      <c r="D29" s="81">
        <v>82</v>
      </c>
      <c r="F29" s="81">
        <v>20</v>
      </c>
      <c r="G29" s="82">
        <v>40308</v>
      </c>
      <c r="H29" s="81">
        <v>71</v>
      </c>
      <c r="I29" s="81">
        <v>188</v>
      </c>
      <c r="K29" s="81">
        <v>22</v>
      </c>
      <c r="L29" s="82">
        <v>40327</v>
      </c>
      <c r="M29" s="81">
        <v>71</v>
      </c>
      <c r="N29" s="81">
        <v>153</v>
      </c>
      <c r="Z29" s="81">
        <v>23</v>
      </c>
      <c r="AA29" s="82">
        <v>40332</v>
      </c>
      <c r="AB29" s="81">
        <v>71</v>
      </c>
      <c r="AC29" s="81">
        <v>191</v>
      </c>
      <c r="AE29" s="81">
        <v>17</v>
      </c>
      <c r="AF29" s="82">
        <v>40288</v>
      </c>
      <c r="AG29" s="81">
        <v>41</v>
      </c>
      <c r="AH29" s="81">
        <v>97</v>
      </c>
      <c r="AJ29" s="81">
        <v>20</v>
      </c>
      <c r="AK29" s="82">
        <v>40308</v>
      </c>
      <c r="AL29" s="81">
        <v>41</v>
      </c>
      <c r="AM29" s="81">
        <v>121</v>
      </c>
      <c r="AO29" s="81">
        <v>22</v>
      </c>
      <c r="AP29" s="82">
        <v>40328</v>
      </c>
      <c r="AQ29" s="81">
        <v>41</v>
      </c>
      <c r="AR29" s="81">
        <v>122</v>
      </c>
      <c r="AT29" s="81">
        <v>22</v>
      </c>
      <c r="AU29" s="82">
        <v>40325</v>
      </c>
      <c r="AV29" s="81">
        <v>41</v>
      </c>
      <c r="AW29" s="81">
        <v>133</v>
      </c>
      <c r="BD29" s="81">
        <v>21</v>
      </c>
      <c r="BE29" s="82">
        <v>40321</v>
      </c>
      <c r="BF29" s="81">
        <v>41</v>
      </c>
      <c r="BG29" s="81">
        <v>149</v>
      </c>
      <c r="BI29" s="81">
        <v>22</v>
      </c>
      <c r="BJ29" s="82">
        <v>40326</v>
      </c>
      <c r="BK29" s="81">
        <v>41</v>
      </c>
      <c r="BL29" s="81">
        <v>148</v>
      </c>
      <c r="BN29" s="81">
        <v>7</v>
      </c>
      <c r="BO29" s="82">
        <v>40223</v>
      </c>
      <c r="BP29" s="81">
        <v>10</v>
      </c>
      <c r="BQ29" s="81">
        <v>39</v>
      </c>
      <c r="BS29" s="81">
        <v>23</v>
      </c>
      <c r="BT29" s="82">
        <v>40333</v>
      </c>
      <c r="BU29" s="81">
        <v>10</v>
      </c>
      <c r="BV29" s="81">
        <v>99</v>
      </c>
      <c r="BX29" s="81">
        <v>28</v>
      </c>
      <c r="BY29" s="82">
        <v>40365</v>
      </c>
      <c r="BZ29" s="81">
        <v>10</v>
      </c>
      <c r="CA29" s="81">
        <v>89</v>
      </c>
      <c r="CC29" s="82">
        <v>40337</v>
      </c>
      <c r="CD29" s="81">
        <v>24</v>
      </c>
      <c r="CE29" s="81">
        <v>10</v>
      </c>
      <c r="CF29" s="81">
        <v>91</v>
      </c>
    </row>
    <row r="30" spans="1:84">
      <c r="A30" s="81">
        <v>17</v>
      </c>
      <c r="B30" s="82">
        <v>40289</v>
      </c>
      <c r="C30" s="81">
        <v>71</v>
      </c>
      <c r="D30" s="81">
        <v>72</v>
      </c>
      <c r="F30" s="81">
        <v>20</v>
      </c>
      <c r="G30" s="82">
        <v>40308</v>
      </c>
      <c r="H30" s="81">
        <v>71</v>
      </c>
      <c r="I30" s="81">
        <v>148</v>
      </c>
      <c r="K30" s="81">
        <v>22</v>
      </c>
      <c r="L30" s="82">
        <v>40327</v>
      </c>
      <c r="M30" s="81">
        <v>71</v>
      </c>
      <c r="N30" s="81">
        <v>170</v>
      </c>
      <c r="Z30" s="81">
        <v>23</v>
      </c>
      <c r="AA30" s="82">
        <v>40332</v>
      </c>
      <c r="AB30" s="81">
        <v>71</v>
      </c>
      <c r="AC30" s="81">
        <v>197</v>
      </c>
      <c r="AE30" s="81">
        <v>17</v>
      </c>
      <c r="AF30" s="82">
        <v>40288</v>
      </c>
      <c r="AG30" s="81">
        <v>41</v>
      </c>
      <c r="AH30" s="81">
        <v>102</v>
      </c>
      <c r="AJ30" s="81">
        <v>20</v>
      </c>
      <c r="AK30" s="82">
        <v>40308</v>
      </c>
      <c r="AL30" s="81">
        <v>41</v>
      </c>
      <c r="AM30" s="81">
        <v>122</v>
      </c>
      <c r="AO30" s="81">
        <v>23</v>
      </c>
      <c r="AP30" s="82">
        <v>40331</v>
      </c>
      <c r="AQ30" s="81">
        <v>41</v>
      </c>
      <c r="AR30" s="81">
        <v>120</v>
      </c>
      <c r="AT30" s="81">
        <v>23</v>
      </c>
      <c r="AU30" s="82">
        <v>40331</v>
      </c>
      <c r="AV30" s="81">
        <v>41</v>
      </c>
      <c r="AW30" s="81">
        <v>133</v>
      </c>
      <c r="BD30" s="81">
        <v>21</v>
      </c>
      <c r="BE30" s="82">
        <v>40321</v>
      </c>
      <c r="BF30" s="81">
        <v>41</v>
      </c>
      <c r="BG30" s="81">
        <v>142</v>
      </c>
      <c r="BI30" s="81">
        <v>22</v>
      </c>
      <c r="BJ30" s="82">
        <v>40326</v>
      </c>
      <c r="BK30" s="81">
        <v>41</v>
      </c>
      <c r="BL30" s="81">
        <v>133</v>
      </c>
      <c r="BN30" s="81">
        <v>7</v>
      </c>
      <c r="BO30" s="82">
        <v>40223</v>
      </c>
      <c r="BP30" s="81">
        <v>10</v>
      </c>
      <c r="BQ30" s="81">
        <v>37</v>
      </c>
      <c r="BS30" s="81">
        <v>23</v>
      </c>
      <c r="BT30" s="82">
        <v>40333</v>
      </c>
      <c r="BU30" s="81">
        <v>10</v>
      </c>
      <c r="BV30" s="81">
        <v>90</v>
      </c>
      <c r="BX30" s="81">
        <v>28</v>
      </c>
      <c r="BY30" s="82">
        <v>40365</v>
      </c>
      <c r="BZ30" s="81">
        <v>10</v>
      </c>
      <c r="CA30" s="81">
        <v>86</v>
      </c>
      <c r="CC30" s="82">
        <v>40337</v>
      </c>
      <c r="CD30" s="81">
        <v>24</v>
      </c>
      <c r="CE30" s="81">
        <v>10</v>
      </c>
      <c r="CF30" s="81">
        <v>103</v>
      </c>
    </row>
    <row r="31" spans="1:84">
      <c r="A31" s="81">
        <v>17</v>
      </c>
      <c r="B31" s="82">
        <v>40289</v>
      </c>
      <c r="C31" s="81">
        <v>71</v>
      </c>
      <c r="D31" s="81">
        <v>85</v>
      </c>
      <c r="F31" s="81">
        <v>20</v>
      </c>
      <c r="G31" s="82">
        <v>40308</v>
      </c>
      <c r="H31" s="81">
        <v>71</v>
      </c>
      <c r="I31" s="81">
        <v>158</v>
      </c>
      <c r="K31" s="81">
        <v>22</v>
      </c>
      <c r="L31" s="82">
        <v>40327</v>
      </c>
      <c r="M31" s="81">
        <v>71</v>
      </c>
      <c r="N31" s="81">
        <v>176</v>
      </c>
      <c r="Z31" s="81">
        <v>23</v>
      </c>
      <c r="AA31" s="82">
        <v>40333</v>
      </c>
      <c r="AB31" s="81">
        <v>71</v>
      </c>
      <c r="AC31" s="81">
        <v>161</v>
      </c>
      <c r="AE31" s="81">
        <v>17</v>
      </c>
      <c r="AF31" s="82">
        <v>40288</v>
      </c>
      <c r="AG31" s="81">
        <v>41</v>
      </c>
      <c r="AH31" s="81">
        <v>135</v>
      </c>
      <c r="AJ31" s="81">
        <v>20</v>
      </c>
      <c r="AK31" s="82">
        <v>40308</v>
      </c>
      <c r="AL31" s="81">
        <v>41</v>
      </c>
      <c r="AM31" s="81">
        <v>129</v>
      </c>
      <c r="AO31" s="81">
        <v>23</v>
      </c>
      <c r="AP31" s="82">
        <v>40334</v>
      </c>
      <c r="AQ31" s="81">
        <v>41</v>
      </c>
      <c r="AR31" s="81">
        <v>130</v>
      </c>
      <c r="AT31" s="81">
        <v>23</v>
      </c>
      <c r="AU31" s="82">
        <v>40331</v>
      </c>
      <c r="AV31" s="81">
        <v>41</v>
      </c>
      <c r="AW31" s="81">
        <v>90</v>
      </c>
      <c r="BD31" s="81">
        <v>21</v>
      </c>
      <c r="BE31" s="82">
        <v>40321</v>
      </c>
      <c r="BF31" s="81">
        <v>41</v>
      </c>
      <c r="BG31" s="81">
        <v>135</v>
      </c>
      <c r="BI31" s="81">
        <v>22</v>
      </c>
      <c r="BJ31" s="82">
        <v>40326</v>
      </c>
      <c r="BK31" s="81">
        <v>41</v>
      </c>
      <c r="BL31" s="81">
        <v>137</v>
      </c>
      <c r="BN31" s="81">
        <v>7</v>
      </c>
      <c r="BO31" s="82">
        <v>40223</v>
      </c>
      <c r="BP31" s="81">
        <v>10</v>
      </c>
      <c r="BQ31" s="81">
        <v>38</v>
      </c>
      <c r="BS31" s="81">
        <v>23</v>
      </c>
      <c r="BT31" s="82">
        <v>40333</v>
      </c>
      <c r="BU31" s="81">
        <v>10</v>
      </c>
      <c r="BV31" s="81">
        <v>90</v>
      </c>
      <c r="BX31" s="81">
        <v>28</v>
      </c>
      <c r="BY31" s="82">
        <v>40365</v>
      </c>
      <c r="BZ31" s="81">
        <v>10</v>
      </c>
      <c r="CA31" s="81">
        <v>80</v>
      </c>
      <c r="CC31" s="82">
        <v>40337</v>
      </c>
      <c r="CD31" s="81">
        <v>24</v>
      </c>
      <c r="CE31" s="81">
        <v>10</v>
      </c>
      <c r="CF31" s="81">
        <v>93</v>
      </c>
    </row>
    <row r="32" spans="1:84">
      <c r="A32" s="81">
        <v>17</v>
      </c>
      <c r="B32" s="82">
        <v>40289</v>
      </c>
      <c r="C32" s="81">
        <v>71</v>
      </c>
      <c r="D32" s="81">
        <v>151</v>
      </c>
      <c r="F32" s="81">
        <v>20</v>
      </c>
      <c r="G32" s="82">
        <v>40308</v>
      </c>
      <c r="H32" s="81">
        <v>71</v>
      </c>
      <c r="I32" s="81">
        <v>177</v>
      </c>
      <c r="K32" s="81">
        <v>22</v>
      </c>
      <c r="L32" s="82">
        <v>40328</v>
      </c>
      <c r="M32" s="81">
        <v>71</v>
      </c>
      <c r="N32" s="81">
        <v>154</v>
      </c>
      <c r="Z32" s="81">
        <v>23</v>
      </c>
      <c r="AA32" s="82">
        <v>40333</v>
      </c>
      <c r="AB32" s="81">
        <v>71</v>
      </c>
      <c r="AC32" s="81">
        <v>208</v>
      </c>
      <c r="AE32" s="81">
        <v>17</v>
      </c>
      <c r="AF32" s="82">
        <v>40288</v>
      </c>
      <c r="AG32" s="81">
        <v>41</v>
      </c>
      <c r="AH32" s="81">
        <v>135</v>
      </c>
      <c r="AJ32" s="81">
        <v>20</v>
      </c>
      <c r="AK32" s="82">
        <v>40308</v>
      </c>
      <c r="AL32" s="81">
        <v>41</v>
      </c>
      <c r="AM32" s="81">
        <v>138</v>
      </c>
      <c r="AO32" s="81">
        <v>24</v>
      </c>
      <c r="AP32" s="82">
        <v>40342</v>
      </c>
      <c r="AQ32" s="81">
        <v>41</v>
      </c>
      <c r="AR32" s="81">
        <v>112</v>
      </c>
      <c r="AT32" s="81">
        <v>25</v>
      </c>
      <c r="AU32" s="82">
        <v>40347</v>
      </c>
      <c r="AV32" s="81">
        <v>41</v>
      </c>
      <c r="AW32" s="81">
        <v>103</v>
      </c>
      <c r="BD32" s="81">
        <v>21</v>
      </c>
      <c r="BE32" s="82">
        <v>40321</v>
      </c>
      <c r="BF32" s="81">
        <v>41</v>
      </c>
      <c r="BG32" s="81">
        <v>128</v>
      </c>
      <c r="BI32" s="81">
        <v>22</v>
      </c>
      <c r="BJ32" s="82">
        <v>40326</v>
      </c>
      <c r="BK32" s="81">
        <v>41</v>
      </c>
      <c r="BL32" s="81">
        <v>138</v>
      </c>
      <c r="BN32" s="81">
        <v>7</v>
      </c>
      <c r="BO32" s="82">
        <v>40223</v>
      </c>
      <c r="BP32" s="81">
        <v>10</v>
      </c>
      <c r="BQ32" s="81">
        <v>38</v>
      </c>
      <c r="BS32" s="81">
        <v>23</v>
      </c>
      <c r="BT32" s="82">
        <v>40333</v>
      </c>
      <c r="BU32" s="81">
        <v>10</v>
      </c>
      <c r="BV32" s="81">
        <v>86</v>
      </c>
      <c r="BX32" s="81">
        <v>28</v>
      </c>
      <c r="BY32" s="82">
        <v>40365</v>
      </c>
      <c r="BZ32" s="81">
        <v>10</v>
      </c>
      <c r="CA32" s="81">
        <v>91</v>
      </c>
      <c r="CC32" s="82">
        <v>40337</v>
      </c>
      <c r="CD32" s="81">
        <v>24</v>
      </c>
      <c r="CE32" s="81">
        <v>10</v>
      </c>
      <c r="CF32" s="81">
        <v>92</v>
      </c>
    </row>
    <row r="33" spans="1:84">
      <c r="A33" s="81">
        <v>17</v>
      </c>
      <c r="B33" s="82">
        <v>40289</v>
      </c>
      <c r="C33" s="81">
        <v>71</v>
      </c>
      <c r="D33" s="81">
        <v>87</v>
      </c>
      <c r="F33" s="81">
        <v>20</v>
      </c>
      <c r="G33" s="82">
        <v>40308</v>
      </c>
      <c r="H33" s="81">
        <v>71</v>
      </c>
      <c r="I33" s="81">
        <v>191</v>
      </c>
      <c r="K33" s="81">
        <v>22</v>
      </c>
      <c r="L33" s="82">
        <v>40328</v>
      </c>
      <c r="M33" s="81">
        <v>71</v>
      </c>
      <c r="N33" s="81">
        <v>195</v>
      </c>
      <c r="AE33" s="81">
        <v>17</v>
      </c>
      <c r="AF33" s="82">
        <v>40288</v>
      </c>
      <c r="AG33" s="81">
        <v>41</v>
      </c>
      <c r="AH33" s="81">
        <v>110</v>
      </c>
      <c r="AJ33" s="81">
        <v>21</v>
      </c>
      <c r="AK33" s="82">
        <v>40316</v>
      </c>
      <c r="AL33" s="81">
        <v>41</v>
      </c>
      <c r="AM33" s="81">
        <v>151</v>
      </c>
      <c r="AO33" s="81">
        <v>25</v>
      </c>
      <c r="AP33" s="82">
        <v>40344</v>
      </c>
      <c r="AQ33" s="81">
        <v>41</v>
      </c>
      <c r="AR33" s="81">
        <v>159</v>
      </c>
      <c r="AT33" s="81">
        <v>25</v>
      </c>
      <c r="AU33" s="82">
        <v>40347</v>
      </c>
      <c r="AV33" s="81">
        <v>41</v>
      </c>
      <c r="AW33" s="81">
        <v>91</v>
      </c>
      <c r="BD33" s="81">
        <v>21</v>
      </c>
      <c r="BE33" s="82">
        <v>40321</v>
      </c>
      <c r="BF33" s="81">
        <v>41</v>
      </c>
      <c r="BG33" s="81">
        <v>130</v>
      </c>
      <c r="BI33" s="81">
        <v>22</v>
      </c>
      <c r="BJ33" s="82">
        <v>40326</v>
      </c>
      <c r="BK33" s="81">
        <v>41</v>
      </c>
      <c r="BL33" s="81">
        <v>132</v>
      </c>
      <c r="BN33" s="81">
        <v>7</v>
      </c>
      <c r="BO33" s="82">
        <v>40223</v>
      </c>
      <c r="BP33" s="81">
        <v>10</v>
      </c>
      <c r="BQ33" s="81">
        <v>37</v>
      </c>
      <c r="BS33" s="81">
        <v>23</v>
      </c>
      <c r="BT33" s="82">
        <v>40333</v>
      </c>
      <c r="BU33" s="81">
        <v>10</v>
      </c>
      <c r="BV33" s="81">
        <v>98</v>
      </c>
      <c r="BX33" s="81">
        <v>28</v>
      </c>
      <c r="BY33" s="82">
        <v>40365</v>
      </c>
      <c r="BZ33" s="81">
        <v>10</v>
      </c>
      <c r="CA33" s="81">
        <v>85</v>
      </c>
      <c r="CC33" s="82">
        <v>40337</v>
      </c>
      <c r="CD33" s="81">
        <v>24</v>
      </c>
      <c r="CE33" s="81">
        <v>10</v>
      </c>
      <c r="CF33" s="81">
        <v>84</v>
      </c>
    </row>
    <row r="34" spans="1:84">
      <c r="A34" s="81">
        <v>17</v>
      </c>
      <c r="B34" s="82">
        <v>40289</v>
      </c>
      <c r="C34" s="81">
        <v>71</v>
      </c>
      <c r="D34" s="81">
        <v>90</v>
      </c>
      <c r="F34" s="81">
        <v>20</v>
      </c>
      <c r="G34" s="82">
        <v>40308</v>
      </c>
      <c r="H34" s="81">
        <v>71</v>
      </c>
      <c r="I34" s="81">
        <v>174</v>
      </c>
      <c r="K34" s="81">
        <v>23</v>
      </c>
      <c r="L34" s="82">
        <v>40333</v>
      </c>
      <c r="M34" s="81">
        <v>71</v>
      </c>
      <c r="N34" s="81">
        <v>160</v>
      </c>
      <c r="AE34" s="81">
        <v>17</v>
      </c>
      <c r="AF34" s="82">
        <v>40288</v>
      </c>
      <c r="AG34" s="81">
        <v>41</v>
      </c>
      <c r="AH34" s="81">
        <v>151</v>
      </c>
      <c r="AJ34" s="81">
        <v>21</v>
      </c>
      <c r="AK34" s="82">
        <v>40316</v>
      </c>
      <c r="AL34" s="81">
        <v>41</v>
      </c>
      <c r="AM34" s="81">
        <v>112</v>
      </c>
      <c r="BD34" s="81">
        <v>22</v>
      </c>
      <c r="BE34" s="82">
        <v>40322</v>
      </c>
      <c r="BF34" s="81">
        <v>41</v>
      </c>
      <c r="BG34" s="81">
        <v>139</v>
      </c>
      <c r="BI34" s="81">
        <v>22</v>
      </c>
      <c r="BJ34" s="82">
        <v>40327</v>
      </c>
      <c r="BK34" s="81">
        <v>41</v>
      </c>
      <c r="BL34" s="81">
        <v>139</v>
      </c>
      <c r="BN34" s="81">
        <v>8</v>
      </c>
      <c r="BO34" s="82">
        <v>40224</v>
      </c>
      <c r="BP34" s="81">
        <v>10</v>
      </c>
      <c r="BQ34" s="81">
        <v>40</v>
      </c>
      <c r="BS34" s="81">
        <v>23</v>
      </c>
      <c r="BT34" s="82">
        <v>40333</v>
      </c>
      <c r="BU34" s="81">
        <v>10</v>
      </c>
      <c r="BV34" s="81">
        <v>94</v>
      </c>
      <c r="BX34" s="81">
        <v>28</v>
      </c>
      <c r="BY34" s="82">
        <v>40365</v>
      </c>
      <c r="BZ34" s="81">
        <v>10</v>
      </c>
      <c r="CA34" s="81">
        <v>84</v>
      </c>
      <c r="CC34" s="82">
        <v>40337</v>
      </c>
      <c r="CD34" s="81">
        <v>24</v>
      </c>
      <c r="CE34" s="81">
        <v>10</v>
      </c>
      <c r="CF34" s="81">
        <v>100</v>
      </c>
    </row>
    <row r="35" spans="1:84">
      <c r="A35" s="81">
        <v>17</v>
      </c>
      <c r="B35" s="82">
        <v>40289</v>
      </c>
      <c r="C35" s="81">
        <v>71</v>
      </c>
      <c r="D35" s="81">
        <v>95</v>
      </c>
      <c r="F35" s="81">
        <v>20</v>
      </c>
      <c r="G35" s="82">
        <v>40308</v>
      </c>
      <c r="H35" s="81">
        <v>71</v>
      </c>
      <c r="I35" s="81">
        <v>150</v>
      </c>
      <c r="AE35" s="81">
        <v>17</v>
      </c>
      <c r="AF35" s="82">
        <v>40288</v>
      </c>
      <c r="AG35" s="81">
        <v>41</v>
      </c>
      <c r="AH35" s="81">
        <v>146</v>
      </c>
      <c r="AJ35" s="81">
        <v>21</v>
      </c>
      <c r="AK35" s="82">
        <v>40316</v>
      </c>
      <c r="AL35" s="81">
        <v>41</v>
      </c>
      <c r="AM35" s="81">
        <v>133</v>
      </c>
      <c r="BD35" s="81">
        <v>22</v>
      </c>
      <c r="BE35" s="82">
        <v>40322</v>
      </c>
      <c r="BF35" s="81">
        <v>41</v>
      </c>
      <c r="BG35" s="81">
        <v>139</v>
      </c>
      <c r="BI35" s="81">
        <v>22</v>
      </c>
      <c r="BJ35" s="82">
        <v>40327</v>
      </c>
      <c r="BK35" s="81">
        <v>41</v>
      </c>
      <c r="BL35" s="81">
        <v>125</v>
      </c>
      <c r="BN35" s="81">
        <v>8</v>
      </c>
      <c r="BO35" s="82">
        <v>40224</v>
      </c>
      <c r="BP35" s="81">
        <v>10</v>
      </c>
      <c r="BQ35" s="81">
        <v>36</v>
      </c>
      <c r="BS35" s="81">
        <v>23</v>
      </c>
      <c r="BT35" s="82">
        <v>40333</v>
      </c>
      <c r="BU35" s="81">
        <v>10</v>
      </c>
      <c r="BV35" s="81">
        <v>90</v>
      </c>
      <c r="BX35" s="81">
        <v>29</v>
      </c>
      <c r="BY35" s="82">
        <v>40376</v>
      </c>
      <c r="BZ35" s="81">
        <v>10</v>
      </c>
      <c r="CA35" s="81">
        <v>89</v>
      </c>
      <c r="CC35" s="82">
        <v>40337</v>
      </c>
      <c r="CD35" s="81">
        <v>24</v>
      </c>
      <c r="CE35" s="81">
        <v>10</v>
      </c>
      <c r="CF35" s="81">
        <v>90</v>
      </c>
    </row>
    <row r="36" spans="1:84">
      <c r="A36" s="81">
        <v>17</v>
      </c>
      <c r="B36" s="82">
        <v>40290</v>
      </c>
      <c r="C36" s="81">
        <v>71</v>
      </c>
      <c r="D36" s="81">
        <v>170</v>
      </c>
      <c r="F36" s="81">
        <v>20</v>
      </c>
      <c r="G36" s="82">
        <v>40308</v>
      </c>
      <c r="H36" s="81">
        <v>71</v>
      </c>
      <c r="I36" s="81">
        <v>172</v>
      </c>
      <c r="AE36" s="81">
        <v>17</v>
      </c>
      <c r="AF36" s="82">
        <v>40288</v>
      </c>
      <c r="AG36" s="81">
        <v>41</v>
      </c>
      <c r="AH36" s="81">
        <v>140</v>
      </c>
      <c r="AJ36" s="81">
        <v>21</v>
      </c>
      <c r="AK36" s="82">
        <v>40316</v>
      </c>
      <c r="AL36" s="81">
        <v>41</v>
      </c>
      <c r="AM36" s="81">
        <v>125</v>
      </c>
      <c r="BD36" s="81">
        <v>22</v>
      </c>
      <c r="BE36" s="82">
        <v>40322</v>
      </c>
      <c r="BF36" s="81">
        <v>41</v>
      </c>
      <c r="BG36" s="81">
        <v>143</v>
      </c>
      <c r="BI36" s="81">
        <v>22</v>
      </c>
      <c r="BJ36" s="82">
        <v>40327</v>
      </c>
      <c r="BK36" s="81">
        <v>41</v>
      </c>
      <c r="BL36" s="81">
        <v>130</v>
      </c>
      <c r="BN36" s="81">
        <v>8</v>
      </c>
      <c r="BO36" s="82">
        <v>40225</v>
      </c>
      <c r="BP36" s="81">
        <v>10</v>
      </c>
      <c r="BQ36" s="81">
        <v>38</v>
      </c>
      <c r="BS36" s="81">
        <v>23</v>
      </c>
      <c r="BT36" s="82">
        <v>40333</v>
      </c>
      <c r="BU36" s="81">
        <v>10</v>
      </c>
      <c r="BV36" s="81">
        <v>88</v>
      </c>
      <c r="BX36" s="81">
        <v>30</v>
      </c>
      <c r="BY36" s="82">
        <v>40379</v>
      </c>
      <c r="BZ36" s="81">
        <v>10</v>
      </c>
      <c r="CA36" s="81">
        <v>94</v>
      </c>
      <c r="CC36" s="82">
        <v>40337</v>
      </c>
      <c r="CD36" s="81">
        <v>24</v>
      </c>
      <c r="CE36" s="81">
        <v>10</v>
      </c>
      <c r="CF36" s="81">
        <v>99</v>
      </c>
    </row>
    <row r="37" spans="1:84">
      <c r="A37" s="81">
        <v>17</v>
      </c>
      <c r="B37" s="82">
        <v>40290</v>
      </c>
      <c r="C37" s="81">
        <v>71</v>
      </c>
      <c r="D37" s="81">
        <v>143</v>
      </c>
      <c r="F37" s="81">
        <v>20</v>
      </c>
      <c r="G37" s="82">
        <v>40308</v>
      </c>
      <c r="H37" s="81">
        <v>71</v>
      </c>
      <c r="I37" s="81">
        <v>168</v>
      </c>
      <c r="AE37" s="81">
        <v>17</v>
      </c>
      <c r="AF37" s="82">
        <v>40289</v>
      </c>
      <c r="AG37" s="81">
        <v>41</v>
      </c>
      <c r="AH37" s="81">
        <v>136</v>
      </c>
      <c r="AJ37" s="81">
        <v>21</v>
      </c>
      <c r="AK37" s="82">
        <v>40316</v>
      </c>
      <c r="AL37" s="81">
        <v>41</v>
      </c>
      <c r="AM37" s="81">
        <v>105</v>
      </c>
      <c r="BD37" s="81">
        <v>22</v>
      </c>
      <c r="BE37" s="82">
        <v>40322</v>
      </c>
      <c r="BF37" s="81">
        <v>41</v>
      </c>
      <c r="BG37" s="81">
        <v>139</v>
      </c>
      <c r="BI37" s="81">
        <v>22</v>
      </c>
      <c r="BJ37" s="82">
        <v>40327</v>
      </c>
      <c r="BK37" s="81">
        <v>41</v>
      </c>
      <c r="BL37" s="81">
        <v>135</v>
      </c>
      <c r="BN37" s="81">
        <v>8</v>
      </c>
      <c r="BO37" s="82">
        <v>40225</v>
      </c>
      <c r="BP37" s="81">
        <v>10</v>
      </c>
      <c r="BQ37" s="81">
        <v>37</v>
      </c>
      <c r="BS37" s="81">
        <v>23</v>
      </c>
      <c r="BT37" s="82">
        <v>40333</v>
      </c>
      <c r="BU37" s="81">
        <v>10</v>
      </c>
      <c r="BV37" s="81">
        <v>95</v>
      </c>
      <c r="BX37" s="81">
        <v>31</v>
      </c>
      <c r="BY37" s="82">
        <v>40387</v>
      </c>
      <c r="BZ37" s="81">
        <v>10</v>
      </c>
      <c r="CA37" s="81">
        <v>79</v>
      </c>
      <c r="CC37" s="82">
        <v>40337</v>
      </c>
      <c r="CD37" s="81">
        <v>24</v>
      </c>
      <c r="CE37" s="81">
        <v>10</v>
      </c>
      <c r="CF37" s="81">
        <v>91</v>
      </c>
    </row>
    <row r="38" spans="1:84">
      <c r="A38" s="81">
        <v>17</v>
      </c>
      <c r="B38" s="82">
        <v>40290</v>
      </c>
      <c r="C38" s="81">
        <v>71</v>
      </c>
      <c r="D38" s="81">
        <v>163</v>
      </c>
      <c r="F38" s="81">
        <v>20</v>
      </c>
      <c r="G38" s="82">
        <v>40308</v>
      </c>
      <c r="H38" s="81">
        <v>71</v>
      </c>
      <c r="I38" s="81">
        <v>162</v>
      </c>
      <c r="AE38" s="81">
        <v>17</v>
      </c>
      <c r="AF38" s="82">
        <v>40289</v>
      </c>
      <c r="AG38" s="81">
        <v>41</v>
      </c>
      <c r="AH38" s="81">
        <v>102</v>
      </c>
      <c r="AJ38" s="81">
        <v>21</v>
      </c>
      <c r="AK38" s="82">
        <v>40316</v>
      </c>
      <c r="AL38" s="81">
        <v>41</v>
      </c>
      <c r="AM38" s="81">
        <v>125</v>
      </c>
      <c r="BD38" s="81">
        <v>22</v>
      </c>
      <c r="BE38" s="82">
        <v>40322</v>
      </c>
      <c r="BF38" s="81">
        <v>41</v>
      </c>
      <c r="BG38" s="81">
        <v>147</v>
      </c>
      <c r="BI38" s="81">
        <v>22</v>
      </c>
      <c r="BJ38" s="82">
        <v>40327</v>
      </c>
      <c r="BK38" s="81">
        <v>41</v>
      </c>
      <c r="BL38" s="81">
        <v>140</v>
      </c>
      <c r="BN38" s="81">
        <v>8</v>
      </c>
      <c r="BO38" s="82">
        <v>40225</v>
      </c>
      <c r="BP38" s="81">
        <v>10</v>
      </c>
      <c r="BQ38" s="81">
        <v>38</v>
      </c>
      <c r="BS38" s="81">
        <v>23</v>
      </c>
      <c r="BT38" s="82">
        <v>40333</v>
      </c>
      <c r="BU38" s="81">
        <v>10</v>
      </c>
      <c r="BV38" s="81">
        <v>90</v>
      </c>
      <c r="CC38" s="82">
        <v>40337</v>
      </c>
      <c r="CD38" s="81">
        <v>24</v>
      </c>
      <c r="CE38" s="81">
        <v>10</v>
      </c>
      <c r="CF38" s="81">
        <v>90</v>
      </c>
    </row>
    <row r="39" spans="1:84">
      <c r="A39" s="81">
        <v>17</v>
      </c>
      <c r="B39" s="82">
        <v>40290</v>
      </c>
      <c r="C39" s="81">
        <v>71</v>
      </c>
      <c r="D39" s="81">
        <v>90</v>
      </c>
      <c r="F39" s="81">
        <v>21</v>
      </c>
      <c r="G39" s="82">
        <v>40316</v>
      </c>
      <c r="H39" s="81">
        <v>71</v>
      </c>
      <c r="I39" s="81">
        <v>179</v>
      </c>
      <c r="AE39" s="81">
        <v>17</v>
      </c>
      <c r="AF39" s="82">
        <v>40289</v>
      </c>
      <c r="AG39" s="81">
        <v>41</v>
      </c>
      <c r="AH39" s="81">
        <v>142</v>
      </c>
      <c r="AJ39" s="81">
        <v>21</v>
      </c>
      <c r="AK39" s="82">
        <v>40316</v>
      </c>
      <c r="AL39" s="81">
        <v>41</v>
      </c>
      <c r="AM39" s="81">
        <v>130</v>
      </c>
      <c r="BD39" s="81">
        <v>22</v>
      </c>
      <c r="BE39" s="82">
        <v>40322</v>
      </c>
      <c r="BF39" s="81">
        <v>41</v>
      </c>
      <c r="BG39" s="81">
        <v>143</v>
      </c>
      <c r="BI39" s="81">
        <v>22</v>
      </c>
      <c r="BJ39" s="82">
        <v>40328</v>
      </c>
      <c r="BK39" s="81">
        <v>41</v>
      </c>
      <c r="BL39" s="81">
        <v>122</v>
      </c>
      <c r="BN39" s="81">
        <v>8</v>
      </c>
      <c r="BO39" s="82">
        <v>40226</v>
      </c>
      <c r="BP39" s="81">
        <v>10</v>
      </c>
      <c r="BQ39" s="81">
        <v>37</v>
      </c>
      <c r="BS39" s="81">
        <v>23</v>
      </c>
      <c r="BT39" s="82">
        <v>40333</v>
      </c>
      <c r="BU39" s="81">
        <v>10</v>
      </c>
      <c r="BV39" s="81">
        <v>92</v>
      </c>
      <c r="CC39" s="82">
        <v>40337</v>
      </c>
      <c r="CD39" s="81">
        <v>24</v>
      </c>
      <c r="CE39" s="81">
        <v>10</v>
      </c>
      <c r="CF39" s="81">
        <v>100</v>
      </c>
    </row>
    <row r="40" spans="1:84">
      <c r="A40" s="81">
        <v>17</v>
      </c>
      <c r="B40" s="82">
        <v>40291</v>
      </c>
      <c r="C40" s="81">
        <v>71</v>
      </c>
      <c r="D40" s="81">
        <v>149</v>
      </c>
      <c r="F40" s="81">
        <v>21</v>
      </c>
      <c r="G40" s="82">
        <v>40316</v>
      </c>
      <c r="H40" s="81">
        <v>71</v>
      </c>
      <c r="I40" s="81">
        <v>182</v>
      </c>
      <c r="AE40" s="81">
        <v>17</v>
      </c>
      <c r="AF40" s="82">
        <v>40289</v>
      </c>
      <c r="AG40" s="81">
        <v>41</v>
      </c>
      <c r="AH40" s="81">
        <v>144</v>
      </c>
      <c r="AJ40" s="81">
        <v>21</v>
      </c>
      <c r="AK40" s="82">
        <v>40316</v>
      </c>
      <c r="AL40" s="81">
        <v>41</v>
      </c>
      <c r="AM40" s="81">
        <v>120</v>
      </c>
      <c r="BD40" s="81">
        <v>22</v>
      </c>
      <c r="BE40" s="82">
        <v>40322</v>
      </c>
      <c r="BF40" s="81">
        <v>41</v>
      </c>
      <c r="BG40" s="81">
        <v>131</v>
      </c>
      <c r="BI40" s="81">
        <v>22</v>
      </c>
      <c r="BJ40" s="82">
        <v>40328</v>
      </c>
      <c r="BK40" s="81">
        <v>41</v>
      </c>
      <c r="BL40" s="81">
        <v>138</v>
      </c>
      <c r="BN40" s="81">
        <v>8</v>
      </c>
      <c r="BO40" s="82">
        <v>40226</v>
      </c>
      <c r="BP40" s="81">
        <v>10</v>
      </c>
      <c r="BQ40" s="81">
        <v>38</v>
      </c>
      <c r="BS40" s="81">
        <v>23</v>
      </c>
      <c r="BT40" s="82">
        <v>40333</v>
      </c>
      <c r="BU40" s="81">
        <v>10</v>
      </c>
      <c r="BV40" s="81">
        <v>89</v>
      </c>
      <c r="CC40" s="82">
        <v>40337</v>
      </c>
      <c r="CD40" s="81">
        <v>24</v>
      </c>
      <c r="CE40" s="81">
        <v>10</v>
      </c>
      <c r="CF40" s="81">
        <v>87</v>
      </c>
    </row>
    <row r="41" spans="1:84">
      <c r="A41" s="81">
        <v>17</v>
      </c>
      <c r="B41" s="82">
        <v>40292</v>
      </c>
      <c r="C41" s="81">
        <v>71</v>
      </c>
      <c r="D41" s="81">
        <v>137</v>
      </c>
      <c r="F41" s="81">
        <v>21</v>
      </c>
      <c r="G41" s="82">
        <v>40316</v>
      </c>
      <c r="H41" s="81">
        <v>71</v>
      </c>
      <c r="I41" s="81">
        <v>133</v>
      </c>
      <c r="AE41" s="81">
        <v>17</v>
      </c>
      <c r="AF41" s="82">
        <v>40289</v>
      </c>
      <c r="AG41" s="81">
        <v>41</v>
      </c>
      <c r="AH41" s="81">
        <v>141</v>
      </c>
      <c r="AJ41" s="81">
        <v>21</v>
      </c>
      <c r="AK41" s="82">
        <v>40316</v>
      </c>
      <c r="AL41" s="81">
        <v>41</v>
      </c>
      <c r="AM41" s="81">
        <v>140</v>
      </c>
      <c r="BD41" s="81">
        <v>22</v>
      </c>
      <c r="BE41" s="82">
        <v>40322</v>
      </c>
      <c r="BF41" s="81">
        <v>41</v>
      </c>
      <c r="BG41" s="81">
        <v>139</v>
      </c>
      <c r="BI41" s="81">
        <v>22</v>
      </c>
      <c r="BJ41" s="82">
        <v>40328</v>
      </c>
      <c r="BK41" s="81">
        <v>41</v>
      </c>
      <c r="BL41" s="81">
        <v>144</v>
      </c>
      <c r="BN41" s="81">
        <v>8</v>
      </c>
      <c r="BO41" s="82">
        <v>40226</v>
      </c>
      <c r="BP41" s="81">
        <v>10</v>
      </c>
      <c r="BQ41" s="81">
        <v>38</v>
      </c>
      <c r="BS41" s="81">
        <v>23</v>
      </c>
      <c r="BT41" s="82">
        <v>40333</v>
      </c>
      <c r="BU41" s="81">
        <v>10</v>
      </c>
      <c r="BV41" s="81">
        <v>99</v>
      </c>
      <c r="CC41" s="82">
        <v>40337</v>
      </c>
      <c r="CD41" s="81">
        <v>24</v>
      </c>
      <c r="CE41" s="81">
        <v>10</v>
      </c>
      <c r="CF41" s="81">
        <v>99</v>
      </c>
    </row>
    <row r="42" spans="1:84">
      <c r="A42" s="81">
        <v>17</v>
      </c>
      <c r="B42" s="82">
        <v>40292</v>
      </c>
      <c r="C42" s="81">
        <v>71</v>
      </c>
      <c r="D42" s="81">
        <v>189</v>
      </c>
      <c r="F42" s="81">
        <v>21</v>
      </c>
      <c r="G42" s="82">
        <v>40316</v>
      </c>
      <c r="H42" s="81">
        <v>71</v>
      </c>
      <c r="I42" s="81">
        <v>181</v>
      </c>
      <c r="AE42" s="81">
        <v>17</v>
      </c>
      <c r="AF42" s="82">
        <v>40289</v>
      </c>
      <c r="AG42" s="81">
        <v>41</v>
      </c>
      <c r="AH42" s="81">
        <v>130</v>
      </c>
      <c r="AJ42" s="81">
        <v>21</v>
      </c>
      <c r="AK42" s="82">
        <v>40316</v>
      </c>
      <c r="AL42" s="81">
        <v>41</v>
      </c>
      <c r="AM42" s="81">
        <v>135</v>
      </c>
      <c r="BD42" s="81">
        <v>22</v>
      </c>
      <c r="BE42" s="82">
        <v>40322</v>
      </c>
      <c r="BF42" s="81">
        <v>41</v>
      </c>
      <c r="BG42" s="81">
        <v>138</v>
      </c>
      <c r="BI42" s="81">
        <v>22</v>
      </c>
      <c r="BJ42" s="82">
        <v>40328</v>
      </c>
      <c r="BK42" s="81">
        <v>41</v>
      </c>
      <c r="BL42" s="81">
        <v>137</v>
      </c>
      <c r="BN42" s="81">
        <v>8</v>
      </c>
      <c r="BO42" s="82">
        <v>40227</v>
      </c>
      <c r="BP42" s="81">
        <v>10</v>
      </c>
      <c r="BQ42" s="81">
        <v>41</v>
      </c>
      <c r="BS42" s="81">
        <v>23</v>
      </c>
      <c r="BT42" s="82">
        <v>40333</v>
      </c>
      <c r="BU42" s="81">
        <v>10</v>
      </c>
      <c r="BV42" s="81">
        <v>84</v>
      </c>
      <c r="CC42" s="82">
        <v>40337</v>
      </c>
      <c r="CD42" s="81">
        <v>24</v>
      </c>
      <c r="CE42" s="81">
        <v>10</v>
      </c>
      <c r="CF42" s="81">
        <v>101</v>
      </c>
    </row>
    <row r="43" spans="1:84">
      <c r="A43" s="81">
        <v>17</v>
      </c>
      <c r="B43" s="82">
        <v>40292</v>
      </c>
      <c r="C43" s="81">
        <v>71</v>
      </c>
      <c r="D43" s="81">
        <v>163</v>
      </c>
      <c r="F43" s="81">
        <v>21</v>
      </c>
      <c r="G43" s="82">
        <v>40316</v>
      </c>
      <c r="H43" s="81">
        <v>71</v>
      </c>
      <c r="I43" s="81">
        <v>191</v>
      </c>
      <c r="AE43" s="81">
        <v>17</v>
      </c>
      <c r="AF43" s="82">
        <v>40289</v>
      </c>
      <c r="AG43" s="81">
        <v>41</v>
      </c>
      <c r="AH43" s="81">
        <v>150</v>
      </c>
      <c r="AJ43" s="81">
        <v>21</v>
      </c>
      <c r="AK43" s="82">
        <v>40316</v>
      </c>
      <c r="AL43" s="81">
        <v>41</v>
      </c>
      <c r="AM43" s="81">
        <v>126</v>
      </c>
      <c r="BD43" s="81">
        <v>22</v>
      </c>
      <c r="BE43" s="82">
        <v>40322</v>
      </c>
      <c r="BF43" s="81">
        <v>41</v>
      </c>
      <c r="BG43" s="81">
        <v>146</v>
      </c>
      <c r="BI43" s="81">
        <v>22</v>
      </c>
      <c r="BJ43" s="82">
        <v>40328</v>
      </c>
      <c r="BK43" s="81">
        <v>41</v>
      </c>
      <c r="BL43" s="81">
        <v>140</v>
      </c>
      <c r="BN43" s="81">
        <v>8</v>
      </c>
      <c r="BO43" s="82">
        <v>40228</v>
      </c>
      <c r="BP43" s="81">
        <v>10</v>
      </c>
      <c r="BQ43" s="81">
        <v>38</v>
      </c>
      <c r="BS43" s="81">
        <v>23</v>
      </c>
      <c r="BT43" s="82">
        <v>40333</v>
      </c>
      <c r="BU43" s="81">
        <v>10</v>
      </c>
      <c r="BV43" s="81">
        <v>93</v>
      </c>
      <c r="CC43" s="82">
        <v>40337</v>
      </c>
      <c r="CD43" s="81">
        <v>24</v>
      </c>
      <c r="CE43" s="81">
        <v>10</v>
      </c>
      <c r="CF43" s="81">
        <v>88</v>
      </c>
    </row>
    <row r="44" spans="1:84">
      <c r="A44" s="81">
        <v>17</v>
      </c>
      <c r="B44" s="82">
        <v>40293</v>
      </c>
      <c r="C44" s="81">
        <v>71</v>
      </c>
      <c r="D44" s="81">
        <v>148</v>
      </c>
      <c r="F44" s="81">
        <v>21</v>
      </c>
      <c r="G44" s="82">
        <v>40316</v>
      </c>
      <c r="H44" s="81">
        <v>71</v>
      </c>
      <c r="I44" s="81">
        <v>183</v>
      </c>
      <c r="AE44" s="81">
        <v>17</v>
      </c>
      <c r="AF44" s="82">
        <v>40290</v>
      </c>
      <c r="AG44" s="81">
        <v>41</v>
      </c>
      <c r="AH44" s="81">
        <v>138</v>
      </c>
      <c r="AJ44" s="81">
        <v>21</v>
      </c>
      <c r="AK44" s="82">
        <v>40316</v>
      </c>
      <c r="AL44" s="81">
        <v>41</v>
      </c>
      <c r="AM44" s="81">
        <v>146</v>
      </c>
      <c r="BD44" s="81">
        <v>22</v>
      </c>
      <c r="BE44" s="82">
        <v>40322</v>
      </c>
      <c r="BF44" s="81">
        <v>41</v>
      </c>
      <c r="BG44" s="81">
        <v>133</v>
      </c>
      <c r="BI44" s="81">
        <v>22</v>
      </c>
      <c r="BJ44" s="82">
        <v>40328</v>
      </c>
      <c r="BK44" s="81">
        <v>41</v>
      </c>
      <c r="BL44" s="81">
        <v>125</v>
      </c>
      <c r="BN44" s="81">
        <v>8</v>
      </c>
      <c r="BO44" s="82">
        <v>40228</v>
      </c>
      <c r="BP44" s="81">
        <v>10</v>
      </c>
      <c r="BQ44" s="81">
        <v>38</v>
      </c>
      <c r="BS44" s="81">
        <v>23</v>
      </c>
      <c r="BT44" s="82">
        <v>40333</v>
      </c>
      <c r="BU44" s="81">
        <v>10</v>
      </c>
      <c r="BV44" s="81">
        <v>95</v>
      </c>
      <c r="CC44" s="82">
        <v>40337</v>
      </c>
      <c r="CD44" s="81">
        <v>24</v>
      </c>
      <c r="CE44" s="81">
        <v>10</v>
      </c>
      <c r="CF44" s="81">
        <v>98</v>
      </c>
    </row>
    <row r="45" spans="1:84">
      <c r="A45" s="81">
        <v>18</v>
      </c>
      <c r="B45" s="82">
        <v>40294</v>
      </c>
      <c r="C45" s="81">
        <v>71</v>
      </c>
      <c r="D45" s="81">
        <v>125</v>
      </c>
      <c r="F45" s="81">
        <v>21</v>
      </c>
      <c r="G45" s="82">
        <v>40316</v>
      </c>
      <c r="H45" s="81">
        <v>71</v>
      </c>
      <c r="I45" s="81">
        <v>201</v>
      </c>
      <c r="AE45" s="81">
        <v>17</v>
      </c>
      <c r="AF45" s="82">
        <v>40290</v>
      </c>
      <c r="AG45" s="81">
        <v>41</v>
      </c>
      <c r="AH45" s="81">
        <v>135</v>
      </c>
      <c r="AJ45" s="81">
        <v>21</v>
      </c>
      <c r="AK45" s="82">
        <v>40316</v>
      </c>
      <c r="AL45" s="81">
        <v>41</v>
      </c>
      <c r="AM45" s="81">
        <v>130</v>
      </c>
      <c r="BD45" s="81">
        <v>22</v>
      </c>
      <c r="BE45" s="82">
        <v>40322</v>
      </c>
      <c r="BF45" s="81">
        <v>41</v>
      </c>
      <c r="BG45" s="81">
        <v>140</v>
      </c>
      <c r="BI45" s="81">
        <v>22</v>
      </c>
      <c r="BJ45" s="82">
        <v>40328</v>
      </c>
      <c r="BK45" s="81">
        <v>41</v>
      </c>
      <c r="BL45" s="81">
        <v>119</v>
      </c>
      <c r="BN45" s="81">
        <v>8</v>
      </c>
      <c r="BO45" s="82">
        <v>40229</v>
      </c>
      <c r="BP45" s="81">
        <v>10</v>
      </c>
      <c r="BQ45" s="81">
        <v>39</v>
      </c>
      <c r="BS45" s="81">
        <v>23</v>
      </c>
      <c r="BT45" s="82">
        <v>40333</v>
      </c>
      <c r="BU45" s="81">
        <v>10</v>
      </c>
      <c r="BV45" s="81">
        <v>95</v>
      </c>
      <c r="CC45" s="82">
        <v>40337</v>
      </c>
      <c r="CD45" s="81">
        <v>24</v>
      </c>
      <c r="CE45" s="81">
        <v>10</v>
      </c>
      <c r="CF45" s="81">
        <v>91</v>
      </c>
    </row>
    <row r="46" spans="1:84">
      <c r="A46" s="81">
        <v>18</v>
      </c>
      <c r="B46" s="82">
        <v>40294</v>
      </c>
      <c r="C46" s="81">
        <v>71</v>
      </c>
      <c r="D46" s="81">
        <v>88</v>
      </c>
      <c r="F46" s="81">
        <v>21</v>
      </c>
      <c r="G46" s="82">
        <v>40316</v>
      </c>
      <c r="H46" s="81">
        <v>71</v>
      </c>
      <c r="I46" s="81">
        <v>178</v>
      </c>
      <c r="AE46" s="81">
        <v>17</v>
      </c>
      <c r="AF46" s="82">
        <v>40290</v>
      </c>
      <c r="AG46" s="81">
        <v>41</v>
      </c>
      <c r="AH46" s="81">
        <v>148</v>
      </c>
      <c r="AJ46" s="81">
        <v>21</v>
      </c>
      <c r="AK46" s="82">
        <v>40316</v>
      </c>
      <c r="AL46" s="81">
        <v>41</v>
      </c>
      <c r="AM46" s="81">
        <v>123</v>
      </c>
      <c r="BD46" s="81">
        <v>22</v>
      </c>
      <c r="BE46" s="82">
        <v>40322</v>
      </c>
      <c r="BF46" s="81">
        <v>41</v>
      </c>
      <c r="BG46" s="81">
        <v>134</v>
      </c>
      <c r="BI46" s="81">
        <v>23</v>
      </c>
      <c r="BJ46" s="82">
        <v>40329</v>
      </c>
      <c r="BK46" s="81">
        <v>41</v>
      </c>
      <c r="BL46" s="81">
        <v>153</v>
      </c>
      <c r="BN46" s="81">
        <v>8</v>
      </c>
      <c r="BO46" s="82">
        <v>40229</v>
      </c>
      <c r="BP46" s="81">
        <v>10</v>
      </c>
      <c r="BQ46" s="81">
        <v>40</v>
      </c>
      <c r="BS46" s="81">
        <v>23</v>
      </c>
      <c r="BT46" s="82">
        <v>40333</v>
      </c>
      <c r="BU46" s="81">
        <v>10</v>
      </c>
      <c r="BV46" s="81">
        <v>85</v>
      </c>
      <c r="CC46" s="82">
        <v>40337</v>
      </c>
      <c r="CD46" s="81">
        <v>24</v>
      </c>
      <c r="CE46" s="81">
        <v>10</v>
      </c>
      <c r="CF46" s="81">
        <v>87</v>
      </c>
    </row>
    <row r="47" spans="1:84">
      <c r="A47" s="81">
        <v>18</v>
      </c>
      <c r="B47" s="82">
        <v>40295</v>
      </c>
      <c r="C47" s="81">
        <v>71</v>
      </c>
      <c r="D47" s="81">
        <v>90</v>
      </c>
      <c r="F47" s="81">
        <v>21</v>
      </c>
      <c r="G47" s="82">
        <v>40316</v>
      </c>
      <c r="H47" s="81">
        <v>71</v>
      </c>
      <c r="I47" s="81">
        <v>158</v>
      </c>
      <c r="AE47" s="81">
        <v>17</v>
      </c>
      <c r="AF47" s="82">
        <v>40290</v>
      </c>
      <c r="AG47" s="81">
        <v>41</v>
      </c>
      <c r="AH47" s="81">
        <v>149</v>
      </c>
      <c r="AJ47" s="81">
        <v>21</v>
      </c>
      <c r="AK47" s="82">
        <v>40316</v>
      </c>
      <c r="AL47" s="81">
        <v>41</v>
      </c>
      <c r="AM47" s="81">
        <v>129</v>
      </c>
      <c r="BD47" s="81">
        <v>22</v>
      </c>
      <c r="BE47" s="82">
        <v>40322</v>
      </c>
      <c r="BF47" s="81">
        <v>41</v>
      </c>
      <c r="BG47" s="81">
        <v>134</v>
      </c>
      <c r="BI47" s="81">
        <v>23</v>
      </c>
      <c r="BJ47" s="82">
        <v>40329</v>
      </c>
      <c r="BK47" s="81">
        <v>41</v>
      </c>
      <c r="BL47" s="81">
        <v>113</v>
      </c>
      <c r="BN47" s="81">
        <v>8</v>
      </c>
      <c r="BO47" s="82">
        <v>40229</v>
      </c>
      <c r="BP47" s="81">
        <v>10</v>
      </c>
      <c r="BQ47" s="81">
        <v>40</v>
      </c>
      <c r="BS47" s="81">
        <v>23</v>
      </c>
      <c r="BT47" s="82">
        <v>40333</v>
      </c>
      <c r="BU47" s="81">
        <v>10</v>
      </c>
      <c r="BV47" s="81">
        <v>100</v>
      </c>
      <c r="CC47" s="82">
        <v>40338</v>
      </c>
      <c r="CD47" s="81">
        <v>24</v>
      </c>
      <c r="CE47" s="81">
        <v>10</v>
      </c>
      <c r="CF47" s="81">
        <v>91</v>
      </c>
    </row>
    <row r="48" spans="1:84">
      <c r="A48" s="81">
        <v>18</v>
      </c>
      <c r="B48" s="82">
        <v>40295</v>
      </c>
      <c r="C48" s="81">
        <v>71</v>
      </c>
      <c r="D48" s="81">
        <v>99</v>
      </c>
      <c r="F48" s="81">
        <v>21</v>
      </c>
      <c r="G48" s="82">
        <v>40316</v>
      </c>
      <c r="H48" s="81">
        <v>71</v>
      </c>
      <c r="I48" s="81">
        <v>175</v>
      </c>
      <c r="AE48" s="81">
        <v>17</v>
      </c>
      <c r="AF48" s="82">
        <v>40290</v>
      </c>
      <c r="AG48" s="81">
        <v>41</v>
      </c>
      <c r="AH48" s="81">
        <v>146</v>
      </c>
      <c r="AJ48" s="81">
        <v>21</v>
      </c>
      <c r="AK48" s="82">
        <v>40316</v>
      </c>
      <c r="AL48" s="81">
        <v>41</v>
      </c>
      <c r="AM48" s="81">
        <v>118</v>
      </c>
      <c r="BD48" s="81">
        <v>22</v>
      </c>
      <c r="BE48" s="82">
        <v>40322</v>
      </c>
      <c r="BF48" s="81">
        <v>41</v>
      </c>
      <c r="BG48" s="81">
        <v>142</v>
      </c>
      <c r="BI48" s="81">
        <v>23</v>
      </c>
      <c r="BJ48" s="82">
        <v>40329</v>
      </c>
      <c r="BK48" s="81">
        <v>41</v>
      </c>
      <c r="BL48" s="81">
        <v>142</v>
      </c>
      <c r="BN48" s="81">
        <v>8</v>
      </c>
      <c r="BO48" s="82">
        <v>40229</v>
      </c>
      <c r="BP48" s="81">
        <v>10</v>
      </c>
      <c r="BQ48" s="81">
        <v>38</v>
      </c>
      <c r="BS48" s="81">
        <v>23</v>
      </c>
      <c r="BT48" s="82">
        <v>40333</v>
      </c>
      <c r="BU48" s="81">
        <v>10</v>
      </c>
      <c r="BV48" s="81">
        <v>92</v>
      </c>
      <c r="CC48" s="82">
        <v>40338</v>
      </c>
      <c r="CD48" s="81">
        <v>24</v>
      </c>
      <c r="CE48" s="81">
        <v>10</v>
      </c>
      <c r="CF48" s="81">
        <v>93</v>
      </c>
    </row>
    <row r="49" spans="1:84">
      <c r="A49" s="81">
        <v>18</v>
      </c>
      <c r="B49" s="82">
        <v>40295</v>
      </c>
      <c r="C49" s="81">
        <v>71</v>
      </c>
      <c r="D49" s="81">
        <v>111</v>
      </c>
      <c r="F49" s="81">
        <v>21</v>
      </c>
      <c r="G49" s="82">
        <v>40316</v>
      </c>
      <c r="H49" s="81">
        <v>71</v>
      </c>
      <c r="I49" s="81">
        <v>175</v>
      </c>
      <c r="AE49" s="81">
        <v>17</v>
      </c>
      <c r="AF49" s="82">
        <v>40290</v>
      </c>
      <c r="AG49" s="81">
        <v>41</v>
      </c>
      <c r="AH49" s="81">
        <v>142</v>
      </c>
      <c r="AJ49" s="81">
        <v>21</v>
      </c>
      <c r="AK49" s="82">
        <v>40316</v>
      </c>
      <c r="AL49" s="81">
        <v>41</v>
      </c>
      <c r="AM49" s="81">
        <v>121</v>
      </c>
      <c r="BD49" s="81">
        <v>22</v>
      </c>
      <c r="BE49" s="82">
        <v>40322</v>
      </c>
      <c r="BF49" s="81">
        <v>41</v>
      </c>
      <c r="BG49" s="81">
        <v>138</v>
      </c>
      <c r="BI49" s="81">
        <v>23</v>
      </c>
      <c r="BJ49" s="82">
        <v>40329</v>
      </c>
      <c r="BK49" s="81">
        <v>41</v>
      </c>
      <c r="BL49" s="81">
        <v>138</v>
      </c>
      <c r="BN49" s="81">
        <v>8</v>
      </c>
      <c r="BO49" s="82">
        <v>40229</v>
      </c>
      <c r="BP49" s="81">
        <v>10</v>
      </c>
      <c r="BQ49" s="81">
        <v>40</v>
      </c>
      <c r="BS49" s="81">
        <v>23</v>
      </c>
      <c r="BT49" s="82">
        <v>40333</v>
      </c>
      <c r="BU49" s="81">
        <v>10</v>
      </c>
      <c r="BV49" s="81">
        <v>91</v>
      </c>
      <c r="CC49" s="82">
        <v>40338</v>
      </c>
      <c r="CD49" s="81">
        <v>24</v>
      </c>
      <c r="CE49" s="81">
        <v>10</v>
      </c>
      <c r="CF49" s="81">
        <v>90</v>
      </c>
    </row>
    <row r="50" spans="1:84">
      <c r="A50" s="81">
        <v>18</v>
      </c>
      <c r="B50" s="82">
        <v>40295</v>
      </c>
      <c r="C50" s="81">
        <v>71</v>
      </c>
      <c r="D50" s="81">
        <v>86</v>
      </c>
      <c r="F50" s="81">
        <v>21</v>
      </c>
      <c r="G50" s="82">
        <v>40316</v>
      </c>
      <c r="H50" s="81">
        <v>71</v>
      </c>
      <c r="I50" s="81">
        <v>185</v>
      </c>
      <c r="AE50" s="81">
        <v>17</v>
      </c>
      <c r="AF50" s="82">
        <v>40290</v>
      </c>
      <c r="AG50" s="81">
        <v>41</v>
      </c>
      <c r="AH50" s="81">
        <v>138</v>
      </c>
      <c r="AJ50" s="81">
        <v>21</v>
      </c>
      <c r="AK50" s="82">
        <v>40316</v>
      </c>
      <c r="AL50" s="81">
        <v>41</v>
      </c>
      <c r="AM50" s="81">
        <v>132</v>
      </c>
      <c r="BD50" s="81">
        <v>22</v>
      </c>
      <c r="BE50" s="82">
        <v>40322</v>
      </c>
      <c r="BF50" s="81">
        <v>41</v>
      </c>
      <c r="BG50" s="81">
        <v>141</v>
      </c>
      <c r="BI50" s="81">
        <v>23</v>
      </c>
      <c r="BJ50" s="82">
        <v>40329</v>
      </c>
      <c r="BK50" s="81">
        <v>41</v>
      </c>
      <c r="BL50" s="81">
        <v>135</v>
      </c>
      <c r="BN50" s="81">
        <v>8</v>
      </c>
      <c r="BO50" s="82">
        <v>40229</v>
      </c>
      <c r="BP50" s="81">
        <v>10</v>
      </c>
      <c r="BQ50" s="81">
        <v>38</v>
      </c>
      <c r="BS50" s="81">
        <v>23</v>
      </c>
      <c r="BT50" s="82">
        <v>40333</v>
      </c>
      <c r="BU50" s="81">
        <v>10</v>
      </c>
      <c r="BV50" s="81">
        <v>91</v>
      </c>
      <c r="CC50" s="82">
        <v>40338</v>
      </c>
      <c r="CD50" s="81">
        <v>24</v>
      </c>
      <c r="CE50" s="81">
        <v>10</v>
      </c>
      <c r="CF50" s="81">
        <v>98</v>
      </c>
    </row>
    <row r="51" spans="1:84">
      <c r="A51" s="81">
        <v>18</v>
      </c>
      <c r="B51" s="82">
        <v>40295</v>
      </c>
      <c r="C51" s="81">
        <v>71</v>
      </c>
      <c r="D51" s="81">
        <v>173</v>
      </c>
      <c r="F51" s="81">
        <v>21</v>
      </c>
      <c r="G51" s="82">
        <v>40316</v>
      </c>
      <c r="H51" s="81">
        <v>71</v>
      </c>
      <c r="I51" s="81">
        <v>172</v>
      </c>
      <c r="AE51" s="81">
        <v>17</v>
      </c>
      <c r="AF51" s="82">
        <v>40290</v>
      </c>
      <c r="AG51" s="81">
        <v>41</v>
      </c>
      <c r="AH51" s="81">
        <v>142</v>
      </c>
      <c r="AJ51" s="81">
        <v>21</v>
      </c>
      <c r="AK51" s="82">
        <v>40316</v>
      </c>
      <c r="AL51" s="81">
        <v>41</v>
      </c>
      <c r="AM51" s="81">
        <v>141</v>
      </c>
      <c r="BD51" s="81">
        <v>22</v>
      </c>
      <c r="BE51" s="82">
        <v>40322</v>
      </c>
      <c r="BF51" s="81">
        <v>41</v>
      </c>
      <c r="BG51" s="81">
        <v>129</v>
      </c>
      <c r="BI51" s="81">
        <v>23</v>
      </c>
      <c r="BJ51" s="82">
        <v>40329</v>
      </c>
      <c r="BK51" s="81">
        <v>41</v>
      </c>
      <c r="BL51" s="81">
        <v>115</v>
      </c>
      <c r="BN51" s="81">
        <v>8</v>
      </c>
      <c r="BO51" s="82">
        <v>40229</v>
      </c>
      <c r="BP51" s="81">
        <v>10</v>
      </c>
      <c r="BQ51" s="81">
        <v>38</v>
      </c>
      <c r="BS51" s="81">
        <v>23</v>
      </c>
      <c r="BT51" s="82">
        <v>40333</v>
      </c>
      <c r="BU51" s="81">
        <v>10</v>
      </c>
      <c r="BV51" s="81">
        <v>86</v>
      </c>
      <c r="CC51" s="82">
        <v>40338</v>
      </c>
      <c r="CD51" s="81">
        <v>24</v>
      </c>
      <c r="CE51" s="81">
        <v>10</v>
      </c>
      <c r="CF51" s="81">
        <v>81</v>
      </c>
    </row>
    <row r="52" spans="1:84">
      <c r="A52" s="81">
        <v>18</v>
      </c>
      <c r="B52" s="82">
        <v>40295</v>
      </c>
      <c r="C52" s="81">
        <v>71</v>
      </c>
      <c r="D52" s="81">
        <v>85</v>
      </c>
      <c r="F52" s="81">
        <v>21</v>
      </c>
      <c r="G52" s="82">
        <v>40316</v>
      </c>
      <c r="H52" s="81">
        <v>71</v>
      </c>
      <c r="I52" s="81">
        <v>193</v>
      </c>
      <c r="AE52" s="81">
        <v>17</v>
      </c>
      <c r="AF52" s="82">
        <v>40290</v>
      </c>
      <c r="AG52" s="81">
        <v>41</v>
      </c>
      <c r="AH52" s="81">
        <v>128</v>
      </c>
      <c r="AJ52" s="81">
        <v>21</v>
      </c>
      <c r="AK52" s="82">
        <v>40316</v>
      </c>
      <c r="AL52" s="81">
        <v>41</v>
      </c>
      <c r="AM52" s="81">
        <v>133</v>
      </c>
      <c r="BD52" s="81">
        <v>22</v>
      </c>
      <c r="BE52" s="82">
        <v>40322</v>
      </c>
      <c r="BF52" s="81">
        <v>41</v>
      </c>
      <c r="BG52" s="81">
        <v>136</v>
      </c>
      <c r="BI52" s="81">
        <v>23</v>
      </c>
      <c r="BJ52" s="82">
        <v>40329</v>
      </c>
      <c r="BK52" s="81">
        <v>41</v>
      </c>
      <c r="BL52" s="81">
        <v>122</v>
      </c>
      <c r="BN52" s="81">
        <v>8</v>
      </c>
      <c r="BO52" s="82">
        <v>40229</v>
      </c>
      <c r="BP52" s="81">
        <v>10</v>
      </c>
      <c r="BQ52" s="81">
        <v>38</v>
      </c>
      <c r="BS52" s="81">
        <v>23</v>
      </c>
      <c r="BT52" s="82">
        <v>40333</v>
      </c>
      <c r="BU52" s="81">
        <v>10</v>
      </c>
      <c r="BV52" s="81">
        <v>92</v>
      </c>
      <c r="CC52" s="82">
        <v>40338</v>
      </c>
      <c r="CD52" s="81">
        <v>24</v>
      </c>
      <c r="CE52" s="81">
        <v>10</v>
      </c>
      <c r="CF52" s="81">
        <v>88</v>
      </c>
    </row>
    <row r="53" spans="1:84">
      <c r="A53" s="81">
        <v>18</v>
      </c>
      <c r="B53" s="82">
        <v>40295</v>
      </c>
      <c r="C53" s="81">
        <v>71</v>
      </c>
      <c r="D53" s="81">
        <v>96</v>
      </c>
      <c r="F53" s="81">
        <v>21</v>
      </c>
      <c r="G53" s="82">
        <v>40316</v>
      </c>
      <c r="H53" s="81">
        <v>71</v>
      </c>
      <c r="I53" s="81">
        <v>166</v>
      </c>
      <c r="AE53" s="81">
        <v>17</v>
      </c>
      <c r="AF53" s="82">
        <v>40290</v>
      </c>
      <c r="AG53" s="81">
        <v>41</v>
      </c>
      <c r="AH53" s="81">
        <v>92</v>
      </c>
      <c r="AJ53" s="81">
        <v>21</v>
      </c>
      <c r="AK53" s="82">
        <v>40316</v>
      </c>
      <c r="AL53" s="81">
        <v>41</v>
      </c>
      <c r="AM53" s="81">
        <v>138</v>
      </c>
      <c r="BD53" s="81">
        <v>22</v>
      </c>
      <c r="BE53" s="82">
        <v>40322</v>
      </c>
      <c r="BF53" s="81">
        <v>41</v>
      </c>
      <c r="BG53" s="81">
        <v>133</v>
      </c>
      <c r="BI53" s="81">
        <v>23</v>
      </c>
      <c r="BJ53" s="82">
        <v>40329</v>
      </c>
      <c r="BK53" s="81">
        <v>41</v>
      </c>
      <c r="BL53" s="81">
        <v>139</v>
      </c>
      <c r="BN53" s="81">
        <v>8</v>
      </c>
      <c r="BO53" s="82">
        <v>40229</v>
      </c>
      <c r="BP53" s="81">
        <v>10</v>
      </c>
      <c r="BQ53" s="81">
        <v>39</v>
      </c>
      <c r="BS53" s="81">
        <v>23</v>
      </c>
      <c r="BT53" s="82">
        <v>40333</v>
      </c>
      <c r="BU53" s="81">
        <v>10</v>
      </c>
      <c r="BV53" s="81">
        <v>96</v>
      </c>
      <c r="CC53" s="82">
        <v>40338</v>
      </c>
      <c r="CD53" s="81">
        <v>24</v>
      </c>
      <c r="CE53" s="81">
        <v>10</v>
      </c>
      <c r="CF53" s="81">
        <v>94</v>
      </c>
    </row>
    <row r="54" spans="1:84">
      <c r="A54" s="81">
        <v>18</v>
      </c>
      <c r="B54" s="82">
        <v>40295</v>
      </c>
      <c r="C54" s="81">
        <v>71</v>
      </c>
      <c r="D54" s="81">
        <v>160</v>
      </c>
      <c r="F54" s="81">
        <v>21</v>
      </c>
      <c r="G54" s="82">
        <v>40316</v>
      </c>
      <c r="H54" s="81">
        <v>71</v>
      </c>
      <c r="I54" s="81">
        <v>175</v>
      </c>
      <c r="AE54" s="81">
        <v>17</v>
      </c>
      <c r="AF54" s="82">
        <v>40290</v>
      </c>
      <c r="AG54" s="81">
        <v>41</v>
      </c>
      <c r="AH54" s="81">
        <v>100</v>
      </c>
      <c r="AJ54" s="81">
        <v>21</v>
      </c>
      <c r="AK54" s="82">
        <v>40316</v>
      </c>
      <c r="AL54" s="81">
        <v>41</v>
      </c>
      <c r="AM54" s="81">
        <v>125</v>
      </c>
      <c r="BD54" s="81">
        <v>22</v>
      </c>
      <c r="BE54" s="82">
        <v>40322</v>
      </c>
      <c r="BF54" s="81">
        <v>41</v>
      </c>
      <c r="BG54" s="81">
        <v>123</v>
      </c>
      <c r="BI54" s="81">
        <v>23</v>
      </c>
      <c r="BJ54" s="82">
        <v>40329</v>
      </c>
      <c r="BK54" s="81">
        <v>41</v>
      </c>
      <c r="BL54" s="81">
        <v>135</v>
      </c>
      <c r="BN54" s="81">
        <v>8</v>
      </c>
      <c r="BO54" s="82">
        <v>40230</v>
      </c>
      <c r="BP54" s="81">
        <v>10</v>
      </c>
      <c r="BQ54" s="81">
        <v>36</v>
      </c>
      <c r="BS54" s="81">
        <v>23</v>
      </c>
      <c r="BT54" s="82">
        <v>40334</v>
      </c>
      <c r="BU54" s="81">
        <v>10</v>
      </c>
      <c r="BV54" s="81">
        <v>85</v>
      </c>
      <c r="CC54" s="82">
        <v>40338</v>
      </c>
      <c r="CD54" s="81">
        <v>24</v>
      </c>
      <c r="CE54" s="81">
        <v>10</v>
      </c>
      <c r="CF54" s="81">
        <v>87</v>
      </c>
    </row>
    <row r="55" spans="1:84">
      <c r="A55" s="81">
        <v>18</v>
      </c>
      <c r="B55" s="82">
        <v>40295</v>
      </c>
      <c r="C55" s="81">
        <v>71</v>
      </c>
      <c r="D55" s="81">
        <v>102</v>
      </c>
      <c r="F55" s="81">
        <v>21</v>
      </c>
      <c r="G55" s="82">
        <v>40316</v>
      </c>
      <c r="H55" s="81">
        <v>71</v>
      </c>
      <c r="I55" s="81">
        <v>157</v>
      </c>
      <c r="AE55" s="81">
        <v>17</v>
      </c>
      <c r="AF55" s="82">
        <v>40290</v>
      </c>
      <c r="AG55" s="81">
        <v>41</v>
      </c>
      <c r="AH55" s="81">
        <v>136</v>
      </c>
      <c r="AJ55" s="81">
        <v>21</v>
      </c>
      <c r="AK55" s="82">
        <v>40316</v>
      </c>
      <c r="AL55" s="81">
        <v>41</v>
      </c>
      <c r="AM55" s="81">
        <v>126</v>
      </c>
      <c r="BD55" s="81">
        <v>22</v>
      </c>
      <c r="BE55" s="82">
        <v>40322</v>
      </c>
      <c r="BF55" s="81">
        <v>41</v>
      </c>
      <c r="BG55" s="81">
        <v>139</v>
      </c>
      <c r="BI55" s="81">
        <v>23</v>
      </c>
      <c r="BJ55" s="82">
        <v>40330</v>
      </c>
      <c r="BK55" s="81">
        <v>41</v>
      </c>
      <c r="BL55" s="81">
        <v>128</v>
      </c>
      <c r="BN55" s="81">
        <v>8</v>
      </c>
      <c r="BO55" s="82">
        <v>40230</v>
      </c>
      <c r="BP55" s="81">
        <v>10</v>
      </c>
      <c r="BQ55" s="81">
        <v>37</v>
      </c>
      <c r="BS55" s="81">
        <v>23</v>
      </c>
      <c r="BT55" s="82">
        <v>40334</v>
      </c>
      <c r="BU55" s="81">
        <v>10</v>
      </c>
      <c r="BV55" s="81">
        <v>101</v>
      </c>
      <c r="CC55" s="82">
        <v>40338</v>
      </c>
      <c r="CD55" s="81">
        <v>24</v>
      </c>
      <c r="CE55" s="81">
        <v>10</v>
      </c>
      <c r="CF55" s="81">
        <v>97</v>
      </c>
    </row>
    <row r="56" spans="1:84">
      <c r="A56" s="81">
        <v>18</v>
      </c>
      <c r="B56" s="82">
        <v>40295</v>
      </c>
      <c r="C56" s="81">
        <v>71</v>
      </c>
      <c r="D56" s="81">
        <v>120</v>
      </c>
      <c r="F56" s="81">
        <v>21</v>
      </c>
      <c r="G56" s="82">
        <v>40316</v>
      </c>
      <c r="H56" s="81">
        <v>71</v>
      </c>
      <c r="I56" s="81">
        <v>172</v>
      </c>
      <c r="AE56" s="81">
        <v>17</v>
      </c>
      <c r="AF56" s="82">
        <v>40290</v>
      </c>
      <c r="AG56" s="81">
        <v>41</v>
      </c>
      <c r="AH56" s="81">
        <v>101</v>
      </c>
      <c r="AJ56" s="81">
        <v>21</v>
      </c>
      <c r="AK56" s="82">
        <v>40316</v>
      </c>
      <c r="AL56" s="81">
        <v>41</v>
      </c>
      <c r="AM56" s="81">
        <v>155</v>
      </c>
      <c r="BD56" s="81">
        <v>22</v>
      </c>
      <c r="BE56" s="82">
        <v>40322</v>
      </c>
      <c r="BF56" s="81">
        <v>41</v>
      </c>
      <c r="BG56" s="81">
        <v>139</v>
      </c>
      <c r="BI56" s="81">
        <v>23</v>
      </c>
      <c r="BJ56" s="82">
        <v>40330</v>
      </c>
      <c r="BK56" s="81">
        <v>41</v>
      </c>
      <c r="BL56" s="81">
        <v>143</v>
      </c>
      <c r="BN56" s="81">
        <v>8</v>
      </c>
      <c r="BO56" s="82">
        <v>40230</v>
      </c>
      <c r="BP56" s="81">
        <v>10</v>
      </c>
      <c r="BQ56" s="81">
        <v>34</v>
      </c>
      <c r="BS56" s="81">
        <v>23</v>
      </c>
      <c r="BT56" s="82">
        <v>40334</v>
      </c>
      <c r="BU56" s="81">
        <v>10</v>
      </c>
      <c r="BV56" s="81">
        <v>96</v>
      </c>
      <c r="CC56" s="82">
        <v>40338</v>
      </c>
      <c r="CD56" s="81">
        <v>24</v>
      </c>
      <c r="CE56" s="81">
        <v>10</v>
      </c>
      <c r="CF56" s="81">
        <v>89</v>
      </c>
    </row>
    <row r="57" spans="1:84">
      <c r="A57" s="81">
        <v>18</v>
      </c>
      <c r="B57" s="82">
        <v>40295</v>
      </c>
      <c r="C57" s="81">
        <v>71</v>
      </c>
      <c r="D57" s="81">
        <v>94</v>
      </c>
      <c r="F57" s="81">
        <v>21</v>
      </c>
      <c r="G57" s="82">
        <v>40316</v>
      </c>
      <c r="H57" s="81">
        <v>71</v>
      </c>
      <c r="I57" s="81">
        <v>181</v>
      </c>
      <c r="AE57" s="81">
        <v>17</v>
      </c>
      <c r="AF57" s="82">
        <v>40291</v>
      </c>
      <c r="AG57" s="81">
        <v>41</v>
      </c>
      <c r="AH57" s="81">
        <v>151</v>
      </c>
      <c r="AJ57" s="81">
        <v>21</v>
      </c>
      <c r="AK57" s="82">
        <v>40316</v>
      </c>
      <c r="AL57" s="81">
        <v>41</v>
      </c>
      <c r="AM57" s="81">
        <v>141</v>
      </c>
      <c r="BD57" s="81">
        <v>22</v>
      </c>
      <c r="BE57" s="82">
        <v>40322</v>
      </c>
      <c r="BF57" s="81">
        <v>41</v>
      </c>
      <c r="BG57" s="81">
        <v>138</v>
      </c>
      <c r="BI57" s="81">
        <v>23</v>
      </c>
      <c r="BJ57" s="82">
        <v>40330</v>
      </c>
      <c r="BK57" s="81">
        <v>41</v>
      </c>
      <c r="BL57" s="81">
        <v>134</v>
      </c>
      <c r="BN57" s="81">
        <v>8</v>
      </c>
      <c r="BO57" s="82">
        <v>40230</v>
      </c>
      <c r="BP57" s="81">
        <v>10</v>
      </c>
      <c r="BQ57" s="81">
        <v>38</v>
      </c>
      <c r="BS57" s="81">
        <v>23</v>
      </c>
      <c r="BT57" s="82">
        <v>40334</v>
      </c>
      <c r="BU57" s="81">
        <v>10</v>
      </c>
      <c r="BV57" s="81">
        <v>91</v>
      </c>
      <c r="CC57" s="82">
        <v>40339</v>
      </c>
      <c r="CD57" s="81">
        <v>24</v>
      </c>
      <c r="CE57" s="81">
        <v>10</v>
      </c>
      <c r="CF57" s="81">
        <v>91</v>
      </c>
    </row>
    <row r="58" spans="1:84">
      <c r="A58" s="81">
        <v>18</v>
      </c>
      <c r="B58" s="82">
        <v>40295</v>
      </c>
      <c r="C58" s="81">
        <v>71</v>
      </c>
      <c r="D58" s="81">
        <v>160</v>
      </c>
      <c r="F58" s="81">
        <v>21</v>
      </c>
      <c r="G58" s="82">
        <v>40316</v>
      </c>
      <c r="H58" s="81">
        <v>71</v>
      </c>
      <c r="I58" s="81">
        <v>210</v>
      </c>
      <c r="AE58" s="81">
        <v>17</v>
      </c>
      <c r="AF58" s="82">
        <v>40291</v>
      </c>
      <c r="AG58" s="81">
        <v>41</v>
      </c>
      <c r="AH58" s="81">
        <v>143</v>
      </c>
      <c r="AJ58" s="81">
        <v>21</v>
      </c>
      <c r="AK58" s="82">
        <v>40316</v>
      </c>
      <c r="AL58" s="81">
        <v>41</v>
      </c>
      <c r="AM58" s="81">
        <v>130</v>
      </c>
      <c r="BD58" s="81">
        <v>22</v>
      </c>
      <c r="BE58" s="82">
        <v>40322</v>
      </c>
      <c r="BF58" s="81">
        <v>41</v>
      </c>
      <c r="BG58" s="81">
        <v>137</v>
      </c>
      <c r="BI58" s="81">
        <v>23</v>
      </c>
      <c r="BJ58" s="82">
        <v>40330</v>
      </c>
      <c r="BK58" s="81">
        <v>41</v>
      </c>
      <c r="BL58" s="81">
        <v>142</v>
      </c>
      <c r="BN58" s="81">
        <v>8</v>
      </c>
      <c r="BO58" s="82">
        <v>40230</v>
      </c>
      <c r="BP58" s="81">
        <v>10</v>
      </c>
      <c r="BQ58" s="81">
        <v>38</v>
      </c>
      <c r="BS58" s="81">
        <v>23</v>
      </c>
      <c r="BT58" s="82">
        <v>40334</v>
      </c>
      <c r="BU58" s="81">
        <v>10</v>
      </c>
      <c r="BV58" s="81">
        <v>80</v>
      </c>
      <c r="CC58" s="82">
        <v>40340</v>
      </c>
      <c r="CD58" s="81">
        <v>24</v>
      </c>
      <c r="CE58" s="81">
        <v>10</v>
      </c>
      <c r="CF58" s="81">
        <v>96</v>
      </c>
    </row>
    <row r="59" spans="1:84">
      <c r="A59" s="81">
        <v>18</v>
      </c>
      <c r="B59" s="82">
        <v>40295</v>
      </c>
      <c r="C59" s="81">
        <v>71</v>
      </c>
      <c r="D59" s="81">
        <v>99</v>
      </c>
      <c r="F59" s="81">
        <v>21</v>
      </c>
      <c r="G59" s="82">
        <v>40316</v>
      </c>
      <c r="H59" s="81">
        <v>71</v>
      </c>
      <c r="I59" s="81">
        <v>203</v>
      </c>
      <c r="AE59" s="81">
        <v>17</v>
      </c>
      <c r="AF59" s="82">
        <v>40291</v>
      </c>
      <c r="AG59" s="81">
        <v>41</v>
      </c>
      <c r="AH59" s="81">
        <v>146</v>
      </c>
      <c r="AJ59" s="81">
        <v>21</v>
      </c>
      <c r="AK59" s="82">
        <v>40316</v>
      </c>
      <c r="AL59" s="81">
        <v>41</v>
      </c>
      <c r="AM59" s="81">
        <v>163</v>
      </c>
      <c r="BD59" s="81">
        <v>22</v>
      </c>
      <c r="BE59" s="82">
        <v>40323</v>
      </c>
      <c r="BF59" s="81">
        <v>41</v>
      </c>
      <c r="BG59" s="81">
        <v>138</v>
      </c>
      <c r="BI59" s="81">
        <v>23</v>
      </c>
      <c r="BJ59" s="82">
        <v>40330</v>
      </c>
      <c r="BK59" s="81">
        <v>41</v>
      </c>
      <c r="BL59" s="81">
        <v>143</v>
      </c>
      <c r="BN59" s="81">
        <v>8</v>
      </c>
      <c r="BO59" s="82">
        <v>40230</v>
      </c>
      <c r="BP59" s="81">
        <v>10</v>
      </c>
      <c r="BQ59" s="81">
        <v>38</v>
      </c>
      <c r="BS59" s="81">
        <v>23</v>
      </c>
      <c r="BT59" s="82">
        <v>40334</v>
      </c>
      <c r="BU59" s="81">
        <v>10</v>
      </c>
      <c r="BV59" s="81">
        <v>95</v>
      </c>
      <c r="CC59" s="82">
        <v>40340</v>
      </c>
      <c r="CD59" s="81">
        <v>24</v>
      </c>
      <c r="CE59" s="81">
        <v>10</v>
      </c>
      <c r="CF59" s="81">
        <v>96</v>
      </c>
    </row>
    <row r="60" spans="1:84">
      <c r="A60" s="81">
        <v>18</v>
      </c>
      <c r="B60" s="82">
        <v>40295</v>
      </c>
      <c r="C60" s="81">
        <v>71</v>
      </c>
      <c r="D60" s="81">
        <v>82</v>
      </c>
      <c r="F60" s="81">
        <v>21</v>
      </c>
      <c r="G60" s="82">
        <v>40316</v>
      </c>
      <c r="H60" s="81">
        <v>71</v>
      </c>
      <c r="I60" s="81">
        <v>169</v>
      </c>
      <c r="AE60" s="81">
        <v>17</v>
      </c>
      <c r="AF60" s="82">
        <v>40291</v>
      </c>
      <c r="AG60" s="81">
        <v>41</v>
      </c>
      <c r="AH60" s="81">
        <v>148</v>
      </c>
      <c r="AJ60" s="81">
        <v>21</v>
      </c>
      <c r="AK60" s="82">
        <v>40316</v>
      </c>
      <c r="AL60" s="81">
        <v>41</v>
      </c>
      <c r="AM60" s="81">
        <v>126</v>
      </c>
      <c r="BD60" s="81">
        <v>22</v>
      </c>
      <c r="BE60" s="82">
        <v>40323</v>
      </c>
      <c r="BF60" s="81">
        <v>41</v>
      </c>
      <c r="BG60" s="81">
        <v>140</v>
      </c>
      <c r="BI60" s="81">
        <v>23</v>
      </c>
      <c r="BJ60" s="82">
        <v>40330</v>
      </c>
      <c r="BK60" s="81">
        <v>41</v>
      </c>
      <c r="BL60" s="81">
        <v>139</v>
      </c>
      <c r="BN60" s="81">
        <v>8</v>
      </c>
      <c r="BO60" s="82">
        <v>40230</v>
      </c>
      <c r="BP60" s="81">
        <v>10</v>
      </c>
      <c r="BQ60" s="81">
        <v>40</v>
      </c>
      <c r="BS60" s="81">
        <v>23</v>
      </c>
      <c r="BT60" s="82">
        <v>40334</v>
      </c>
      <c r="BU60" s="81">
        <v>10</v>
      </c>
      <c r="BV60" s="81">
        <v>96</v>
      </c>
      <c r="CC60" s="82">
        <v>40340</v>
      </c>
      <c r="CD60" s="81">
        <v>24</v>
      </c>
      <c r="CE60" s="81">
        <v>10</v>
      </c>
      <c r="CF60" s="81">
        <v>87</v>
      </c>
    </row>
    <row r="61" spans="1:84">
      <c r="A61" s="81">
        <v>18</v>
      </c>
      <c r="B61" s="82">
        <v>40295</v>
      </c>
      <c r="C61" s="81">
        <v>71</v>
      </c>
      <c r="D61" s="81">
        <v>180</v>
      </c>
      <c r="F61" s="81">
        <v>21</v>
      </c>
      <c r="G61" s="82">
        <v>40316</v>
      </c>
      <c r="H61" s="81">
        <v>71</v>
      </c>
      <c r="I61" s="81">
        <v>126</v>
      </c>
      <c r="AE61" s="81">
        <v>17</v>
      </c>
      <c r="AF61" s="82">
        <v>40291</v>
      </c>
      <c r="AG61" s="81">
        <v>41</v>
      </c>
      <c r="AH61" s="81">
        <v>95</v>
      </c>
      <c r="AJ61" s="81">
        <v>21</v>
      </c>
      <c r="AK61" s="82">
        <v>40316</v>
      </c>
      <c r="AL61" s="81">
        <v>41</v>
      </c>
      <c r="AM61" s="81">
        <v>124</v>
      </c>
      <c r="BD61" s="81">
        <v>22</v>
      </c>
      <c r="BE61" s="82">
        <v>40323</v>
      </c>
      <c r="BF61" s="81">
        <v>41</v>
      </c>
      <c r="BG61" s="81">
        <v>136</v>
      </c>
      <c r="BI61" s="81">
        <v>23</v>
      </c>
      <c r="BJ61" s="82">
        <v>40330</v>
      </c>
      <c r="BK61" s="81">
        <v>41</v>
      </c>
      <c r="BL61" s="81">
        <v>126</v>
      </c>
      <c r="BN61" s="81">
        <v>9</v>
      </c>
      <c r="BO61" s="82">
        <v>40232</v>
      </c>
      <c r="BP61" s="81">
        <v>10</v>
      </c>
      <c r="BQ61" s="81">
        <v>39</v>
      </c>
      <c r="BS61" s="81">
        <v>23</v>
      </c>
      <c r="BT61" s="82">
        <v>40334</v>
      </c>
      <c r="BU61" s="81">
        <v>10</v>
      </c>
      <c r="BV61" s="81">
        <v>89</v>
      </c>
      <c r="CC61" s="82">
        <v>40340</v>
      </c>
      <c r="CD61" s="81">
        <v>24</v>
      </c>
      <c r="CE61" s="81">
        <v>10</v>
      </c>
      <c r="CF61" s="81">
        <v>85</v>
      </c>
    </row>
    <row r="62" spans="1:84">
      <c r="A62" s="81">
        <v>18</v>
      </c>
      <c r="B62" s="82">
        <v>40295</v>
      </c>
      <c r="C62" s="81">
        <v>71</v>
      </c>
      <c r="D62" s="81">
        <v>97</v>
      </c>
      <c r="F62" s="81">
        <v>21</v>
      </c>
      <c r="G62" s="82">
        <v>40316</v>
      </c>
      <c r="H62" s="81">
        <v>71</v>
      </c>
      <c r="I62" s="81">
        <v>161</v>
      </c>
      <c r="AE62" s="81">
        <v>17</v>
      </c>
      <c r="AF62" s="82">
        <v>40292</v>
      </c>
      <c r="AG62" s="81">
        <v>41</v>
      </c>
      <c r="AH62" s="81">
        <v>130</v>
      </c>
      <c r="AJ62" s="81">
        <v>21</v>
      </c>
      <c r="AK62" s="82">
        <v>40316</v>
      </c>
      <c r="AL62" s="81">
        <v>41</v>
      </c>
      <c r="AM62" s="81">
        <v>139</v>
      </c>
      <c r="BD62" s="81">
        <v>22</v>
      </c>
      <c r="BE62" s="82">
        <v>40323</v>
      </c>
      <c r="BF62" s="81">
        <v>41</v>
      </c>
      <c r="BG62" s="81">
        <v>138</v>
      </c>
      <c r="BI62" s="81">
        <v>23</v>
      </c>
      <c r="BJ62" s="82">
        <v>40330</v>
      </c>
      <c r="BK62" s="81">
        <v>41</v>
      </c>
      <c r="BL62" s="81">
        <v>135</v>
      </c>
      <c r="BN62" s="81">
        <v>9</v>
      </c>
      <c r="BO62" s="82">
        <v>40234</v>
      </c>
      <c r="BP62" s="81">
        <v>10</v>
      </c>
      <c r="BQ62" s="81">
        <v>39</v>
      </c>
      <c r="BS62" s="81">
        <v>23</v>
      </c>
      <c r="BT62" s="82">
        <v>40334</v>
      </c>
      <c r="BU62" s="81">
        <v>10</v>
      </c>
      <c r="BV62" s="81">
        <v>85</v>
      </c>
      <c r="CC62" s="82">
        <v>40340</v>
      </c>
      <c r="CD62" s="81">
        <v>24</v>
      </c>
      <c r="CE62" s="81">
        <v>10</v>
      </c>
      <c r="CF62" s="81">
        <v>92</v>
      </c>
    </row>
    <row r="63" spans="1:84">
      <c r="A63" s="81">
        <v>18</v>
      </c>
      <c r="B63" s="82">
        <v>40295</v>
      </c>
      <c r="C63" s="81">
        <v>71</v>
      </c>
      <c r="D63" s="81">
        <v>98</v>
      </c>
      <c r="F63" s="81">
        <v>21</v>
      </c>
      <c r="G63" s="82">
        <v>40316</v>
      </c>
      <c r="H63" s="81">
        <v>71</v>
      </c>
      <c r="I63" s="81">
        <v>165</v>
      </c>
      <c r="AE63" s="81">
        <v>17</v>
      </c>
      <c r="AF63" s="82">
        <v>40292</v>
      </c>
      <c r="AG63" s="81">
        <v>41</v>
      </c>
      <c r="AH63" s="81">
        <v>133</v>
      </c>
      <c r="AJ63" s="81">
        <v>21</v>
      </c>
      <c r="AK63" s="82">
        <v>40316</v>
      </c>
      <c r="AL63" s="81">
        <v>41</v>
      </c>
      <c r="AM63" s="81">
        <v>125</v>
      </c>
      <c r="BD63" s="81">
        <v>22</v>
      </c>
      <c r="BE63" s="82">
        <v>40323</v>
      </c>
      <c r="BF63" s="81">
        <v>41</v>
      </c>
      <c r="BG63" s="81">
        <v>138</v>
      </c>
      <c r="BI63" s="81">
        <v>23</v>
      </c>
      <c r="BJ63" s="82">
        <v>40331</v>
      </c>
      <c r="BK63" s="81">
        <v>41</v>
      </c>
      <c r="BL63" s="81">
        <v>130</v>
      </c>
      <c r="BN63" s="81">
        <v>9</v>
      </c>
      <c r="BO63" s="82">
        <v>40234</v>
      </c>
      <c r="BP63" s="81">
        <v>10</v>
      </c>
      <c r="BQ63" s="81">
        <v>40</v>
      </c>
      <c r="BS63" s="81">
        <v>23</v>
      </c>
      <c r="BT63" s="82">
        <v>40334</v>
      </c>
      <c r="BU63" s="81">
        <v>10</v>
      </c>
      <c r="BV63" s="81">
        <v>91</v>
      </c>
      <c r="CC63" s="82">
        <v>40340</v>
      </c>
      <c r="CD63" s="81">
        <v>24</v>
      </c>
      <c r="CE63" s="81">
        <v>10</v>
      </c>
      <c r="CF63" s="81">
        <v>89</v>
      </c>
    </row>
    <row r="64" spans="1:84">
      <c r="A64" s="81">
        <v>18</v>
      </c>
      <c r="B64" s="82">
        <v>40296</v>
      </c>
      <c r="C64" s="81">
        <v>71</v>
      </c>
      <c r="D64" s="81">
        <v>172</v>
      </c>
      <c r="F64" s="81">
        <v>21</v>
      </c>
      <c r="G64" s="82">
        <v>40316</v>
      </c>
      <c r="H64" s="81">
        <v>71</v>
      </c>
      <c r="I64" s="81">
        <v>183</v>
      </c>
      <c r="AE64" s="81">
        <v>17</v>
      </c>
      <c r="AF64" s="82">
        <v>40292</v>
      </c>
      <c r="AG64" s="81">
        <v>41</v>
      </c>
      <c r="AH64" s="81">
        <v>143</v>
      </c>
      <c r="AJ64" s="81">
        <v>21</v>
      </c>
      <c r="AK64" s="82">
        <v>40316</v>
      </c>
      <c r="AL64" s="81">
        <v>41</v>
      </c>
      <c r="AM64" s="81">
        <v>126</v>
      </c>
      <c r="BD64" s="81">
        <v>22</v>
      </c>
      <c r="BE64" s="82">
        <v>40323</v>
      </c>
      <c r="BF64" s="81">
        <v>41</v>
      </c>
      <c r="BG64" s="81">
        <v>139</v>
      </c>
      <c r="BI64" s="81">
        <v>23</v>
      </c>
      <c r="BJ64" s="82">
        <v>40331</v>
      </c>
      <c r="BK64" s="81">
        <v>41</v>
      </c>
      <c r="BL64" s="81">
        <v>138</v>
      </c>
      <c r="BN64" s="81">
        <v>9</v>
      </c>
      <c r="BO64" s="82">
        <v>40234</v>
      </c>
      <c r="BP64" s="81">
        <v>10</v>
      </c>
      <c r="BQ64" s="81">
        <v>39</v>
      </c>
      <c r="BS64" s="81">
        <v>23</v>
      </c>
      <c r="BT64" s="82">
        <v>40334</v>
      </c>
      <c r="BU64" s="81">
        <v>10</v>
      </c>
      <c r="BV64" s="81">
        <v>86</v>
      </c>
      <c r="CC64" s="82">
        <v>40340</v>
      </c>
      <c r="CD64" s="81">
        <v>24</v>
      </c>
      <c r="CE64" s="81">
        <v>10</v>
      </c>
      <c r="CF64" s="81">
        <v>95</v>
      </c>
    </row>
    <row r="65" spans="1:84">
      <c r="A65" s="81">
        <v>18</v>
      </c>
      <c r="B65" s="82">
        <v>40296</v>
      </c>
      <c r="C65" s="81">
        <v>71</v>
      </c>
      <c r="D65" s="81">
        <v>190</v>
      </c>
      <c r="F65" s="81">
        <v>21</v>
      </c>
      <c r="G65" s="82">
        <v>40316</v>
      </c>
      <c r="H65" s="81">
        <v>71</v>
      </c>
      <c r="I65" s="81">
        <v>178</v>
      </c>
      <c r="AE65" s="81">
        <v>17</v>
      </c>
      <c r="AF65" s="82">
        <v>40293</v>
      </c>
      <c r="AG65" s="81">
        <v>41</v>
      </c>
      <c r="AH65" s="81">
        <v>149</v>
      </c>
      <c r="AJ65" s="81">
        <v>21</v>
      </c>
      <c r="AK65" s="82">
        <v>40316</v>
      </c>
      <c r="AL65" s="81">
        <v>41</v>
      </c>
      <c r="AM65" s="81">
        <v>130</v>
      </c>
      <c r="BD65" s="81">
        <v>22</v>
      </c>
      <c r="BE65" s="82">
        <v>40323</v>
      </c>
      <c r="BF65" s="81">
        <v>41</v>
      </c>
      <c r="BG65" s="81">
        <v>137</v>
      </c>
      <c r="BI65" s="81">
        <v>23</v>
      </c>
      <c r="BJ65" s="82">
        <v>40331</v>
      </c>
      <c r="BK65" s="81">
        <v>41</v>
      </c>
      <c r="BL65" s="81">
        <v>138</v>
      </c>
      <c r="BN65" s="81">
        <v>10</v>
      </c>
      <c r="BO65" s="82">
        <v>40241</v>
      </c>
      <c r="BP65" s="81">
        <v>10</v>
      </c>
      <c r="BQ65" s="81">
        <v>39</v>
      </c>
      <c r="BS65" s="81">
        <v>23</v>
      </c>
      <c r="BT65" s="82">
        <v>40334</v>
      </c>
      <c r="BU65" s="81">
        <v>10</v>
      </c>
      <c r="BV65" s="81">
        <v>87</v>
      </c>
      <c r="CC65" s="82">
        <v>40340</v>
      </c>
      <c r="CD65" s="81">
        <v>24</v>
      </c>
      <c r="CE65" s="81">
        <v>10</v>
      </c>
      <c r="CF65" s="81">
        <v>84</v>
      </c>
    </row>
    <row r="66" spans="1:84">
      <c r="A66" s="81">
        <v>18</v>
      </c>
      <c r="B66" s="82">
        <v>40296</v>
      </c>
      <c r="C66" s="81">
        <v>71</v>
      </c>
      <c r="D66" s="81">
        <v>125</v>
      </c>
      <c r="F66" s="81">
        <v>21</v>
      </c>
      <c r="G66" s="82">
        <v>40316</v>
      </c>
      <c r="H66" s="81">
        <v>71</v>
      </c>
      <c r="I66" s="81">
        <v>177</v>
      </c>
      <c r="AE66" s="81">
        <v>17</v>
      </c>
      <c r="AF66" s="82">
        <v>40293</v>
      </c>
      <c r="AG66" s="81">
        <v>41</v>
      </c>
      <c r="AH66" s="81">
        <v>147</v>
      </c>
      <c r="AJ66" s="81">
        <v>21</v>
      </c>
      <c r="AK66" s="82">
        <v>40316</v>
      </c>
      <c r="AL66" s="81">
        <v>41</v>
      </c>
      <c r="AM66" s="81">
        <v>148</v>
      </c>
      <c r="BD66" s="81">
        <v>22</v>
      </c>
      <c r="BE66" s="82">
        <v>40323</v>
      </c>
      <c r="BF66" s="81">
        <v>41</v>
      </c>
      <c r="BG66" s="81">
        <v>146</v>
      </c>
      <c r="BI66" s="81">
        <v>23</v>
      </c>
      <c r="BJ66" s="82">
        <v>40331</v>
      </c>
      <c r="BK66" s="81">
        <v>41</v>
      </c>
      <c r="BL66" s="81">
        <v>135</v>
      </c>
      <c r="BN66" s="81">
        <v>10</v>
      </c>
      <c r="BO66" s="82">
        <v>40244</v>
      </c>
      <c r="BP66" s="81">
        <v>10</v>
      </c>
      <c r="BQ66" s="81">
        <v>40</v>
      </c>
      <c r="BS66" s="81">
        <v>23</v>
      </c>
      <c r="BT66" s="82">
        <v>40334</v>
      </c>
      <c r="BU66" s="81">
        <v>10</v>
      </c>
      <c r="BV66" s="81">
        <v>95</v>
      </c>
      <c r="CC66" s="82">
        <v>40340</v>
      </c>
      <c r="CD66" s="81">
        <v>24</v>
      </c>
      <c r="CE66" s="81">
        <v>10</v>
      </c>
      <c r="CF66" s="81">
        <v>86</v>
      </c>
    </row>
    <row r="67" spans="1:84">
      <c r="A67" s="81">
        <v>18</v>
      </c>
      <c r="B67" s="82">
        <v>40296</v>
      </c>
      <c r="C67" s="81">
        <v>71</v>
      </c>
      <c r="D67" s="81">
        <v>99</v>
      </c>
      <c r="F67" s="81">
        <v>21</v>
      </c>
      <c r="G67" s="82">
        <v>40316</v>
      </c>
      <c r="H67" s="81">
        <v>71</v>
      </c>
      <c r="I67" s="81">
        <v>217</v>
      </c>
      <c r="AE67" s="81">
        <v>18</v>
      </c>
      <c r="AF67" s="82">
        <v>40294</v>
      </c>
      <c r="AG67" s="81">
        <v>41</v>
      </c>
      <c r="AH67" s="81">
        <v>140</v>
      </c>
      <c r="AJ67" s="81">
        <v>21</v>
      </c>
      <c r="AK67" s="82">
        <v>40316</v>
      </c>
      <c r="AL67" s="81">
        <v>41</v>
      </c>
      <c r="AM67" s="81">
        <v>142</v>
      </c>
      <c r="BD67" s="81">
        <v>22</v>
      </c>
      <c r="BE67" s="82">
        <v>40323</v>
      </c>
      <c r="BF67" s="81">
        <v>41</v>
      </c>
      <c r="BG67" s="81">
        <v>137</v>
      </c>
      <c r="BN67" s="81">
        <v>10</v>
      </c>
      <c r="BO67" s="82">
        <v>40244</v>
      </c>
      <c r="BP67" s="81">
        <v>10</v>
      </c>
      <c r="BQ67" s="81">
        <v>39</v>
      </c>
      <c r="BS67" s="81">
        <v>23</v>
      </c>
      <c r="BT67" s="82">
        <v>40334</v>
      </c>
      <c r="BU67" s="81">
        <v>10</v>
      </c>
      <c r="BV67" s="81">
        <v>97</v>
      </c>
      <c r="CC67" s="82">
        <v>40340</v>
      </c>
      <c r="CD67" s="81">
        <v>24</v>
      </c>
      <c r="CE67" s="81">
        <v>10</v>
      </c>
      <c r="CF67" s="81">
        <v>100</v>
      </c>
    </row>
    <row r="68" spans="1:84">
      <c r="A68" s="81">
        <v>18</v>
      </c>
      <c r="B68" s="82">
        <v>40296</v>
      </c>
      <c r="C68" s="81">
        <v>71</v>
      </c>
      <c r="D68" s="81">
        <v>125</v>
      </c>
      <c r="F68" s="81">
        <v>21</v>
      </c>
      <c r="G68" s="82">
        <v>40316</v>
      </c>
      <c r="H68" s="81">
        <v>71</v>
      </c>
      <c r="I68" s="81">
        <v>190</v>
      </c>
      <c r="AE68" s="81">
        <v>18</v>
      </c>
      <c r="AF68" s="82">
        <v>40294</v>
      </c>
      <c r="AG68" s="81">
        <v>41</v>
      </c>
      <c r="AH68" s="81">
        <v>147</v>
      </c>
      <c r="AJ68" s="81">
        <v>21</v>
      </c>
      <c r="AK68" s="82">
        <v>40316</v>
      </c>
      <c r="AL68" s="81">
        <v>41</v>
      </c>
      <c r="AM68" s="81">
        <v>139</v>
      </c>
      <c r="BD68" s="81">
        <v>22</v>
      </c>
      <c r="BE68" s="82">
        <v>40323</v>
      </c>
      <c r="BF68" s="81">
        <v>41</v>
      </c>
      <c r="BG68" s="81">
        <v>144</v>
      </c>
      <c r="BN68" s="81">
        <v>11</v>
      </c>
      <c r="BO68" s="82">
        <v>40245</v>
      </c>
      <c r="BP68" s="81">
        <v>10</v>
      </c>
      <c r="BQ68" s="81">
        <v>38</v>
      </c>
      <c r="BS68" s="81">
        <v>23</v>
      </c>
      <c r="BT68" s="82">
        <v>40334</v>
      </c>
      <c r="BU68" s="81">
        <v>10</v>
      </c>
      <c r="BV68" s="81">
        <v>101</v>
      </c>
      <c r="CC68" s="82">
        <v>40340</v>
      </c>
      <c r="CD68" s="81">
        <v>24</v>
      </c>
      <c r="CE68" s="81">
        <v>10</v>
      </c>
      <c r="CF68" s="81">
        <v>96</v>
      </c>
    </row>
    <row r="69" spans="1:84">
      <c r="A69" s="81">
        <v>18</v>
      </c>
      <c r="B69" s="82">
        <v>40296</v>
      </c>
      <c r="C69" s="81">
        <v>71</v>
      </c>
      <c r="D69" s="81">
        <v>95</v>
      </c>
      <c r="F69" s="81">
        <v>21</v>
      </c>
      <c r="G69" s="82">
        <v>40316</v>
      </c>
      <c r="H69" s="81">
        <v>71</v>
      </c>
      <c r="I69" s="81">
        <v>200</v>
      </c>
      <c r="AE69" s="81">
        <v>18</v>
      </c>
      <c r="AF69" s="82">
        <v>40294</v>
      </c>
      <c r="AG69" s="81">
        <v>41</v>
      </c>
      <c r="AH69" s="81">
        <v>133</v>
      </c>
      <c r="AJ69" s="81">
        <v>21</v>
      </c>
      <c r="AK69" s="82">
        <v>40316</v>
      </c>
      <c r="AL69" s="81">
        <v>41</v>
      </c>
      <c r="AM69" s="81">
        <v>148</v>
      </c>
      <c r="BD69" s="81">
        <v>22</v>
      </c>
      <c r="BE69" s="82">
        <v>40323</v>
      </c>
      <c r="BF69" s="81">
        <v>41</v>
      </c>
      <c r="BG69" s="81">
        <v>138</v>
      </c>
      <c r="BN69" s="81">
        <v>11</v>
      </c>
      <c r="BO69" s="82">
        <v>40245</v>
      </c>
      <c r="BP69" s="81">
        <v>10</v>
      </c>
      <c r="BQ69" s="81">
        <v>40</v>
      </c>
      <c r="BS69" s="81">
        <v>23</v>
      </c>
      <c r="BT69" s="82">
        <v>40334</v>
      </c>
      <c r="BU69" s="81">
        <v>10</v>
      </c>
      <c r="BV69" s="81">
        <v>100</v>
      </c>
      <c r="CC69" s="82">
        <v>40340</v>
      </c>
      <c r="CD69" s="81">
        <v>24</v>
      </c>
      <c r="CE69" s="81">
        <v>10</v>
      </c>
      <c r="CF69" s="81">
        <v>94</v>
      </c>
    </row>
    <row r="70" spans="1:84">
      <c r="A70" s="81">
        <v>18</v>
      </c>
      <c r="B70" s="82">
        <v>40296</v>
      </c>
      <c r="C70" s="81">
        <v>71</v>
      </c>
      <c r="D70" s="81">
        <v>98</v>
      </c>
      <c r="F70" s="81">
        <v>21</v>
      </c>
      <c r="G70" s="82">
        <v>40316</v>
      </c>
      <c r="H70" s="81">
        <v>71</v>
      </c>
      <c r="I70" s="81">
        <v>177</v>
      </c>
      <c r="AE70" s="81">
        <v>18</v>
      </c>
      <c r="AF70" s="82">
        <v>40294</v>
      </c>
      <c r="AG70" s="81">
        <v>41</v>
      </c>
      <c r="AH70" s="81">
        <v>92</v>
      </c>
      <c r="AJ70" s="81">
        <v>21</v>
      </c>
      <c r="AK70" s="82">
        <v>40316</v>
      </c>
      <c r="AL70" s="81">
        <v>41</v>
      </c>
      <c r="AM70" s="81">
        <v>128</v>
      </c>
      <c r="BD70" s="81">
        <v>22</v>
      </c>
      <c r="BE70" s="82">
        <v>40323</v>
      </c>
      <c r="BF70" s="81">
        <v>41</v>
      </c>
      <c r="BG70" s="81">
        <v>125</v>
      </c>
      <c r="BN70" s="81">
        <v>11</v>
      </c>
      <c r="BO70" s="82">
        <v>40246</v>
      </c>
      <c r="BP70" s="81">
        <v>10</v>
      </c>
      <c r="BQ70" s="81">
        <v>38</v>
      </c>
      <c r="BS70" s="81">
        <v>23</v>
      </c>
      <c r="BT70" s="82">
        <v>40334</v>
      </c>
      <c r="BU70" s="81">
        <v>10</v>
      </c>
      <c r="BV70" s="81">
        <v>95</v>
      </c>
      <c r="CC70" s="82">
        <v>40340</v>
      </c>
      <c r="CD70" s="81">
        <v>24</v>
      </c>
      <c r="CE70" s="81">
        <v>10</v>
      </c>
      <c r="CF70" s="81">
        <v>85</v>
      </c>
    </row>
    <row r="71" spans="1:84">
      <c r="A71" s="81">
        <v>18</v>
      </c>
      <c r="B71" s="82">
        <v>40296</v>
      </c>
      <c r="C71" s="81">
        <v>71</v>
      </c>
      <c r="D71" s="81">
        <v>108</v>
      </c>
      <c r="F71" s="81">
        <v>21</v>
      </c>
      <c r="G71" s="82">
        <v>40316</v>
      </c>
      <c r="H71" s="81">
        <v>71</v>
      </c>
      <c r="I71" s="81">
        <v>174</v>
      </c>
      <c r="AE71" s="81">
        <v>18</v>
      </c>
      <c r="AF71" s="82">
        <v>40294</v>
      </c>
      <c r="AG71" s="81">
        <v>41</v>
      </c>
      <c r="AH71" s="81">
        <v>138</v>
      </c>
      <c r="AJ71" s="81">
        <v>21</v>
      </c>
      <c r="AK71" s="82">
        <v>40316</v>
      </c>
      <c r="AL71" s="81">
        <v>41</v>
      </c>
      <c r="AM71" s="81">
        <v>121</v>
      </c>
      <c r="BD71" s="81">
        <v>22</v>
      </c>
      <c r="BE71" s="82">
        <v>40323</v>
      </c>
      <c r="BF71" s="81">
        <v>41</v>
      </c>
      <c r="BG71" s="81">
        <v>131</v>
      </c>
      <c r="BN71" s="81">
        <v>11</v>
      </c>
      <c r="BO71" s="82">
        <v>40246</v>
      </c>
      <c r="BP71" s="81">
        <v>10</v>
      </c>
      <c r="BQ71" s="81">
        <v>39</v>
      </c>
      <c r="BS71" s="81">
        <v>23</v>
      </c>
      <c r="BT71" s="82">
        <v>40334</v>
      </c>
      <c r="BU71" s="81">
        <v>10</v>
      </c>
      <c r="BV71" s="81">
        <v>94</v>
      </c>
      <c r="CC71" s="82">
        <v>40341</v>
      </c>
      <c r="CD71" s="81">
        <v>24</v>
      </c>
      <c r="CE71" s="81">
        <v>10</v>
      </c>
      <c r="CF71" s="81">
        <v>97</v>
      </c>
    </row>
    <row r="72" spans="1:84">
      <c r="A72" s="81">
        <v>18</v>
      </c>
      <c r="B72" s="82">
        <v>40296</v>
      </c>
      <c r="C72" s="81">
        <v>71</v>
      </c>
      <c r="D72" s="81">
        <v>94</v>
      </c>
      <c r="F72" s="81">
        <v>21</v>
      </c>
      <c r="G72" s="82">
        <v>40316</v>
      </c>
      <c r="H72" s="81">
        <v>71</v>
      </c>
      <c r="I72" s="81">
        <v>169</v>
      </c>
      <c r="AE72" s="81">
        <v>18</v>
      </c>
      <c r="AF72" s="82">
        <v>40294</v>
      </c>
      <c r="AG72" s="81">
        <v>41</v>
      </c>
      <c r="AH72" s="81">
        <v>143</v>
      </c>
      <c r="AJ72" s="81">
        <v>21</v>
      </c>
      <c r="AK72" s="82">
        <v>40316</v>
      </c>
      <c r="AL72" s="81">
        <v>41</v>
      </c>
      <c r="AM72" s="81">
        <v>116</v>
      </c>
      <c r="BD72" s="81">
        <v>22</v>
      </c>
      <c r="BE72" s="82">
        <v>40323</v>
      </c>
      <c r="BF72" s="81">
        <v>41</v>
      </c>
      <c r="BG72" s="81">
        <v>125</v>
      </c>
      <c r="BN72" s="81">
        <v>11</v>
      </c>
      <c r="BO72" s="82">
        <v>40246</v>
      </c>
      <c r="BP72" s="81">
        <v>10</v>
      </c>
      <c r="BQ72" s="81">
        <v>40</v>
      </c>
      <c r="BS72" s="81">
        <v>23</v>
      </c>
      <c r="BT72" s="82">
        <v>40334</v>
      </c>
      <c r="BU72" s="81">
        <v>10</v>
      </c>
      <c r="BV72" s="81">
        <v>100</v>
      </c>
      <c r="CC72" s="82">
        <v>40341</v>
      </c>
      <c r="CD72" s="81">
        <v>24</v>
      </c>
      <c r="CE72" s="81">
        <v>10</v>
      </c>
      <c r="CF72" s="81">
        <v>100</v>
      </c>
    </row>
    <row r="73" spans="1:84">
      <c r="A73" s="81">
        <v>18</v>
      </c>
      <c r="B73" s="82">
        <v>40296</v>
      </c>
      <c r="C73" s="81">
        <v>71</v>
      </c>
      <c r="D73" s="81">
        <v>185</v>
      </c>
      <c r="F73" s="81">
        <v>21</v>
      </c>
      <c r="G73" s="82">
        <v>40316</v>
      </c>
      <c r="H73" s="81">
        <v>71</v>
      </c>
      <c r="I73" s="81">
        <v>159</v>
      </c>
      <c r="AE73" s="81">
        <v>18</v>
      </c>
      <c r="AF73" s="82">
        <v>40294</v>
      </c>
      <c r="AG73" s="81">
        <v>41</v>
      </c>
      <c r="AH73" s="81">
        <v>98</v>
      </c>
      <c r="AJ73" s="81">
        <v>21</v>
      </c>
      <c r="AK73" s="82">
        <v>40316</v>
      </c>
      <c r="AL73" s="81">
        <v>41</v>
      </c>
      <c r="AM73" s="81">
        <v>111</v>
      </c>
      <c r="BD73" s="81">
        <v>22</v>
      </c>
      <c r="BE73" s="82">
        <v>40323</v>
      </c>
      <c r="BF73" s="81">
        <v>41</v>
      </c>
      <c r="BG73" s="81">
        <v>138</v>
      </c>
      <c r="BN73" s="81">
        <v>11</v>
      </c>
      <c r="BO73" s="82">
        <v>40247</v>
      </c>
      <c r="BP73" s="81">
        <v>10</v>
      </c>
      <c r="BQ73" s="81">
        <v>40</v>
      </c>
      <c r="BS73" s="81">
        <v>23</v>
      </c>
      <c r="BT73" s="82">
        <v>40334</v>
      </c>
      <c r="BU73" s="81">
        <v>10</v>
      </c>
      <c r="BV73" s="81">
        <v>96</v>
      </c>
      <c r="CC73" s="82">
        <v>40341</v>
      </c>
      <c r="CD73" s="81">
        <v>24</v>
      </c>
      <c r="CE73" s="81">
        <v>10</v>
      </c>
      <c r="CF73" s="81">
        <v>84</v>
      </c>
    </row>
    <row r="74" spans="1:84">
      <c r="A74" s="81">
        <v>18</v>
      </c>
      <c r="B74" s="82">
        <v>40296</v>
      </c>
      <c r="C74" s="81">
        <v>71</v>
      </c>
      <c r="D74" s="81">
        <v>103</v>
      </c>
      <c r="F74" s="81">
        <v>21</v>
      </c>
      <c r="G74" s="82">
        <v>40316</v>
      </c>
      <c r="H74" s="81">
        <v>71</v>
      </c>
      <c r="I74" s="81">
        <v>190</v>
      </c>
      <c r="AE74" s="81">
        <v>18</v>
      </c>
      <c r="AF74" s="82">
        <v>40294</v>
      </c>
      <c r="AG74" s="81">
        <v>41</v>
      </c>
      <c r="AH74" s="81">
        <v>95</v>
      </c>
      <c r="AJ74" s="81">
        <v>21</v>
      </c>
      <c r="AK74" s="82">
        <v>40316</v>
      </c>
      <c r="AL74" s="81">
        <v>41</v>
      </c>
      <c r="AM74" s="81">
        <v>131</v>
      </c>
      <c r="BD74" s="81">
        <v>22</v>
      </c>
      <c r="BE74" s="82">
        <v>40323</v>
      </c>
      <c r="BF74" s="81">
        <v>41</v>
      </c>
      <c r="BG74" s="81">
        <v>145</v>
      </c>
      <c r="BN74" s="81">
        <v>11</v>
      </c>
      <c r="BO74" s="82">
        <v>40247</v>
      </c>
      <c r="BP74" s="81">
        <v>10</v>
      </c>
      <c r="BQ74" s="81">
        <v>39</v>
      </c>
      <c r="BS74" s="81">
        <v>23</v>
      </c>
      <c r="BT74" s="82">
        <v>40334</v>
      </c>
      <c r="BU74" s="81">
        <v>10</v>
      </c>
      <c r="BV74" s="81">
        <v>87</v>
      </c>
      <c r="CC74" s="82">
        <v>40341</v>
      </c>
      <c r="CD74" s="81">
        <v>24</v>
      </c>
      <c r="CE74" s="81">
        <v>10</v>
      </c>
      <c r="CF74" s="81">
        <v>86</v>
      </c>
    </row>
    <row r="75" spans="1:84">
      <c r="A75" s="81">
        <v>18</v>
      </c>
      <c r="B75" s="82">
        <v>40296</v>
      </c>
      <c r="C75" s="81">
        <v>71</v>
      </c>
      <c r="D75" s="81">
        <v>91</v>
      </c>
      <c r="F75" s="81">
        <v>21</v>
      </c>
      <c r="G75" s="82">
        <v>40316</v>
      </c>
      <c r="H75" s="81">
        <v>71</v>
      </c>
      <c r="I75" s="81">
        <v>175</v>
      </c>
      <c r="AE75" s="81">
        <v>18</v>
      </c>
      <c r="AF75" s="82">
        <v>40295</v>
      </c>
      <c r="AG75" s="81">
        <v>41</v>
      </c>
      <c r="AH75" s="81">
        <v>135</v>
      </c>
      <c r="AJ75" s="81">
        <v>21</v>
      </c>
      <c r="AK75" s="82">
        <v>40316</v>
      </c>
      <c r="AL75" s="81">
        <v>41</v>
      </c>
      <c r="AM75" s="81">
        <v>117</v>
      </c>
      <c r="BD75" s="81">
        <v>22</v>
      </c>
      <c r="BE75" s="82">
        <v>40323</v>
      </c>
      <c r="BF75" s="81">
        <v>41</v>
      </c>
      <c r="BG75" s="81">
        <v>143</v>
      </c>
      <c r="BN75" s="81">
        <v>11</v>
      </c>
      <c r="BO75" s="82">
        <v>40247</v>
      </c>
      <c r="BP75" s="81">
        <v>10</v>
      </c>
      <c r="BQ75" s="81">
        <v>40</v>
      </c>
      <c r="BS75" s="81">
        <v>23</v>
      </c>
      <c r="BT75" s="82">
        <v>40334</v>
      </c>
      <c r="BU75" s="81">
        <v>10</v>
      </c>
      <c r="BV75" s="81">
        <v>99</v>
      </c>
      <c r="CC75" s="82">
        <v>40341</v>
      </c>
      <c r="CD75" s="81">
        <v>24</v>
      </c>
      <c r="CE75" s="81">
        <v>10</v>
      </c>
      <c r="CF75" s="81">
        <v>95</v>
      </c>
    </row>
    <row r="76" spans="1:84">
      <c r="A76" s="81">
        <v>18</v>
      </c>
      <c r="B76" s="82">
        <v>40296</v>
      </c>
      <c r="C76" s="81">
        <v>71</v>
      </c>
      <c r="D76" s="81">
        <v>114</v>
      </c>
      <c r="F76" s="81">
        <v>21</v>
      </c>
      <c r="G76" s="82">
        <v>40316</v>
      </c>
      <c r="H76" s="81">
        <v>71</v>
      </c>
      <c r="I76" s="81">
        <v>162</v>
      </c>
      <c r="AE76" s="81">
        <v>18</v>
      </c>
      <c r="AF76" s="82">
        <v>40295</v>
      </c>
      <c r="AG76" s="81">
        <v>41</v>
      </c>
      <c r="AH76" s="81">
        <v>138</v>
      </c>
      <c r="AJ76" s="81">
        <v>21</v>
      </c>
      <c r="AK76" s="82">
        <v>40316</v>
      </c>
      <c r="AL76" s="81">
        <v>41</v>
      </c>
      <c r="AM76" s="81">
        <v>143</v>
      </c>
      <c r="BD76" s="81">
        <v>22</v>
      </c>
      <c r="BE76" s="82">
        <v>40323</v>
      </c>
      <c r="BF76" s="81">
        <v>41</v>
      </c>
      <c r="BG76" s="81">
        <v>140</v>
      </c>
      <c r="BN76" s="81">
        <v>11</v>
      </c>
      <c r="BO76" s="82">
        <v>40247</v>
      </c>
      <c r="BP76" s="81">
        <v>10</v>
      </c>
      <c r="BQ76" s="81">
        <v>39</v>
      </c>
      <c r="BS76" s="81">
        <v>23</v>
      </c>
      <c r="BT76" s="82">
        <v>40334</v>
      </c>
      <c r="BU76" s="81">
        <v>10</v>
      </c>
      <c r="BV76" s="81">
        <v>82</v>
      </c>
      <c r="CC76" s="82">
        <v>40343</v>
      </c>
      <c r="CD76" s="81">
        <v>25</v>
      </c>
      <c r="CE76" s="81">
        <v>10</v>
      </c>
      <c r="CF76" s="81">
        <v>101</v>
      </c>
    </row>
    <row r="77" spans="1:84">
      <c r="A77" s="81">
        <v>18</v>
      </c>
      <c r="B77" s="82">
        <v>40297</v>
      </c>
      <c r="C77" s="81">
        <v>71</v>
      </c>
      <c r="D77" s="81">
        <v>183</v>
      </c>
      <c r="F77" s="81">
        <v>21</v>
      </c>
      <c r="G77" s="82">
        <v>40316</v>
      </c>
      <c r="H77" s="81">
        <v>71</v>
      </c>
      <c r="I77" s="81">
        <v>168</v>
      </c>
      <c r="AE77" s="81">
        <v>18</v>
      </c>
      <c r="AF77" s="82">
        <v>40295</v>
      </c>
      <c r="AG77" s="81">
        <v>41</v>
      </c>
      <c r="AH77" s="81">
        <v>143</v>
      </c>
      <c r="AJ77" s="81">
        <v>21</v>
      </c>
      <c r="AK77" s="82">
        <v>40316</v>
      </c>
      <c r="AL77" s="81">
        <v>41</v>
      </c>
      <c r="AM77" s="81">
        <v>142</v>
      </c>
      <c r="BD77" s="81">
        <v>22</v>
      </c>
      <c r="BE77" s="82">
        <v>40323</v>
      </c>
      <c r="BF77" s="81">
        <v>41</v>
      </c>
      <c r="BG77" s="81">
        <v>138</v>
      </c>
      <c r="BN77" s="81">
        <v>11</v>
      </c>
      <c r="BO77" s="82">
        <v>40247</v>
      </c>
      <c r="BP77" s="81">
        <v>10</v>
      </c>
      <c r="BQ77" s="81">
        <v>39</v>
      </c>
      <c r="BS77" s="81">
        <v>23</v>
      </c>
      <c r="BT77" s="82">
        <v>40334</v>
      </c>
      <c r="BU77" s="81">
        <v>10</v>
      </c>
      <c r="BV77" s="81">
        <v>103</v>
      </c>
      <c r="CC77" s="82">
        <v>40343</v>
      </c>
      <c r="CD77" s="81">
        <v>25</v>
      </c>
      <c r="CE77" s="81">
        <v>10</v>
      </c>
      <c r="CF77" s="81">
        <v>97</v>
      </c>
    </row>
    <row r="78" spans="1:84">
      <c r="A78" s="81">
        <v>18</v>
      </c>
      <c r="B78" s="82">
        <v>40297</v>
      </c>
      <c r="C78" s="81">
        <v>71</v>
      </c>
      <c r="D78" s="81">
        <v>154</v>
      </c>
      <c r="F78" s="81">
        <v>21</v>
      </c>
      <c r="G78" s="82">
        <v>40316</v>
      </c>
      <c r="H78" s="81">
        <v>71</v>
      </c>
      <c r="I78" s="81">
        <v>221</v>
      </c>
      <c r="AE78" s="81">
        <v>18</v>
      </c>
      <c r="AF78" s="82">
        <v>40295</v>
      </c>
      <c r="AG78" s="81">
        <v>41</v>
      </c>
      <c r="AH78" s="81">
        <v>110</v>
      </c>
      <c r="AJ78" s="81">
        <v>21</v>
      </c>
      <c r="AK78" s="82">
        <v>40316</v>
      </c>
      <c r="AL78" s="81">
        <v>41</v>
      </c>
      <c r="AM78" s="81">
        <v>147</v>
      </c>
      <c r="BD78" s="81">
        <v>22</v>
      </c>
      <c r="BE78" s="82">
        <v>40323</v>
      </c>
      <c r="BF78" s="81">
        <v>41</v>
      </c>
      <c r="BG78" s="81">
        <v>139</v>
      </c>
      <c r="BN78" s="81">
        <v>11</v>
      </c>
      <c r="BO78" s="82">
        <v>40247</v>
      </c>
      <c r="BP78" s="81">
        <v>10</v>
      </c>
      <c r="BQ78" s="81">
        <v>40</v>
      </c>
      <c r="BS78" s="81">
        <v>23</v>
      </c>
      <c r="BT78" s="82">
        <v>40334</v>
      </c>
      <c r="BU78" s="81">
        <v>10</v>
      </c>
      <c r="BV78" s="81">
        <v>92</v>
      </c>
      <c r="CC78" s="82">
        <v>40343</v>
      </c>
      <c r="CD78" s="81">
        <v>25</v>
      </c>
      <c r="CE78" s="81">
        <v>10</v>
      </c>
      <c r="CF78" s="81">
        <v>91</v>
      </c>
    </row>
    <row r="79" spans="1:84">
      <c r="A79" s="81">
        <v>18</v>
      </c>
      <c r="B79" s="82">
        <v>40297</v>
      </c>
      <c r="C79" s="81">
        <v>71</v>
      </c>
      <c r="D79" s="81">
        <v>131</v>
      </c>
      <c r="F79" s="81">
        <v>21</v>
      </c>
      <c r="G79" s="82">
        <v>40316</v>
      </c>
      <c r="H79" s="81">
        <v>71</v>
      </c>
      <c r="I79" s="81">
        <v>194</v>
      </c>
      <c r="AE79" s="81">
        <v>18</v>
      </c>
      <c r="AF79" s="82">
        <v>40295</v>
      </c>
      <c r="AG79" s="81">
        <v>41</v>
      </c>
      <c r="AH79" s="81">
        <v>115</v>
      </c>
      <c r="AJ79" s="81">
        <v>21</v>
      </c>
      <c r="AK79" s="82">
        <v>40316</v>
      </c>
      <c r="AL79" s="81">
        <v>41</v>
      </c>
      <c r="AM79" s="81">
        <v>137</v>
      </c>
      <c r="BD79" s="81">
        <v>22</v>
      </c>
      <c r="BE79" s="82">
        <v>40323</v>
      </c>
      <c r="BF79" s="81">
        <v>41</v>
      </c>
      <c r="BG79" s="81">
        <v>136</v>
      </c>
      <c r="BN79" s="81">
        <v>11</v>
      </c>
      <c r="BO79" s="82">
        <v>40248</v>
      </c>
      <c r="BP79" s="81">
        <v>10</v>
      </c>
      <c r="BQ79" s="81">
        <v>40</v>
      </c>
      <c r="BS79" s="81">
        <v>23</v>
      </c>
      <c r="BT79" s="82">
        <v>40334</v>
      </c>
      <c r="BU79" s="81">
        <v>10</v>
      </c>
      <c r="BV79" s="81">
        <v>91</v>
      </c>
      <c r="CC79" s="82">
        <v>40343</v>
      </c>
      <c r="CD79" s="81">
        <v>25</v>
      </c>
      <c r="CE79" s="81">
        <v>10</v>
      </c>
      <c r="CF79" s="81">
        <v>88</v>
      </c>
    </row>
    <row r="80" spans="1:84">
      <c r="A80" s="81">
        <v>18</v>
      </c>
      <c r="B80" s="82">
        <v>40297</v>
      </c>
      <c r="C80" s="81">
        <v>71</v>
      </c>
      <c r="D80" s="81">
        <v>107</v>
      </c>
      <c r="F80" s="81">
        <v>21</v>
      </c>
      <c r="G80" s="82">
        <v>40316</v>
      </c>
      <c r="H80" s="81">
        <v>71</v>
      </c>
      <c r="I80" s="81">
        <v>175</v>
      </c>
      <c r="AE80" s="81">
        <v>18</v>
      </c>
      <c r="AF80" s="82">
        <v>40295</v>
      </c>
      <c r="AG80" s="81">
        <v>41</v>
      </c>
      <c r="AH80" s="81">
        <v>140</v>
      </c>
      <c r="AJ80" s="81">
        <v>21</v>
      </c>
      <c r="AK80" s="82">
        <v>40316</v>
      </c>
      <c r="AL80" s="81">
        <v>41</v>
      </c>
      <c r="AM80" s="81">
        <v>133</v>
      </c>
      <c r="BD80" s="81">
        <v>22</v>
      </c>
      <c r="BE80" s="82">
        <v>40323</v>
      </c>
      <c r="BF80" s="81">
        <v>41</v>
      </c>
      <c r="BG80" s="81">
        <v>130</v>
      </c>
      <c r="BN80" s="81">
        <v>11</v>
      </c>
      <c r="BO80" s="82">
        <v>40248</v>
      </c>
      <c r="BP80" s="81">
        <v>10</v>
      </c>
      <c r="BQ80" s="81">
        <v>40</v>
      </c>
      <c r="BS80" s="81">
        <v>23</v>
      </c>
      <c r="BT80" s="82">
        <v>40334</v>
      </c>
      <c r="BU80" s="81">
        <v>10</v>
      </c>
      <c r="BV80" s="81">
        <v>91</v>
      </c>
      <c r="CC80" s="82">
        <v>40343</v>
      </c>
      <c r="CD80" s="81">
        <v>25</v>
      </c>
      <c r="CE80" s="81">
        <v>10</v>
      </c>
      <c r="CF80" s="81">
        <v>92</v>
      </c>
    </row>
    <row r="81" spans="1:84">
      <c r="A81" s="81">
        <v>18</v>
      </c>
      <c r="B81" s="82">
        <v>40297</v>
      </c>
      <c r="C81" s="81">
        <v>71</v>
      </c>
      <c r="D81" s="81">
        <v>108</v>
      </c>
      <c r="F81" s="81">
        <v>21</v>
      </c>
      <c r="G81" s="82">
        <v>40316</v>
      </c>
      <c r="H81" s="81">
        <v>71</v>
      </c>
      <c r="I81" s="81">
        <v>185</v>
      </c>
      <c r="AE81" s="81">
        <v>18</v>
      </c>
      <c r="AF81" s="82">
        <v>40295</v>
      </c>
      <c r="AG81" s="81">
        <v>41</v>
      </c>
      <c r="AH81" s="81">
        <v>135</v>
      </c>
      <c r="AJ81" s="81">
        <v>21</v>
      </c>
      <c r="AK81" s="82">
        <v>40316</v>
      </c>
      <c r="AL81" s="81">
        <v>41</v>
      </c>
      <c r="AM81" s="81">
        <v>159</v>
      </c>
      <c r="BD81" s="81">
        <v>22</v>
      </c>
      <c r="BE81" s="82">
        <v>40323</v>
      </c>
      <c r="BF81" s="81">
        <v>41</v>
      </c>
      <c r="BG81" s="81">
        <v>133</v>
      </c>
      <c r="BN81" s="81">
        <v>11</v>
      </c>
      <c r="BO81" s="82">
        <v>40248</v>
      </c>
      <c r="BP81" s="81">
        <v>10</v>
      </c>
      <c r="BQ81" s="81">
        <v>40</v>
      </c>
      <c r="BS81" s="81">
        <v>23</v>
      </c>
      <c r="BT81" s="82">
        <v>40334</v>
      </c>
      <c r="BU81" s="81">
        <v>10</v>
      </c>
      <c r="BV81" s="81">
        <v>88</v>
      </c>
      <c r="CC81" s="82">
        <v>40343</v>
      </c>
      <c r="CD81" s="81">
        <v>25</v>
      </c>
      <c r="CE81" s="81">
        <v>10</v>
      </c>
      <c r="CF81" s="81">
        <v>95</v>
      </c>
    </row>
    <row r="82" spans="1:84">
      <c r="A82" s="81">
        <v>18</v>
      </c>
      <c r="B82" s="82">
        <v>40297</v>
      </c>
      <c r="C82" s="81">
        <v>71</v>
      </c>
      <c r="D82" s="81">
        <v>101</v>
      </c>
      <c r="F82" s="81">
        <v>21</v>
      </c>
      <c r="G82" s="82">
        <v>40316</v>
      </c>
      <c r="H82" s="81">
        <v>71</v>
      </c>
      <c r="I82" s="81">
        <v>180</v>
      </c>
      <c r="AE82" s="81">
        <v>18</v>
      </c>
      <c r="AF82" s="82">
        <v>40295</v>
      </c>
      <c r="AG82" s="81">
        <v>41</v>
      </c>
      <c r="AH82" s="81">
        <v>140</v>
      </c>
      <c r="AJ82" s="81">
        <v>21</v>
      </c>
      <c r="AK82" s="82">
        <v>40316</v>
      </c>
      <c r="AL82" s="81">
        <v>41</v>
      </c>
      <c r="AM82" s="81">
        <v>147</v>
      </c>
      <c r="BD82" s="81">
        <v>22</v>
      </c>
      <c r="BE82" s="82">
        <v>40323</v>
      </c>
      <c r="BF82" s="81">
        <v>41</v>
      </c>
      <c r="BG82" s="81">
        <v>145</v>
      </c>
      <c r="BN82" s="81">
        <v>11</v>
      </c>
      <c r="BO82" s="82">
        <v>40249</v>
      </c>
      <c r="BP82" s="81">
        <v>10</v>
      </c>
      <c r="BQ82" s="81">
        <v>40</v>
      </c>
      <c r="BS82" s="81">
        <v>23</v>
      </c>
      <c r="BT82" s="82">
        <v>40334</v>
      </c>
      <c r="BU82" s="81">
        <v>10</v>
      </c>
      <c r="BV82" s="81">
        <v>95</v>
      </c>
      <c r="CC82" s="82">
        <v>40343</v>
      </c>
      <c r="CD82" s="81">
        <v>25</v>
      </c>
      <c r="CE82" s="81">
        <v>10</v>
      </c>
      <c r="CF82" s="81">
        <v>90</v>
      </c>
    </row>
    <row r="83" spans="1:84">
      <c r="A83" s="81">
        <v>18</v>
      </c>
      <c r="B83" s="82">
        <v>40298</v>
      </c>
      <c r="C83" s="81">
        <v>71</v>
      </c>
      <c r="D83" s="81">
        <v>194</v>
      </c>
      <c r="F83" s="81">
        <v>21</v>
      </c>
      <c r="G83" s="82">
        <v>40316</v>
      </c>
      <c r="H83" s="81">
        <v>71</v>
      </c>
      <c r="I83" s="81">
        <v>146</v>
      </c>
      <c r="AE83" s="81">
        <v>18</v>
      </c>
      <c r="AF83" s="82">
        <v>40295</v>
      </c>
      <c r="AG83" s="81">
        <v>41</v>
      </c>
      <c r="AH83" s="81">
        <v>136</v>
      </c>
      <c r="AJ83" s="81">
        <v>21</v>
      </c>
      <c r="AK83" s="82">
        <v>40316</v>
      </c>
      <c r="AL83" s="81">
        <v>41</v>
      </c>
      <c r="AM83" s="81">
        <v>124</v>
      </c>
      <c r="BD83" s="81">
        <v>22</v>
      </c>
      <c r="BE83" s="82">
        <v>40323</v>
      </c>
      <c r="BF83" s="81">
        <v>41</v>
      </c>
      <c r="BG83" s="81">
        <v>140</v>
      </c>
      <c r="BN83" s="81">
        <v>11</v>
      </c>
      <c r="BO83" s="82">
        <v>40250</v>
      </c>
      <c r="BP83" s="81">
        <v>10</v>
      </c>
      <c r="BQ83" s="81">
        <v>39</v>
      </c>
      <c r="BS83" s="81">
        <v>23</v>
      </c>
      <c r="BT83" s="82">
        <v>40334</v>
      </c>
      <c r="BU83" s="81">
        <v>10</v>
      </c>
      <c r="BV83" s="81">
        <v>92</v>
      </c>
      <c r="CC83" s="82">
        <v>40343</v>
      </c>
      <c r="CD83" s="81">
        <v>25</v>
      </c>
      <c r="CE83" s="81">
        <v>10</v>
      </c>
      <c r="CF83" s="81">
        <v>88</v>
      </c>
    </row>
    <row r="84" spans="1:84">
      <c r="A84" s="81">
        <v>18</v>
      </c>
      <c r="B84" s="82">
        <v>40298</v>
      </c>
      <c r="C84" s="81">
        <v>71</v>
      </c>
      <c r="D84" s="81">
        <v>183</v>
      </c>
      <c r="F84" s="81">
        <v>21</v>
      </c>
      <c r="G84" s="82">
        <v>40316</v>
      </c>
      <c r="H84" s="81">
        <v>71</v>
      </c>
      <c r="I84" s="81">
        <v>121</v>
      </c>
      <c r="AE84" s="81">
        <v>18</v>
      </c>
      <c r="AF84" s="82">
        <v>40295</v>
      </c>
      <c r="AG84" s="81">
        <v>41</v>
      </c>
      <c r="AH84" s="81">
        <v>125</v>
      </c>
      <c r="AJ84" s="81">
        <v>21</v>
      </c>
      <c r="AK84" s="82">
        <v>40316</v>
      </c>
      <c r="AL84" s="81">
        <v>41</v>
      </c>
      <c r="AM84" s="81">
        <v>131</v>
      </c>
      <c r="BD84" s="81">
        <v>22</v>
      </c>
      <c r="BE84" s="82">
        <v>40323</v>
      </c>
      <c r="BF84" s="81">
        <v>41</v>
      </c>
      <c r="BG84" s="81">
        <v>136</v>
      </c>
      <c r="BN84" s="81">
        <v>11</v>
      </c>
      <c r="BO84" s="82">
        <v>40250</v>
      </c>
      <c r="BP84" s="81">
        <v>10</v>
      </c>
      <c r="BQ84" s="81">
        <v>39</v>
      </c>
      <c r="BS84" s="81">
        <v>23</v>
      </c>
      <c r="BT84" s="82">
        <v>40334</v>
      </c>
      <c r="BU84" s="81">
        <v>10</v>
      </c>
      <c r="BV84" s="81">
        <v>94</v>
      </c>
      <c r="CC84" s="82">
        <v>40344</v>
      </c>
      <c r="CD84" s="81">
        <v>25</v>
      </c>
      <c r="CE84" s="81">
        <v>10</v>
      </c>
      <c r="CF84" s="81">
        <v>87</v>
      </c>
    </row>
    <row r="85" spans="1:84">
      <c r="A85" s="81">
        <v>18</v>
      </c>
      <c r="B85" s="82">
        <v>40299</v>
      </c>
      <c r="C85" s="81">
        <v>71</v>
      </c>
      <c r="D85" s="81">
        <v>157</v>
      </c>
      <c r="F85" s="81">
        <v>21</v>
      </c>
      <c r="G85" s="82">
        <v>40316</v>
      </c>
      <c r="H85" s="81">
        <v>71</v>
      </c>
      <c r="I85" s="81">
        <v>200</v>
      </c>
      <c r="AE85" s="81">
        <v>18</v>
      </c>
      <c r="AF85" s="82">
        <v>40295</v>
      </c>
      <c r="AG85" s="81">
        <v>41</v>
      </c>
      <c r="AH85" s="81">
        <v>136</v>
      </c>
      <c r="AJ85" s="81">
        <v>21</v>
      </c>
      <c r="AK85" s="82">
        <v>40316</v>
      </c>
      <c r="AL85" s="81">
        <v>41</v>
      </c>
      <c r="AM85" s="81">
        <v>132</v>
      </c>
      <c r="BD85" s="81">
        <v>22</v>
      </c>
      <c r="BE85" s="82">
        <v>40324</v>
      </c>
      <c r="BF85" s="81">
        <v>41</v>
      </c>
      <c r="BG85" s="81">
        <v>144</v>
      </c>
      <c r="BN85" s="81">
        <v>11</v>
      </c>
      <c r="BO85" s="82">
        <v>40250</v>
      </c>
      <c r="BP85" s="81">
        <v>10</v>
      </c>
      <c r="BQ85" s="81">
        <v>39</v>
      </c>
      <c r="BS85" s="81">
        <v>23</v>
      </c>
      <c r="BT85" s="82">
        <v>40334</v>
      </c>
      <c r="BU85" s="81">
        <v>10</v>
      </c>
      <c r="BV85" s="81">
        <v>96</v>
      </c>
      <c r="CC85" s="82">
        <v>40344</v>
      </c>
      <c r="CD85" s="81">
        <v>25</v>
      </c>
      <c r="CE85" s="81">
        <v>10</v>
      </c>
      <c r="CF85" s="81">
        <v>93</v>
      </c>
    </row>
    <row r="86" spans="1:84">
      <c r="A86" s="81">
        <v>18</v>
      </c>
      <c r="B86" s="82">
        <v>40299</v>
      </c>
      <c r="C86" s="81">
        <v>71</v>
      </c>
      <c r="D86" s="81">
        <v>104</v>
      </c>
      <c r="F86" s="81">
        <v>21</v>
      </c>
      <c r="G86" s="82">
        <v>40316</v>
      </c>
      <c r="H86" s="81">
        <v>71</v>
      </c>
      <c r="I86" s="81">
        <v>199</v>
      </c>
      <c r="AE86" s="81">
        <v>18</v>
      </c>
      <c r="AF86" s="82">
        <v>40295</v>
      </c>
      <c r="AG86" s="81">
        <v>41</v>
      </c>
      <c r="AH86" s="81">
        <v>111</v>
      </c>
      <c r="AJ86" s="81">
        <v>21</v>
      </c>
      <c r="AK86" s="82">
        <v>40316</v>
      </c>
      <c r="AL86" s="81">
        <v>41</v>
      </c>
      <c r="AM86" s="81">
        <v>155</v>
      </c>
      <c r="BD86" s="81">
        <v>22</v>
      </c>
      <c r="BE86" s="82">
        <v>40324</v>
      </c>
      <c r="BF86" s="81">
        <v>41</v>
      </c>
      <c r="BG86" s="81">
        <v>138</v>
      </c>
      <c r="BN86" s="81">
        <v>11</v>
      </c>
      <c r="BO86" s="82">
        <v>40250</v>
      </c>
      <c r="BP86" s="81">
        <v>10</v>
      </c>
      <c r="BQ86" s="81">
        <v>39</v>
      </c>
      <c r="BS86" s="81">
        <v>23</v>
      </c>
      <c r="BT86" s="82">
        <v>40334</v>
      </c>
      <c r="BU86" s="81">
        <v>10</v>
      </c>
      <c r="BV86" s="81">
        <v>99</v>
      </c>
      <c r="CC86" s="82">
        <v>40344</v>
      </c>
      <c r="CD86" s="81">
        <v>25</v>
      </c>
      <c r="CE86" s="81">
        <v>10</v>
      </c>
      <c r="CF86" s="81">
        <v>90</v>
      </c>
    </row>
    <row r="87" spans="1:84">
      <c r="A87" s="81">
        <v>18</v>
      </c>
      <c r="B87" s="82">
        <v>40300</v>
      </c>
      <c r="C87" s="81">
        <v>71</v>
      </c>
      <c r="D87" s="81">
        <v>126</v>
      </c>
      <c r="F87" s="81">
        <v>21</v>
      </c>
      <c r="G87" s="82">
        <v>40316</v>
      </c>
      <c r="H87" s="81">
        <v>71</v>
      </c>
      <c r="I87" s="81">
        <v>178</v>
      </c>
      <c r="AE87" s="81">
        <v>18</v>
      </c>
      <c r="AF87" s="82">
        <v>40295</v>
      </c>
      <c r="AG87" s="81">
        <v>41</v>
      </c>
      <c r="AH87" s="81">
        <v>130</v>
      </c>
      <c r="AJ87" s="81">
        <v>21</v>
      </c>
      <c r="AK87" s="82">
        <v>40316</v>
      </c>
      <c r="AL87" s="81">
        <v>41</v>
      </c>
      <c r="AM87" s="81">
        <v>124</v>
      </c>
      <c r="BD87" s="81">
        <v>22</v>
      </c>
      <c r="BE87" s="82">
        <v>40324</v>
      </c>
      <c r="BF87" s="81">
        <v>41</v>
      </c>
      <c r="BG87" s="81">
        <v>138</v>
      </c>
      <c r="BN87" s="81">
        <v>11</v>
      </c>
      <c r="BO87" s="82">
        <v>40250</v>
      </c>
      <c r="BP87" s="81">
        <v>10</v>
      </c>
      <c r="BQ87" s="81">
        <v>41</v>
      </c>
      <c r="BS87" s="81">
        <v>23</v>
      </c>
      <c r="BT87" s="82">
        <v>40334</v>
      </c>
      <c r="BU87" s="81">
        <v>10</v>
      </c>
      <c r="BV87" s="81">
        <v>92</v>
      </c>
      <c r="CC87" s="82">
        <v>40344</v>
      </c>
      <c r="CD87" s="81">
        <v>25</v>
      </c>
      <c r="CE87" s="81">
        <v>10</v>
      </c>
      <c r="CF87" s="81">
        <v>96</v>
      </c>
    </row>
    <row r="88" spans="1:84">
      <c r="A88" s="81">
        <v>18</v>
      </c>
      <c r="B88" s="82">
        <v>40300</v>
      </c>
      <c r="C88" s="81">
        <v>71</v>
      </c>
      <c r="D88" s="81">
        <v>110</v>
      </c>
      <c r="F88" s="81">
        <v>21</v>
      </c>
      <c r="G88" s="82">
        <v>40316</v>
      </c>
      <c r="H88" s="81">
        <v>71</v>
      </c>
      <c r="I88" s="81">
        <v>149</v>
      </c>
      <c r="AE88" s="81">
        <v>18</v>
      </c>
      <c r="AF88" s="82">
        <v>40295</v>
      </c>
      <c r="AG88" s="81">
        <v>41</v>
      </c>
      <c r="AH88" s="81">
        <v>130</v>
      </c>
      <c r="AJ88" s="81">
        <v>21</v>
      </c>
      <c r="AK88" s="82">
        <v>40316</v>
      </c>
      <c r="AL88" s="81">
        <v>41</v>
      </c>
      <c r="AM88" s="81">
        <v>136</v>
      </c>
      <c r="BD88" s="81">
        <v>22</v>
      </c>
      <c r="BE88" s="82">
        <v>40324</v>
      </c>
      <c r="BF88" s="81">
        <v>41</v>
      </c>
      <c r="BG88" s="81">
        <v>136</v>
      </c>
      <c r="BN88" s="81">
        <v>11</v>
      </c>
      <c r="BO88" s="82">
        <v>40251</v>
      </c>
      <c r="BP88" s="81">
        <v>10</v>
      </c>
      <c r="BQ88" s="81">
        <v>39</v>
      </c>
      <c r="BS88" s="81">
        <v>23</v>
      </c>
      <c r="BT88" s="82">
        <v>40334</v>
      </c>
      <c r="BU88" s="81">
        <v>10</v>
      </c>
      <c r="BV88" s="81">
        <v>96</v>
      </c>
      <c r="CC88" s="82">
        <v>40344</v>
      </c>
      <c r="CD88" s="81">
        <v>25</v>
      </c>
      <c r="CE88" s="81">
        <v>10</v>
      </c>
      <c r="CF88" s="81">
        <v>98</v>
      </c>
    </row>
    <row r="89" spans="1:84">
      <c r="A89" s="81">
        <v>18</v>
      </c>
      <c r="B89" s="82">
        <v>40300</v>
      </c>
      <c r="C89" s="81">
        <v>71</v>
      </c>
      <c r="D89" s="81">
        <v>92</v>
      </c>
      <c r="F89" s="81">
        <v>21</v>
      </c>
      <c r="G89" s="82">
        <v>40316</v>
      </c>
      <c r="H89" s="81">
        <v>71</v>
      </c>
      <c r="I89" s="81">
        <v>175</v>
      </c>
      <c r="AE89" s="81">
        <v>18</v>
      </c>
      <c r="AF89" s="82">
        <v>40295</v>
      </c>
      <c r="AG89" s="81">
        <v>41</v>
      </c>
      <c r="AH89" s="81">
        <v>122</v>
      </c>
      <c r="AJ89" s="81">
        <v>21</v>
      </c>
      <c r="AK89" s="82">
        <v>40316</v>
      </c>
      <c r="AL89" s="81">
        <v>41</v>
      </c>
      <c r="AM89" s="81">
        <v>110</v>
      </c>
      <c r="BD89" s="81">
        <v>22</v>
      </c>
      <c r="BE89" s="82">
        <v>40324</v>
      </c>
      <c r="BF89" s="81">
        <v>41</v>
      </c>
      <c r="BG89" s="81">
        <v>135</v>
      </c>
      <c r="BN89" s="81">
        <v>11</v>
      </c>
      <c r="BO89" s="82">
        <v>40251</v>
      </c>
      <c r="BP89" s="81">
        <v>10</v>
      </c>
      <c r="BQ89" s="81">
        <v>47</v>
      </c>
      <c r="BS89" s="81">
        <v>23</v>
      </c>
      <c r="BT89" s="82">
        <v>40334</v>
      </c>
      <c r="BU89" s="81">
        <v>10</v>
      </c>
      <c r="BV89" s="81">
        <v>100</v>
      </c>
      <c r="CC89" s="82">
        <v>40344</v>
      </c>
      <c r="CD89" s="81">
        <v>25</v>
      </c>
      <c r="CE89" s="81">
        <v>10</v>
      </c>
      <c r="CF89" s="81">
        <v>91</v>
      </c>
    </row>
    <row r="90" spans="1:84">
      <c r="A90" s="81">
        <v>18</v>
      </c>
      <c r="B90" s="82">
        <v>40300</v>
      </c>
      <c r="C90" s="81">
        <v>71</v>
      </c>
      <c r="D90" s="81">
        <v>91</v>
      </c>
      <c r="F90" s="81">
        <v>21</v>
      </c>
      <c r="G90" s="82">
        <v>40316</v>
      </c>
      <c r="H90" s="81">
        <v>71</v>
      </c>
      <c r="I90" s="81">
        <v>170</v>
      </c>
      <c r="AE90" s="81">
        <v>18</v>
      </c>
      <c r="AF90" s="82">
        <v>40295</v>
      </c>
      <c r="AG90" s="81">
        <v>41</v>
      </c>
      <c r="AH90" s="81">
        <v>141</v>
      </c>
      <c r="AJ90" s="81">
        <v>21</v>
      </c>
      <c r="AK90" s="82">
        <v>40316</v>
      </c>
      <c r="AL90" s="81">
        <v>41</v>
      </c>
      <c r="AM90" s="81">
        <v>154</v>
      </c>
      <c r="BD90" s="81">
        <v>22</v>
      </c>
      <c r="BE90" s="82">
        <v>40324</v>
      </c>
      <c r="BF90" s="81">
        <v>41</v>
      </c>
      <c r="BG90" s="81">
        <v>151</v>
      </c>
      <c r="BN90" s="81">
        <v>11</v>
      </c>
      <c r="BO90" s="82">
        <v>40251</v>
      </c>
      <c r="BP90" s="81">
        <v>10</v>
      </c>
      <c r="BQ90" s="81">
        <v>37</v>
      </c>
      <c r="BS90" s="81">
        <v>23</v>
      </c>
      <c r="BT90" s="82">
        <v>40334</v>
      </c>
      <c r="BU90" s="81">
        <v>10</v>
      </c>
      <c r="BV90" s="81">
        <v>93</v>
      </c>
      <c r="CC90" s="82">
        <v>40344</v>
      </c>
      <c r="CD90" s="81">
        <v>25</v>
      </c>
      <c r="CE90" s="81">
        <v>10</v>
      </c>
      <c r="CF90" s="81">
        <v>95</v>
      </c>
    </row>
    <row r="91" spans="1:84">
      <c r="A91" s="81">
        <v>18</v>
      </c>
      <c r="B91" s="82">
        <v>40300</v>
      </c>
      <c r="C91" s="81">
        <v>71</v>
      </c>
      <c r="D91" s="81">
        <v>97</v>
      </c>
      <c r="F91" s="81">
        <v>21</v>
      </c>
      <c r="G91" s="82">
        <v>40316</v>
      </c>
      <c r="H91" s="81">
        <v>71</v>
      </c>
      <c r="I91" s="81">
        <v>149</v>
      </c>
      <c r="AE91" s="81">
        <v>18</v>
      </c>
      <c r="AF91" s="82">
        <v>40295</v>
      </c>
      <c r="AG91" s="81">
        <v>41</v>
      </c>
      <c r="AH91" s="81">
        <v>136</v>
      </c>
      <c r="AJ91" s="81">
        <v>21</v>
      </c>
      <c r="AK91" s="82">
        <v>40316</v>
      </c>
      <c r="AL91" s="81">
        <v>41</v>
      </c>
      <c r="AM91" s="81">
        <v>132</v>
      </c>
      <c r="BD91" s="81">
        <v>22</v>
      </c>
      <c r="BE91" s="82">
        <v>40324</v>
      </c>
      <c r="BF91" s="81">
        <v>41</v>
      </c>
      <c r="BG91" s="81">
        <v>134</v>
      </c>
      <c r="BN91" s="81">
        <v>12</v>
      </c>
      <c r="BO91" s="82">
        <v>40252</v>
      </c>
      <c r="BP91" s="81">
        <v>10</v>
      </c>
      <c r="BQ91" s="81">
        <v>39</v>
      </c>
      <c r="BS91" s="81">
        <v>23</v>
      </c>
      <c r="BT91" s="82">
        <v>40334</v>
      </c>
      <c r="BU91" s="81">
        <v>10</v>
      </c>
      <c r="BV91" s="81">
        <v>105</v>
      </c>
      <c r="CC91" s="82">
        <v>40344</v>
      </c>
      <c r="CD91" s="81">
        <v>25</v>
      </c>
      <c r="CE91" s="81">
        <v>10</v>
      </c>
      <c r="CF91" s="81">
        <v>89</v>
      </c>
    </row>
    <row r="92" spans="1:84">
      <c r="A92" s="81">
        <v>19</v>
      </c>
      <c r="B92" s="82">
        <v>40301</v>
      </c>
      <c r="C92" s="81">
        <v>71</v>
      </c>
      <c r="D92" s="81">
        <v>93</v>
      </c>
      <c r="F92" s="81">
        <v>21</v>
      </c>
      <c r="G92" s="82">
        <v>40316</v>
      </c>
      <c r="H92" s="81">
        <v>71</v>
      </c>
      <c r="I92" s="81">
        <v>138</v>
      </c>
      <c r="AE92" s="81">
        <v>18</v>
      </c>
      <c r="AF92" s="82">
        <v>40295</v>
      </c>
      <c r="AG92" s="81">
        <v>41</v>
      </c>
      <c r="AH92" s="81">
        <v>127</v>
      </c>
      <c r="AJ92" s="81">
        <v>21</v>
      </c>
      <c r="AK92" s="82">
        <v>40316</v>
      </c>
      <c r="AL92" s="81">
        <v>41</v>
      </c>
      <c r="AM92" s="81">
        <v>129</v>
      </c>
      <c r="BD92" s="81">
        <v>22</v>
      </c>
      <c r="BE92" s="82">
        <v>40324</v>
      </c>
      <c r="BF92" s="81">
        <v>41</v>
      </c>
      <c r="BG92" s="81">
        <v>134</v>
      </c>
      <c r="BN92" s="81">
        <v>12</v>
      </c>
      <c r="BO92" s="82">
        <v>40252</v>
      </c>
      <c r="BP92" s="81">
        <v>10</v>
      </c>
      <c r="BQ92" s="81">
        <v>39</v>
      </c>
      <c r="BS92" s="81">
        <v>23</v>
      </c>
      <c r="BT92" s="82">
        <v>40334</v>
      </c>
      <c r="BU92" s="81">
        <v>10</v>
      </c>
      <c r="BV92" s="81">
        <v>87</v>
      </c>
      <c r="CC92" s="82">
        <v>40344</v>
      </c>
      <c r="CD92" s="81">
        <v>25</v>
      </c>
      <c r="CE92" s="81">
        <v>10</v>
      </c>
      <c r="CF92" s="81">
        <v>84</v>
      </c>
    </row>
    <row r="93" spans="1:84">
      <c r="A93" s="81">
        <v>19</v>
      </c>
      <c r="B93" s="82">
        <v>40301</v>
      </c>
      <c r="C93" s="81">
        <v>71</v>
      </c>
      <c r="D93" s="81">
        <v>109</v>
      </c>
      <c r="F93" s="81">
        <v>21</v>
      </c>
      <c r="G93" s="82">
        <v>40316</v>
      </c>
      <c r="H93" s="81">
        <v>71</v>
      </c>
      <c r="I93" s="81">
        <v>218</v>
      </c>
      <c r="AE93" s="81">
        <v>18</v>
      </c>
      <c r="AF93" s="82">
        <v>40295</v>
      </c>
      <c r="AG93" s="81">
        <v>41</v>
      </c>
      <c r="AH93" s="81">
        <v>135</v>
      </c>
      <c r="AJ93" s="81">
        <v>21</v>
      </c>
      <c r="AK93" s="82">
        <v>40316</v>
      </c>
      <c r="AL93" s="81">
        <v>41</v>
      </c>
      <c r="AM93" s="81">
        <v>130</v>
      </c>
      <c r="BD93" s="81">
        <v>22</v>
      </c>
      <c r="BE93" s="82">
        <v>40324</v>
      </c>
      <c r="BF93" s="81">
        <v>41</v>
      </c>
      <c r="BG93" s="81">
        <v>141</v>
      </c>
      <c r="BN93" s="81">
        <v>12</v>
      </c>
      <c r="BO93" s="82">
        <v>40252</v>
      </c>
      <c r="BP93" s="81">
        <v>10</v>
      </c>
      <c r="BQ93" s="81">
        <v>38</v>
      </c>
      <c r="BS93" s="81">
        <v>23</v>
      </c>
      <c r="BT93" s="82">
        <v>40334</v>
      </c>
      <c r="BU93" s="81">
        <v>10</v>
      </c>
      <c r="BV93" s="81">
        <v>88</v>
      </c>
      <c r="CC93" s="82">
        <v>40345</v>
      </c>
      <c r="CD93" s="81">
        <v>25</v>
      </c>
      <c r="CE93" s="81">
        <v>10</v>
      </c>
      <c r="CF93" s="81">
        <v>87</v>
      </c>
    </row>
    <row r="94" spans="1:84">
      <c r="A94" s="81">
        <v>19</v>
      </c>
      <c r="B94" s="82">
        <v>40301</v>
      </c>
      <c r="C94" s="81">
        <v>71</v>
      </c>
      <c r="D94" s="81">
        <v>98</v>
      </c>
      <c r="F94" s="81">
        <v>21</v>
      </c>
      <c r="G94" s="82">
        <v>40316</v>
      </c>
      <c r="H94" s="81">
        <v>71</v>
      </c>
      <c r="I94" s="81">
        <v>193</v>
      </c>
      <c r="AE94" s="81">
        <v>18</v>
      </c>
      <c r="AF94" s="82">
        <v>40295</v>
      </c>
      <c r="AG94" s="81">
        <v>41</v>
      </c>
      <c r="AH94" s="81">
        <v>135</v>
      </c>
      <c r="AJ94" s="81">
        <v>21</v>
      </c>
      <c r="AK94" s="82">
        <v>40316</v>
      </c>
      <c r="AL94" s="81">
        <v>41</v>
      </c>
      <c r="AM94" s="81">
        <v>181</v>
      </c>
      <c r="BD94" s="81">
        <v>22</v>
      </c>
      <c r="BE94" s="82">
        <v>40324</v>
      </c>
      <c r="BF94" s="81">
        <v>41</v>
      </c>
      <c r="BG94" s="81">
        <v>120</v>
      </c>
      <c r="BN94" s="81">
        <v>12</v>
      </c>
      <c r="BO94" s="82">
        <v>40253</v>
      </c>
      <c r="BP94" s="81">
        <v>10</v>
      </c>
      <c r="BQ94" s="81">
        <v>39</v>
      </c>
      <c r="BS94" s="81">
        <v>23</v>
      </c>
      <c r="BT94" s="82">
        <v>40334</v>
      </c>
      <c r="BU94" s="81">
        <v>10</v>
      </c>
      <c r="BV94" s="81">
        <v>87</v>
      </c>
      <c r="CC94" s="82">
        <v>40345</v>
      </c>
      <c r="CD94" s="81">
        <v>25</v>
      </c>
      <c r="CE94" s="81">
        <v>10</v>
      </c>
      <c r="CF94" s="81">
        <v>92</v>
      </c>
    </row>
    <row r="95" spans="1:84">
      <c r="A95" s="81">
        <v>19</v>
      </c>
      <c r="B95" s="82">
        <v>40302</v>
      </c>
      <c r="C95" s="81">
        <v>71</v>
      </c>
      <c r="D95" s="81">
        <v>86</v>
      </c>
      <c r="F95" s="81">
        <v>21</v>
      </c>
      <c r="G95" s="82">
        <v>40316</v>
      </c>
      <c r="H95" s="81">
        <v>71</v>
      </c>
      <c r="I95" s="81">
        <v>175</v>
      </c>
      <c r="AE95" s="81">
        <v>18</v>
      </c>
      <c r="AF95" s="82">
        <v>40295</v>
      </c>
      <c r="AG95" s="81">
        <v>41</v>
      </c>
      <c r="AH95" s="81">
        <v>143</v>
      </c>
      <c r="AJ95" s="81">
        <v>21</v>
      </c>
      <c r="AK95" s="82">
        <v>40316</v>
      </c>
      <c r="AL95" s="81">
        <v>41</v>
      </c>
      <c r="AM95" s="81">
        <v>146</v>
      </c>
      <c r="BD95" s="81">
        <v>22</v>
      </c>
      <c r="BE95" s="82">
        <v>40324</v>
      </c>
      <c r="BF95" s="81">
        <v>41</v>
      </c>
      <c r="BG95" s="81">
        <v>118</v>
      </c>
      <c r="BN95" s="81">
        <v>12</v>
      </c>
      <c r="BO95" s="82">
        <v>40253</v>
      </c>
      <c r="BP95" s="81">
        <v>10</v>
      </c>
      <c r="BQ95" s="81">
        <v>39</v>
      </c>
      <c r="BS95" s="81">
        <v>23</v>
      </c>
      <c r="BT95" s="82">
        <v>40334</v>
      </c>
      <c r="BU95" s="81">
        <v>10</v>
      </c>
      <c r="BV95" s="81">
        <v>89</v>
      </c>
      <c r="CC95" s="82">
        <v>40345</v>
      </c>
      <c r="CD95" s="81">
        <v>25</v>
      </c>
      <c r="CE95" s="81">
        <v>10</v>
      </c>
      <c r="CF95" s="81">
        <v>99</v>
      </c>
    </row>
    <row r="96" spans="1:84">
      <c r="A96" s="81">
        <v>19</v>
      </c>
      <c r="B96" s="82">
        <v>40302</v>
      </c>
      <c r="C96" s="81">
        <v>71</v>
      </c>
      <c r="D96" s="81">
        <v>96</v>
      </c>
      <c r="F96" s="81">
        <v>21</v>
      </c>
      <c r="G96" s="82">
        <v>40316</v>
      </c>
      <c r="H96" s="81">
        <v>71</v>
      </c>
      <c r="I96" s="81">
        <v>184</v>
      </c>
      <c r="AE96" s="81">
        <v>18</v>
      </c>
      <c r="AF96" s="82">
        <v>40295</v>
      </c>
      <c r="AG96" s="81">
        <v>41</v>
      </c>
      <c r="AH96" s="81">
        <v>95</v>
      </c>
      <c r="AJ96" s="81">
        <v>21</v>
      </c>
      <c r="AK96" s="82">
        <v>40316</v>
      </c>
      <c r="AL96" s="81">
        <v>41</v>
      </c>
      <c r="AM96" s="81">
        <v>137</v>
      </c>
      <c r="BD96" s="81">
        <v>22</v>
      </c>
      <c r="BE96" s="82">
        <v>40324</v>
      </c>
      <c r="BF96" s="81">
        <v>41</v>
      </c>
      <c r="BG96" s="81">
        <v>119</v>
      </c>
      <c r="BN96" s="81">
        <v>12</v>
      </c>
      <c r="BO96" s="82">
        <v>40253</v>
      </c>
      <c r="BP96" s="81">
        <v>10</v>
      </c>
      <c r="BQ96" s="81">
        <v>40</v>
      </c>
      <c r="BS96" s="81">
        <v>23</v>
      </c>
      <c r="BT96" s="82">
        <v>40334</v>
      </c>
      <c r="BU96" s="81">
        <v>10</v>
      </c>
      <c r="BV96" s="81">
        <v>93</v>
      </c>
      <c r="CC96" s="82">
        <v>40346</v>
      </c>
      <c r="CD96" s="81">
        <v>25</v>
      </c>
      <c r="CE96" s="81">
        <v>10</v>
      </c>
      <c r="CF96" s="81">
        <v>96</v>
      </c>
    </row>
    <row r="97" spans="1:84">
      <c r="A97" s="81">
        <v>19</v>
      </c>
      <c r="B97" s="82">
        <v>40302</v>
      </c>
      <c r="C97" s="81">
        <v>71</v>
      </c>
      <c r="D97" s="81">
        <v>160</v>
      </c>
      <c r="F97" s="81">
        <v>21</v>
      </c>
      <c r="G97" s="82">
        <v>40316</v>
      </c>
      <c r="H97" s="81">
        <v>71</v>
      </c>
      <c r="I97" s="81">
        <v>150</v>
      </c>
      <c r="AE97" s="81">
        <v>18</v>
      </c>
      <c r="AF97" s="82">
        <v>40296</v>
      </c>
      <c r="AG97" s="81">
        <v>41</v>
      </c>
      <c r="AH97" s="81">
        <v>148</v>
      </c>
      <c r="AJ97" s="81">
        <v>21</v>
      </c>
      <c r="AK97" s="82">
        <v>40316</v>
      </c>
      <c r="AL97" s="81">
        <v>41</v>
      </c>
      <c r="AM97" s="81">
        <v>130</v>
      </c>
      <c r="BD97" s="81">
        <v>22</v>
      </c>
      <c r="BE97" s="82">
        <v>40324</v>
      </c>
      <c r="BF97" s="81">
        <v>41</v>
      </c>
      <c r="BG97" s="81">
        <v>115</v>
      </c>
      <c r="BN97" s="81">
        <v>12</v>
      </c>
      <c r="BO97" s="82">
        <v>40254</v>
      </c>
      <c r="BP97" s="81">
        <v>10</v>
      </c>
      <c r="BQ97" s="81">
        <v>38</v>
      </c>
      <c r="BS97" s="81">
        <v>23</v>
      </c>
      <c r="BT97" s="82">
        <v>40334</v>
      </c>
      <c r="BU97" s="81">
        <v>10</v>
      </c>
      <c r="BV97" s="81">
        <v>97</v>
      </c>
      <c r="CC97" s="82">
        <v>40346</v>
      </c>
      <c r="CD97" s="81">
        <v>25</v>
      </c>
      <c r="CE97" s="81">
        <v>10</v>
      </c>
      <c r="CF97" s="81">
        <v>89</v>
      </c>
    </row>
    <row r="98" spans="1:84">
      <c r="A98" s="81">
        <v>19</v>
      </c>
      <c r="B98" s="82">
        <v>40302</v>
      </c>
      <c r="C98" s="81">
        <v>71</v>
      </c>
      <c r="D98" s="81">
        <v>175</v>
      </c>
      <c r="F98" s="81">
        <v>21</v>
      </c>
      <c r="G98" s="82">
        <v>40316</v>
      </c>
      <c r="H98" s="81">
        <v>71</v>
      </c>
      <c r="I98" s="81">
        <v>201</v>
      </c>
      <c r="AE98" s="81">
        <v>18</v>
      </c>
      <c r="AF98" s="82">
        <v>40296</v>
      </c>
      <c r="AG98" s="81">
        <v>41</v>
      </c>
      <c r="AH98" s="81">
        <v>122</v>
      </c>
      <c r="AJ98" s="81">
        <v>21</v>
      </c>
      <c r="AK98" s="82">
        <v>40316</v>
      </c>
      <c r="AL98" s="81">
        <v>41</v>
      </c>
      <c r="AM98" s="81">
        <v>135</v>
      </c>
      <c r="BD98" s="81">
        <v>22</v>
      </c>
      <c r="BE98" s="82">
        <v>40324</v>
      </c>
      <c r="BF98" s="81">
        <v>41</v>
      </c>
      <c r="BG98" s="81">
        <v>109</v>
      </c>
      <c r="BN98" s="81">
        <v>12</v>
      </c>
      <c r="BO98" s="82">
        <v>40254</v>
      </c>
      <c r="BP98" s="81">
        <v>10</v>
      </c>
      <c r="BQ98" s="81">
        <v>39</v>
      </c>
      <c r="BS98" s="81">
        <v>23</v>
      </c>
      <c r="BT98" s="82">
        <v>40334</v>
      </c>
      <c r="BU98" s="81">
        <v>10</v>
      </c>
      <c r="BV98" s="81">
        <v>92</v>
      </c>
      <c r="CC98" s="82">
        <v>40346</v>
      </c>
      <c r="CD98" s="81">
        <v>25</v>
      </c>
      <c r="CE98" s="81">
        <v>10</v>
      </c>
      <c r="CF98" s="81">
        <v>80</v>
      </c>
    </row>
    <row r="99" spans="1:84">
      <c r="A99" s="81">
        <v>19</v>
      </c>
      <c r="B99" s="82">
        <v>40302</v>
      </c>
      <c r="C99" s="81">
        <v>71</v>
      </c>
      <c r="D99" s="81">
        <v>87</v>
      </c>
      <c r="F99" s="81">
        <v>21</v>
      </c>
      <c r="G99" s="82">
        <v>40316</v>
      </c>
      <c r="H99" s="81">
        <v>71</v>
      </c>
      <c r="I99" s="81">
        <v>190</v>
      </c>
      <c r="AE99" s="81">
        <v>18</v>
      </c>
      <c r="AF99" s="82">
        <v>40296</v>
      </c>
      <c r="AG99" s="81">
        <v>41</v>
      </c>
      <c r="AH99" s="81">
        <v>146</v>
      </c>
      <c r="AJ99" s="81">
        <v>21</v>
      </c>
      <c r="AK99" s="82">
        <v>40316</v>
      </c>
      <c r="AL99" s="81">
        <v>41</v>
      </c>
      <c r="AM99" s="81">
        <v>133</v>
      </c>
      <c r="BD99" s="81">
        <v>22</v>
      </c>
      <c r="BE99" s="82">
        <v>40324</v>
      </c>
      <c r="BF99" s="81">
        <v>41</v>
      </c>
      <c r="BG99" s="81">
        <v>125</v>
      </c>
      <c r="BN99" s="81">
        <v>12</v>
      </c>
      <c r="BO99" s="82">
        <v>40254</v>
      </c>
      <c r="BP99" s="81">
        <v>10</v>
      </c>
      <c r="BQ99" s="81">
        <v>35</v>
      </c>
      <c r="BS99" s="81">
        <v>23</v>
      </c>
      <c r="BT99" s="82">
        <v>40334</v>
      </c>
      <c r="BU99" s="81">
        <v>10</v>
      </c>
      <c r="BV99" s="81">
        <v>94</v>
      </c>
      <c r="CC99" s="82">
        <v>40346</v>
      </c>
      <c r="CD99" s="81">
        <v>25</v>
      </c>
      <c r="CE99" s="81">
        <v>10</v>
      </c>
      <c r="CF99" s="81">
        <v>100</v>
      </c>
    </row>
    <row r="100" spans="1:84">
      <c r="A100" s="81">
        <v>19</v>
      </c>
      <c r="B100" s="82">
        <v>40302</v>
      </c>
      <c r="C100" s="81">
        <v>71</v>
      </c>
      <c r="D100" s="81">
        <v>80</v>
      </c>
      <c r="F100" s="81">
        <v>21</v>
      </c>
      <c r="G100" s="82">
        <v>40316</v>
      </c>
      <c r="H100" s="81">
        <v>71</v>
      </c>
      <c r="I100" s="81">
        <v>187</v>
      </c>
      <c r="AE100" s="81">
        <v>18</v>
      </c>
      <c r="AF100" s="82">
        <v>40296</v>
      </c>
      <c r="AG100" s="81">
        <v>41</v>
      </c>
      <c r="AH100" s="81">
        <v>137</v>
      </c>
      <c r="AJ100" s="81">
        <v>21</v>
      </c>
      <c r="AK100" s="82">
        <v>40316</v>
      </c>
      <c r="AL100" s="81">
        <v>41</v>
      </c>
      <c r="AM100" s="81">
        <v>132</v>
      </c>
      <c r="BD100" s="81">
        <v>22</v>
      </c>
      <c r="BE100" s="82">
        <v>40325</v>
      </c>
      <c r="BF100" s="81">
        <v>41</v>
      </c>
      <c r="BG100" s="81">
        <v>140</v>
      </c>
      <c r="BN100" s="81">
        <v>12</v>
      </c>
      <c r="BO100" s="82">
        <v>40254</v>
      </c>
      <c r="BP100" s="81">
        <v>10</v>
      </c>
      <c r="BQ100" s="81">
        <v>38</v>
      </c>
      <c r="BS100" s="81">
        <v>23</v>
      </c>
      <c r="BT100" s="82">
        <v>40334</v>
      </c>
      <c r="BU100" s="81">
        <v>10</v>
      </c>
      <c r="BV100" s="81">
        <v>103</v>
      </c>
      <c r="CC100" s="82">
        <v>40346</v>
      </c>
      <c r="CD100" s="81">
        <v>25</v>
      </c>
      <c r="CE100" s="81">
        <v>10</v>
      </c>
      <c r="CF100" s="81">
        <v>93</v>
      </c>
    </row>
    <row r="101" spans="1:84">
      <c r="A101" s="81">
        <v>19</v>
      </c>
      <c r="B101" s="82">
        <v>40302</v>
      </c>
      <c r="C101" s="81">
        <v>71</v>
      </c>
      <c r="D101" s="81">
        <v>80</v>
      </c>
      <c r="F101" s="81">
        <v>21</v>
      </c>
      <c r="G101" s="82">
        <v>40316</v>
      </c>
      <c r="H101" s="81">
        <v>71</v>
      </c>
      <c r="I101" s="81">
        <v>199</v>
      </c>
      <c r="AE101" s="81">
        <v>18</v>
      </c>
      <c r="AF101" s="82">
        <v>40296</v>
      </c>
      <c r="AG101" s="81">
        <v>41</v>
      </c>
      <c r="AH101" s="81">
        <v>110</v>
      </c>
      <c r="AJ101" s="81">
        <v>21</v>
      </c>
      <c r="AK101" s="82">
        <v>40316</v>
      </c>
      <c r="AL101" s="81">
        <v>41</v>
      </c>
      <c r="AM101" s="81">
        <v>132</v>
      </c>
      <c r="BD101" s="81">
        <v>22</v>
      </c>
      <c r="BE101" s="82">
        <v>40325</v>
      </c>
      <c r="BF101" s="81">
        <v>41</v>
      </c>
      <c r="BG101" s="81">
        <v>136</v>
      </c>
      <c r="BN101" s="81">
        <v>12</v>
      </c>
      <c r="BO101" s="82">
        <v>40254</v>
      </c>
      <c r="BP101" s="81">
        <v>10</v>
      </c>
      <c r="BQ101" s="81">
        <v>39</v>
      </c>
      <c r="BS101" s="81">
        <v>23</v>
      </c>
      <c r="BT101" s="82">
        <v>40334</v>
      </c>
      <c r="BU101" s="81">
        <v>10</v>
      </c>
      <c r="BV101" s="81">
        <v>94</v>
      </c>
      <c r="CC101" s="82">
        <v>40346</v>
      </c>
      <c r="CD101" s="81">
        <v>25</v>
      </c>
      <c r="CE101" s="81">
        <v>10</v>
      </c>
      <c r="CF101" s="81">
        <v>97</v>
      </c>
    </row>
    <row r="102" spans="1:84">
      <c r="A102" s="81">
        <v>19</v>
      </c>
      <c r="B102" s="82">
        <v>40302</v>
      </c>
      <c r="C102" s="81">
        <v>71</v>
      </c>
      <c r="D102" s="81">
        <v>83</v>
      </c>
      <c r="F102" s="81">
        <v>21</v>
      </c>
      <c r="G102" s="82">
        <v>40316</v>
      </c>
      <c r="H102" s="81">
        <v>71</v>
      </c>
      <c r="I102" s="81">
        <v>182</v>
      </c>
      <c r="AE102" s="81">
        <v>18</v>
      </c>
      <c r="AF102" s="82">
        <v>40296</v>
      </c>
      <c r="AG102" s="81">
        <v>41</v>
      </c>
      <c r="AH102" s="81">
        <v>133</v>
      </c>
      <c r="AJ102" s="81">
        <v>21</v>
      </c>
      <c r="AK102" s="82">
        <v>40316</v>
      </c>
      <c r="AL102" s="81">
        <v>41</v>
      </c>
      <c r="AM102" s="81">
        <v>135</v>
      </c>
      <c r="BD102" s="81">
        <v>22</v>
      </c>
      <c r="BE102" s="82">
        <v>40325</v>
      </c>
      <c r="BF102" s="81">
        <v>41</v>
      </c>
      <c r="BG102" s="81">
        <v>145</v>
      </c>
      <c r="BN102" s="81">
        <v>12</v>
      </c>
      <c r="BO102" s="82">
        <v>40254</v>
      </c>
      <c r="BP102" s="81">
        <v>10</v>
      </c>
      <c r="BQ102" s="81">
        <v>45</v>
      </c>
      <c r="BS102" s="81">
        <v>23</v>
      </c>
      <c r="BT102" s="82">
        <v>40334</v>
      </c>
      <c r="BU102" s="81">
        <v>10</v>
      </c>
      <c r="BV102" s="81">
        <v>100</v>
      </c>
      <c r="CC102" s="82">
        <v>40346</v>
      </c>
      <c r="CD102" s="81">
        <v>25</v>
      </c>
      <c r="CE102" s="81">
        <v>10</v>
      </c>
      <c r="CF102" s="81">
        <v>97</v>
      </c>
    </row>
    <row r="103" spans="1:84">
      <c r="A103" s="81">
        <v>19</v>
      </c>
      <c r="B103" s="82">
        <v>40304</v>
      </c>
      <c r="C103" s="81">
        <v>71</v>
      </c>
      <c r="D103" s="81">
        <v>154</v>
      </c>
      <c r="F103" s="81">
        <v>21</v>
      </c>
      <c r="G103" s="82">
        <v>40316</v>
      </c>
      <c r="H103" s="81">
        <v>71</v>
      </c>
      <c r="I103" s="81">
        <v>166</v>
      </c>
      <c r="AE103" s="81">
        <v>18</v>
      </c>
      <c r="AF103" s="82">
        <v>40296</v>
      </c>
      <c r="AG103" s="81">
        <v>41</v>
      </c>
      <c r="AH103" s="81">
        <v>107</v>
      </c>
      <c r="AJ103" s="81">
        <v>21</v>
      </c>
      <c r="AK103" s="82">
        <v>40316</v>
      </c>
      <c r="AL103" s="81">
        <v>41</v>
      </c>
      <c r="AM103" s="81">
        <v>119</v>
      </c>
      <c r="BD103" s="81">
        <v>22</v>
      </c>
      <c r="BE103" s="82">
        <v>40325</v>
      </c>
      <c r="BF103" s="81">
        <v>41</v>
      </c>
      <c r="BG103" s="81">
        <v>143</v>
      </c>
      <c r="BN103" s="81">
        <v>12</v>
      </c>
      <c r="BO103" s="82">
        <v>40255</v>
      </c>
      <c r="BP103" s="81">
        <v>10</v>
      </c>
      <c r="BQ103" s="81">
        <v>40</v>
      </c>
      <c r="BS103" s="81">
        <v>23</v>
      </c>
      <c r="BT103" s="82">
        <v>40334</v>
      </c>
      <c r="BU103" s="81">
        <v>10</v>
      </c>
      <c r="BV103" s="81">
        <v>90</v>
      </c>
      <c r="CC103" s="82">
        <v>40346</v>
      </c>
      <c r="CD103" s="81">
        <v>25</v>
      </c>
      <c r="CE103" s="81">
        <v>10</v>
      </c>
      <c r="CF103" s="81">
        <v>97</v>
      </c>
    </row>
    <row r="104" spans="1:84">
      <c r="A104" s="81">
        <v>19</v>
      </c>
      <c r="B104" s="82">
        <v>40304</v>
      </c>
      <c r="C104" s="81">
        <v>71</v>
      </c>
      <c r="D104" s="81">
        <v>112</v>
      </c>
      <c r="F104" s="81">
        <v>21</v>
      </c>
      <c r="G104" s="82">
        <v>40316</v>
      </c>
      <c r="H104" s="81">
        <v>71</v>
      </c>
      <c r="I104" s="81">
        <v>158</v>
      </c>
      <c r="AE104" s="81">
        <v>18</v>
      </c>
      <c r="AF104" s="82">
        <v>40296</v>
      </c>
      <c r="AG104" s="81">
        <v>41</v>
      </c>
      <c r="AH104" s="81">
        <v>125</v>
      </c>
      <c r="AJ104" s="81">
        <v>21</v>
      </c>
      <c r="AK104" s="82">
        <v>40316</v>
      </c>
      <c r="AL104" s="81">
        <v>41</v>
      </c>
      <c r="AM104" s="81">
        <v>135</v>
      </c>
      <c r="BD104" s="81">
        <v>22</v>
      </c>
      <c r="BE104" s="82">
        <v>40325</v>
      </c>
      <c r="BF104" s="81">
        <v>41</v>
      </c>
      <c r="BG104" s="81">
        <v>133</v>
      </c>
      <c r="BN104" s="81">
        <v>12</v>
      </c>
      <c r="BO104" s="82">
        <v>40255</v>
      </c>
      <c r="BP104" s="81">
        <v>10</v>
      </c>
      <c r="BQ104" s="81">
        <v>40</v>
      </c>
      <c r="BS104" s="81">
        <v>23</v>
      </c>
      <c r="BT104" s="82">
        <v>40334</v>
      </c>
      <c r="BU104" s="81">
        <v>10</v>
      </c>
      <c r="BV104" s="81">
        <v>81</v>
      </c>
      <c r="CC104" s="82">
        <v>40346</v>
      </c>
      <c r="CD104" s="81">
        <v>25</v>
      </c>
      <c r="CE104" s="81">
        <v>10</v>
      </c>
      <c r="CF104" s="81">
        <v>96</v>
      </c>
    </row>
    <row r="105" spans="1:84">
      <c r="A105" s="81">
        <v>19</v>
      </c>
      <c r="B105" s="82">
        <v>40304</v>
      </c>
      <c r="C105" s="81">
        <v>71</v>
      </c>
      <c r="D105" s="81">
        <v>98</v>
      </c>
      <c r="F105" s="81">
        <v>21</v>
      </c>
      <c r="G105" s="82">
        <v>40316</v>
      </c>
      <c r="H105" s="81">
        <v>71</v>
      </c>
      <c r="I105" s="81">
        <v>224</v>
      </c>
      <c r="AE105" s="81">
        <v>18</v>
      </c>
      <c r="AF105" s="82">
        <v>40296</v>
      </c>
      <c r="AG105" s="81">
        <v>41</v>
      </c>
      <c r="AH105" s="81">
        <v>135</v>
      </c>
      <c r="AJ105" s="81">
        <v>21</v>
      </c>
      <c r="AK105" s="82">
        <v>40316</v>
      </c>
      <c r="AL105" s="81">
        <v>41</v>
      </c>
      <c r="AM105" s="81">
        <v>126</v>
      </c>
      <c r="BD105" s="81">
        <v>22</v>
      </c>
      <c r="BE105" s="82">
        <v>40325</v>
      </c>
      <c r="BF105" s="81">
        <v>41</v>
      </c>
      <c r="BG105" s="81">
        <v>140</v>
      </c>
      <c r="BN105" s="81">
        <v>12</v>
      </c>
      <c r="BO105" s="82">
        <v>40255</v>
      </c>
      <c r="BP105" s="81">
        <v>10</v>
      </c>
      <c r="BQ105" s="81">
        <v>38</v>
      </c>
      <c r="BS105" s="81">
        <v>23</v>
      </c>
      <c r="BT105" s="82">
        <v>40334</v>
      </c>
      <c r="BU105" s="81">
        <v>10</v>
      </c>
      <c r="BV105" s="81">
        <v>92</v>
      </c>
      <c r="CC105" s="82">
        <v>40346</v>
      </c>
      <c r="CD105" s="81">
        <v>25</v>
      </c>
      <c r="CE105" s="81">
        <v>10</v>
      </c>
      <c r="CF105" s="81">
        <v>88</v>
      </c>
    </row>
    <row r="106" spans="1:84">
      <c r="A106" s="81">
        <v>19</v>
      </c>
      <c r="B106" s="82">
        <v>40304</v>
      </c>
      <c r="C106" s="81">
        <v>71</v>
      </c>
      <c r="D106" s="81">
        <v>86</v>
      </c>
      <c r="F106" s="81">
        <v>21</v>
      </c>
      <c r="G106" s="82">
        <v>40316</v>
      </c>
      <c r="H106" s="81">
        <v>71</v>
      </c>
      <c r="I106" s="81">
        <v>205</v>
      </c>
      <c r="AE106" s="81">
        <v>18</v>
      </c>
      <c r="AF106" s="82">
        <v>40296</v>
      </c>
      <c r="AG106" s="81">
        <v>41</v>
      </c>
      <c r="AH106" s="81">
        <v>133</v>
      </c>
      <c r="AJ106" s="81">
        <v>21</v>
      </c>
      <c r="AK106" s="82">
        <v>40316</v>
      </c>
      <c r="AL106" s="81">
        <v>41</v>
      </c>
      <c r="AM106" s="81">
        <v>153</v>
      </c>
      <c r="BD106" s="81">
        <v>22</v>
      </c>
      <c r="BE106" s="82">
        <v>40325</v>
      </c>
      <c r="BF106" s="81">
        <v>41</v>
      </c>
      <c r="BG106" s="81">
        <v>140</v>
      </c>
      <c r="BN106" s="81">
        <v>12</v>
      </c>
      <c r="BO106" s="82">
        <v>40255</v>
      </c>
      <c r="BP106" s="81">
        <v>10</v>
      </c>
      <c r="BQ106" s="81">
        <v>40</v>
      </c>
      <c r="BS106" s="81">
        <v>23</v>
      </c>
      <c r="BT106" s="82">
        <v>40334</v>
      </c>
      <c r="BU106" s="81">
        <v>10</v>
      </c>
      <c r="BV106" s="81">
        <v>91</v>
      </c>
      <c r="CC106" s="82">
        <v>40346</v>
      </c>
      <c r="CD106" s="81">
        <v>25</v>
      </c>
      <c r="CE106" s="81">
        <v>10</v>
      </c>
      <c r="CF106" s="81">
        <v>93</v>
      </c>
    </row>
    <row r="107" spans="1:84">
      <c r="A107" s="81">
        <v>19</v>
      </c>
      <c r="B107" s="82">
        <v>40304</v>
      </c>
      <c r="C107" s="81">
        <v>71</v>
      </c>
      <c r="D107" s="81">
        <v>99</v>
      </c>
      <c r="F107" s="81">
        <v>21</v>
      </c>
      <c r="G107" s="82">
        <v>40316</v>
      </c>
      <c r="H107" s="81">
        <v>71</v>
      </c>
      <c r="I107" s="81">
        <v>182</v>
      </c>
      <c r="AE107" s="81">
        <v>18</v>
      </c>
      <c r="AF107" s="82">
        <v>40296</v>
      </c>
      <c r="AG107" s="81">
        <v>41</v>
      </c>
      <c r="AH107" s="81">
        <v>133</v>
      </c>
      <c r="AJ107" s="81">
        <v>21</v>
      </c>
      <c r="AK107" s="82">
        <v>40316</v>
      </c>
      <c r="AL107" s="81">
        <v>41</v>
      </c>
      <c r="AM107" s="81">
        <v>143</v>
      </c>
      <c r="BD107" s="81">
        <v>22</v>
      </c>
      <c r="BE107" s="82">
        <v>40325</v>
      </c>
      <c r="BF107" s="81">
        <v>41</v>
      </c>
      <c r="BG107" s="81">
        <v>144</v>
      </c>
      <c r="BN107" s="81">
        <v>12</v>
      </c>
      <c r="BO107" s="82">
        <v>40255</v>
      </c>
      <c r="BP107" s="81">
        <v>10</v>
      </c>
      <c r="BQ107" s="81">
        <v>40</v>
      </c>
      <c r="BS107" s="81">
        <v>23</v>
      </c>
      <c r="BT107" s="82">
        <v>40334</v>
      </c>
      <c r="BU107" s="81">
        <v>10</v>
      </c>
      <c r="BV107" s="81">
        <v>94</v>
      </c>
      <c r="CC107" s="82">
        <v>40347</v>
      </c>
      <c r="CD107" s="81">
        <v>25</v>
      </c>
      <c r="CE107" s="81">
        <v>10</v>
      </c>
      <c r="CF107" s="81">
        <v>86</v>
      </c>
    </row>
    <row r="108" spans="1:84">
      <c r="A108" s="81">
        <v>19</v>
      </c>
      <c r="B108" s="82">
        <v>40305</v>
      </c>
      <c r="C108" s="81">
        <v>71</v>
      </c>
      <c r="D108" s="81">
        <v>185</v>
      </c>
      <c r="F108" s="81">
        <v>21</v>
      </c>
      <c r="G108" s="82">
        <v>40316</v>
      </c>
      <c r="H108" s="81">
        <v>71</v>
      </c>
      <c r="I108" s="81">
        <v>191</v>
      </c>
      <c r="AE108" s="81">
        <v>18</v>
      </c>
      <c r="AF108" s="82">
        <v>40296</v>
      </c>
      <c r="AG108" s="81">
        <v>41</v>
      </c>
      <c r="AH108" s="81">
        <v>137</v>
      </c>
      <c r="AJ108" s="81">
        <v>21</v>
      </c>
      <c r="AK108" s="82">
        <v>40316</v>
      </c>
      <c r="AL108" s="81">
        <v>41</v>
      </c>
      <c r="AM108" s="81">
        <v>126</v>
      </c>
      <c r="BD108" s="81">
        <v>22</v>
      </c>
      <c r="BE108" s="82">
        <v>40325</v>
      </c>
      <c r="BF108" s="81">
        <v>41</v>
      </c>
      <c r="BG108" s="81">
        <v>140</v>
      </c>
      <c r="BN108" s="81">
        <v>12</v>
      </c>
      <c r="BO108" s="82">
        <v>40255</v>
      </c>
      <c r="BP108" s="81">
        <v>10</v>
      </c>
      <c r="BQ108" s="81">
        <v>40</v>
      </c>
      <c r="BS108" s="81">
        <v>23</v>
      </c>
      <c r="BT108" s="82">
        <v>40334</v>
      </c>
      <c r="BU108" s="81">
        <v>10</v>
      </c>
      <c r="BV108" s="81">
        <v>96</v>
      </c>
      <c r="CC108" s="82">
        <v>40347</v>
      </c>
      <c r="CD108" s="81">
        <v>25</v>
      </c>
      <c r="CE108" s="81">
        <v>10</v>
      </c>
      <c r="CF108" s="81">
        <v>94</v>
      </c>
    </row>
    <row r="109" spans="1:84">
      <c r="A109" s="81">
        <v>19</v>
      </c>
      <c r="B109" s="82">
        <v>40305</v>
      </c>
      <c r="C109" s="81">
        <v>71</v>
      </c>
      <c r="D109" s="81">
        <v>180</v>
      </c>
      <c r="F109" s="81">
        <v>21</v>
      </c>
      <c r="G109" s="82">
        <v>40316</v>
      </c>
      <c r="H109" s="81">
        <v>71</v>
      </c>
      <c r="I109" s="81">
        <v>177</v>
      </c>
      <c r="AE109" s="81">
        <v>18</v>
      </c>
      <c r="AF109" s="82">
        <v>40296</v>
      </c>
      <c r="AG109" s="81">
        <v>41</v>
      </c>
      <c r="AH109" s="81">
        <v>125</v>
      </c>
      <c r="AJ109" s="81">
        <v>21</v>
      </c>
      <c r="AK109" s="82">
        <v>40316</v>
      </c>
      <c r="AL109" s="81">
        <v>41</v>
      </c>
      <c r="AM109" s="81">
        <v>189</v>
      </c>
      <c r="BD109" s="81">
        <v>22</v>
      </c>
      <c r="BE109" s="82">
        <v>40325</v>
      </c>
      <c r="BF109" s="81">
        <v>41</v>
      </c>
      <c r="BG109" s="81">
        <v>135</v>
      </c>
      <c r="BN109" s="81">
        <v>12</v>
      </c>
      <c r="BO109" s="82">
        <v>40256</v>
      </c>
      <c r="BP109" s="81">
        <v>10</v>
      </c>
      <c r="BQ109" s="81">
        <v>39</v>
      </c>
      <c r="BS109" s="81">
        <v>23</v>
      </c>
      <c r="BT109" s="82">
        <v>40334</v>
      </c>
      <c r="BU109" s="81">
        <v>10</v>
      </c>
      <c r="BV109" s="81">
        <v>85</v>
      </c>
      <c r="CC109" s="82">
        <v>40347</v>
      </c>
      <c r="CD109" s="81">
        <v>25</v>
      </c>
      <c r="CE109" s="81">
        <v>10</v>
      </c>
      <c r="CF109" s="81">
        <v>87</v>
      </c>
    </row>
    <row r="110" spans="1:84">
      <c r="A110" s="81">
        <v>19</v>
      </c>
      <c r="B110" s="82">
        <v>40305</v>
      </c>
      <c r="C110" s="81">
        <v>71</v>
      </c>
      <c r="D110" s="81">
        <v>164</v>
      </c>
      <c r="F110" s="81">
        <v>22</v>
      </c>
      <c r="G110" s="82">
        <v>40323</v>
      </c>
      <c r="H110" s="81">
        <v>71</v>
      </c>
      <c r="I110" s="81">
        <v>194</v>
      </c>
      <c r="AE110" s="81">
        <v>18</v>
      </c>
      <c r="AF110" s="82">
        <v>40296</v>
      </c>
      <c r="AG110" s="81">
        <v>41</v>
      </c>
      <c r="AH110" s="81">
        <v>137</v>
      </c>
      <c r="AJ110" s="81">
        <v>21</v>
      </c>
      <c r="AK110" s="82">
        <v>40316</v>
      </c>
      <c r="AL110" s="81">
        <v>41</v>
      </c>
      <c r="AM110" s="81">
        <v>156</v>
      </c>
      <c r="BD110" s="81">
        <v>22</v>
      </c>
      <c r="BE110" s="82">
        <v>40325</v>
      </c>
      <c r="BF110" s="81">
        <v>41</v>
      </c>
      <c r="BG110" s="81">
        <v>136</v>
      </c>
      <c r="BN110" s="81">
        <v>12</v>
      </c>
      <c r="BO110" s="82">
        <v>40256</v>
      </c>
      <c r="BP110" s="81">
        <v>10</v>
      </c>
      <c r="BQ110" s="81">
        <v>40</v>
      </c>
      <c r="BS110" s="81">
        <v>23</v>
      </c>
      <c r="BT110" s="82">
        <v>40334</v>
      </c>
      <c r="BU110" s="81">
        <v>10</v>
      </c>
      <c r="BV110" s="81">
        <v>86</v>
      </c>
      <c r="CC110" s="82">
        <v>40347</v>
      </c>
      <c r="CD110" s="81">
        <v>25</v>
      </c>
      <c r="CE110" s="81">
        <v>10</v>
      </c>
      <c r="CF110" s="81">
        <v>101</v>
      </c>
    </row>
    <row r="111" spans="1:84">
      <c r="A111" s="81">
        <v>19</v>
      </c>
      <c r="B111" s="82">
        <v>40305</v>
      </c>
      <c r="C111" s="81">
        <v>71</v>
      </c>
      <c r="D111" s="81">
        <v>156</v>
      </c>
      <c r="F111" s="81">
        <v>22</v>
      </c>
      <c r="G111" s="82">
        <v>40323</v>
      </c>
      <c r="H111" s="81">
        <v>71</v>
      </c>
      <c r="I111" s="81">
        <v>158</v>
      </c>
      <c r="AE111" s="81">
        <v>18</v>
      </c>
      <c r="AF111" s="82">
        <v>40296</v>
      </c>
      <c r="AG111" s="81">
        <v>41</v>
      </c>
      <c r="AH111" s="81">
        <v>135</v>
      </c>
      <c r="AJ111" s="81">
        <v>21</v>
      </c>
      <c r="AK111" s="82">
        <v>40316</v>
      </c>
      <c r="AL111" s="81">
        <v>41</v>
      </c>
      <c r="AM111" s="81">
        <v>135</v>
      </c>
      <c r="BD111" s="81">
        <v>22</v>
      </c>
      <c r="BE111" s="82">
        <v>40325</v>
      </c>
      <c r="BF111" s="81">
        <v>41</v>
      </c>
      <c r="BG111" s="81">
        <v>144</v>
      </c>
      <c r="BN111" s="81">
        <v>12</v>
      </c>
      <c r="BO111" s="82">
        <v>40256</v>
      </c>
      <c r="BP111" s="81">
        <v>10</v>
      </c>
      <c r="BQ111" s="81">
        <v>40</v>
      </c>
      <c r="BS111" s="81">
        <v>23</v>
      </c>
      <c r="BT111" s="82">
        <v>40334</v>
      </c>
      <c r="BU111" s="81">
        <v>10</v>
      </c>
      <c r="BV111" s="81">
        <v>93</v>
      </c>
      <c r="CC111" s="82">
        <v>40347</v>
      </c>
      <c r="CD111" s="81">
        <v>25</v>
      </c>
      <c r="CE111" s="81">
        <v>10</v>
      </c>
      <c r="CF111" s="81">
        <v>90</v>
      </c>
    </row>
    <row r="112" spans="1:84">
      <c r="A112" s="81">
        <v>19</v>
      </c>
      <c r="B112" s="82">
        <v>40305</v>
      </c>
      <c r="C112" s="81">
        <v>71</v>
      </c>
      <c r="D112" s="81">
        <v>119</v>
      </c>
      <c r="F112" s="81">
        <v>22</v>
      </c>
      <c r="G112" s="82">
        <v>40323</v>
      </c>
      <c r="H112" s="81">
        <v>71</v>
      </c>
      <c r="I112" s="81">
        <v>145</v>
      </c>
      <c r="AE112" s="81">
        <v>18</v>
      </c>
      <c r="AF112" s="82">
        <v>40296</v>
      </c>
      <c r="AG112" s="81">
        <v>41</v>
      </c>
      <c r="AH112" s="81">
        <v>148</v>
      </c>
      <c r="AJ112" s="81">
        <v>21</v>
      </c>
      <c r="AK112" s="82">
        <v>40316</v>
      </c>
      <c r="AL112" s="81">
        <v>41</v>
      </c>
      <c r="AM112" s="81">
        <v>137</v>
      </c>
      <c r="BD112" s="81">
        <v>22</v>
      </c>
      <c r="BE112" s="82">
        <v>40325</v>
      </c>
      <c r="BF112" s="81">
        <v>41</v>
      </c>
      <c r="BG112" s="81">
        <v>136</v>
      </c>
      <c r="BN112" s="81">
        <v>12</v>
      </c>
      <c r="BO112" s="82">
        <v>40256</v>
      </c>
      <c r="BP112" s="81">
        <v>10</v>
      </c>
      <c r="BQ112" s="81">
        <v>41</v>
      </c>
      <c r="BS112" s="81">
        <v>23</v>
      </c>
      <c r="BT112" s="82">
        <v>40334</v>
      </c>
      <c r="BU112" s="81">
        <v>10</v>
      </c>
      <c r="BV112" s="81">
        <v>95</v>
      </c>
      <c r="CC112" s="82">
        <v>40347</v>
      </c>
      <c r="CD112" s="81">
        <v>25</v>
      </c>
      <c r="CE112" s="81">
        <v>10</v>
      </c>
      <c r="CF112" s="81">
        <v>102</v>
      </c>
    </row>
    <row r="113" spans="1:84">
      <c r="A113" s="81">
        <v>19</v>
      </c>
      <c r="B113" s="82">
        <v>40306</v>
      </c>
      <c r="C113" s="81">
        <v>71</v>
      </c>
      <c r="D113" s="81">
        <v>97</v>
      </c>
      <c r="F113" s="81">
        <v>22</v>
      </c>
      <c r="G113" s="82">
        <v>40323</v>
      </c>
      <c r="H113" s="81">
        <v>71</v>
      </c>
      <c r="I113" s="81">
        <v>228</v>
      </c>
      <c r="AE113" s="81">
        <v>18</v>
      </c>
      <c r="AF113" s="82">
        <v>40296</v>
      </c>
      <c r="AG113" s="81">
        <v>41</v>
      </c>
      <c r="AH113" s="81">
        <v>131</v>
      </c>
      <c r="AJ113" s="81">
        <v>21</v>
      </c>
      <c r="AK113" s="82">
        <v>40316</v>
      </c>
      <c r="AL113" s="81">
        <v>41</v>
      </c>
      <c r="AM113" s="81">
        <v>132</v>
      </c>
      <c r="BD113" s="81">
        <v>22</v>
      </c>
      <c r="BE113" s="82">
        <v>40327</v>
      </c>
      <c r="BF113" s="81">
        <v>41</v>
      </c>
      <c r="BG113" s="81">
        <v>143</v>
      </c>
      <c r="BN113" s="81">
        <v>12</v>
      </c>
      <c r="BO113" s="82">
        <v>40257</v>
      </c>
      <c r="BP113" s="81">
        <v>10</v>
      </c>
      <c r="BQ113" s="81">
        <v>36</v>
      </c>
      <c r="BS113" s="81">
        <v>23</v>
      </c>
      <c r="BT113" s="82">
        <v>40334</v>
      </c>
      <c r="BU113" s="81">
        <v>10</v>
      </c>
      <c r="BV113" s="81">
        <v>96</v>
      </c>
      <c r="CC113" s="82">
        <v>40347</v>
      </c>
      <c r="CD113" s="81">
        <v>25</v>
      </c>
      <c r="CE113" s="81">
        <v>10</v>
      </c>
      <c r="CF113" s="81">
        <v>88</v>
      </c>
    </row>
    <row r="114" spans="1:84">
      <c r="A114" s="81">
        <v>19</v>
      </c>
      <c r="B114" s="82">
        <v>40306</v>
      </c>
      <c r="C114" s="81">
        <v>71</v>
      </c>
      <c r="D114" s="81">
        <v>82</v>
      </c>
      <c r="F114" s="81">
        <v>22</v>
      </c>
      <c r="G114" s="82">
        <v>40323</v>
      </c>
      <c r="H114" s="81">
        <v>71</v>
      </c>
      <c r="I114" s="81">
        <v>172</v>
      </c>
      <c r="AE114" s="81">
        <v>18</v>
      </c>
      <c r="AF114" s="82">
        <v>40296</v>
      </c>
      <c r="AG114" s="81">
        <v>41</v>
      </c>
      <c r="AH114" s="81">
        <v>123</v>
      </c>
      <c r="AJ114" s="81">
        <v>21</v>
      </c>
      <c r="AK114" s="82">
        <v>40316</v>
      </c>
      <c r="AL114" s="81">
        <v>41</v>
      </c>
      <c r="AM114" s="81">
        <v>132</v>
      </c>
      <c r="BD114" s="81">
        <v>22</v>
      </c>
      <c r="BE114" s="82">
        <v>40327</v>
      </c>
      <c r="BF114" s="81">
        <v>41</v>
      </c>
      <c r="BG114" s="81">
        <v>138</v>
      </c>
      <c r="BN114" s="81">
        <v>13</v>
      </c>
      <c r="BO114" s="82">
        <v>40259</v>
      </c>
      <c r="BP114" s="81">
        <v>10</v>
      </c>
      <c r="BQ114" s="81">
        <v>38</v>
      </c>
      <c r="BS114" s="81">
        <v>23</v>
      </c>
      <c r="BT114" s="82">
        <v>40334</v>
      </c>
      <c r="BU114" s="81">
        <v>10</v>
      </c>
      <c r="BV114" s="81">
        <v>86</v>
      </c>
      <c r="CC114" s="82">
        <v>40347</v>
      </c>
      <c r="CD114" s="81">
        <v>25</v>
      </c>
      <c r="CE114" s="81">
        <v>10</v>
      </c>
      <c r="CF114" s="81">
        <v>77</v>
      </c>
    </row>
    <row r="115" spans="1:84">
      <c r="A115" s="81">
        <v>19</v>
      </c>
      <c r="B115" s="82">
        <v>40306</v>
      </c>
      <c r="C115" s="81">
        <v>71</v>
      </c>
      <c r="D115" s="81">
        <v>90</v>
      </c>
      <c r="F115" s="81">
        <v>22</v>
      </c>
      <c r="G115" s="82">
        <v>40323</v>
      </c>
      <c r="H115" s="81">
        <v>71</v>
      </c>
      <c r="I115" s="81">
        <v>154</v>
      </c>
      <c r="AE115" s="81">
        <v>18</v>
      </c>
      <c r="AF115" s="82">
        <v>40296</v>
      </c>
      <c r="AG115" s="81">
        <v>41</v>
      </c>
      <c r="AH115" s="81">
        <v>137</v>
      </c>
      <c r="AJ115" s="81">
        <v>21</v>
      </c>
      <c r="AK115" s="82">
        <v>40316</v>
      </c>
      <c r="AL115" s="81">
        <v>41</v>
      </c>
      <c r="AM115" s="81">
        <v>165</v>
      </c>
      <c r="BD115" s="81">
        <v>22</v>
      </c>
      <c r="BE115" s="82">
        <v>40327</v>
      </c>
      <c r="BF115" s="81">
        <v>41</v>
      </c>
      <c r="BG115" s="81">
        <v>145</v>
      </c>
      <c r="BN115" s="81">
        <v>13</v>
      </c>
      <c r="BO115" s="82">
        <v>40260</v>
      </c>
      <c r="BP115" s="81">
        <v>10</v>
      </c>
      <c r="BQ115" s="81">
        <v>40</v>
      </c>
      <c r="BS115" s="81">
        <v>23</v>
      </c>
      <c r="BT115" s="82">
        <v>40334</v>
      </c>
      <c r="BU115" s="81">
        <v>10</v>
      </c>
      <c r="BV115" s="81">
        <v>85</v>
      </c>
      <c r="CC115" s="82">
        <v>40347</v>
      </c>
      <c r="CD115" s="81">
        <v>25</v>
      </c>
      <c r="CE115" s="81">
        <v>10</v>
      </c>
      <c r="CF115" s="81">
        <v>88</v>
      </c>
    </row>
    <row r="116" spans="1:84">
      <c r="A116" s="81">
        <v>19</v>
      </c>
      <c r="B116" s="82">
        <v>40306</v>
      </c>
      <c r="C116" s="81">
        <v>71</v>
      </c>
      <c r="D116" s="81">
        <v>86</v>
      </c>
      <c r="F116" s="81">
        <v>22</v>
      </c>
      <c r="G116" s="82">
        <v>40323</v>
      </c>
      <c r="H116" s="81">
        <v>71</v>
      </c>
      <c r="I116" s="81">
        <v>171</v>
      </c>
      <c r="AE116" s="81">
        <v>18</v>
      </c>
      <c r="AF116" s="82">
        <v>40296</v>
      </c>
      <c r="AG116" s="81">
        <v>41</v>
      </c>
      <c r="AH116" s="81">
        <v>142</v>
      </c>
      <c r="AJ116" s="81">
        <v>21</v>
      </c>
      <c r="AK116" s="82">
        <v>40316</v>
      </c>
      <c r="AL116" s="81">
        <v>41</v>
      </c>
      <c r="AM116" s="81">
        <v>123</v>
      </c>
      <c r="BD116" s="81">
        <v>22</v>
      </c>
      <c r="BE116" s="82">
        <v>40327</v>
      </c>
      <c r="BF116" s="81">
        <v>41</v>
      </c>
      <c r="BG116" s="81">
        <v>118</v>
      </c>
      <c r="BN116" s="81">
        <v>13</v>
      </c>
      <c r="BO116" s="82">
        <v>40260</v>
      </c>
      <c r="BP116" s="81">
        <v>10</v>
      </c>
      <c r="BQ116" s="81">
        <v>39</v>
      </c>
      <c r="BS116" s="81">
        <v>23</v>
      </c>
      <c r="BT116" s="82">
        <v>40334</v>
      </c>
      <c r="BU116" s="81">
        <v>10</v>
      </c>
      <c r="BV116" s="81">
        <v>91</v>
      </c>
      <c r="CC116" s="82">
        <v>40347</v>
      </c>
      <c r="CD116" s="81">
        <v>25</v>
      </c>
      <c r="CE116" s="81">
        <v>10</v>
      </c>
      <c r="CF116" s="81">
        <v>89</v>
      </c>
    </row>
    <row r="117" spans="1:84">
      <c r="A117" s="81">
        <v>19</v>
      </c>
      <c r="B117" s="82">
        <v>40306</v>
      </c>
      <c r="C117" s="81">
        <v>71</v>
      </c>
      <c r="D117" s="81">
        <v>188</v>
      </c>
      <c r="F117" s="81">
        <v>22</v>
      </c>
      <c r="G117" s="82">
        <v>40323</v>
      </c>
      <c r="H117" s="81">
        <v>71</v>
      </c>
      <c r="I117" s="81">
        <v>196</v>
      </c>
      <c r="AE117" s="81">
        <v>18</v>
      </c>
      <c r="AF117" s="82">
        <v>40296</v>
      </c>
      <c r="AG117" s="81">
        <v>41</v>
      </c>
      <c r="AH117" s="81">
        <v>139</v>
      </c>
      <c r="AJ117" s="81">
        <v>21</v>
      </c>
      <c r="AK117" s="82">
        <v>40316</v>
      </c>
      <c r="AL117" s="81">
        <v>41</v>
      </c>
      <c r="AM117" s="81">
        <v>131</v>
      </c>
      <c r="BD117" s="81">
        <v>22</v>
      </c>
      <c r="BE117" s="82">
        <v>40327</v>
      </c>
      <c r="BF117" s="81">
        <v>41</v>
      </c>
      <c r="BG117" s="81">
        <v>131</v>
      </c>
      <c r="BN117" s="81">
        <v>13</v>
      </c>
      <c r="BO117" s="82">
        <v>40261</v>
      </c>
      <c r="BP117" s="81">
        <v>10</v>
      </c>
      <c r="BQ117" s="81">
        <v>40</v>
      </c>
      <c r="BS117" s="81">
        <v>23</v>
      </c>
      <c r="BT117" s="82">
        <v>40334</v>
      </c>
      <c r="BU117" s="81">
        <v>10</v>
      </c>
      <c r="BV117" s="81">
        <v>92</v>
      </c>
      <c r="CC117" s="82">
        <v>40348</v>
      </c>
      <c r="CD117" s="81">
        <v>25</v>
      </c>
      <c r="CE117" s="81">
        <v>10</v>
      </c>
      <c r="CF117" s="81">
        <v>87</v>
      </c>
    </row>
    <row r="118" spans="1:84">
      <c r="A118" s="81">
        <v>19</v>
      </c>
      <c r="B118" s="82">
        <v>40306</v>
      </c>
      <c r="C118" s="81">
        <v>71</v>
      </c>
      <c r="D118" s="81">
        <v>164</v>
      </c>
      <c r="F118" s="81">
        <v>22</v>
      </c>
      <c r="G118" s="82">
        <v>40323</v>
      </c>
      <c r="H118" s="81">
        <v>71</v>
      </c>
      <c r="I118" s="81">
        <v>208</v>
      </c>
      <c r="AE118" s="81">
        <v>18</v>
      </c>
      <c r="AF118" s="82">
        <v>40296</v>
      </c>
      <c r="AG118" s="81">
        <v>41</v>
      </c>
      <c r="AH118" s="81">
        <v>131</v>
      </c>
      <c r="AJ118" s="81">
        <v>21</v>
      </c>
      <c r="AK118" s="82">
        <v>40316</v>
      </c>
      <c r="AL118" s="81">
        <v>41</v>
      </c>
      <c r="AM118" s="81">
        <v>126</v>
      </c>
      <c r="BD118" s="81">
        <v>22</v>
      </c>
      <c r="BE118" s="82">
        <v>40327</v>
      </c>
      <c r="BF118" s="81">
        <v>41</v>
      </c>
      <c r="BG118" s="81">
        <v>142</v>
      </c>
      <c r="BN118" s="81">
        <v>13</v>
      </c>
      <c r="BO118" s="82">
        <v>40261</v>
      </c>
      <c r="BP118" s="81">
        <v>10</v>
      </c>
      <c r="BQ118" s="81">
        <v>37</v>
      </c>
      <c r="BS118" s="81">
        <v>23</v>
      </c>
      <c r="BT118" s="82">
        <v>40334</v>
      </c>
      <c r="BU118" s="81">
        <v>10</v>
      </c>
      <c r="BV118" s="81">
        <v>99</v>
      </c>
      <c r="CC118" s="82">
        <v>40348</v>
      </c>
      <c r="CD118" s="81">
        <v>25</v>
      </c>
      <c r="CE118" s="81">
        <v>10</v>
      </c>
      <c r="CF118" s="81">
        <v>88</v>
      </c>
    </row>
    <row r="119" spans="1:84">
      <c r="A119" s="81">
        <v>19</v>
      </c>
      <c r="B119" s="82">
        <v>40306</v>
      </c>
      <c r="C119" s="81">
        <v>71</v>
      </c>
      <c r="D119" s="81">
        <v>121</v>
      </c>
      <c r="F119" s="81">
        <v>22</v>
      </c>
      <c r="G119" s="82">
        <v>40323</v>
      </c>
      <c r="H119" s="81">
        <v>71</v>
      </c>
      <c r="I119" s="81">
        <v>166</v>
      </c>
      <c r="AE119" s="81">
        <v>18</v>
      </c>
      <c r="AF119" s="82">
        <v>40296</v>
      </c>
      <c r="AG119" s="81">
        <v>41</v>
      </c>
      <c r="AH119" s="81">
        <v>140</v>
      </c>
      <c r="AJ119" s="81">
        <v>21</v>
      </c>
      <c r="AK119" s="82">
        <v>40316</v>
      </c>
      <c r="AL119" s="81">
        <v>41</v>
      </c>
      <c r="AM119" s="81">
        <v>154</v>
      </c>
      <c r="BD119" s="81">
        <v>22</v>
      </c>
      <c r="BE119" s="82">
        <v>40327</v>
      </c>
      <c r="BF119" s="81">
        <v>41</v>
      </c>
      <c r="BG119" s="81">
        <v>141</v>
      </c>
      <c r="BN119" s="81">
        <v>13</v>
      </c>
      <c r="BO119" s="82">
        <v>40263</v>
      </c>
      <c r="BP119" s="81">
        <v>10</v>
      </c>
      <c r="BQ119" s="81">
        <v>39</v>
      </c>
      <c r="BS119" s="81">
        <v>23</v>
      </c>
      <c r="BT119" s="82">
        <v>40334</v>
      </c>
      <c r="BU119" s="81">
        <v>10</v>
      </c>
      <c r="BV119" s="81">
        <v>94</v>
      </c>
      <c r="CC119" s="82">
        <v>40348</v>
      </c>
      <c r="CD119" s="81">
        <v>25</v>
      </c>
      <c r="CE119" s="81">
        <v>10</v>
      </c>
      <c r="CF119" s="81">
        <v>88</v>
      </c>
    </row>
    <row r="120" spans="1:84">
      <c r="A120" s="81">
        <v>19</v>
      </c>
      <c r="B120" s="82">
        <v>40306</v>
      </c>
      <c r="C120" s="81">
        <v>71</v>
      </c>
      <c r="D120" s="81">
        <v>111</v>
      </c>
      <c r="F120" s="81">
        <v>22</v>
      </c>
      <c r="G120" s="82">
        <v>40323</v>
      </c>
      <c r="H120" s="81">
        <v>71</v>
      </c>
      <c r="I120" s="81">
        <v>193</v>
      </c>
      <c r="AE120" s="81">
        <v>18</v>
      </c>
      <c r="AF120" s="82">
        <v>40296</v>
      </c>
      <c r="AG120" s="81">
        <v>41</v>
      </c>
      <c r="AH120" s="81">
        <v>143</v>
      </c>
      <c r="AJ120" s="81">
        <v>21</v>
      </c>
      <c r="AK120" s="82">
        <v>40316</v>
      </c>
      <c r="AL120" s="81">
        <v>41</v>
      </c>
      <c r="AM120" s="81">
        <v>130</v>
      </c>
      <c r="BD120" s="81">
        <v>22</v>
      </c>
      <c r="BE120" s="82">
        <v>40327</v>
      </c>
      <c r="BF120" s="81">
        <v>41</v>
      </c>
      <c r="BG120" s="81">
        <v>115</v>
      </c>
      <c r="BN120" s="81">
        <v>13</v>
      </c>
      <c r="BO120" s="82">
        <v>40263</v>
      </c>
      <c r="BP120" s="81">
        <v>10</v>
      </c>
      <c r="BQ120" s="81">
        <v>40</v>
      </c>
      <c r="BS120" s="81">
        <v>23</v>
      </c>
      <c r="BT120" s="82">
        <v>40334</v>
      </c>
      <c r="BU120" s="81">
        <v>10</v>
      </c>
      <c r="BV120" s="81">
        <v>91</v>
      </c>
      <c r="CC120" s="82">
        <v>40348</v>
      </c>
      <c r="CD120" s="81">
        <v>25</v>
      </c>
      <c r="CE120" s="81">
        <v>10</v>
      </c>
      <c r="CF120" s="81">
        <v>91</v>
      </c>
    </row>
    <row r="121" spans="1:84">
      <c r="A121" s="81">
        <v>19</v>
      </c>
      <c r="B121" s="82">
        <v>40306</v>
      </c>
      <c r="C121" s="81">
        <v>71</v>
      </c>
      <c r="D121" s="81">
        <v>109</v>
      </c>
      <c r="F121" s="81">
        <v>22</v>
      </c>
      <c r="G121" s="82">
        <v>40323</v>
      </c>
      <c r="H121" s="81">
        <v>71</v>
      </c>
      <c r="I121" s="81">
        <v>201</v>
      </c>
      <c r="AE121" s="81">
        <v>18</v>
      </c>
      <c r="AF121" s="82">
        <v>40296</v>
      </c>
      <c r="AG121" s="81">
        <v>41</v>
      </c>
      <c r="AH121" s="81">
        <v>115</v>
      </c>
      <c r="AJ121" s="81">
        <v>21</v>
      </c>
      <c r="AK121" s="82">
        <v>40316</v>
      </c>
      <c r="AL121" s="81">
        <v>41</v>
      </c>
      <c r="AM121" s="81">
        <v>144</v>
      </c>
      <c r="BD121" s="81">
        <v>22</v>
      </c>
      <c r="BE121" s="82">
        <v>40327</v>
      </c>
      <c r="BF121" s="81">
        <v>41</v>
      </c>
      <c r="BG121" s="81">
        <v>130</v>
      </c>
      <c r="BN121" s="81">
        <v>13</v>
      </c>
      <c r="BO121" s="82">
        <v>40264</v>
      </c>
      <c r="BP121" s="81">
        <v>10</v>
      </c>
      <c r="BQ121" s="81">
        <v>35</v>
      </c>
      <c r="BS121" s="81">
        <v>23</v>
      </c>
      <c r="BT121" s="82">
        <v>40334</v>
      </c>
      <c r="BU121" s="81">
        <v>10</v>
      </c>
      <c r="BV121" s="81">
        <v>94</v>
      </c>
      <c r="CC121" s="82">
        <v>40348</v>
      </c>
      <c r="CD121" s="81">
        <v>25</v>
      </c>
      <c r="CE121" s="81">
        <v>10</v>
      </c>
      <c r="CF121" s="81">
        <v>88</v>
      </c>
    </row>
    <row r="122" spans="1:84">
      <c r="A122" s="81">
        <v>19</v>
      </c>
      <c r="B122" s="82">
        <v>40306</v>
      </c>
      <c r="C122" s="81">
        <v>71</v>
      </c>
      <c r="D122" s="81">
        <v>181</v>
      </c>
      <c r="F122" s="81">
        <v>22</v>
      </c>
      <c r="G122" s="82">
        <v>40323</v>
      </c>
      <c r="H122" s="81">
        <v>71</v>
      </c>
      <c r="I122" s="81">
        <v>147</v>
      </c>
      <c r="AE122" s="81">
        <v>18</v>
      </c>
      <c r="AF122" s="82">
        <v>40296</v>
      </c>
      <c r="AG122" s="81">
        <v>41</v>
      </c>
      <c r="AH122" s="81">
        <v>118</v>
      </c>
      <c r="AJ122" s="81">
        <v>21</v>
      </c>
      <c r="AK122" s="82">
        <v>40316</v>
      </c>
      <c r="AL122" s="81">
        <v>41</v>
      </c>
      <c r="AM122" s="81">
        <v>149</v>
      </c>
      <c r="BD122" s="81">
        <v>22</v>
      </c>
      <c r="BE122" s="82">
        <v>40327</v>
      </c>
      <c r="BF122" s="81">
        <v>41</v>
      </c>
      <c r="BG122" s="81">
        <v>135</v>
      </c>
      <c r="BN122" s="81">
        <v>13</v>
      </c>
      <c r="BO122" s="82">
        <v>40265</v>
      </c>
      <c r="BP122" s="81">
        <v>10</v>
      </c>
      <c r="BQ122" s="81">
        <v>38</v>
      </c>
      <c r="BS122" s="81">
        <v>23</v>
      </c>
      <c r="BT122" s="82">
        <v>40334</v>
      </c>
      <c r="BU122" s="81">
        <v>10</v>
      </c>
      <c r="BV122" s="81">
        <v>101</v>
      </c>
      <c r="CC122" s="82">
        <v>40348</v>
      </c>
      <c r="CD122" s="81">
        <v>25</v>
      </c>
      <c r="CE122" s="81">
        <v>10</v>
      </c>
      <c r="CF122" s="81">
        <v>89</v>
      </c>
    </row>
    <row r="123" spans="1:84">
      <c r="A123" s="81">
        <v>19</v>
      </c>
      <c r="B123" s="82">
        <v>40306</v>
      </c>
      <c r="C123" s="81">
        <v>71</v>
      </c>
      <c r="D123" s="81">
        <v>82</v>
      </c>
      <c r="F123" s="81">
        <v>22</v>
      </c>
      <c r="G123" s="82">
        <v>40323</v>
      </c>
      <c r="H123" s="81">
        <v>71</v>
      </c>
      <c r="I123" s="81">
        <v>140</v>
      </c>
      <c r="AE123" s="81">
        <v>18</v>
      </c>
      <c r="AF123" s="82">
        <v>40296</v>
      </c>
      <c r="AG123" s="81">
        <v>41</v>
      </c>
      <c r="AH123" s="81">
        <v>135</v>
      </c>
      <c r="AJ123" s="81">
        <v>21</v>
      </c>
      <c r="AK123" s="82">
        <v>40316</v>
      </c>
      <c r="AL123" s="81">
        <v>41</v>
      </c>
      <c r="AM123" s="81">
        <v>132</v>
      </c>
      <c r="BD123" s="81">
        <v>22</v>
      </c>
      <c r="BE123" s="82">
        <v>40327</v>
      </c>
      <c r="BF123" s="81">
        <v>41</v>
      </c>
      <c r="BG123" s="81">
        <v>113</v>
      </c>
      <c r="BN123" s="81">
        <v>14</v>
      </c>
      <c r="BO123" s="82">
        <v>40266</v>
      </c>
      <c r="BP123" s="81">
        <v>10</v>
      </c>
      <c r="BQ123" s="81">
        <v>38</v>
      </c>
      <c r="BS123" s="81">
        <v>23</v>
      </c>
      <c r="BT123" s="82">
        <v>40334</v>
      </c>
      <c r="BU123" s="81">
        <v>10</v>
      </c>
      <c r="BV123" s="81">
        <v>96</v>
      </c>
      <c r="CC123" s="82">
        <v>40348</v>
      </c>
      <c r="CD123" s="81">
        <v>25</v>
      </c>
      <c r="CE123" s="81">
        <v>10</v>
      </c>
      <c r="CF123" s="81">
        <v>94</v>
      </c>
    </row>
    <row r="124" spans="1:84">
      <c r="A124" s="81">
        <v>19</v>
      </c>
      <c r="B124" s="82">
        <v>40307</v>
      </c>
      <c r="C124" s="81">
        <v>71</v>
      </c>
      <c r="D124" s="81">
        <v>91</v>
      </c>
      <c r="F124" s="81">
        <v>22</v>
      </c>
      <c r="G124" s="82">
        <v>40323</v>
      </c>
      <c r="H124" s="81">
        <v>71</v>
      </c>
      <c r="I124" s="81">
        <v>175</v>
      </c>
      <c r="AE124" s="81">
        <v>18</v>
      </c>
      <c r="AF124" s="82">
        <v>40297</v>
      </c>
      <c r="AG124" s="81">
        <v>41</v>
      </c>
      <c r="AH124" s="81">
        <v>148</v>
      </c>
      <c r="AJ124" s="81">
        <v>21</v>
      </c>
      <c r="AK124" s="82">
        <v>40316</v>
      </c>
      <c r="AL124" s="81">
        <v>41</v>
      </c>
      <c r="AM124" s="81">
        <v>125</v>
      </c>
      <c r="BD124" s="81">
        <v>22</v>
      </c>
      <c r="BE124" s="82">
        <v>40328</v>
      </c>
      <c r="BF124" s="81">
        <v>41</v>
      </c>
      <c r="BG124" s="81">
        <v>136</v>
      </c>
      <c r="BN124" s="81">
        <v>14</v>
      </c>
      <c r="BO124" s="82">
        <v>40271</v>
      </c>
      <c r="BP124" s="81">
        <v>10</v>
      </c>
      <c r="BQ124" s="81">
        <v>40</v>
      </c>
      <c r="BS124" s="81">
        <v>23</v>
      </c>
      <c r="BT124" s="82">
        <v>40334</v>
      </c>
      <c r="BU124" s="81">
        <v>10</v>
      </c>
      <c r="BV124" s="81">
        <v>87</v>
      </c>
      <c r="CC124" s="82">
        <v>40348</v>
      </c>
      <c r="CD124" s="81">
        <v>25</v>
      </c>
      <c r="CE124" s="81">
        <v>10</v>
      </c>
      <c r="CF124" s="81">
        <v>96</v>
      </c>
    </row>
    <row r="125" spans="1:84">
      <c r="A125" s="81">
        <v>19</v>
      </c>
      <c r="B125" s="82">
        <v>40307</v>
      </c>
      <c r="C125" s="81">
        <v>71</v>
      </c>
      <c r="D125" s="81">
        <v>140</v>
      </c>
      <c r="F125" s="81">
        <v>22</v>
      </c>
      <c r="G125" s="82">
        <v>40323</v>
      </c>
      <c r="H125" s="81">
        <v>71</v>
      </c>
      <c r="I125" s="81">
        <v>161</v>
      </c>
      <c r="AE125" s="81">
        <v>18</v>
      </c>
      <c r="AF125" s="82">
        <v>40297</v>
      </c>
      <c r="AG125" s="81">
        <v>41</v>
      </c>
      <c r="AH125" s="81">
        <v>148</v>
      </c>
      <c r="AJ125" s="81">
        <v>21</v>
      </c>
      <c r="AK125" s="82">
        <v>40316</v>
      </c>
      <c r="AL125" s="81">
        <v>41</v>
      </c>
      <c r="AM125" s="81">
        <v>131</v>
      </c>
      <c r="BD125" s="81">
        <v>22</v>
      </c>
      <c r="BE125" s="82">
        <v>40328</v>
      </c>
      <c r="BF125" s="81">
        <v>41</v>
      </c>
      <c r="BG125" s="81">
        <v>139</v>
      </c>
      <c r="BN125" s="81">
        <v>15</v>
      </c>
      <c r="BO125" s="82">
        <v>40275</v>
      </c>
      <c r="BP125" s="81">
        <v>10</v>
      </c>
      <c r="BQ125" s="81">
        <v>38</v>
      </c>
      <c r="BS125" s="81">
        <v>23</v>
      </c>
      <c r="BT125" s="82">
        <v>40334</v>
      </c>
      <c r="BU125" s="81">
        <v>10</v>
      </c>
      <c r="BV125" s="81">
        <v>85</v>
      </c>
      <c r="CC125" s="82">
        <v>40348</v>
      </c>
      <c r="CD125" s="81">
        <v>25</v>
      </c>
      <c r="CE125" s="81">
        <v>10</v>
      </c>
      <c r="CF125" s="81">
        <v>100</v>
      </c>
    </row>
    <row r="126" spans="1:84">
      <c r="A126" s="81">
        <v>19</v>
      </c>
      <c r="B126" s="82">
        <v>40307</v>
      </c>
      <c r="C126" s="81">
        <v>71</v>
      </c>
      <c r="D126" s="81">
        <v>196</v>
      </c>
      <c r="F126" s="81">
        <v>22</v>
      </c>
      <c r="G126" s="82">
        <v>40323</v>
      </c>
      <c r="H126" s="81">
        <v>71</v>
      </c>
      <c r="I126" s="81">
        <v>175</v>
      </c>
      <c r="AE126" s="81">
        <v>18</v>
      </c>
      <c r="AF126" s="82">
        <v>40297</v>
      </c>
      <c r="AG126" s="81">
        <v>41</v>
      </c>
      <c r="AH126" s="81">
        <v>150</v>
      </c>
      <c r="AJ126" s="81">
        <v>21</v>
      </c>
      <c r="AK126" s="82">
        <v>40316</v>
      </c>
      <c r="AL126" s="81">
        <v>41</v>
      </c>
      <c r="AM126" s="81">
        <v>126</v>
      </c>
      <c r="BD126" s="81">
        <v>22</v>
      </c>
      <c r="BE126" s="82">
        <v>40328</v>
      </c>
      <c r="BF126" s="81">
        <v>41</v>
      </c>
      <c r="BG126" s="81">
        <v>130</v>
      </c>
      <c r="BN126" s="81">
        <v>15</v>
      </c>
      <c r="BO126" s="82">
        <v>40276</v>
      </c>
      <c r="BP126" s="81">
        <v>10</v>
      </c>
      <c r="BQ126" s="81">
        <v>58</v>
      </c>
      <c r="BS126" s="81">
        <v>23</v>
      </c>
      <c r="BT126" s="82">
        <v>40334</v>
      </c>
      <c r="BU126" s="81">
        <v>10</v>
      </c>
      <c r="BV126" s="81">
        <v>92</v>
      </c>
      <c r="CC126" s="82">
        <v>40348</v>
      </c>
      <c r="CD126" s="81">
        <v>25</v>
      </c>
      <c r="CE126" s="81">
        <v>10</v>
      </c>
      <c r="CF126" s="81">
        <v>99</v>
      </c>
    </row>
    <row r="127" spans="1:84">
      <c r="A127" s="81">
        <v>19</v>
      </c>
      <c r="B127" s="82">
        <v>40307</v>
      </c>
      <c r="C127" s="81">
        <v>71</v>
      </c>
      <c r="D127" s="81">
        <v>165</v>
      </c>
      <c r="F127" s="81">
        <v>22</v>
      </c>
      <c r="G127" s="82">
        <v>40323</v>
      </c>
      <c r="H127" s="81">
        <v>71</v>
      </c>
      <c r="I127" s="81">
        <v>178</v>
      </c>
      <c r="AE127" s="81">
        <v>18</v>
      </c>
      <c r="AF127" s="82">
        <v>40297</v>
      </c>
      <c r="AG127" s="81">
        <v>41</v>
      </c>
      <c r="AH127" s="81">
        <v>113</v>
      </c>
      <c r="AJ127" s="81">
        <v>21</v>
      </c>
      <c r="AK127" s="82">
        <v>40316</v>
      </c>
      <c r="AL127" s="81">
        <v>41</v>
      </c>
      <c r="AM127" s="81">
        <v>114</v>
      </c>
      <c r="BD127" s="81">
        <v>22</v>
      </c>
      <c r="BE127" s="82">
        <v>40328</v>
      </c>
      <c r="BF127" s="81">
        <v>41</v>
      </c>
      <c r="BG127" s="81">
        <v>135</v>
      </c>
      <c r="BN127" s="81">
        <v>15</v>
      </c>
      <c r="BO127" s="82">
        <v>40279</v>
      </c>
      <c r="BP127" s="81">
        <v>10</v>
      </c>
      <c r="BQ127" s="81">
        <v>56</v>
      </c>
      <c r="BS127" s="81">
        <v>23</v>
      </c>
      <c r="BT127" s="82">
        <v>40334</v>
      </c>
      <c r="BU127" s="81">
        <v>10</v>
      </c>
      <c r="BV127" s="81">
        <v>85</v>
      </c>
      <c r="CC127" s="82">
        <v>40348</v>
      </c>
      <c r="CD127" s="81">
        <v>25</v>
      </c>
      <c r="CE127" s="81">
        <v>10</v>
      </c>
      <c r="CF127" s="81">
        <v>96</v>
      </c>
    </row>
    <row r="128" spans="1:84">
      <c r="A128" s="81">
        <v>19</v>
      </c>
      <c r="B128" s="82">
        <v>40307</v>
      </c>
      <c r="C128" s="81">
        <v>71</v>
      </c>
      <c r="D128" s="81">
        <v>107</v>
      </c>
      <c r="F128" s="81">
        <v>22</v>
      </c>
      <c r="G128" s="82">
        <v>40323</v>
      </c>
      <c r="H128" s="81">
        <v>71</v>
      </c>
      <c r="I128" s="81">
        <v>170</v>
      </c>
      <c r="AE128" s="81">
        <v>18</v>
      </c>
      <c r="AF128" s="82">
        <v>40297</v>
      </c>
      <c r="AG128" s="81">
        <v>41</v>
      </c>
      <c r="AH128" s="81">
        <v>104</v>
      </c>
      <c r="AJ128" s="81">
        <v>21</v>
      </c>
      <c r="AK128" s="82">
        <v>40316</v>
      </c>
      <c r="AL128" s="81">
        <v>41</v>
      </c>
      <c r="AM128" s="81">
        <v>157</v>
      </c>
      <c r="BD128" s="81">
        <v>22</v>
      </c>
      <c r="BE128" s="82">
        <v>40328</v>
      </c>
      <c r="BF128" s="81">
        <v>41</v>
      </c>
      <c r="BG128" s="81">
        <v>134</v>
      </c>
      <c r="BN128" s="81">
        <v>15</v>
      </c>
      <c r="BO128" s="82">
        <v>40279</v>
      </c>
      <c r="BP128" s="81">
        <v>10</v>
      </c>
      <c r="BQ128" s="81">
        <v>58</v>
      </c>
      <c r="BS128" s="81">
        <v>23</v>
      </c>
      <c r="BT128" s="82">
        <v>40334</v>
      </c>
      <c r="BU128" s="81">
        <v>10</v>
      </c>
      <c r="BV128" s="81">
        <v>97</v>
      </c>
      <c r="CC128" s="82">
        <v>40348</v>
      </c>
      <c r="CD128" s="81">
        <v>25</v>
      </c>
      <c r="CE128" s="81">
        <v>10</v>
      </c>
      <c r="CF128" s="81">
        <v>89</v>
      </c>
    </row>
    <row r="129" spans="1:84">
      <c r="A129" s="81">
        <v>19</v>
      </c>
      <c r="B129" s="82">
        <v>40307</v>
      </c>
      <c r="C129" s="81">
        <v>71</v>
      </c>
      <c r="D129" s="81">
        <v>100</v>
      </c>
      <c r="F129" s="81">
        <v>22</v>
      </c>
      <c r="G129" s="82">
        <v>40323</v>
      </c>
      <c r="H129" s="81">
        <v>71</v>
      </c>
      <c r="I129" s="81">
        <v>222</v>
      </c>
      <c r="AE129" s="81">
        <v>18</v>
      </c>
      <c r="AF129" s="82">
        <v>40298</v>
      </c>
      <c r="AG129" s="81">
        <v>41</v>
      </c>
      <c r="AH129" s="81">
        <v>98</v>
      </c>
      <c r="AJ129" s="81">
        <v>21</v>
      </c>
      <c r="AK129" s="82">
        <v>40316</v>
      </c>
      <c r="AL129" s="81">
        <v>41</v>
      </c>
      <c r="AM129" s="81">
        <v>137</v>
      </c>
      <c r="BD129" s="81">
        <v>22</v>
      </c>
      <c r="BE129" s="82">
        <v>40328</v>
      </c>
      <c r="BF129" s="81">
        <v>41</v>
      </c>
      <c r="BG129" s="81">
        <v>132</v>
      </c>
      <c r="BN129" s="81">
        <v>16</v>
      </c>
      <c r="BO129" s="82">
        <v>40282</v>
      </c>
      <c r="BP129" s="81">
        <v>10</v>
      </c>
      <c r="BQ129" s="81">
        <v>55</v>
      </c>
      <c r="BS129" s="81">
        <v>23</v>
      </c>
      <c r="BT129" s="82">
        <v>40334</v>
      </c>
      <c r="BU129" s="81">
        <v>10</v>
      </c>
      <c r="BV129" s="81">
        <v>93</v>
      </c>
      <c r="CC129" s="82">
        <v>40348</v>
      </c>
      <c r="CD129" s="81">
        <v>25</v>
      </c>
      <c r="CE129" s="81">
        <v>10</v>
      </c>
      <c r="CF129" s="81">
        <v>89</v>
      </c>
    </row>
    <row r="130" spans="1:84">
      <c r="A130" s="81">
        <v>19</v>
      </c>
      <c r="B130" s="82">
        <v>40307</v>
      </c>
      <c r="C130" s="81">
        <v>71</v>
      </c>
      <c r="D130" s="81">
        <v>107</v>
      </c>
      <c r="F130" s="81">
        <v>22</v>
      </c>
      <c r="G130" s="82">
        <v>40323</v>
      </c>
      <c r="H130" s="81">
        <v>71</v>
      </c>
      <c r="I130" s="81">
        <v>150</v>
      </c>
      <c r="AE130" s="81">
        <v>18</v>
      </c>
      <c r="AF130" s="82">
        <v>40298</v>
      </c>
      <c r="AG130" s="81">
        <v>41</v>
      </c>
      <c r="AH130" s="81">
        <v>125</v>
      </c>
      <c r="AJ130" s="81">
        <v>21</v>
      </c>
      <c r="AK130" s="82">
        <v>40316</v>
      </c>
      <c r="AL130" s="81">
        <v>41</v>
      </c>
      <c r="AM130" s="81">
        <v>113</v>
      </c>
      <c r="BD130" s="81">
        <v>22</v>
      </c>
      <c r="BE130" s="82">
        <v>40328</v>
      </c>
      <c r="BF130" s="81">
        <v>41</v>
      </c>
      <c r="BG130" s="81">
        <v>141</v>
      </c>
      <c r="BN130" s="81">
        <v>16</v>
      </c>
      <c r="BO130" s="82">
        <v>40286</v>
      </c>
      <c r="BP130" s="81">
        <v>10</v>
      </c>
      <c r="BQ130" s="81">
        <v>46</v>
      </c>
      <c r="BS130" s="81">
        <v>23</v>
      </c>
      <c r="BT130" s="82">
        <v>40334</v>
      </c>
      <c r="BU130" s="81">
        <v>10</v>
      </c>
      <c r="BV130" s="81">
        <v>95</v>
      </c>
      <c r="CC130" s="82">
        <v>40348</v>
      </c>
      <c r="CD130" s="81">
        <v>25</v>
      </c>
      <c r="CE130" s="81">
        <v>10</v>
      </c>
      <c r="CF130" s="81">
        <v>89</v>
      </c>
    </row>
    <row r="131" spans="1:84">
      <c r="A131" s="81">
        <v>19</v>
      </c>
      <c r="B131" s="82">
        <v>40307</v>
      </c>
      <c r="C131" s="81">
        <v>71</v>
      </c>
      <c r="D131" s="81">
        <v>100</v>
      </c>
      <c r="F131" s="81">
        <v>22</v>
      </c>
      <c r="G131" s="82">
        <v>40323</v>
      </c>
      <c r="H131" s="81">
        <v>71</v>
      </c>
      <c r="I131" s="81">
        <v>188</v>
      </c>
      <c r="AE131" s="81">
        <v>18</v>
      </c>
      <c r="AF131" s="82">
        <v>40298</v>
      </c>
      <c r="AG131" s="81">
        <v>41</v>
      </c>
      <c r="AH131" s="81">
        <v>137</v>
      </c>
      <c r="AJ131" s="81">
        <v>21</v>
      </c>
      <c r="AK131" s="82">
        <v>40316</v>
      </c>
      <c r="AL131" s="81">
        <v>41</v>
      </c>
      <c r="AM131" s="81">
        <v>145</v>
      </c>
      <c r="BD131" s="81">
        <v>22</v>
      </c>
      <c r="BE131" s="82">
        <v>40328</v>
      </c>
      <c r="BF131" s="81">
        <v>41</v>
      </c>
      <c r="BG131" s="81">
        <v>145</v>
      </c>
      <c r="BN131" s="81">
        <v>18</v>
      </c>
      <c r="BO131" s="86">
        <v>40296</v>
      </c>
      <c r="BP131" s="85">
        <v>10</v>
      </c>
      <c r="BQ131" s="85">
        <v>68</v>
      </c>
      <c r="BS131" s="81">
        <v>23</v>
      </c>
      <c r="BT131" s="82">
        <v>40334</v>
      </c>
      <c r="BU131" s="81">
        <v>10</v>
      </c>
      <c r="BV131" s="81">
        <v>89</v>
      </c>
      <c r="CC131" s="82">
        <v>40348</v>
      </c>
      <c r="CD131" s="81">
        <v>25</v>
      </c>
      <c r="CE131" s="81">
        <v>10</v>
      </c>
      <c r="CF131" s="81">
        <v>93</v>
      </c>
    </row>
    <row r="132" spans="1:84">
      <c r="A132" s="81">
        <v>19</v>
      </c>
      <c r="B132" s="82">
        <v>40307</v>
      </c>
      <c r="C132" s="81">
        <v>71</v>
      </c>
      <c r="D132" s="81">
        <v>83</v>
      </c>
      <c r="F132" s="81">
        <v>22</v>
      </c>
      <c r="G132" s="82">
        <v>40323</v>
      </c>
      <c r="H132" s="81">
        <v>71</v>
      </c>
      <c r="I132" s="81">
        <v>166</v>
      </c>
      <c r="AE132" s="81">
        <v>18</v>
      </c>
      <c r="AF132" s="82">
        <v>40299</v>
      </c>
      <c r="AG132" s="81">
        <v>41</v>
      </c>
      <c r="AH132" s="81">
        <v>103</v>
      </c>
      <c r="AJ132" s="81">
        <v>21</v>
      </c>
      <c r="AK132" s="82">
        <v>40316</v>
      </c>
      <c r="AL132" s="81">
        <v>41</v>
      </c>
      <c r="AM132" s="81">
        <v>140</v>
      </c>
      <c r="BD132" s="81">
        <v>22</v>
      </c>
      <c r="BE132" s="82">
        <v>40328</v>
      </c>
      <c r="BF132" s="81">
        <v>41</v>
      </c>
      <c r="BG132" s="81">
        <v>148</v>
      </c>
      <c r="BN132" s="81">
        <v>18</v>
      </c>
      <c r="BO132" s="82">
        <v>40296</v>
      </c>
      <c r="BP132" s="81">
        <v>10</v>
      </c>
      <c r="BQ132" s="81">
        <v>63</v>
      </c>
      <c r="BS132" s="81">
        <v>23</v>
      </c>
      <c r="BT132" s="82">
        <v>40334</v>
      </c>
      <c r="BU132" s="81">
        <v>10</v>
      </c>
      <c r="BV132" s="81">
        <v>89</v>
      </c>
      <c r="CC132" s="82">
        <v>40348</v>
      </c>
      <c r="CD132" s="81">
        <v>25</v>
      </c>
      <c r="CE132" s="81">
        <v>10</v>
      </c>
      <c r="CF132" s="81">
        <v>92</v>
      </c>
    </row>
    <row r="133" spans="1:84">
      <c r="A133" s="81">
        <v>19</v>
      </c>
      <c r="B133" s="82">
        <v>40307</v>
      </c>
      <c r="C133" s="81">
        <v>71</v>
      </c>
      <c r="D133" s="81">
        <v>98</v>
      </c>
      <c r="F133" s="81">
        <v>22</v>
      </c>
      <c r="G133" s="82">
        <v>40323</v>
      </c>
      <c r="H133" s="81">
        <v>71</v>
      </c>
      <c r="I133" s="81">
        <v>160</v>
      </c>
      <c r="AE133" s="81">
        <v>18</v>
      </c>
      <c r="AF133" s="82">
        <v>40300</v>
      </c>
      <c r="AG133" s="81">
        <v>41</v>
      </c>
      <c r="AH133" s="81">
        <v>132</v>
      </c>
      <c r="AJ133" s="81">
        <v>21</v>
      </c>
      <c r="AK133" s="82">
        <v>40316</v>
      </c>
      <c r="AL133" s="81">
        <v>41</v>
      </c>
      <c r="AM133" s="81">
        <v>134</v>
      </c>
      <c r="BD133" s="81">
        <v>22</v>
      </c>
      <c r="BE133" s="82">
        <v>40328</v>
      </c>
      <c r="BF133" s="81">
        <v>41</v>
      </c>
      <c r="BG133" s="81">
        <v>130</v>
      </c>
      <c r="BN133" s="81">
        <v>18</v>
      </c>
      <c r="BO133" s="86">
        <v>40297</v>
      </c>
      <c r="BP133" s="85">
        <v>10</v>
      </c>
      <c r="BQ133" s="85">
        <v>69</v>
      </c>
      <c r="BS133" s="81">
        <v>23</v>
      </c>
      <c r="BT133" s="82">
        <v>40334</v>
      </c>
      <c r="BU133" s="81">
        <v>10</v>
      </c>
      <c r="BV133" s="81">
        <v>79</v>
      </c>
      <c r="CC133" s="82">
        <v>40348</v>
      </c>
      <c r="CD133" s="81">
        <v>25</v>
      </c>
      <c r="CE133" s="81">
        <v>10</v>
      </c>
      <c r="CF133" s="81">
        <v>88</v>
      </c>
    </row>
    <row r="134" spans="1:84">
      <c r="A134" s="81">
        <v>19</v>
      </c>
      <c r="B134" s="82">
        <v>40307</v>
      </c>
      <c r="C134" s="81">
        <v>71</v>
      </c>
      <c r="D134" s="81">
        <v>100</v>
      </c>
      <c r="F134" s="81">
        <v>22</v>
      </c>
      <c r="G134" s="82">
        <v>40323</v>
      </c>
      <c r="H134" s="81">
        <v>71</v>
      </c>
      <c r="I134" s="81">
        <v>221</v>
      </c>
      <c r="AE134" s="81">
        <v>18</v>
      </c>
      <c r="AF134" s="82">
        <v>40300</v>
      </c>
      <c r="AG134" s="81">
        <v>41</v>
      </c>
      <c r="AH134" s="81">
        <v>110</v>
      </c>
      <c r="AJ134" s="81">
        <v>21</v>
      </c>
      <c r="AK134" s="82">
        <v>40316</v>
      </c>
      <c r="AL134" s="81">
        <v>41</v>
      </c>
      <c r="AM134" s="81">
        <v>128</v>
      </c>
      <c r="BD134" s="81">
        <v>22</v>
      </c>
      <c r="BE134" s="82">
        <v>40328</v>
      </c>
      <c r="BF134" s="81">
        <v>41</v>
      </c>
      <c r="BG134" s="81">
        <v>125</v>
      </c>
      <c r="BN134" s="81">
        <v>18</v>
      </c>
      <c r="BO134" s="82">
        <v>40297</v>
      </c>
      <c r="BP134" s="81">
        <v>10</v>
      </c>
      <c r="BQ134" s="81">
        <v>52</v>
      </c>
      <c r="BS134" s="81">
        <v>23</v>
      </c>
      <c r="BT134" s="82">
        <v>40334</v>
      </c>
      <c r="BU134" s="81">
        <v>10</v>
      </c>
      <c r="BV134" s="81">
        <v>91</v>
      </c>
      <c r="CC134" s="82">
        <v>40348</v>
      </c>
      <c r="CD134" s="81">
        <v>25</v>
      </c>
      <c r="CE134" s="81">
        <v>10</v>
      </c>
      <c r="CF134" s="81">
        <v>106</v>
      </c>
    </row>
    <row r="135" spans="1:84">
      <c r="A135" s="81">
        <v>19</v>
      </c>
      <c r="B135" s="82">
        <v>40307</v>
      </c>
      <c r="C135" s="81">
        <v>71</v>
      </c>
      <c r="D135" s="81">
        <v>83</v>
      </c>
      <c r="F135" s="81">
        <v>22</v>
      </c>
      <c r="G135" s="82">
        <v>40323</v>
      </c>
      <c r="H135" s="81">
        <v>71</v>
      </c>
      <c r="I135" s="81">
        <v>191</v>
      </c>
      <c r="AE135" s="81">
        <v>18</v>
      </c>
      <c r="AF135" s="82">
        <v>40300</v>
      </c>
      <c r="AG135" s="81">
        <v>41</v>
      </c>
      <c r="AH135" s="81">
        <v>140</v>
      </c>
      <c r="AJ135" s="81">
        <v>21</v>
      </c>
      <c r="AK135" s="82">
        <v>40316</v>
      </c>
      <c r="AL135" s="81">
        <v>41</v>
      </c>
      <c r="AM135" s="81">
        <v>133</v>
      </c>
      <c r="BD135" s="81">
        <v>22</v>
      </c>
      <c r="BE135" s="82">
        <v>40328</v>
      </c>
      <c r="BF135" s="81">
        <v>41</v>
      </c>
      <c r="BG135" s="81">
        <v>123</v>
      </c>
      <c r="BN135" s="81">
        <v>18</v>
      </c>
      <c r="BO135" s="82">
        <v>40297</v>
      </c>
      <c r="BP135" s="81">
        <v>10</v>
      </c>
      <c r="BQ135" s="81">
        <v>51</v>
      </c>
      <c r="BS135" s="81">
        <v>23</v>
      </c>
      <c r="BT135" s="82">
        <v>40334</v>
      </c>
      <c r="BU135" s="81">
        <v>10</v>
      </c>
      <c r="BV135" s="81">
        <v>96</v>
      </c>
      <c r="CC135" s="82">
        <v>40348</v>
      </c>
      <c r="CD135" s="81">
        <v>25</v>
      </c>
      <c r="CE135" s="81">
        <v>10</v>
      </c>
      <c r="CF135" s="81">
        <v>94</v>
      </c>
    </row>
    <row r="136" spans="1:84">
      <c r="A136" s="81">
        <v>19</v>
      </c>
      <c r="B136" s="82">
        <v>40307</v>
      </c>
      <c r="C136" s="81">
        <v>71</v>
      </c>
      <c r="D136" s="81">
        <v>75</v>
      </c>
      <c r="F136" s="81">
        <v>22</v>
      </c>
      <c r="G136" s="82">
        <v>40323</v>
      </c>
      <c r="H136" s="81">
        <v>71</v>
      </c>
      <c r="I136" s="81">
        <v>165</v>
      </c>
      <c r="AE136" s="81">
        <v>18</v>
      </c>
      <c r="AF136" s="82">
        <v>40300</v>
      </c>
      <c r="AG136" s="81">
        <v>41</v>
      </c>
      <c r="AH136" s="81">
        <v>134</v>
      </c>
      <c r="AJ136" s="81">
        <v>21</v>
      </c>
      <c r="AK136" s="82">
        <v>40316</v>
      </c>
      <c r="AL136" s="81">
        <v>41</v>
      </c>
      <c r="AM136" s="81">
        <v>135</v>
      </c>
      <c r="BD136" s="81">
        <v>22</v>
      </c>
      <c r="BE136" s="82">
        <v>40328</v>
      </c>
      <c r="BF136" s="81">
        <v>41</v>
      </c>
      <c r="BG136" s="81">
        <v>135</v>
      </c>
      <c r="BN136" s="81">
        <v>18</v>
      </c>
      <c r="BO136" s="82">
        <v>40297</v>
      </c>
      <c r="BP136" s="81">
        <v>10</v>
      </c>
      <c r="BQ136" s="81">
        <v>52</v>
      </c>
      <c r="BS136" s="81">
        <v>23</v>
      </c>
      <c r="BT136" s="82">
        <v>40334</v>
      </c>
      <c r="BU136" s="81">
        <v>10</v>
      </c>
      <c r="BV136" s="81">
        <v>98</v>
      </c>
      <c r="CC136" s="82">
        <v>40348</v>
      </c>
      <c r="CD136" s="81">
        <v>25</v>
      </c>
      <c r="CE136" s="81">
        <v>10</v>
      </c>
      <c r="CF136" s="81">
        <v>94</v>
      </c>
    </row>
    <row r="137" spans="1:84">
      <c r="A137" s="81">
        <v>19</v>
      </c>
      <c r="B137" s="82">
        <v>40307</v>
      </c>
      <c r="C137" s="81">
        <v>71</v>
      </c>
      <c r="D137" s="81">
        <v>90</v>
      </c>
      <c r="F137" s="81">
        <v>22</v>
      </c>
      <c r="G137" s="82">
        <v>40323</v>
      </c>
      <c r="H137" s="81">
        <v>71</v>
      </c>
      <c r="I137" s="81">
        <v>166</v>
      </c>
      <c r="AE137" s="81">
        <v>18</v>
      </c>
      <c r="AF137" s="82">
        <v>40300</v>
      </c>
      <c r="AG137" s="81">
        <v>41</v>
      </c>
      <c r="AH137" s="81">
        <v>95</v>
      </c>
      <c r="AJ137" s="81">
        <v>21</v>
      </c>
      <c r="AK137" s="82">
        <v>40316</v>
      </c>
      <c r="AL137" s="81">
        <v>41</v>
      </c>
      <c r="AM137" s="81">
        <v>146</v>
      </c>
      <c r="BD137" s="81">
        <v>22</v>
      </c>
      <c r="BE137" s="82">
        <v>40328</v>
      </c>
      <c r="BF137" s="81">
        <v>41</v>
      </c>
      <c r="BG137" s="81">
        <v>135</v>
      </c>
      <c r="BN137" s="81">
        <v>18</v>
      </c>
      <c r="BO137" s="82">
        <v>40298</v>
      </c>
      <c r="BP137" s="81">
        <v>10</v>
      </c>
      <c r="BQ137" s="81">
        <v>69</v>
      </c>
      <c r="BS137" s="81">
        <v>23</v>
      </c>
      <c r="BT137" s="82">
        <v>40334</v>
      </c>
      <c r="BU137" s="81">
        <v>10</v>
      </c>
      <c r="BV137" s="81">
        <v>90</v>
      </c>
      <c r="CC137" s="82">
        <v>40348</v>
      </c>
      <c r="CD137" s="81">
        <v>25</v>
      </c>
      <c r="CE137" s="81">
        <v>10</v>
      </c>
      <c r="CF137" s="81">
        <v>99</v>
      </c>
    </row>
    <row r="138" spans="1:84">
      <c r="A138" s="81">
        <v>19</v>
      </c>
      <c r="B138" s="82">
        <v>40307</v>
      </c>
      <c r="C138" s="81">
        <v>71</v>
      </c>
      <c r="D138" s="81">
        <v>88</v>
      </c>
      <c r="F138" s="81">
        <v>22</v>
      </c>
      <c r="G138" s="82">
        <v>40323</v>
      </c>
      <c r="H138" s="81">
        <v>71</v>
      </c>
      <c r="I138" s="81">
        <v>163</v>
      </c>
      <c r="AE138" s="81">
        <v>18</v>
      </c>
      <c r="AF138" s="82">
        <v>40300</v>
      </c>
      <c r="AG138" s="81">
        <v>41</v>
      </c>
      <c r="AH138" s="81">
        <v>105</v>
      </c>
      <c r="AJ138" s="81">
        <v>21</v>
      </c>
      <c r="AK138" s="82">
        <v>40316</v>
      </c>
      <c r="AL138" s="81">
        <v>41</v>
      </c>
      <c r="AM138" s="81">
        <v>124</v>
      </c>
      <c r="BD138" s="81">
        <v>22</v>
      </c>
      <c r="BE138" s="82">
        <v>40328</v>
      </c>
      <c r="BF138" s="81">
        <v>41</v>
      </c>
      <c r="BG138" s="81">
        <v>142</v>
      </c>
      <c r="BN138" s="81">
        <v>18</v>
      </c>
      <c r="BO138" s="82">
        <v>40299</v>
      </c>
      <c r="BP138" s="81">
        <v>10</v>
      </c>
      <c r="BQ138" s="81">
        <v>63</v>
      </c>
      <c r="BS138" s="81">
        <v>23</v>
      </c>
      <c r="BT138" s="82">
        <v>40334</v>
      </c>
      <c r="BU138" s="81">
        <v>10</v>
      </c>
      <c r="BV138" s="81">
        <v>100</v>
      </c>
      <c r="CC138" s="82">
        <v>40348</v>
      </c>
      <c r="CD138" s="81">
        <v>25</v>
      </c>
      <c r="CE138" s="81">
        <v>10</v>
      </c>
      <c r="CF138" s="81">
        <v>91</v>
      </c>
    </row>
    <row r="139" spans="1:84">
      <c r="A139" s="81">
        <v>19</v>
      </c>
      <c r="B139" s="82">
        <v>40307</v>
      </c>
      <c r="C139" s="81">
        <v>71</v>
      </c>
      <c r="D139" s="81">
        <v>85</v>
      </c>
      <c r="F139" s="81">
        <v>22</v>
      </c>
      <c r="G139" s="82">
        <v>40323</v>
      </c>
      <c r="H139" s="81">
        <v>71</v>
      </c>
      <c r="I139" s="81">
        <v>137</v>
      </c>
      <c r="AE139" s="81">
        <v>18</v>
      </c>
      <c r="AF139" s="82">
        <v>40300</v>
      </c>
      <c r="AG139" s="81">
        <v>41</v>
      </c>
      <c r="AH139" s="81">
        <v>136</v>
      </c>
      <c r="AJ139" s="81">
        <v>21</v>
      </c>
      <c r="AK139" s="82">
        <v>40316</v>
      </c>
      <c r="AL139" s="81">
        <v>41</v>
      </c>
      <c r="AM139" s="81">
        <v>121</v>
      </c>
      <c r="BD139" s="81">
        <v>23</v>
      </c>
      <c r="BE139" s="82">
        <v>40329</v>
      </c>
      <c r="BF139" s="81">
        <v>41</v>
      </c>
      <c r="BG139" s="81">
        <v>133</v>
      </c>
      <c r="BN139" s="81">
        <v>19</v>
      </c>
      <c r="BO139" s="82">
        <v>40303</v>
      </c>
      <c r="BP139" s="81">
        <v>10</v>
      </c>
      <c r="BQ139" s="81">
        <v>66</v>
      </c>
      <c r="BS139" s="81">
        <v>23</v>
      </c>
      <c r="BT139" s="82">
        <v>40334</v>
      </c>
      <c r="BU139" s="81">
        <v>10</v>
      </c>
      <c r="BV139" s="81">
        <v>97</v>
      </c>
      <c r="CC139" s="82">
        <v>40348</v>
      </c>
      <c r="CD139" s="81">
        <v>25</v>
      </c>
      <c r="CE139" s="81">
        <v>10</v>
      </c>
      <c r="CF139" s="81">
        <v>98</v>
      </c>
    </row>
    <row r="140" spans="1:84">
      <c r="A140" s="81">
        <v>20</v>
      </c>
      <c r="B140" s="82">
        <v>40308</v>
      </c>
      <c r="C140" s="81">
        <v>71</v>
      </c>
      <c r="D140" s="81">
        <v>174</v>
      </c>
      <c r="F140" s="81">
        <v>23</v>
      </c>
      <c r="G140" s="82">
        <v>40330</v>
      </c>
      <c r="H140" s="81">
        <v>71</v>
      </c>
      <c r="I140" s="81">
        <v>146</v>
      </c>
      <c r="AE140" s="81">
        <v>19</v>
      </c>
      <c r="AF140" s="82">
        <v>40301</v>
      </c>
      <c r="AG140" s="81">
        <v>41</v>
      </c>
      <c r="AH140" s="81">
        <v>122</v>
      </c>
      <c r="AJ140" s="81">
        <v>21</v>
      </c>
      <c r="AK140" s="82">
        <v>40316</v>
      </c>
      <c r="AL140" s="81">
        <v>41</v>
      </c>
      <c r="AM140" s="81">
        <v>119</v>
      </c>
      <c r="BD140" s="81">
        <v>23</v>
      </c>
      <c r="BE140" s="82">
        <v>40329</v>
      </c>
      <c r="BF140" s="81">
        <v>41</v>
      </c>
      <c r="BG140" s="81">
        <v>133</v>
      </c>
      <c r="BN140" s="81">
        <v>19</v>
      </c>
      <c r="BO140" s="82">
        <v>40305</v>
      </c>
      <c r="BP140" s="81">
        <v>10</v>
      </c>
      <c r="BQ140" s="81">
        <v>60</v>
      </c>
      <c r="BS140" s="81">
        <v>23</v>
      </c>
      <c r="BT140" s="82">
        <v>40334</v>
      </c>
      <c r="BU140" s="81">
        <v>10</v>
      </c>
      <c r="BV140" s="81">
        <v>97</v>
      </c>
      <c r="CC140" s="82">
        <v>40348</v>
      </c>
      <c r="CD140" s="81">
        <v>25</v>
      </c>
      <c r="CE140" s="81">
        <v>10</v>
      </c>
      <c r="CF140" s="81">
        <v>94</v>
      </c>
    </row>
    <row r="141" spans="1:84">
      <c r="A141" s="81">
        <v>20</v>
      </c>
      <c r="B141" s="82">
        <v>40308</v>
      </c>
      <c r="C141" s="81">
        <v>71</v>
      </c>
      <c r="D141" s="81">
        <v>81</v>
      </c>
      <c r="F141" s="81">
        <v>23</v>
      </c>
      <c r="G141" s="82">
        <v>40330</v>
      </c>
      <c r="H141" s="81">
        <v>71</v>
      </c>
      <c r="I141" s="81">
        <v>186</v>
      </c>
      <c r="AE141" s="81">
        <v>19</v>
      </c>
      <c r="AF141" s="82">
        <v>40301</v>
      </c>
      <c r="AG141" s="81">
        <v>41</v>
      </c>
      <c r="AH141" s="81">
        <v>126</v>
      </c>
      <c r="AJ141" s="81">
        <v>22</v>
      </c>
      <c r="AK141" s="82">
        <v>40323</v>
      </c>
      <c r="AL141" s="81">
        <v>41</v>
      </c>
      <c r="AM141" s="81">
        <v>129</v>
      </c>
      <c r="BD141" s="81">
        <v>23</v>
      </c>
      <c r="BE141" s="82">
        <v>40329</v>
      </c>
      <c r="BF141" s="81">
        <v>41</v>
      </c>
      <c r="BG141" s="81">
        <v>132</v>
      </c>
      <c r="BN141" s="81">
        <v>19</v>
      </c>
      <c r="BO141" s="82">
        <v>40305</v>
      </c>
      <c r="BP141" s="81">
        <v>10</v>
      </c>
      <c r="BQ141" s="81">
        <v>71</v>
      </c>
      <c r="BS141" s="81">
        <v>23</v>
      </c>
      <c r="BT141" s="82">
        <v>40334</v>
      </c>
      <c r="BU141" s="81">
        <v>10</v>
      </c>
      <c r="BV141" s="81">
        <v>95</v>
      </c>
      <c r="CC141" s="82">
        <v>40348</v>
      </c>
      <c r="CD141" s="81">
        <v>25</v>
      </c>
      <c r="CE141" s="81">
        <v>10</v>
      </c>
      <c r="CF141" s="81">
        <v>86</v>
      </c>
    </row>
    <row r="142" spans="1:84">
      <c r="A142" s="81">
        <v>20</v>
      </c>
      <c r="B142" s="82">
        <v>40308</v>
      </c>
      <c r="C142" s="81">
        <v>71</v>
      </c>
      <c r="D142" s="81">
        <v>186</v>
      </c>
      <c r="AE142" s="81">
        <v>19</v>
      </c>
      <c r="AF142" s="82">
        <v>40302</v>
      </c>
      <c r="AG142" s="81">
        <v>41</v>
      </c>
      <c r="AH142" s="81">
        <v>138</v>
      </c>
      <c r="AJ142" s="81">
        <v>22</v>
      </c>
      <c r="AK142" s="82">
        <v>40323</v>
      </c>
      <c r="AL142" s="81">
        <v>41</v>
      </c>
      <c r="AM142" s="81">
        <v>142</v>
      </c>
      <c r="BD142" s="81">
        <v>23</v>
      </c>
      <c r="BE142" s="82">
        <v>40329</v>
      </c>
      <c r="BF142" s="81">
        <v>41</v>
      </c>
      <c r="BG142" s="81">
        <v>133</v>
      </c>
      <c r="BN142" s="81">
        <v>20</v>
      </c>
      <c r="BO142" s="82">
        <v>40308</v>
      </c>
      <c r="BP142" s="81">
        <v>10</v>
      </c>
      <c r="BQ142" s="81">
        <v>55</v>
      </c>
      <c r="BS142" s="81">
        <v>23</v>
      </c>
      <c r="BT142" s="82">
        <v>40334</v>
      </c>
      <c r="BU142" s="81">
        <v>10</v>
      </c>
      <c r="BV142" s="81">
        <v>88</v>
      </c>
      <c r="CC142" s="82">
        <v>40348</v>
      </c>
      <c r="CD142" s="81">
        <v>25</v>
      </c>
      <c r="CE142" s="81">
        <v>10</v>
      </c>
      <c r="CF142" s="81">
        <v>84</v>
      </c>
    </row>
    <row r="143" spans="1:84">
      <c r="A143" s="81">
        <v>20</v>
      </c>
      <c r="B143" s="82">
        <v>40308</v>
      </c>
      <c r="C143" s="81">
        <v>71</v>
      </c>
      <c r="D143" s="81">
        <v>84</v>
      </c>
      <c r="AE143" s="81">
        <v>19</v>
      </c>
      <c r="AF143" s="82">
        <v>40302</v>
      </c>
      <c r="AG143" s="81">
        <v>41</v>
      </c>
      <c r="AH143" s="81">
        <v>110</v>
      </c>
      <c r="AJ143" s="81">
        <v>22</v>
      </c>
      <c r="AK143" s="82">
        <v>40323</v>
      </c>
      <c r="AL143" s="81">
        <v>41</v>
      </c>
      <c r="AM143" s="81">
        <v>121</v>
      </c>
      <c r="BD143" s="81">
        <v>23</v>
      </c>
      <c r="BE143" s="82">
        <v>40329</v>
      </c>
      <c r="BF143" s="81">
        <v>41</v>
      </c>
      <c r="BG143" s="81">
        <v>107</v>
      </c>
      <c r="BN143" s="81">
        <v>20</v>
      </c>
      <c r="BO143" s="82">
        <v>40309</v>
      </c>
      <c r="BP143" s="81">
        <v>10</v>
      </c>
      <c r="BQ143" s="81">
        <v>79</v>
      </c>
      <c r="BS143" s="81">
        <v>23</v>
      </c>
      <c r="BT143" s="82">
        <v>40334</v>
      </c>
      <c r="BU143" s="81">
        <v>10</v>
      </c>
      <c r="BV143" s="81">
        <v>104</v>
      </c>
      <c r="CC143" s="82">
        <v>40348</v>
      </c>
      <c r="CD143" s="81">
        <v>25</v>
      </c>
      <c r="CE143" s="81">
        <v>10</v>
      </c>
      <c r="CF143" s="81">
        <v>97</v>
      </c>
    </row>
    <row r="144" spans="1:84">
      <c r="A144" s="81">
        <v>20</v>
      </c>
      <c r="B144" s="82">
        <v>40308</v>
      </c>
      <c r="C144" s="81">
        <v>71</v>
      </c>
      <c r="D144" s="81">
        <v>90</v>
      </c>
      <c r="AE144" s="81">
        <v>19</v>
      </c>
      <c r="AF144" s="82">
        <v>40302</v>
      </c>
      <c r="AG144" s="81">
        <v>41</v>
      </c>
      <c r="AH144" s="81">
        <v>110</v>
      </c>
      <c r="AJ144" s="81">
        <v>22</v>
      </c>
      <c r="AK144" s="82">
        <v>40323</v>
      </c>
      <c r="AL144" s="81">
        <v>41</v>
      </c>
      <c r="AM144" s="81">
        <v>117</v>
      </c>
      <c r="BD144" s="81">
        <v>23</v>
      </c>
      <c r="BE144" s="82">
        <v>40329</v>
      </c>
      <c r="BF144" s="81">
        <v>41</v>
      </c>
      <c r="BG144" s="81">
        <v>149</v>
      </c>
      <c r="BN144" s="81">
        <v>20</v>
      </c>
      <c r="BO144" s="82">
        <v>40309</v>
      </c>
      <c r="BP144" s="81">
        <v>10</v>
      </c>
      <c r="BQ144" s="81">
        <v>74</v>
      </c>
      <c r="BS144" s="81">
        <v>23</v>
      </c>
      <c r="BT144" s="82">
        <v>40334</v>
      </c>
      <c r="BU144" s="81">
        <v>10</v>
      </c>
      <c r="BV144" s="81">
        <v>77</v>
      </c>
      <c r="CC144" s="82">
        <v>40348</v>
      </c>
      <c r="CD144" s="81">
        <v>25</v>
      </c>
      <c r="CE144" s="81">
        <v>10</v>
      </c>
      <c r="CF144" s="81">
        <v>92</v>
      </c>
    </row>
    <row r="145" spans="1:84">
      <c r="A145" s="81">
        <v>20</v>
      </c>
      <c r="B145" s="82">
        <v>40308</v>
      </c>
      <c r="C145" s="81">
        <v>71</v>
      </c>
      <c r="D145" s="81">
        <v>99</v>
      </c>
      <c r="AE145" s="81">
        <v>19</v>
      </c>
      <c r="AF145" s="82">
        <v>40302</v>
      </c>
      <c r="AG145" s="81">
        <v>41</v>
      </c>
      <c r="AH145" s="81">
        <v>136</v>
      </c>
      <c r="AJ145" s="81">
        <v>22</v>
      </c>
      <c r="AK145" s="82">
        <v>40323</v>
      </c>
      <c r="AL145" s="81">
        <v>41</v>
      </c>
      <c r="AM145" s="81">
        <v>134</v>
      </c>
      <c r="BD145" s="81">
        <v>23</v>
      </c>
      <c r="BE145" s="82">
        <v>40329</v>
      </c>
      <c r="BF145" s="81">
        <v>41</v>
      </c>
      <c r="BG145" s="81">
        <v>141</v>
      </c>
      <c r="BN145" s="81">
        <v>20</v>
      </c>
      <c r="BO145" s="82">
        <v>40312</v>
      </c>
      <c r="BP145" s="81">
        <v>10</v>
      </c>
      <c r="BQ145" s="81">
        <v>71</v>
      </c>
      <c r="BS145" s="81">
        <v>23</v>
      </c>
      <c r="BT145" s="82">
        <v>40334</v>
      </c>
      <c r="BU145" s="81">
        <v>10</v>
      </c>
      <c r="BV145" s="81">
        <v>91</v>
      </c>
      <c r="CC145" s="82">
        <v>40348</v>
      </c>
      <c r="CD145" s="81">
        <v>25</v>
      </c>
      <c r="CE145" s="81">
        <v>10</v>
      </c>
      <c r="CF145" s="81">
        <v>98</v>
      </c>
    </row>
    <row r="146" spans="1:84">
      <c r="A146" s="81">
        <v>20</v>
      </c>
      <c r="B146" s="82">
        <v>40308</v>
      </c>
      <c r="C146" s="81">
        <v>71</v>
      </c>
      <c r="D146" s="81">
        <v>93</v>
      </c>
      <c r="AE146" s="81">
        <v>19</v>
      </c>
      <c r="AF146" s="82">
        <v>40303</v>
      </c>
      <c r="AG146" s="81">
        <v>41</v>
      </c>
      <c r="AH146" s="81">
        <v>114</v>
      </c>
      <c r="AJ146" s="81">
        <v>22</v>
      </c>
      <c r="AK146" s="82">
        <v>40323</v>
      </c>
      <c r="AL146" s="81">
        <v>41</v>
      </c>
      <c r="AM146" s="81">
        <v>127</v>
      </c>
      <c r="BD146" s="81">
        <v>23</v>
      </c>
      <c r="BE146" s="82">
        <v>40329</v>
      </c>
      <c r="BF146" s="81">
        <v>41</v>
      </c>
      <c r="BG146" s="81">
        <v>141</v>
      </c>
      <c r="BN146" s="81">
        <v>20</v>
      </c>
      <c r="BO146" s="82">
        <v>40313</v>
      </c>
      <c r="BP146" s="81">
        <v>10</v>
      </c>
      <c r="BQ146" s="81">
        <v>74</v>
      </c>
      <c r="BS146" s="81">
        <v>23</v>
      </c>
      <c r="BT146" s="82">
        <v>40334</v>
      </c>
      <c r="BU146" s="81">
        <v>10</v>
      </c>
      <c r="BV146" s="81">
        <v>87</v>
      </c>
      <c r="CC146" s="82">
        <v>40348</v>
      </c>
      <c r="CD146" s="81">
        <v>25</v>
      </c>
      <c r="CE146" s="81">
        <v>10</v>
      </c>
      <c r="CF146" s="81">
        <v>88</v>
      </c>
    </row>
    <row r="147" spans="1:84">
      <c r="A147" s="81">
        <v>20</v>
      </c>
      <c r="B147" s="82">
        <v>40308</v>
      </c>
      <c r="C147" s="81">
        <v>71</v>
      </c>
      <c r="D147" s="81">
        <v>101</v>
      </c>
      <c r="AE147" s="81">
        <v>19</v>
      </c>
      <c r="AF147" s="82">
        <v>40303</v>
      </c>
      <c r="AG147" s="81">
        <v>41</v>
      </c>
      <c r="AH147" s="81">
        <v>143</v>
      </c>
      <c r="AJ147" s="81">
        <v>22</v>
      </c>
      <c r="AK147" s="82">
        <v>40323</v>
      </c>
      <c r="AL147" s="81">
        <v>41</v>
      </c>
      <c r="AM147" s="81">
        <v>129</v>
      </c>
      <c r="BD147" s="81">
        <v>23</v>
      </c>
      <c r="BE147" s="82">
        <v>40329</v>
      </c>
      <c r="BF147" s="81">
        <v>41</v>
      </c>
      <c r="BG147" s="81">
        <v>132</v>
      </c>
      <c r="BN147" s="81">
        <v>20</v>
      </c>
      <c r="BO147" s="82">
        <v>40314</v>
      </c>
      <c r="BP147" s="81">
        <v>10</v>
      </c>
      <c r="BQ147" s="81">
        <v>65</v>
      </c>
      <c r="BS147" s="81">
        <v>23</v>
      </c>
      <c r="BT147" s="82">
        <v>40334</v>
      </c>
      <c r="BU147" s="81">
        <v>10</v>
      </c>
      <c r="BV147" s="81">
        <v>84</v>
      </c>
      <c r="CC147" s="82">
        <v>40348</v>
      </c>
      <c r="CD147" s="81">
        <v>25</v>
      </c>
      <c r="CE147" s="81">
        <v>10</v>
      </c>
      <c r="CF147" s="81">
        <v>90</v>
      </c>
    </row>
    <row r="148" spans="1:84">
      <c r="A148" s="81">
        <v>20</v>
      </c>
      <c r="B148" s="82">
        <v>40308</v>
      </c>
      <c r="C148" s="81">
        <v>71</v>
      </c>
      <c r="D148" s="81">
        <v>85</v>
      </c>
      <c r="AE148" s="81">
        <v>19</v>
      </c>
      <c r="AF148" s="82">
        <v>40303</v>
      </c>
      <c r="AG148" s="81">
        <v>41</v>
      </c>
      <c r="AH148" s="81">
        <v>102</v>
      </c>
      <c r="AJ148" s="81">
        <v>22</v>
      </c>
      <c r="AK148" s="82">
        <v>40323</v>
      </c>
      <c r="AL148" s="81">
        <v>41</v>
      </c>
      <c r="AM148" s="81">
        <v>128</v>
      </c>
      <c r="BD148" s="81">
        <v>23</v>
      </c>
      <c r="BE148" s="82">
        <v>40329</v>
      </c>
      <c r="BF148" s="81">
        <v>41</v>
      </c>
      <c r="BG148" s="81">
        <v>132</v>
      </c>
      <c r="BN148" s="81">
        <v>21</v>
      </c>
      <c r="BO148" s="82">
        <v>40315</v>
      </c>
      <c r="BP148" s="81">
        <v>10</v>
      </c>
      <c r="BQ148" s="81">
        <v>65</v>
      </c>
      <c r="BS148" s="81">
        <v>23</v>
      </c>
      <c r="BT148" s="82">
        <v>40334</v>
      </c>
      <c r="BU148" s="81">
        <v>10</v>
      </c>
      <c r="BV148" s="81">
        <v>85</v>
      </c>
      <c r="CC148" s="82">
        <v>40348</v>
      </c>
      <c r="CD148" s="81">
        <v>25</v>
      </c>
      <c r="CE148" s="81">
        <v>10</v>
      </c>
      <c r="CF148" s="81">
        <v>90</v>
      </c>
    </row>
    <row r="149" spans="1:84">
      <c r="A149" s="81">
        <v>20</v>
      </c>
      <c r="B149" s="82">
        <v>40308</v>
      </c>
      <c r="C149" s="81">
        <v>71</v>
      </c>
      <c r="D149" s="81">
        <v>204</v>
      </c>
      <c r="AE149" s="81">
        <v>19</v>
      </c>
      <c r="AF149" s="82">
        <v>40303</v>
      </c>
      <c r="AG149" s="81">
        <v>41</v>
      </c>
      <c r="AH149" s="81">
        <v>105</v>
      </c>
      <c r="AJ149" s="81">
        <v>22</v>
      </c>
      <c r="AK149" s="82">
        <v>40323</v>
      </c>
      <c r="AL149" s="81">
        <v>41</v>
      </c>
      <c r="AM149" s="81">
        <v>113</v>
      </c>
      <c r="BD149" s="81">
        <v>23</v>
      </c>
      <c r="BE149" s="82">
        <v>40329</v>
      </c>
      <c r="BF149" s="81">
        <v>41</v>
      </c>
      <c r="BG149" s="81">
        <v>122</v>
      </c>
      <c r="BN149" s="81">
        <v>21</v>
      </c>
      <c r="BO149" s="82">
        <v>40315</v>
      </c>
      <c r="BP149" s="81">
        <v>10</v>
      </c>
      <c r="BQ149" s="81">
        <v>64</v>
      </c>
      <c r="BS149" s="81">
        <v>23</v>
      </c>
      <c r="BT149" s="82">
        <v>40334</v>
      </c>
      <c r="BU149" s="81">
        <v>10</v>
      </c>
      <c r="BV149" s="81">
        <v>101</v>
      </c>
      <c r="CC149" s="82">
        <v>40348</v>
      </c>
      <c r="CD149" s="81">
        <v>25</v>
      </c>
      <c r="CE149" s="81">
        <v>10</v>
      </c>
      <c r="CF149" s="81">
        <v>89</v>
      </c>
    </row>
    <row r="150" spans="1:84">
      <c r="A150" s="81">
        <v>20</v>
      </c>
      <c r="B150" s="82">
        <v>40308</v>
      </c>
      <c r="C150" s="81">
        <v>71</v>
      </c>
      <c r="D150" s="81">
        <v>101</v>
      </c>
      <c r="AE150" s="81">
        <v>19</v>
      </c>
      <c r="AF150" s="82">
        <v>40304</v>
      </c>
      <c r="AG150" s="81">
        <v>41</v>
      </c>
      <c r="AH150" s="81">
        <v>105</v>
      </c>
      <c r="AJ150" s="81">
        <v>22</v>
      </c>
      <c r="AK150" s="82">
        <v>40323</v>
      </c>
      <c r="AL150" s="81">
        <v>41</v>
      </c>
      <c r="AM150" s="81">
        <v>126</v>
      </c>
      <c r="BD150" s="81">
        <v>23</v>
      </c>
      <c r="BE150" s="82">
        <v>40329</v>
      </c>
      <c r="BF150" s="81">
        <v>41</v>
      </c>
      <c r="BG150" s="81">
        <v>135</v>
      </c>
      <c r="BN150" s="81">
        <v>21</v>
      </c>
      <c r="BO150" s="82">
        <v>40316</v>
      </c>
      <c r="BP150" s="81">
        <v>10</v>
      </c>
      <c r="BQ150" s="81">
        <v>80</v>
      </c>
      <c r="BS150" s="81">
        <v>23</v>
      </c>
      <c r="BT150" s="82">
        <v>40334</v>
      </c>
      <c r="BU150" s="81">
        <v>10</v>
      </c>
      <c r="BV150" s="81">
        <v>95</v>
      </c>
      <c r="CC150" s="82">
        <v>40348</v>
      </c>
      <c r="CD150" s="81">
        <v>25</v>
      </c>
      <c r="CE150" s="81">
        <v>10</v>
      </c>
      <c r="CF150" s="81">
        <v>85</v>
      </c>
    </row>
    <row r="151" spans="1:84">
      <c r="A151" s="81">
        <v>20</v>
      </c>
      <c r="B151" s="82">
        <v>40308</v>
      </c>
      <c r="C151" s="81">
        <v>71</v>
      </c>
      <c r="D151" s="81">
        <v>100</v>
      </c>
      <c r="AE151" s="81">
        <v>19</v>
      </c>
      <c r="AF151" s="82">
        <v>40304</v>
      </c>
      <c r="AG151" s="81">
        <v>41</v>
      </c>
      <c r="AH151" s="81">
        <v>106</v>
      </c>
      <c r="AJ151" s="81">
        <v>22</v>
      </c>
      <c r="AK151" s="82">
        <v>40323</v>
      </c>
      <c r="AL151" s="81">
        <v>41</v>
      </c>
      <c r="AM151" s="81">
        <v>140</v>
      </c>
      <c r="BD151" s="81">
        <v>23</v>
      </c>
      <c r="BE151" s="82">
        <v>40329</v>
      </c>
      <c r="BF151" s="81">
        <v>41</v>
      </c>
      <c r="BG151" s="81">
        <v>135</v>
      </c>
      <c r="BN151" s="81">
        <v>21</v>
      </c>
      <c r="BO151" s="82">
        <v>40316</v>
      </c>
      <c r="BP151" s="81">
        <v>10</v>
      </c>
      <c r="BQ151" s="81">
        <v>73</v>
      </c>
      <c r="BS151" s="81">
        <v>23</v>
      </c>
      <c r="BT151" s="82">
        <v>40334</v>
      </c>
      <c r="BU151" s="81">
        <v>10</v>
      </c>
      <c r="BV151" s="81">
        <v>94</v>
      </c>
      <c r="CC151" s="82">
        <v>40348</v>
      </c>
      <c r="CD151" s="81">
        <v>25</v>
      </c>
      <c r="CE151" s="81">
        <v>10</v>
      </c>
      <c r="CF151" s="81">
        <v>92</v>
      </c>
    </row>
    <row r="152" spans="1:84">
      <c r="A152" s="81">
        <v>20</v>
      </c>
      <c r="B152" s="82">
        <v>40308</v>
      </c>
      <c r="C152" s="81">
        <v>71</v>
      </c>
      <c r="D152" s="81">
        <v>93</v>
      </c>
      <c r="AE152" s="81">
        <v>19</v>
      </c>
      <c r="AF152" s="82">
        <v>40304</v>
      </c>
      <c r="AG152" s="81">
        <v>41</v>
      </c>
      <c r="AH152" s="81">
        <v>105</v>
      </c>
      <c r="AJ152" s="81">
        <v>22</v>
      </c>
      <c r="AK152" s="82">
        <v>40323</v>
      </c>
      <c r="AL152" s="81">
        <v>41</v>
      </c>
      <c r="AM152" s="81">
        <v>132</v>
      </c>
      <c r="BD152" s="81">
        <v>23</v>
      </c>
      <c r="BE152" s="82">
        <v>40329</v>
      </c>
      <c r="BF152" s="81">
        <v>41</v>
      </c>
      <c r="BG152" s="81">
        <v>95</v>
      </c>
      <c r="BN152" s="81">
        <v>21</v>
      </c>
      <c r="BO152" s="82">
        <v>40316</v>
      </c>
      <c r="BP152" s="81">
        <v>10</v>
      </c>
      <c r="BQ152" s="81">
        <v>72</v>
      </c>
      <c r="BS152" s="81">
        <v>23</v>
      </c>
      <c r="BT152" s="82">
        <v>40334</v>
      </c>
      <c r="BU152" s="81">
        <v>10</v>
      </c>
      <c r="BV152" s="81">
        <v>93</v>
      </c>
      <c r="CC152" s="82">
        <v>40349</v>
      </c>
      <c r="CD152" s="81">
        <v>25</v>
      </c>
      <c r="CE152" s="81">
        <v>10</v>
      </c>
      <c r="CF152" s="81">
        <v>93</v>
      </c>
    </row>
    <row r="153" spans="1:84">
      <c r="A153" s="81">
        <v>20</v>
      </c>
      <c r="B153" s="82">
        <v>40308</v>
      </c>
      <c r="C153" s="81">
        <v>71</v>
      </c>
      <c r="D153" s="81">
        <v>90</v>
      </c>
      <c r="AE153" s="81">
        <v>19</v>
      </c>
      <c r="AF153" s="82">
        <v>40304</v>
      </c>
      <c r="AG153" s="81">
        <v>41</v>
      </c>
      <c r="AH153" s="81">
        <v>103</v>
      </c>
      <c r="AJ153" s="81">
        <v>22</v>
      </c>
      <c r="AK153" s="82">
        <v>40323</v>
      </c>
      <c r="AL153" s="81">
        <v>41</v>
      </c>
      <c r="AM153" s="81">
        <v>128</v>
      </c>
      <c r="BD153" s="81">
        <v>23</v>
      </c>
      <c r="BE153" s="82">
        <v>40330</v>
      </c>
      <c r="BF153" s="81">
        <v>41</v>
      </c>
      <c r="BG153" s="81">
        <v>135</v>
      </c>
      <c r="BN153" s="81">
        <v>21</v>
      </c>
      <c r="BO153" s="82">
        <v>40317</v>
      </c>
      <c r="BP153" s="81">
        <v>10</v>
      </c>
      <c r="BQ153" s="81">
        <v>56</v>
      </c>
      <c r="BS153" s="81">
        <v>23</v>
      </c>
      <c r="BT153" s="82">
        <v>40334</v>
      </c>
      <c r="BU153" s="81">
        <v>10</v>
      </c>
      <c r="BV153" s="81">
        <v>86</v>
      </c>
      <c r="CC153" s="82">
        <v>40349</v>
      </c>
      <c r="CD153" s="81">
        <v>25</v>
      </c>
      <c r="CE153" s="81">
        <v>10</v>
      </c>
      <c r="CF153" s="81">
        <v>93</v>
      </c>
    </row>
    <row r="154" spans="1:84">
      <c r="A154" s="81">
        <v>20</v>
      </c>
      <c r="B154" s="82">
        <v>40308</v>
      </c>
      <c r="C154" s="81">
        <v>71</v>
      </c>
      <c r="D154" s="81">
        <v>93</v>
      </c>
      <c r="AE154" s="81">
        <v>19</v>
      </c>
      <c r="AF154" s="82">
        <v>40305</v>
      </c>
      <c r="AG154" s="81">
        <v>41</v>
      </c>
      <c r="AH154" s="81">
        <v>105</v>
      </c>
      <c r="AJ154" s="81">
        <v>22</v>
      </c>
      <c r="AK154" s="82">
        <v>40323</v>
      </c>
      <c r="AL154" s="81">
        <v>41</v>
      </c>
      <c r="AM154" s="81">
        <v>131</v>
      </c>
      <c r="BD154" s="81">
        <v>23</v>
      </c>
      <c r="BE154" s="82">
        <v>40330</v>
      </c>
      <c r="BF154" s="81">
        <v>41</v>
      </c>
      <c r="BG154" s="81">
        <v>140</v>
      </c>
      <c r="BN154" s="81">
        <v>21</v>
      </c>
      <c r="BO154" s="82">
        <v>40317</v>
      </c>
      <c r="BP154" s="81">
        <v>10</v>
      </c>
      <c r="BQ154" s="81">
        <v>74</v>
      </c>
      <c r="BS154" s="81">
        <v>23</v>
      </c>
      <c r="BT154" s="82">
        <v>40334</v>
      </c>
      <c r="BU154" s="81">
        <v>10</v>
      </c>
      <c r="BV154" s="81">
        <v>86</v>
      </c>
      <c r="CC154" s="82">
        <v>40349</v>
      </c>
      <c r="CD154" s="81">
        <v>25</v>
      </c>
      <c r="CE154" s="81">
        <v>10</v>
      </c>
      <c r="CF154" s="81">
        <v>95</v>
      </c>
    </row>
    <row r="155" spans="1:84">
      <c r="A155" s="81">
        <v>20</v>
      </c>
      <c r="B155" s="82">
        <v>40308</v>
      </c>
      <c r="C155" s="81">
        <v>71</v>
      </c>
      <c r="D155" s="81">
        <v>81</v>
      </c>
      <c r="AE155" s="81">
        <v>19</v>
      </c>
      <c r="AF155" s="82">
        <v>40305</v>
      </c>
      <c r="AG155" s="81">
        <v>41</v>
      </c>
      <c r="AH155" s="81">
        <v>124</v>
      </c>
      <c r="AJ155" s="81">
        <v>22</v>
      </c>
      <c r="AK155" s="82">
        <v>40323</v>
      </c>
      <c r="AL155" s="81">
        <v>41</v>
      </c>
      <c r="AM155" s="81">
        <v>122</v>
      </c>
      <c r="BD155" s="81">
        <v>23</v>
      </c>
      <c r="BE155" s="82">
        <v>40330</v>
      </c>
      <c r="BF155" s="81">
        <v>41</v>
      </c>
      <c r="BG155" s="81">
        <v>95</v>
      </c>
      <c r="BN155" s="81">
        <v>21</v>
      </c>
      <c r="BO155" s="82">
        <v>40317</v>
      </c>
      <c r="BP155" s="81">
        <v>10</v>
      </c>
      <c r="BQ155" s="81">
        <v>64</v>
      </c>
      <c r="BS155" s="81">
        <v>23</v>
      </c>
      <c r="BT155" s="82">
        <v>40334</v>
      </c>
      <c r="BU155" s="81">
        <v>10</v>
      </c>
      <c r="BV155" s="81">
        <v>93</v>
      </c>
      <c r="CC155" s="82">
        <v>40349</v>
      </c>
      <c r="CD155" s="81">
        <v>25</v>
      </c>
      <c r="CE155" s="81">
        <v>10</v>
      </c>
      <c r="CF155" s="81">
        <v>94</v>
      </c>
    </row>
    <row r="156" spans="1:84">
      <c r="A156" s="81">
        <v>20</v>
      </c>
      <c r="B156" s="82">
        <v>40308</v>
      </c>
      <c r="C156" s="81">
        <v>71</v>
      </c>
      <c r="D156" s="81">
        <v>79</v>
      </c>
      <c r="AE156" s="81">
        <v>19</v>
      </c>
      <c r="AF156" s="82">
        <v>40305</v>
      </c>
      <c r="AG156" s="81">
        <v>41</v>
      </c>
      <c r="AH156" s="81">
        <v>130</v>
      </c>
      <c r="AJ156" s="81">
        <v>22</v>
      </c>
      <c r="AK156" s="82">
        <v>40323</v>
      </c>
      <c r="AL156" s="81">
        <v>41</v>
      </c>
      <c r="AM156" s="81">
        <v>105</v>
      </c>
      <c r="BD156" s="81">
        <v>23</v>
      </c>
      <c r="BE156" s="82">
        <v>40332</v>
      </c>
      <c r="BF156" s="81">
        <v>41</v>
      </c>
      <c r="BG156" s="81">
        <v>143</v>
      </c>
      <c r="BN156" s="81">
        <v>21</v>
      </c>
      <c r="BO156" s="82">
        <v>40317</v>
      </c>
      <c r="BP156" s="81">
        <v>10</v>
      </c>
      <c r="BQ156" s="81">
        <v>67</v>
      </c>
      <c r="BS156" s="81">
        <v>23</v>
      </c>
      <c r="BT156" s="82">
        <v>40334</v>
      </c>
      <c r="BU156" s="81">
        <v>10</v>
      </c>
      <c r="BV156" s="81">
        <v>97</v>
      </c>
      <c r="CC156" s="82">
        <v>40349</v>
      </c>
      <c r="CD156" s="81">
        <v>25</v>
      </c>
      <c r="CE156" s="81">
        <v>10</v>
      </c>
      <c r="CF156" s="81">
        <v>91</v>
      </c>
    </row>
    <row r="157" spans="1:84">
      <c r="A157" s="81">
        <v>20</v>
      </c>
      <c r="B157" s="82">
        <v>40308</v>
      </c>
      <c r="C157" s="81">
        <v>71</v>
      </c>
      <c r="D157" s="81">
        <v>79</v>
      </c>
      <c r="AE157" s="81">
        <v>19</v>
      </c>
      <c r="AF157" s="82">
        <v>40305</v>
      </c>
      <c r="AG157" s="81">
        <v>41</v>
      </c>
      <c r="AH157" s="81">
        <v>119</v>
      </c>
      <c r="AJ157" s="81">
        <v>22</v>
      </c>
      <c r="AK157" s="82">
        <v>40323</v>
      </c>
      <c r="AL157" s="81">
        <v>41</v>
      </c>
      <c r="AM157" s="81">
        <v>133</v>
      </c>
      <c r="BD157" s="81">
        <v>23</v>
      </c>
      <c r="BE157" s="82">
        <v>40332</v>
      </c>
      <c r="BF157" s="81">
        <v>41</v>
      </c>
      <c r="BG157" s="81">
        <v>114</v>
      </c>
      <c r="BN157" s="81">
        <v>21</v>
      </c>
      <c r="BO157" s="82">
        <v>40317</v>
      </c>
      <c r="BP157" s="81">
        <v>10</v>
      </c>
      <c r="BQ157" s="81">
        <v>63</v>
      </c>
      <c r="BS157" s="81">
        <v>23</v>
      </c>
      <c r="BT157" s="82">
        <v>40334</v>
      </c>
      <c r="BU157" s="81">
        <v>10</v>
      </c>
      <c r="BV157" s="81">
        <v>94</v>
      </c>
      <c r="CC157" s="82">
        <v>40350</v>
      </c>
      <c r="CD157" s="81">
        <v>26</v>
      </c>
      <c r="CE157" s="81">
        <v>10</v>
      </c>
      <c r="CF157" s="81">
        <v>86</v>
      </c>
    </row>
    <row r="158" spans="1:84">
      <c r="A158" s="81">
        <v>20</v>
      </c>
      <c r="B158" s="82">
        <v>40308</v>
      </c>
      <c r="C158" s="81">
        <v>71</v>
      </c>
      <c r="D158" s="81">
        <v>76</v>
      </c>
      <c r="AE158" s="81">
        <v>19</v>
      </c>
      <c r="AF158" s="82">
        <v>40305</v>
      </c>
      <c r="AG158" s="81">
        <v>41</v>
      </c>
      <c r="AH158" s="81">
        <v>101</v>
      </c>
      <c r="AJ158" s="81">
        <v>22</v>
      </c>
      <c r="AK158" s="82">
        <v>40323</v>
      </c>
      <c r="AL158" s="81">
        <v>41</v>
      </c>
      <c r="AM158" s="81">
        <v>129</v>
      </c>
      <c r="BD158" s="81">
        <v>23</v>
      </c>
      <c r="BE158" s="82">
        <v>40332</v>
      </c>
      <c r="BF158" s="81">
        <v>41</v>
      </c>
      <c r="BG158" s="81">
        <v>110</v>
      </c>
      <c r="BN158" s="81">
        <v>21</v>
      </c>
      <c r="BO158" s="82">
        <v>40317</v>
      </c>
      <c r="BP158" s="81">
        <v>10</v>
      </c>
      <c r="BQ158" s="81">
        <v>67</v>
      </c>
      <c r="BS158" s="81">
        <v>23</v>
      </c>
      <c r="BT158" s="82">
        <v>40334</v>
      </c>
      <c r="BU158" s="81">
        <v>10</v>
      </c>
      <c r="BV158" s="81">
        <v>94</v>
      </c>
      <c r="CC158" s="82">
        <v>40350</v>
      </c>
      <c r="CD158" s="81">
        <v>26</v>
      </c>
      <c r="CE158" s="81">
        <v>10</v>
      </c>
      <c r="CF158" s="81">
        <v>86</v>
      </c>
    </row>
    <row r="159" spans="1:84">
      <c r="A159" s="81">
        <v>20</v>
      </c>
      <c r="B159" s="82">
        <v>40308</v>
      </c>
      <c r="C159" s="81">
        <v>71</v>
      </c>
      <c r="D159" s="81">
        <v>82</v>
      </c>
      <c r="AE159" s="81">
        <v>19</v>
      </c>
      <c r="AF159" s="82">
        <v>40305</v>
      </c>
      <c r="AG159" s="81">
        <v>41</v>
      </c>
      <c r="AH159" s="81">
        <v>131</v>
      </c>
      <c r="AJ159" s="81">
        <v>22</v>
      </c>
      <c r="AK159" s="82">
        <v>40323</v>
      </c>
      <c r="AL159" s="81">
        <v>41</v>
      </c>
      <c r="AM159" s="81">
        <v>129</v>
      </c>
      <c r="BD159" s="81">
        <v>23</v>
      </c>
      <c r="BE159" s="82">
        <v>40332</v>
      </c>
      <c r="BF159" s="81">
        <v>41</v>
      </c>
      <c r="BG159" s="81">
        <v>138</v>
      </c>
      <c r="BN159" s="81">
        <v>21</v>
      </c>
      <c r="BO159" s="82">
        <v>40318</v>
      </c>
      <c r="BP159" s="81">
        <v>10</v>
      </c>
      <c r="BQ159" s="81">
        <v>64</v>
      </c>
      <c r="BS159" s="81">
        <v>23</v>
      </c>
      <c r="BT159" s="82">
        <v>40335</v>
      </c>
      <c r="BU159" s="81">
        <v>10</v>
      </c>
      <c r="BV159" s="81">
        <v>96</v>
      </c>
      <c r="CC159" s="82">
        <v>40350</v>
      </c>
      <c r="CD159" s="81">
        <v>26</v>
      </c>
      <c r="CE159" s="81">
        <v>10</v>
      </c>
      <c r="CF159" s="81">
        <v>93</v>
      </c>
    </row>
    <row r="160" spans="1:84">
      <c r="A160" s="81">
        <v>20</v>
      </c>
      <c r="B160" s="82">
        <v>40308</v>
      </c>
      <c r="C160" s="81">
        <v>71</v>
      </c>
      <c r="D160" s="81">
        <v>100</v>
      </c>
      <c r="AE160" s="81">
        <v>19</v>
      </c>
      <c r="AF160" s="82">
        <v>40306</v>
      </c>
      <c r="AG160" s="81">
        <v>41</v>
      </c>
      <c r="AH160" s="81">
        <v>110</v>
      </c>
      <c r="AJ160" s="81">
        <v>22</v>
      </c>
      <c r="AK160" s="82">
        <v>40323</v>
      </c>
      <c r="AL160" s="81">
        <v>41</v>
      </c>
      <c r="AM160" s="81">
        <v>130</v>
      </c>
      <c r="BD160" s="81">
        <v>23</v>
      </c>
      <c r="BE160" s="82">
        <v>40332</v>
      </c>
      <c r="BF160" s="81">
        <v>41</v>
      </c>
      <c r="BG160" s="81">
        <v>133</v>
      </c>
      <c r="BN160" s="81">
        <v>21</v>
      </c>
      <c r="BO160" s="82">
        <v>40318</v>
      </c>
      <c r="BP160" s="81">
        <v>10</v>
      </c>
      <c r="BQ160" s="81">
        <v>68</v>
      </c>
      <c r="BS160" s="81">
        <v>23</v>
      </c>
      <c r="BT160" s="82">
        <v>40335</v>
      </c>
      <c r="BU160" s="81">
        <v>10</v>
      </c>
      <c r="BV160" s="81">
        <v>89</v>
      </c>
      <c r="CC160" s="82">
        <v>40350</v>
      </c>
      <c r="CD160" s="81">
        <v>26</v>
      </c>
      <c r="CE160" s="81">
        <v>10</v>
      </c>
      <c r="CF160" s="81">
        <v>89</v>
      </c>
    </row>
    <row r="161" spans="1:84">
      <c r="A161" s="81">
        <v>20</v>
      </c>
      <c r="B161" s="82">
        <v>40308</v>
      </c>
      <c r="C161" s="81">
        <v>71</v>
      </c>
      <c r="D161" s="81">
        <v>99</v>
      </c>
      <c r="AE161" s="81">
        <v>19</v>
      </c>
      <c r="AF161" s="82">
        <v>40306</v>
      </c>
      <c r="AG161" s="81">
        <v>41</v>
      </c>
      <c r="AH161" s="81">
        <v>94</v>
      </c>
      <c r="AJ161" s="81">
        <v>22</v>
      </c>
      <c r="AK161" s="82">
        <v>40323</v>
      </c>
      <c r="AL161" s="81">
        <v>41</v>
      </c>
      <c r="AM161" s="81">
        <v>135</v>
      </c>
      <c r="BD161" s="81">
        <v>23</v>
      </c>
      <c r="BE161" s="82">
        <v>40332</v>
      </c>
      <c r="BF161" s="81">
        <v>41</v>
      </c>
      <c r="BG161" s="81">
        <v>132</v>
      </c>
      <c r="BN161" s="81">
        <v>21</v>
      </c>
      <c r="BO161" s="82">
        <v>40318</v>
      </c>
      <c r="BP161" s="81">
        <v>10</v>
      </c>
      <c r="BQ161" s="81">
        <v>72</v>
      </c>
      <c r="BS161" s="81">
        <v>23</v>
      </c>
      <c r="BT161" s="82">
        <v>40335</v>
      </c>
      <c r="BU161" s="81">
        <v>10</v>
      </c>
      <c r="BV161" s="81">
        <v>79</v>
      </c>
      <c r="CC161" s="82">
        <v>40350</v>
      </c>
      <c r="CD161" s="81">
        <v>26</v>
      </c>
      <c r="CE161" s="81">
        <v>10</v>
      </c>
      <c r="CF161" s="81">
        <v>99</v>
      </c>
    </row>
    <row r="162" spans="1:84">
      <c r="A162" s="81">
        <v>20</v>
      </c>
      <c r="B162" s="82">
        <v>40308</v>
      </c>
      <c r="C162" s="81">
        <v>71</v>
      </c>
      <c r="D162" s="81">
        <v>97</v>
      </c>
      <c r="AE162" s="81">
        <v>19</v>
      </c>
      <c r="AF162" s="82">
        <v>40306</v>
      </c>
      <c r="AG162" s="81">
        <v>41</v>
      </c>
      <c r="AH162" s="81">
        <v>123</v>
      </c>
      <c r="AJ162" s="81">
        <v>22</v>
      </c>
      <c r="AK162" s="82">
        <v>40323</v>
      </c>
      <c r="AL162" s="81">
        <v>41</v>
      </c>
      <c r="AM162" s="81">
        <v>138</v>
      </c>
      <c r="BD162" s="81">
        <v>23</v>
      </c>
      <c r="BE162" s="82">
        <v>40332</v>
      </c>
      <c r="BF162" s="81">
        <v>41</v>
      </c>
      <c r="BG162" s="81">
        <v>124</v>
      </c>
      <c r="BN162" s="81">
        <v>21</v>
      </c>
      <c r="BO162" s="82">
        <v>40318</v>
      </c>
      <c r="BP162" s="81">
        <v>10</v>
      </c>
      <c r="BQ162" s="81">
        <v>75</v>
      </c>
      <c r="BS162" s="81">
        <v>24</v>
      </c>
      <c r="BT162" s="82">
        <v>40336</v>
      </c>
      <c r="BU162" s="81">
        <v>10</v>
      </c>
      <c r="BV162" s="81">
        <v>90</v>
      </c>
      <c r="CC162" s="82">
        <v>40351</v>
      </c>
      <c r="CD162" s="81">
        <v>26</v>
      </c>
      <c r="CE162" s="81">
        <v>10</v>
      </c>
      <c r="CF162" s="81">
        <v>88</v>
      </c>
    </row>
    <row r="163" spans="1:84">
      <c r="A163" s="81">
        <v>20</v>
      </c>
      <c r="B163" s="82">
        <v>40309</v>
      </c>
      <c r="C163" s="81">
        <v>71</v>
      </c>
      <c r="D163" s="81">
        <v>195</v>
      </c>
      <c r="AE163" s="81">
        <v>19</v>
      </c>
      <c r="AF163" s="82">
        <v>40306</v>
      </c>
      <c r="AG163" s="81">
        <v>41</v>
      </c>
      <c r="AH163" s="81">
        <v>95</v>
      </c>
      <c r="AJ163" s="81">
        <v>22</v>
      </c>
      <c r="AK163" s="82">
        <v>40323</v>
      </c>
      <c r="AL163" s="81">
        <v>41</v>
      </c>
      <c r="AM163" s="81">
        <v>131</v>
      </c>
      <c r="BD163" s="81">
        <v>23</v>
      </c>
      <c r="BE163" s="82">
        <v>40332</v>
      </c>
      <c r="BF163" s="81">
        <v>41</v>
      </c>
      <c r="BG163" s="81">
        <v>135</v>
      </c>
      <c r="BN163" s="81">
        <v>21</v>
      </c>
      <c r="BO163" s="82">
        <v>40318</v>
      </c>
      <c r="BP163" s="81">
        <v>10</v>
      </c>
      <c r="BQ163" s="81">
        <v>74</v>
      </c>
      <c r="BS163" s="81">
        <v>24</v>
      </c>
      <c r="BT163" s="82">
        <v>40336</v>
      </c>
      <c r="BU163" s="81">
        <v>10</v>
      </c>
      <c r="BV163" s="81">
        <v>100</v>
      </c>
      <c r="CC163" s="82">
        <v>40351</v>
      </c>
      <c r="CD163" s="81">
        <v>26</v>
      </c>
      <c r="CE163" s="81">
        <v>10</v>
      </c>
      <c r="CF163" s="81">
        <v>98</v>
      </c>
    </row>
    <row r="164" spans="1:84">
      <c r="A164" s="81">
        <v>20</v>
      </c>
      <c r="B164" s="82">
        <v>40309</v>
      </c>
      <c r="C164" s="81">
        <v>71</v>
      </c>
      <c r="D164" s="81">
        <v>166</v>
      </c>
      <c r="AE164" s="81">
        <v>19</v>
      </c>
      <c r="AF164" s="82">
        <v>40306</v>
      </c>
      <c r="AG164" s="81">
        <v>41</v>
      </c>
      <c r="AH164" s="81">
        <v>95</v>
      </c>
      <c r="AJ164" s="81">
        <v>23</v>
      </c>
      <c r="AK164" s="82">
        <v>40330</v>
      </c>
      <c r="AL164" s="81">
        <v>41</v>
      </c>
      <c r="AM164" s="81">
        <v>131</v>
      </c>
      <c r="BD164" s="81">
        <v>23</v>
      </c>
      <c r="BE164" s="82">
        <v>40332</v>
      </c>
      <c r="BF164" s="81">
        <v>41</v>
      </c>
      <c r="BG164" s="81">
        <v>134</v>
      </c>
      <c r="BN164" s="81">
        <v>21</v>
      </c>
      <c r="BO164" s="82">
        <v>40318</v>
      </c>
      <c r="BP164" s="81">
        <v>10</v>
      </c>
      <c r="BQ164" s="81">
        <v>64</v>
      </c>
      <c r="BS164" s="81">
        <v>24</v>
      </c>
      <c r="BT164" s="82">
        <v>40336</v>
      </c>
      <c r="BU164" s="81">
        <v>10</v>
      </c>
      <c r="BV164" s="81">
        <v>99</v>
      </c>
      <c r="CC164" s="82">
        <v>40351</v>
      </c>
      <c r="CD164" s="81">
        <v>26</v>
      </c>
      <c r="CE164" s="81">
        <v>10</v>
      </c>
      <c r="CF164" s="81">
        <v>92</v>
      </c>
    </row>
    <row r="165" spans="1:84">
      <c r="A165" s="81">
        <v>20</v>
      </c>
      <c r="B165" s="82">
        <v>40309</v>
      </c>
      <c r="C165" s="81">
        <v>71</v>
      </c>
      <c r="D165" s="81">
        <v>171</v>
      </c>
      <c r="AE165" s="81">
        <v>19</v>
      </c>
      <c r="AF165" s="82">
        <v>40306</v>
      </c>
      <c r="AG165" s="81">
        <v>41</v>
      </c>
      <c r="AH165" s="81">
        <v>123</v>
      </c>
      <c r="AJ165" s="81">
        <v>23</v>
      </c>
      <c r="AK165" s="82">
        <v>40330</v>
      </c>
      <c r="AL165" s="81">
        <v>41</v>
      </c>
      <c r="AM165" s="81">
        <v>123</v>
      </c>
      <c r="BD165" s="81">
        <v>23</v>
      </c>
      <c r="BE165" s="82">
        <v>40333</v>
      </c>
      <c r="BF165" s="81">
        <v>41</v>
      </c>
      <c r="BG165" s="81">
        <v>129</v>
      </c>
      <c r="BN165" s="81">
        <v>21</v>
      </c>
      <c r="BO165" s="82">
        <v>40318</v>
      </c>
      <c r="BP165" s="81">
        <v>10</v>
      </c>
      <c r="BQ165" s="81">
        <v>71</v>
      </c>
      <c r="BS165" s="81">
        <v>24</v>
      </c>
      <c r="BT165" s="82">
        <v>40336</v>
      </c>
      <c r="BU165" s="81">
        <v>10</v>
      </c>
      <c r="BV165" s="81">
        <v>95</v>
      </c>
      <c r="CC165" s="82">
        <v>40351</v>
      </c>
      <c r="CD165" s="81">
        <v>26</v>
      </c>
      <c r="CE165" s="81">
        <v>10</v>
      </c>
      <c r="CF165" s="81">
        <v>96</v>
      </c>
    </row>
    <row r="166" spans="1:84">
      <c r="A166" s="81">
        <v>20</v>
      </c>
      <c r="B166" s="82">
        <v>40309</v>
      </c>
      <c r="C166" s="81">
        <v>71</v>
      </c>
      <c r="D166" s="81">
        <v>186</v>
      </c>
      <c r="AE166" s="81">
        <v>19</v>
      </c>
      <c r="AF166" s="82">
        <v>40306</v>
      </c>
      <c r="AG166" s="81">
        <v>41</v>
      </c>
      <c r="AH166" s="81">
        <v>127</v>
      </c>
      <c r="AJ166" s="81">
        <v>23</v>
      </c>
      <c r="AK166" s="82">
        <v>40330</v>
      </c>
      <c r="AL166" s="81">
        <v>41</v>
      </c>
      <c r="AM166" s="81">
        <v>138</v>
      </c>
      <c r="BD166" s="81">
        <v>23</v>
      </c>
      <c r="BE166" s="82">
        <v>40334</v>
      </c>
      <c r="BF166" s="81">
        <v>41</v>
      </c>
      <c r="BG166" s="81">
        <v>98</v>
      </c>
      <c r="BN166" s="81">
        <v>21</v>
      </c>
      <c r="BO166" s="82">
        <v>40318</v>
      </c>
      <c r="BP166" s="81">
        <v>10</v>
      </c>
      <c r="BQ166" s="81">
        <v>65</v>
      </c>
      <c r="BS166" s="81">
        <v>24</v>
      </c>
      <c r="BT166" s="82">
        <v>40336</v>
      </c>
      <c r="BU166" s="81">
        <v>10</v>
      </c>
      <c r="BV166" s="81">
        <v>100</v>
      </c>
      <c r="CC166" s="82">
        <v>40351</v>
      </c>
      <c r="CD166" s="81">
        <v>26</v>
      </c>
      <c r="CE166" s="81">
        <v>10</v>
      </c>
      <c r="CF166" s="81">
        <v>87</v>
      </c>
    </row>
    <row r="167" spans="1:84">
      <c r="A167" s="81">
        <v>20</v>
      </c>
      <c r="B167" s="82">
        <v>40309</v>
      </c>
      <c r="C167" s="81">
        <v>71</v>
      </c>
      <c r="D167" s="81">
        <v>155</v>
      </c>
      <c r="AE167" s="81">
        <v>19</v>
      </c>
      <c r="AF167" s="82">
        <v>40306</v>
      </c>
      <c r="AG167" s="81">
        <v>41</v>
      </c>
      <c r="AH167" s="81">
        <v>100</v>
      </c>
      <c r="AJ167" s="81">
        <v>23</v>
      </c>
      <c r="AK167" s="82">
        <v>40330</v>
      </c>
      <c r="AL167" s="81">
        <v>41</v>
      </c>
      <c r="AM167" s="81">
        <v>131</v>
      </c>
      <c r="BD167" s="81">
        <v>23</v>
      </c>
      <c r="BE167" s="82">
        <v>40334</v>
      </c>
      <c r="BF167" s="81">
        <v>41</v>
      </c>
      <c r="BG167" s="81">
        <v>106</v>
      </c>
      <c r="BN167" s="81">
        <v>21</v>
      </c>
      <c r="BO167" s="82">
        <v>40318</v>
      </c>
      <c r="BP167" s="81">
        <v>10</v>
      </c>
      <c r="BQ167" s="81">
        <v>80</v>
      </c>
      <c r="BS167" s="81">
        <v>24</v>
      </c>
      <c r="BT167" s="82">
        <v>40336</v>
      </c>
      <c r="BU167" s="81">
        <v>10</v>
      </c>
      <c r="BV167" s="81">
        <v>93</v>
      </c>
      <c r="CC167" s="82">
        <v>40351</v>
      </c>
      <c r="CD167" s="81">
        <v>26</v>
      </c>
      <c r="CE167" s="81">
        <v>10</v>
      </c>
      <c r="CF167" s="81">
        <v>92</v>
      </c>
    </row>
    <row r="168" spans="1:84">
      <c r="A168" s="81">
        <v>20</v>
      </c>
      <c r="B168" s="82">
        <v>40309</v>
      </c>
      <c r="C168" s="81">
        <v>71</v>
      </c>
      <c r="D168" s="81">
        <v>170</v>
      </c>
      <c r="AE168" s="81">
        <v>19</v>
      </c>
      <c r="AF168" s="82">
        <v>40306</v>
      </c>
      <c r="AG168" s="81">
        <v>41</v>
      </c>
      <c r="AH168" s="81">
        <v>100</v>
      </c>
      <c r="AJ168" s="81">
        <v>23</v>
      </c>
      <c r="AK168" s="82">
        <v>40330</v>
      </c>
      <c r="AL168" s="81">
        <v>41</v>
      </c>
      <c r="AM168" s="81">
        <v>154</v>
      </c>
      <c r="BD168" s="81">
        <v>23</v>
      </c>
      <c r="BE168" s="82">
        <v>40334</v>
      </c>
      <c r="BF168" s="81">
        <v>41</v>
      </c>
      <c r="BG168" s="81">
        <v>139</v>
      </c>
      <c r="BN168" s="81">
        <v>21</v>
      </c>
      <c r="BO168" s="82">
        <v>40318</v>
      </c>
      <c r="BP168" s="81">
        <v>10</v>
      </c>
      <c r="BQ168" s="81">
        <v>67</v>
      </c>
      <c r="BS168" s="81">
        <v>24</v>
      </c>
      <c r="BT168" s="82">
        <v>40336</v>
      </c>
      <c r="BU168" s="81">
        <v>10</v>
      </c>
      <c r="BV168" s="81">
        <v>93</v>
      </c>
      <c r="CC168" s="82">
        <v>40351</v>
      </c>
      <c r="CD168" s="81">
        <v>26</v>
      </c>
      <c r="CE168" s="81">
        <v>10</v>
      </c>
      <c r="CF168" s="81">
        <v>87</v>
      </c>
    </row>
    <row r="169" spans="1:84">
      <c r="A169" s="81">
        <v>20</v>
      </c>
      <c r="B169" s="82">
        <v>40309</v>
      </c>
      <c r="C169" s="81">
        <v>71</v>
      </c>
      <c r="D169" s="81">
        <v>103</v>
      </c>
      <c r="AE169" s="81">
        <v>19</v>
      </c>
      <c r="AF169" s="82">
        <v>40306</v>
      </c>
      <c r="AG169" s="81">
        <v>41</v>
      </c>
      <c r="AH169" s="81">
        <v>110</v>
      </c>
      <c r="AJ169" s="81">
        <v>23</v>
      </c>
      <c r="AK169" s="82">
        <v>40330</v>
      </c>
      <c r="AL169" s="81">
        <v>41</v>
      </c>
      <c r="AM169" s="81">
        <v>150</v>
      </c>
      <c r="BD169" s="81">
        <v>23</v>
      </c>
      <c r="BE169" s="82">
        <v>40335</v>
      </c>
      <c r="BF169" s="81">
        <v>41</v>
      </c>
      <c r="BG169" s="81">
        <v>127</v>
      </c>
      <c r="BN169" s="81">
        <v>21</v>
      </c>
      <c r="BO169" s="82">
        <v>40318</v>
      </c>
      <c r="BP169" s="81">
        <v>10</v>
      </c>
      <c r="BQ169" s="81">
        <v>74</v>
      </c>
      <c r="BS169" s="81">
        <v>24</v>
      </c>
      <c r="BT169" s="82">
        <v>40336</v>
      </c>
      <c r="BU169" s="81">
        <v>10</v>
      </c>
      <c r="BV169" s="81">
        <v>76</v>
      </c>
      <c r="CC169" s="82">
        <v>40351</v>
      </c>
      <c r="CD169" s="81">
        <v>26</v>
      </c>
      <c r="CE169" s="81">
        <v>10</v>
      </c>
      <c r="CF169" s="81">
        <v>92</v>
      </c>
    </row>
    <row r="170" spans="1:84">
      <c r="A170" s="81">
        <v>20</v>
      </c>
      <c r="B170" s="82">
        <v>40309</v>
      </c>
      <c r="C170" s="81">
        <v>71</v>
      </c>
      <c r="D170" s="81">
        <v>105</v>
      </c>
      <c r="AE170" s="81">
        <v>19</v>
      </c>
      <c r="AF170" s="82">
        <v>40307</v>
      </c>
      <c r="AG170" s="81">
        <v>41</v>
      </c>
      <c r="AH170" s="81">
        <v>103</v>
      </c>
      <c r="AJ170" s="81">
        <v>23</v>
      </c>
      <c r="AK170" s="82">
        <v>40330</v>
      </c>
      <c r="AL170" s="81">
        <v>41</v>
      </c>
      <c r="AM170" s="81">
        <v>124</v>
      </c>
      <c r="BD170" s="81">
        <v>23</v>
      </c>
      <c r="BE170" s="82">
        <v>40335</v>
      </c>
      <c r="BF170" s="81">
        <v>41</v>
      </c>
      <c r="BG170" s="81">
        <v>138</v>
      </c>
      <c r="BN170" s="81">
        <v>21</v>
      </c>
      <c r="BO170" s="82">
        <v>40318</v>
      </c>
      <c r="BP170" s="81">
        <v>10</v>
      </c>
      <c r="BQ170" s="81">
        <v>56</v>
      </c>
      <c r="BS170" s="81">
        <v>24</v>
      </c>
      <c r="BT170" s="82">
        <v>40336</v>
      </c>
      <c r="BU170" s="81">
        <v>10</v>
      </c>
      <c r="BV170" s="81">
        <v>92</v>
      </c>
      <c r="CC170" s="82">
        <v>40352</v>
      </c>
      <c r="CD170" s="81">
        <v>26</v>
      </c>
      <c r="CE170" s="81">
        <v>10</v>
      </c>
      <c r="CF170" s="81">
        <v>86</v>
      </c>
    </row>
    <row r="171" spans="1:84">
      <c r="A171" s="81">
        <v>20</v>
      </c>
      <c r="B171" s="82">
        <v>40310</v>
      </c>
      <c r="C171" s="81">
        <v>71</v>
      </c>
      <c r="D171" s="81">
        <v>162</v>
      </c>
      <c r="AE171" s="81">
        <v>19</v>
      </c>
      <c r="AF171" s="82">
        <v>40307</v>
      </c>
      <c r="AG171" s="81">
        <v>41</v>
      </c>
      <c r="AH171" s="81">
        <v>108</v>
      </c>
      <c r="AJ171" s="81">
        <v>23</v>
      </c>
      <c r="AK171" s="82">
        <v>40330</v>
      </c>
      <c r="AL171" s="81">
        <v>41</v>
      </c>
      <c r="AM171" s="81">
        <v>118</v>
      </c>
      <c r="BD171" s="81">
        <v>23</v>
      </c>
      <c r="BE171" s="82">
        <v>40335</v>
      </c>
      <c r="BF171" s="81">
        <v>41</v>
      </c>
      <c r="BG171" s="81">
        <v>131</v>
      </c>
      <c r="BN171" s="81">
        <v>21</v>
      </c>
      <c r="BO171" s="82">
        <v>40318</v>
      </c>
      <c r="BP171" s="81">
        <v>10</v>
      </c>
      <c r="BQ171" s="81">
        <v>70</v>
      </c>
      <c r="BS171" s="81">
        <v>24</v>
      </c>
      <c r="BT171" s="82">
        <v>40336</v>
      </c>
      <c r="BU171" s="81">
        <v>10</v>
      </c>
      <c r="BV171" s="81">
        <v>84</v>
      </c>
      <c r="CC171" s="82">
        <v>40352</v>
      </c>
      <c r="CD171" s="81">
        <v>26</v>
      </c>
      <c r="CE171" s="81">
        <v>10</v>
      </c>
      <c r="CF171" s="81">
        <v>105</v>
      </c>
    </row>
    <row r="172" spans="1:84">
      <c r="A172" s="81">
        <v>20</v>
      </c>
      <c r="B172" s="82">
        <v>40310</v>
      </c>
      <c r="C172" s="81">
        <v>71</v>
      </c>
      <c r="D172" s="81">
        <v>168</v>
      </c>
      <c r="AE172" s="81">
        <v>19</v>
      </c>
      <c r="AF172" s="82">
        <v>40307</v>
      </c>
      <c r="AG172" s="81">
        <v>41</v>
      </c>
      <c r="AH172" s="81">
        <v>91</v>
      </c>
      <c r="AJ172" s="81">
        <v>23</v>
      </c>
      <c r="AK172" s="82">
        <v>40330</v>
      </c>
      <c r="AL172" s="81">
        <v>41</v>
      </c>
      <c r="AM172" s="81">
        <v>124</v>
      </c>
      <c r="BD172" s="81">
        <v>23</v>
      </c>
      <c r="BE172" s="82">
        <v>40335</v>
      </c>
      <c r="BF172" s="81">
        <v>41</v>
      </c>
      <c r="BG172" s="81">
        <v>113</v>
      </c>
      <c r="BN172" s="81">
        <v>21</v>
      </c>
      <c r="BO172" s="82">
        <v>40318</v>
      </c>
      <c r="BP172" s="81">
        <v>10</v>
      </c>
      <c r="BQ172" s="81">
        <v>66</v>
      </c>
      <c r="BS172" s="81">
        <v>24</v>
      </c>
      <c r="BT172" s="82">
        <v>40336</v>
      </c>
      <c r="BU172" s="81">
        <v>10</v>
      </c>
      <c r="BV172" s="81">
        <v>95</v>
      </c>
      <c r="CC172" s="82">
        <v>40352</v>
      </c>
      <c r="CD172" s="81">
        <v>26</v>
      </c>
      <c r="CE172" s="81">
        <v>10</v>
      </c>
      <c r="CF172" s="81">
        <v>98</v>
      </c>
    </row>
    <row r="173" spans="1:84">
      <c r="A173" s="81">
        <v>20</v>
      </c>
      <c r="B173" s="82">
        <v>40310</v>
      </c>
      <c r="C173" s="81">
        <v>71</v>
      </c>
      <c r="D173" s="81">
        <v>108</v>
      </c>
      <c r="AE173" s="81">
        <v>19</v>
      </c>
      <c r="AF173" s="82">
        <v>40307</v>
      </c>
      <c r="AG173" s="81">
        <v>41</v>
      </c>
      <c r="AH173" s="81">
        <v>101</v>
      </c>
      <c r="AJ173" s="81">
        <v>23</v>
      </c>
      <c r="AK173" s="82">
        <v>40330</v>
      </c>
      <c r="AL173" s="81">
        <v>41</v>
      </c>
      <c r="AM173" s="81">
        <v>140</v>
      </c>
      <c r="BD173" s="81">
        <v>23</v>
      </c>
      <c r="BE173" s="82">
        <v>40335</v>
      </c>
      <c r="BF173" s="81">
        <v>41</v>
      </c>
      <c r="BG173" s="81">
        <v>131</v>
      </c>
      <c r="BN173" s="81">
        <v>21</v>
      </c>
      <c r="BO173" s="82">
        <v>40318</v>
      </c>
      <c r="BP173" s="81">
        <v>10</v>
      </c>
      <c r="BQ173" s="81">
        <v>66</v>
      </c>
      <c r="BS173" s="81">
        <v>24</v>
      </c>
      <c r="BT173" s="82">
        <v>40336</v>
      </c>
      <c r="BU173" s="81">
        <v>10</v>
      </c>
      <c r="BV173" s="81">
        <v>86</v>
      </c>
      <c r="CC173" s="82">
        <v>40352</v>
      </c>
      <c r="CD173" s="81">
        <v>26</v>
      </c>
      <c r="CE173" s="81">
        <v>10</v>
      </c>
      <c r="CF173" s="81">
        <v>91</v>
      </c>
    </row>
    <row r="174" spans="1:84">
      <c r="A174" s="81">
        <v>20</v>
      </c>
      <c r="B174" s="82">
        <v>40310</v>
      </c>
      <c r="C174" s="81">
        <v>71</v>
      </c>
      <c r="D174" s="81">
        <v>97</v>
      </c>
      <c r="AE174" s="81">
        <v>19</v>
      </c>
      <c r="AF174" s="82">
        <v>40307</v>
      </c>
      <c r="AG174" s="81">
        <v>41</v>
      </c>
      <c r="AH174" s="81">
        <v>82</v>
      </c>
      <c r="AJ174" s="81">
        <v>23</v>
      </c>
      <c r="AK174" s="82">
        <v>40330</v>
      </c>
      <c r="AL174" s="81">
        <v>41</v>
      </c>
      <c r="AM174" s="81">
        <v>116</v>
      </c>
      <c r="BD174" s="81">
        <v>24</v>
      </c>
      <c r="BE174" s="82">
        <v>40339</v>
      </c>
      <c r="BF174" s="81">
        <v>41</v>
      </c>
      <c r="BG174" s="81">
        <v>142</v>
      </c>
      <c r="BN174" s="81">
        <v>21</v>
      </c>
      <c r="BO174" s="82">
        <v>40318</v>
      </c>
      <c r="BP174" s="81">
        <v>10</v>
      </c>
      <c r="BQ174" s="81">
        <v>63</v>
      </c>
      <c r="BS174" s="81">
        <v>24</v>
      </c>
      <c r="BT174" s="82">
        <v>40336</v>
      </c>
      <c r="BU174" s="81">
        <v>10</v>
      </c>
      <c r="BV174" s="81">
        <v>86</v>
      </c>
      <c r="CC174" s="82">
        <v>40353</v>
      </c>
      <c r="CD174" s="81">
        <v>26</v>
      </c>
      <c r="CE174" s="81">
        <v>10</v>
      </c>
      <c r="CF174" s="81">
        <v>94</v>
      </c>
    </row>
    <row r="175" spans="1:84">
      <c r="A175" s="81">
        <v>20</v>
      </c>
      <c r="B175" s="82">
        <v>40310</v>
      </c>
      <c r="C175" s="81">
        <v>71</v>
      </c>
      <c r="D175" s="81">
        <v>105</v>
      </c>
      <c r="AE175" s="81">
        <v>19</v>
      </c>
      <c r="AF175" s="82">
        <v>40307</v>
      </c>
      <c r="AG175" s="81">
        <v>41</v>
      </c>
      <c r="AH175" s="81">
        <v>110</v>
      </c>
      <c r="AJ175" s="81">
        <v>23</v>
      </c>
      <c r="AK175" s="82">
        <v>40330</v>
      </c>
      <c r="AL175" s="81">
        <v>41</v>
      </c>
      <c r="AM175" s="81">
        <v>126</v>
      </c>
      <c r="BD175" s="81">
        <v>24</v>
      </c>
      <c r="BE175" s="82">
        <v>40339</v>
      </c>
      <c r="BF175" s="81">
        <v>41</v>
      </c>
      <c r="BG175" s="81">
        <v>136</v>
      </c>
      <c r="BN175" s="81">
        <v>21</v>
      </c>
      <c r="BO175" s="82">
        <v>40318</v>
      </c>
      <c r="BP175" s="81">
        <v>10</v>
      </c>
      <c r="BQ175" s="81">
        <v>65</v>
      </c>
      <c r="BS175" s="81">
        <v>24</v>
      </c>
      <c r="BT175" s="82">
        <v>40336</v>
      </c>
      <c r="BU175" s="81">
        <v>10</v>
      </c>
      <c r="BV175" s="81">
        <v>86</v>
      </c>
      <c r="CC175" s="82">
        <v>40355</v>
      </c>
      <c r="CD175" s="81">
        <v>26</v>
      </c>
      <c r="CE175" s="81">
        <v>10</v>
      </c>
      <c r="CF175" s="81">
        <v>99</v>
      </c>
    </row>
    <row r="176" spans="1:84">
      <c r="A176" s="81">
        <v>20</v>
      </c>
      <c r="B176" s="82">
        <v>40310</v>
      </c>
      <c r="C176" s="81">
        <v>71</v>
      </c>
      <c r="D176" s="81">
        <v>104</v>
      </c>
      <c r="AE176" s="81">
        <v>19</v>
      </c>
      <c r="AF176" s="82">
        <v>40307</v>
      </c>
      <c r="AG176" s="81">
        <v>41</v>
      </c>
      <c r="AH176" s="81">
        <v>100</v>
      </c>
      <c r="AJ176" s="81">
        <v>23</v>
      </c>
      <c r="AK176" s="82">
        <v>40330</v>
      </c>
      <c r="AL176" s="81">
        <v>41</v>
      </c>
      <c r="AM176" s="81">
        <v>125</v>
      </c>
      <c r="BD176" s="81">
        <v>24</v>
      </c>
      <c r="BE176" s="82">
        <v>40339</v>
      </c>
      <c r="BF176" s="81">
        <v>41</v>
      </c>
      <c r="BG176" s="81">
        <v>146</v>
      </c>
      <c r="BN176" s="81">
        <v>21</v>
      </c>
      <c r="BO176" s="82">
        <v>40320</v>
      </c>
      <c r="BP176" s="81">
        <v>10</v>
      </c>
      <c r="BQ176" s="81">
        <v>76</v>
      </c>
      <c r="BS176" s="81">
        <v>24</v>
      </c>
      <c r="BT176" s="82">
        <v>40336</v>
      </c>
      <c r="BU176" s="81">
        <v>10</v>
      </c>
      <c r="BV176" s="81">
        <v>96</v>
      </c>
      <c r="CC176" s="82">
        <v>40355</v>
      </c>
      <c r="CD176" s="81">
        <v>26</v>
      </c>
      <c r="CE176" s="81">
        <v>10</v>
      </c>
      <c r="CF176" s="81">
        <v>96</v>
      </c>
    </row>
    <row r="177" spans="1:84">
      <c r="A177" s="81">
        <v>20</v>
      </c>
      <c r="B177" s="82">
        <v>40310</v>
      </c>
      <c r="C177" s="81">
        <v>71</v>
      </c>
      <c r="D177" s="81">
        <v>99</v>
      </c>
      <c r="AE177" s="81">
        <v>20</v>
      </c>
      <c r="AF177" s="82">
        <v>40308</v>
      </c>
      <c r="AG177" s="81">
        <v>41</v>
      </c>
      <c r="AH177" s="81">
        <v>100</v>
      </c>
      <c r="AJ177" s="81">
        <v>23</v>
      </c>
      <c r="AK177" s="82">
        <v>40330</v>
      </c>
      <c r="AL177" s="81">
        <v>41</v>
      </c>
      <c r="AM177" s="81">
        <v>130</v>
      </c>
      <c r="BD177" s="81">
        <v>24</v>
      </c>
      <c r="BE177" s="82">
        <v>40340</v>
      </c>
      <c r="BF177" s="81">
        <v>41</v>
      </c>
      <c r="BG177" s="81">
        <v>121</v>
      </c>
      <c r="BN177" s="81">
        <v>21</v>
      </c>
      <c r="BO177" s="82">
        <v>40320</v>
      </c>
      <c r="BP177" s="81">
        <v>10</v>
      </c>
      <c r="BQ177" s="81">
        <v>70</v>
      </c>
      <c r="BS177" s="81">
        <v>24</v>
      </c>
      <c r="BT177" s="82">
        <v>40336</v>
      </c>
      <c r="BU177" s="81">
        <v>10</v>
      </c>
      <c r="BV177" s="81">
        <v>96</v>
      </c>
      <c r="CC177" s="82">
        <v>40355</v>
      </c>
      <c r="CD177" s="81">
        <v>26</v>
      </c>
      <c r="CE177" s="81">
        <v>10</v>
      </c>
      <c r="CF177" s="81">
        <v>99</v>
      </c>
    </row>
    <row r="178" spans="1:84">
      <c r="A178" s="81">
        <v>20</v>
      </c>
      <c r="B178" s="82">
        <v>40310</v>
      </c>
      <c r="C178" s="81">
        <v>71</v>
      </c>
      <c r="D178" s="81">
        <v>94</v>
      </c>
      <c r="AE178" s="81">
        <v>20</v>
      </c>
      <c r="AF178" s="82">
        <v>40308</v>
      </c>
      <c r="AG178" s="81">
        <v>41</v>
      </c>
      <c r="AH178" s="81">
        <v>88</v>
      </c>
      <c r="AJ178" s="81">
        <v>23</v>
      </c>
      <c r="AK178" s="82">
        <v>40330</v>
      </c>
      <c r="AL178" s="81">
        <v>41</v>
      </c>
      <c r="AM178" s="81">
        <v>124</v>
      </c>
      <c r="BD178" s="81">
        <v>24</v>
      </c>
      <c r="BE178" s="82">
        <v>40340</v>
      </c>
      <c r="BF178" s="81">
        <v>41</v>
      </c>
      <c r="BG178" s="81">
        <v>113</v>
      </c>
      <c r="BN178" s="81">
        <v>21</v>
      </c>
      <c r="BO178" s="82">
        <v>40321</v>
      </c>
      <c r="BP178" s="81">
        <v>10</v>
      </c>
      <c r="BQ178" s="81">
        <v>72</v>
      </c>
      <c r="BS178" s="81">
        <v>24</v>
      </c>
      <c r="BT178" s="82">
        <v>40336</v>
      </c>
      <c r="BU178" s="81">
        <v>10</v>
      </c>
      <c r="BV178" s="81">
        <v>100</v>
      </c>
      <c r="CC178" s="82">
        <v>40355</v>
      </c>
      <c r="CD178" s="81">
        <v>26</v>
      </c>
      <c r="CE178" s="81">
        <v>10</v>
      </c>
      <c r="CF178" s="81">
        <v>96</v>
      </c>
    </row>
    <row r="179" spans="1:84">
      <c r="A179" s="81">
        <v>20</v>
      </c>
      <c r="B179" s="82">
        <v>40310</v>
      </c>
      <c r="C179" s="81">
        <v>71</v>
      </c>
      <c r="D179" s="81">
        <v>164</v>
      </c>
      <c r="AE179" s="81">
        <v>20</v>
      </c>
      <c r="AF179" s="82">
        <v>40308</v>
      </c>
      <c r="AG179" s="81">
        <v>41</v>
      </c>
      <c r="AH179" s="81">
        <v>126</v>
      </c>
      <c r="AJ179" s="81">
        <v>23</v>
      </c>
      <c r="AK179" s="82">
        <v>40330</v>
      </c>
      <c r="AL179" s="81">
        <v>41</v>
      </c>
      <c r="AM179" s="81">
        <v>137</v>
      </c>
      <c r="BD179" s="81">
        <v>24</v>
      </c>
      <c r="BE179" s="82">
        <v>40340</v>
      </c>
      <c r="BF179" s="81">
        <v>41</v>
      </c>
      <c r="BG179" s="81">
        <v>135</v>
      </c>
      <c r="BN179" s="81">
        <v>21</v>
      </c>
      <c r="BO179" s="82">
        <v>40321</v>
      </c>
      <c r="BP179" s="81">
        <v>10</v>
      </c>
      <c r="BQ179" s="81">
        <v>72</v>
      </c>
      <c r="BS179" s="81">
        <v>24</v>
      </c>
      <c r="BT179" s="82">
        <v>40336</v>
      </c>
      <c r="BU179" s="81">
        <v>10</v>
      </c>
      <c r="BV179" s="81">
        <v>85</v>
      </c>
      <c r="CC179" s="82">
        <v>40355</v>
      </c>
      <c r="CD179" s="81">
        <v>26</v>
      </c>
      <c r="CE179" s="81">
        <v>10</v>
      </c>
      <c r="CF179" s="81">
        <v>101</v>
      </c>
    </row>
    <row r="180" spans="1:84">
      <c r="A180" s="81">
        <v>20</v>
      </c>
      <c r="B180" s="82">
        <v>40310</v>
      </c>
      <c r="C180" s="81">
        <v>71</v>
      </c>
      <c r="D180" s="81">
        <v>128</v>
      </c>
      <c r="AE180" s="81">
        <v>20</v>
      </c>
      <c r="AF180" s="82">
        <v>40309</v>
      </c>
      <c r="AG180" s="81">
        <v>41</v>
      </c>
      <c r="AH180" s="81">
        <v>121</v>
      </c>
      <c r="AJ180" s="81">
        <v>23</v>
      </c>
      <c r="AK180" s="82">
        <v>40330</v>
      </c>
      <c r="AL180" s="81">
        <v>41</v>
      </c>
      <c r="AM180" s="81">
        <v>125</v>
      </c>
      <c r="BD180" s="81">
        <v>26</v>
      </c>
      <c r="BE180" s="82">
        <v>40352</v>
      </c>
      <c r="BF180" s="81">
        <v>41</v>
      </c>
      <c r="BG180" s="81">
        <v>97</v>
      </c>
      <c r="BN180" s="81">
        <v>21</v>
      </c>
      <c r="BO180" s="82">
        <v>40321</v>
      </c>
      <c r="BP180" s="81">
        <v>10</v>
      </c>
      <c r="BQ180" s="81">
        <v>66</v>
      </c>
      <c r="BS180" s="81">
        <v>24</v>
      </c>
      <c r="BT180" s="82">
        <v>40336</v>
      </c>
      <c r="BU180" s="81">
        <v>10</v>
      </c>
      <c r="BV180" s="81">
        <v>90</v>
      </c>
      <c r="CC180" s="82">
        <v>40355</v>
      </c>
      <c r="CD180" s="81">
        <v>26</v>
      </c>
      <c r="CE180" s="81">
        <v>10</v>
      </c>
      <c r="CF180" s="81">
        <v>91</v>
      </c>
    </row>
    <row r="181" spans="1:84">
      <c r="A181" s="81">
        <v>20</v>
      </c>
      <c r="B181" s="82">
        <v>40310</v>
      </c>
      <c r="C181" s="81">
        <v>71</v>
      </c>
      <c r="D181" s="81">
        <v>108</v>
      </c>
      <c r="AE181" s="81">
        <v>20</v>
      </c>
      <c r="AF181" s="82">
        <v>40309</v>
      </c>
      <c r="AG181" s="81">
        <v>41</v>
      </c>
      <c r="AH181" s="81">
        <v>117</v>
      </c>
      <c r="AJ181" s="81">
        <v>23</v>
      </c>
      <c r="AK181" s="82">
        <v>40330</v>
      </c>
      <c r="AL181" s="81">
        <v>41</v>
      </c>
      <c r="AM181" s="81">
        <v>117</v>
      </c>
      <c r="BD181" s="81">
        <v>27</v>
      </c>
      <c r="BE181" s="82">
        <v>40362</v>
      </c>
      <c r="BF181" s="81">
        <v>41</v>
      </c>
      <c r="BG181" s="81">
        <v>136</v>
      </c>
      <c r="BN181" s="81">
        <v>21</v>
      </c>
      <c r="BO181" s="82">
        <v>40321</v>
      </c>
      <c r="BP181" s="81">
        <v>10</v>
      </c>
      <c r="BQ181" s="81">
        <v>64</v>
      </c>
      <c r="BS181" s="81">
        <v>24</v>
      </c>
      <c r="BT181" s="82">
        <v>40336</v>
      </c>
      <c r="BU181" s="81">
        <v>10</v>
      </c>
      <c r="BV181" s="81">
        <v>84</v>
      </c>
      <c r="CC181" s="82">
        <v>40355</v>
      </c>
      <c r="CD181" s="81">
        <v>26</v>
      </c>
      <c r="CE181" s="81">
        <v>10</v>
      </c>
      <c r="CF181" s="81">
        <v>92</v>
      </c>
    </row>
    <row r="182" spans="1:84">
      <c r="A182" s="81">
        <v>20</v>
      </c>
      <c r="B182" s="82">
        <v>40310</v>
      </c>
      <c r="C182" s="81">
        <v>71</v>
      </c>
      <c r="D182" s="81">
        <v>108</v>
      </c>
      <c r="AE182" s="81">
        <v>20</v>
      </c>
      <c r="AF182" s="82">
        <v>40309</v>
      </c>
      <c r="AG182" s="81">
        <v>41</v>
      </c>
      <c r="AH182" s="81">
        <v>98</v>
      </c>
      <c r="AJ182" s="81">
        <v>23</v>
      </c>
      <c r="AK182" s="82">
        <v>40330</v>
      </c>
      <c r="AL182" s="81">
        <v>41</v>
      </c>
      <c r="AM182" s="81">
        <v>135</v>
      </c>
      <c r="BN182" s="81">
        <v>21</v>
      </c>
      <c r="BO182" s="82">
        <v>40321</v>
      </c>
      <c r="BP182" s="81">
        <v>10</v>
      </c>
      <c r="BQ182" s="81">
        <v>56</v>
      </c>
      <c r="BS182" s="81">
        <v>24</v>
      </c>
      <c r="BT182" s="82">
        <v>40336</v>
      </c>
      <c r="BU182" s="81">
        <v>10</v>
      </c>
      <c r="BV182" s="81">
        <v>90</v>
      </c>
      <c r="CC182" s="82">
        <v>40356</v>
      </c>
      <c r="CD182" s="81">
        <v>26</v>
      </c>
      <c r="CE182" s="81">
        <v>10</v>
      </c>
      <c r="CF182" s="81">
        <v>105</v>
      </c>
    </row>
    <row r="183" spans="1:84">
      <c r="A183" s="81">
        <v>20</v>
      </c>
      <c r="B183" s="82">
        <v>40310</v>
      </c>
      <c r="C183" s="81">
        <v>71</v>
      </c>
      <c r="D183" s="81">
        <v>93</v>
      </c>
      <c r="AE183" s="81">
        <v>20</v>
      </c>
      <c r="AF183" s="82">
        <v>40309</v>
      </c>
      <c r="AG183" s="81">
        <v>41</v>
      </c>
      <c r="AH183" s="81">
        <v>130</v>
      </c>
      <c r="AJ183" s="81">
        <v>23</v>
      </c>
      <c r="AK183" s="82">
        <v>40330</v>
      </c>
      <c r="AL183" s="81">
        <v>41</v>
      </c>
      <c r="AM183" s="81">
        <v>136</v>
      </c>
      <c r="BN183" s="81">
        <v>21</v>
      </c>
      <c r="BO183" s="82">
        <v>40321</v>
      </c>
      <c r="BP183" s="81">
        <v>10</v>
      </c>
      <c r="BQ183" s="81">
        <v>66</v>
      </c>
      <c r="BS183" s="81">
        <v>24</v>
      </c>
      <c r="BT183" s="82">
        <v>40336</v>
      </c>
      <c r="BU183" s="81">
        <v>10</v>
      </c>
      <c r="BV183" s="81">
        <v>93</v>
      </c>
      <c r="CC183" s="82">
        <v>40356</v>
      </c>
      <c r="CD183" s="81">
        <v>26</v>
      </c>
      <c r="CE183" s="81">
        <v>10</v>
      </c>
      <c r="CF183" s="81">
        <v>89</v>
      </c>
    </row>
    <row r="184" spans="1:84">
      <c r="A184" s="81">
        <v>20</v>
      </c>
      <c r="B184" s="82">
        <v>40310</v>
      </c>
      <c r="C184" s="81">
        <v>71</v>
      </c>
      <c r="D184" s="81">
        <v>102</v>
      </c>
      <c r="AE184" s="81">
        <v>20</v>
      </c>
      <c r="AF184" s="82">
        <v>40309</v>
      </c>
      <c r="AG184" s="81">
        <v>41</v>
      </c>
      <c r="AH184" s="81">
        <v>103</v>
      </c>
      <c r="AJ184" s="81">
        <v>23</v>
      </c>
      <c r="AK184" s="82">
        <v>40330</v>
      </c>
      <c r="AL184" s="81">
        <v>41</v>
      </c>
      <c r="AM184" s="81">
        <v>123</v>
      </c>
      <c r="BN184" s="81">
        <v>21</v>
      </c>
      <c r="BO184" s="82">
        <v>40321</v>
      </c>
      <c r="BP184" s="81">
        <v>10</v>
      </c>
      <c r="BQ184" s="81">
        <v>76</v>
      </c>
      <c r="BS184" s="81">
        <v>24</v>
      </c>
      <c r="BT184" s="82">
        <v>40336</v>
      </c>
      <c r="BU184" s="81">
        <v>10</v>
      </c>
      <c r="BV184" s="81">
        <v>96</v>
      </c>
      <c r="CC184" s="82">
        <v>40356</v>
      </c>
      <c r="CD184" s="81">
        <v>26</v>
      </c>
      <c r="CE184" s="81">
        <v>10</v>
      </c>
      <c r="CF184" s="81">
        <v>93</v>
      </c>
    </row>
    <row r="185" spans="1:84">
      <c r="A185" s="81">
        <v>20</v>
      </c>
      <c r="B185" s="82">
        <v>40310</v>
      </c>
      <c r="C185" s="81">
        <v>71</v>
      </c>
      <c r="D185" s="81">
        <v>99</v>
      </c>
      <c r="AE185" s="81">
        <v>20</v>
      </c>
      <c r="AF185" s="82">
        <v>40309</v>
      </c>
      <c r="AG185" s="81">
        <v>41</v>
      </c>
      <c r="AH185" s="81">
        <v>109</v>
      </c>
      <c r="AJ185" s="81">
        <v>23</v>
      </c>
      <c r="AK185" s="82">
        <v>40330</v>
      </c>
      <c r="AL185" s="81">
        <v>41</v>
      </c>
      <c r="AM185" s="81">
        <v>156</v>
      </c>
      <c r="BN185" s="81">
        <v>22</v>
      </c>
      <c r="BO185" s="82">
        <v>40322</v>
      </c>
      <c r="BP185" s="81">
        <v>10</v>
      </c>
      <c r="BQ185" s="81">
        <v>80</v>
      </c>
      <c r="BS185" s="81">
        <v>24</v>
      </c>
      <c r="BT185" s="82">
        <v>40336</v>
      </c>
      <c r="BU185" s="81">
        <v>10</v>
      </c>
      <c r="BV185" s="81">
        <v>94</v>
      </c>
      <c r="CC185" s="82">
        <v>40356</v>
      </c>
      <c r="CD185" s="81">
        <v>26</v>
      </c>
      <c r="CE185" s="81">
        <v>10</v>
      </c>
      <c r="CF185" s="81">
        <v>92</v>
      </c>
    </row>
    <row r="186" spans="1:84">
      <c r="A186" s="81">
        <v>20</v>
      </c>
      <c r="B186" s="82">
        <v>40310</v>
      </c>
      <c r="C186" s="81">
        <v>71</v>
      </c>
      <c r="D186" s="81">
        <v>94</v>
      </c>
      <c r="AE186" s="81">
        <v>20</v>
      </c>
      <c r="AF186" s="82">
        <v>40309</v>
      </c>
      <c r="AG186" s="81">
        <v>41</v>
      </c>
      <c r="AH186" s="81">
        <v>125</v>
      </c>
      <c r="AJ186" s="81">
        <v>23</v>
      </c>
      <c r="AK186" s="82">
        <v>40330</v>
      </c>
      <c r="AL186" s="81">
        <v>41</v>
      </c>
      <c r="AM186" s="81">
        <v>125</v>
      </c>
      <c r="BN186" s="81">
        <v>22</v>
      </c>
      <c r="BO186" s="82">
        <v>40322</v>
      </c>
      <c r="BP186" s="81">
        <v>10</v>
      </c>
      <c r="BQ186" s="81">
        <v>69</v>
      </c>
      <c r="BS186" s="81">
        <v>24</v>
      </c>
      <c r="BT186" s="82">
        <v>40336</v>
      </c>
      <c r="BU186" s="81">
        <v>10</v>
      </c>
      <c r="BV186" s="81">
        <v>100</v>
      </c>
      <c r="CC186" s="82">
        <v>40356</v>
      </c>
      <c r="CD186" s="81">
        <v>26</v>
      </c>
      <c r="CE186" s="81">
        <v>10</v>
      </c>
      <c r="CF186" s="81">
        <v>91</v>
      </c>
    </row>
    <row r="187" spans="1:84">
      <c r="A187" s="81">
        <v>20</v>
      </c>
      <c r="B187" s="82">
        <v>40311</v>
      </c>
      <c r="C187" s="81">
        <v>71</v>
      </c>
      <c r="D187" s="81">
        <v>178</v>
      </c>
      <c r="AE187" s="81">
        <v>20</v>
      </c>
      <c r="AF187" s="82">
        <v>40309</v>
      </c>
      <c r="AG187" s="81">
        <v>41</v>
      </c>
      <c r="AH187" s="81">
        <v>89</v>
      </c>
      <c r="AJ187" s="81">
        <v>23</v>
      </c>
      <c r="AK187" s="82">
        <v>40330</v>
      </c>
      <c r="AL187" s="81">
        <v>41</v>
      </c>
      <c r="AM187" s="81">
        <v>125</v>
      </c>
      <c r="BN187" s="81">
        <v>22</v>
      </c>
      <c r="BO187" s="82">
        <v>40322</v>
      </c>
      <c r="BP187" s="81">
        <v>10</v>
      </c>
      <c r="BQ187" s="81">
        <v>78</v>
      </c>
      <c r="BS187" s="81">
        <v>24</v>
      </c>
      <c r="BT187" s="82">
        <v>40336</v>
      </c>
      <c r="BU187" s="81">
        <v>10</v>
      </c>
      <c r="BV187" s="81">
        <v>86</v>
      </c>
      <c r="CC187" s="82">
        <v>40356</v>
      </c>
      <c r="CD187" s="81">
        <v>26</v>
      </c>
      <c r="CE187" s="81">
        <v>10</v>
      </c>
      <c r="CF187" s="81">
        <v>94</v>
      </c>
    </row>
    <row r="188" spans="1:84">
      <c r="A188" s="81">
        <v>20</v>
      </c>
      <c r="B188" s="82">
        <v>40311</v>
      </c>
      <c r="C188" s="81">
        <v>71</v>
      </c>
      <c r="D188" s="81">
        <v>169</v>
      </c>
      <c r="AE188" s="81">
        <v>20</v>
      </c>
      <c r="AF188" s="82">
        <v>40309</v>
      </c>
      <c r="AG188" s="81">
        <v>41</v>
      </c>
      <c r="AH188" s="81">
        <v>117</v>
      </c>
      <c r="AJ188" s="81">
        <v>23</v>
      </c>
      <c r="AK188" s="82">
        <v>40330</v>
      </c>
      <c r="AL188" s="81">
        <v>41</v>
      </c>
      <c r="AM188" s="81">
        <v>123</v>
      </c>
      <c r="BN188" s="81">
        <v>22</v>
      </c>
      <c r="BO188" s="82">
        <v>40322</v>
      </c>
      <c r="BP188" s="81">
        <v>10</v>
      </c>
      <c r="BQ188" s="81">
        <v>78</v>
      </c>
      <c r="BS188" s="81">
        <v>24</v>
      </c>
      <c r="BT188" s="82">
        <v>40336</v>
      </c>
      <c r="BU188" s="81">
        <v>10</v>
      </c>
      <c r="BV188" s="81">
        <v>81</v>
      </c>
      <c r="CC188" s="82">
        <v>40357</v>
      </c>
      <c r="CD188" s="81">
        <v>27</v>
      </c>
      <c r="CE188" s="81">
        <v>10</v>
      </c>
      <c r="CF188" s="81">
        <v>101</v>
      </c>
    </row>
    <row r="189" spans="1:84">
      <c r="A189" s="81">
        <v>20</v>
      </c>
      <c r="B189" s="82">
        <v>40311</v>
      </c>
      <c r="C189" s="81">
        <v>71</v>
      </c>
      <c r="D189" s="81">
        <v>141</v>
      </c>
      <c r="AE189" s="81">
        <v>20</v>
      </c>
      <c r="AF189" s="82">
        <v>40309</v>
      </c>
      <c r="AG189" s="81">
        <v>41</v>
      </c>
      <c r="AH189" s="81">
        <v>113</v>
      </c>
      <c r="AJ189" s="81">
        <v>23</v>
      </c>
      <c r="AK189" s="82">
        <v>40330</v>
      </c>
      <c r="AL189" s="81">
        <v>41</v>
      </c>
      <c r="AM189" s="81">
        <v>120</v>
      </c>
      <c r="BN189" s="81">
        <v>22</v>
      </c>
      <c r="BO189" s="82">
        <v>40322</v>
      </c>
      <c r="BP189" s="81">
        <v>10</v>
      </c>
      <c r="BQ189" s="81">
        <v>71</v>
      </c>
      <c r="BS189" s="81">
        <v>24</v>
      </c>
      <c r="BT189" s="82">
        <v>40337</v>
      </c>
      <c r="BU189" s="81">
        <v>10</v>
      </c>
      <c r="BV189" s="81">
        <v>85</v>
      </c>
      <c r="CC189" s="82">
        <v>40357</v>
      </c>
      <c r="CD189" s="81">
        <v>27</v>
      </c>
      <c r="CE189" s="81">
        <v>10</v>
      </c>
      <c r="CF189" s="81">
        <v>97</v>
      </c>
    </row>
    <row r="190" spans="1:84">
      <c r="A190" s="81">
        <v>20</v>
      </c>
      <c r="B190" s="82">
        <v>40311</v>
      </c>
      <c r="C190" s="81">
        <v>71</v>
      </c>
      <c r="D190" s="81">
        <v>146</v>
      </c>
      <c r="AE190" s="81">
        <v>20</v>
      </c>
      <c r="AF190" s="82">
        <v>40310</v>
      </c>
      <c r="AG190" s="81">
        <v>41</v>
      </c>
      <c r="AH190" s="81">
        <v>136</v>
      </c>
      <c r="AJ190" s="81">
        <v>23</v>
      </c>
      <c r="AK190" s="82">
        <v>40330</v>
      </c>
      <c r="AL190" s="81">
        <v>41</v>
      </c>
      <c r="AM190" s="81">
        <v>122</v>
      </c>
      <c r="BN190" s="81">
        <v>22</v>
      </c>
      <c r="BO190" s="82">
        <v>40322</v>
      </c>
      <c r="BP190" s="81">
        <v>10</v>
      </c>
      <c r="BQ190" s="81">
        <v>68</v>
      </c>
      <c r="BS190" s="81">
        <v>24</v>
      </c>
      <c r="BT190" s="82">
        <v>40337</v>
      </c>
      <c r="BU190" s="81">
        <v>10</v>
      </c>
      <c r="BV190" s="81">
        <v>95</v>
      </c>
      <c r="CC190" s="82">
        <v>40358</v>
      </c>
      <c r="CD190" s="81">
        <v>27</v>
      </c>
      <c r="CE190" s="81">
        <v>10</v>
      </c>
      <c r="CF190" s="81">
        <v>101</v>
      </c>
    </row>
    <row r="191" spans="1:84">
      <c r="A191" s="81">
        <v>20</v>
      </c>
      <c r="B191" s="82">
        <v>40311</v>
      </c>
      <c r="C191" s="81">
        <v>71</v>
      </c>
      <c r="D191" s="81">
        <v>125</v>
      </c>
      <c r="AE191" s="81">
        <v>20</v>
      </c>
      <c r="AF191" s="82">
        <v>40310</v>
      </c>
      <c r="AG191" s="81">
        <v>41</v>
      </c>
      <c r="AH191" s="81">
        <v>102</v>
      </c>
      <c r="AJ191" s="81">
        <v>23</v>
      </c>
      <c r="AK191" s="82">
        <v>40330</v>
      </c>
      <c r="AL191" s="81">
        <v>41</v>
      </c>
      <c r="AM191" s="81">
        <v>131</v>
      </c>
      <c r="BN191" s="81">
        <v>22</v>
      </c>
      <c r="BO191" s="82">
        <v>40322</v>
      </c>
      <c r="BP191" s="81">
        <v>10</v>
      </c>
      <c r="BQ191" s="81">
        <v>69</v>
      </c>
      <c r="BS191" s="81">
        <v>24</v>
      </c>
      <c r="BT191" s="82">
        <v>40337</v>
      </c>
      <c r="BU191" s="81">
        <v>10</v>
      </c>
      <c r="BV191" s="81">
        <v>99</v>
      </c>
      <c r="CC191" s="82">
        <v>40358</v>
      </c>
      <c r="CD191" s="81">
        <v>27</v>
      </c>
      <c r="CE191" s="81">
        <v>10</v>
      </c>
      <c r="CF191" s="81">
        <v>95</v>
      </c>
    </row>
    <row r="192" spans="1:84">
      <c r="A192" s="81">
        <v>20</v>
      </c>
      <c r="B192" s="82">
        <v>40312</v>
      </c>
      <c r="C192" s="81">
        <v>71</v>
      </c>
      <c r="D192" s="81">
        <v>96</v>
      </c>
      <c r="AE192" s="81">
        <v>20</v>
      </c>
      <c r="AF192" s="82">
        <v>40310</v>
      </c>
      <c r="AG192" s="81">
        <v>41</v>
      </c>
      <c r="AH192" s="81">
        <v>106</v>
      </c>
      <c r="AJ192" s="81">
        <v>23</v>
      </c>
      <c r="AK192" s="82">
        <v>40330</v>
      </c>
      <c r="AL192" s="81">
        <v>41</v>
      </c>
      <c r="AM192" s="81">
        <v>115</v>
      </c>
      <c r="BN192" s="81">
        <v>22</v>
      </c>
      <c r="BO192" s="82">
        <v>40322</v>
      </c>
      <c r="BP192" s="81">
        <v>10</v>
      </c>
      <c r="BQ192" s="81">
        <v>63</v>
      </c>
      <c r="BS192" s="81">
        <v>24</v>
      </c>
      <c r="BT192" s="82">
        <v>40337</v>
      </c>
      <c r="BU192" s="81">
        <v>10</v>
      </c>
      <c r="BV192" s="81">
        <v>89</v>
      </c>
      <c r="CC192" s="82">
        <v>40358</v>
      </c>
      <c r="CD192" s="81">
        <v>27</v>
      </c>
      <c r="CE192" s="81">
        <v>10</v>
      </c>
      <c r="CF192" s="81">
        <v>93</v>
      </c>
    </row>
    <row r="193" spans="1:84">
      <c r="A193" s="81">
        <v>20</v>
      </c>
      <c r="B193" s="82">
        <v>40312</v>
      </c>
      <c r="C193" s="81">
        <v>71</v>
      </c>
      <c r="D193" s="81">
        <v>105</v>
      </c>
      <c r="AE193" s="81">
        <v>20</v>
      </c>
      <c r="AF193" s="82">
        <v>40310</v>
      </c>
      <c r="AG193" s="81">
        <v>41</v>
      </c>
      <c r="AH193" s="81">
        <v>109</v>
      </c>
      <c r="AJ193" s="81">
        <v>23</v>
      </c>
      <c r="AK193" s="82">
        <v>40330</v>
      </c>
      <c r="AL193" s="81">
        <v>41</v>
      </c>
      <c r="AM193" s="81">
        <v>112</v>
      </c>
      <c r="BN193" s="81">
        <v>22</v>
      </c>
      <c r="BO193" s="82">
        <v>40322</v>
      </c>
      <c r="BP193" s="81">
        <v>10</v>
      </c>
      <c r="BQ193" s="81">
        <v>76</v>
      </c>
      <c r="BS193" s="81">
        <v>24</v>
      </c>
      <c r="BT193" s="82">
        <v>40337</v>
      </c>
      <c r="BU193" s="81">
        <v>10</v>
      </c>
      <c r="BV193" s="81">
        <v>100</v>
      </c>
      <c r="CC193" s="82">
        <v>40360</v>
      </c>
      <c r="CD193" s="81">
        <v>27</v>
      </c>
      <c r="CE193" s="81">
        <v>10</v>
      </c>
      <c r="CF193" s="81">
        <v>99</v>
      </c>
    </row>
    <row r="194" spans="1:84">
      <c r="A194" s="81">
        <v>20</v>
      </c>
      <c r="B194" s="82">
        <v>40312</v>
      </c>
      <c r="C194" s="81">
        <v>71</v>
      </c>
      <c r="D194" s="81">
        <v>95</v>
      </c>
      <c r="AE194" s="81">
        <v>20</v>
      </c>
      <c r="AF194" s="82">
        <v>40310</v>
      </c>
      <c r="AG194" s="81">
        <v>41</v>
      </c>
      <c r="AH194" s="81">
        <v>94</v>
      </c>
      <c r="AJ194" s="81">
        <v>23</v>
      </c>
      <c r="AK194" s="82">
        <v>40330</v>
      </c>
      <c r="AL194" s="81">
        <v>41</v>
      </c>
      <c r="AM194" s="81">
        <v>120</v>
      </c>
      <c r="BN194" s="81">
        <v>22</v>
      </c>
      <c r="BO194" s="82">
        <v>40322</v>
      </c>
      <c r="BP194" s="81">
        <v>10</v>
      </c>
      <c r="BQ194" s="81">
        <v>75</v>
      </c>
      <c r="BS194" s="81">
        <v>24</v>
      </c>
      <c r="BT194" s="82">
        <v>40337</v>
      </c>
      <c r="BU194" s="81">
        <v>10</v>
      </c>
      <c r="BV194" s="81">
        <v>97</v>
      </c>
      <c r="CC194" s="82">
        <v>40360</v>
      </c>
      <c r="CD194" s="81">
        <v>27</v>
      </c>
      <c r="CE194" s="81">
        <v>10</v>
      </c>
      <c r="CF194" s="81">
        <v>103</v>
      </c>
    </row>
    <row r="195" spans="1:84">
      <c r="A195" s="81">
        <v>20</v>
      </c>
      <c r="B195" s="82">
        <v>40312</v>
      </c>
      <c r="C195" s="81">
        <v>71</v>
      </c>
      <c r="D195" s="81">
        <v>103</v>
      </c>
      <c r="AE195" s="81">
        <v>20</v>
      </c>
      <c r="AF195" s="82">
        <v>40310</v>
      </c>
      <c r="AG195" s="81">
        <v>41</v>
      </c>
      <c r="AH195" s="81">
        <v>106</v>
      </c>
      <c r="AJ195" s="81">
        <v>23</v>
      </c>
      <c r="AK195" s="82">
        <v>40330</v>
      </c>
      <c r="AL195" s="81">
        <v>41</v>
      </c>
      <c r="AM195" s="81">
        <v>135</v>
      </c>
      <c r="BN195" s="81">
        <v>22</v>
      </c>
      <c r="BO195" s="82">
        <v>40322</v>
      </c>
      <c r="BP195" s="81">
        <v>10</v>
      </c>
      <c r="BQ195" s="81">
        <v>80</v>
      </c>
      <c r="BS195" s="81">
        <v>24</v>
      </c>
      <c r="BT195" s="82">
        <v>40337</v>
      </c>
      <c r="BU195" s="81">
        <v>10</v>
      </c>
      <c r="BV195" s="81">
        <v>76</v>
      </c>
      <c r="CC195" s="82">
        <v>40361</v>
      </c>
      <c r="CD195" s="81">
        <v>27</v>
      </c>
      <c r="CE195" s="81">
        <v>10</v>
      </c>
      <c r="CF195" s="81">
        <v>100</v>
      </c>
    </row>
    <row r="196" spans="1:84">
      <c r="A196" s="81">
        <v>20</v>
      </c>
      <c r="B196" s="82">
        <v>40312</v>
      </c>
      <c r="C196" s="81">
        <v>71</v>
      </c>
      <c r="D196" s="81">
        <v>97</v>
      </c>
      <c r="AE196" s="81">
        <v>20</v>
      </c>
      <c r="AF196" s="82">
        <v>40311</v>
      </c>
      <c r="AG196" s="81">
        <v>41</v>
      </c>
      <c r="AH196" s="81">
        <v>98</v>
      </c>
      <c r="AJ196" s="81">
        <v>23</v>
      </c>
      <c r="AK196" s="82">
        <v>40330</v>
      </c>
      <c r="AL196" s="81">
        <v>41</v>
      </c>
      <c r="AM196" s="81">
        <v>132</v>
      </c>
      <c r="BN196" s="81">
        <v>22</v>
      </c>
      <c r="BO196" s="82">
        <v>40323</v>
      </c>
      <c r="BP196" s="81">
        <v>10</v>
      </c>
      <c r="BQ196" s="81">
        <v>70</v>
      </c>
      <c r="BS196" s="81">
        <v>24</v>
      </c>
      <c r="BT196" s="82">
        <v>40337</v>
      </c>
      <c r="BU196" s="81">
        <v>10</v>
      </c>
      <c r="BV196" s="81">
        <v>91</v>
      </c>
      <c r="CC196" s="82">
        <v>40361</v>
      </c>
      <c r="CD196" s="81">
        <v>27</v>
      </c>
      <c r="CE196" s="81">
        <v>10</v>
      </c>
      <c r="CF196" s="81">
        <v>92</v>
      </c>
    </row>
    <row r="197" spans="1:84">
      <c r="A197" s="81">
        <v>20</v>
      </c>
      <c r="B197" s="82">
        <v>40312</v>
      </c>
      <c r="C197" s="81">
        <v>71</v>
      </c>
      <c r="D197" s="81">
        <v>109</v>
      </c>
      <c r="AE197" s="81">
        <v>20</v>
      </c>
      <c r="AF197" s="82">
        <v>40311</v>
      </c>
      <c r="AG197" s="81">
        <v>41</v>
      </c>
      <c r="AH197" s="81">
        <v>128</v>
      </c>
      <c r="AJ197" s="81">
        <v>23</v>
      </c>
      <c r="AK197" s="82">
        <v>40330</v>
      </c>
      <c r="AL197" s="81">
        <v>41</v>
      </c>
      <c r="AM197" s="81">
        <v>109</v>
      </c>
      <c r="BN197" s="81">
        <v>22</v>
      </c>
      <c r="BO197" s="82">
        <v>40323</v>
      </c>
      <c r="BP197" s="81">
        <v>10</v>
      </c>
      <c r="BQ197" s="81">
        <v>65</v>
      </c>
      <c r="BS197" s="81">
        <v>24</v>
      </c>
      <c r="BT197" s="82">
        <v>40337</v>
      </c>
      <c r="BU197" s="81">
        <v>10</v>
      </c>
      <c r="BV197" s="81">
        <v>88</v>
      </c>
      <c r="CC197" s="82">
        <v>40361</v>
      </c>
      <c r="CD197" s="81">
        <v>27</v>
      </c>
      <c r="CE197" s="81">
        <v>10</v>
      </c>
      <c r="CF197" s="81">
        <v>101</v>
      </c>
    </row>
    <row r="198" spans="1:84">
      <c r="A198" s="81">
        <v>20</v>
      </c>
      <c r="B198" s="82">
        <v>40312</v>
      </c>
      <c r="C198" s="81">
        <v>71</v>
      </c>
      <c r="D198" s="81">
        <v>100</v>
      </c>
      <c r="AE198" s="81">
        <v>20</v>
      </c>
      <c r="AF198" s="82">
        <v>40311</v>
      </c>
      <c r="AG198" s="81">
        <v>41</v>
      </c>
      <c r="AH198" s="81">
        <v>115</v>
      </c>
      <c r="AJ198" s="81">
        <v>23</v>
      </c>
      <c r="AK198" s="82">
        <v>40330</v>
      </c>
      <c r="AL198" s="81">
        <v>41</v>
      </c>
      <c r="AM198" s="81">
        <v>141</v>
      </c>
      <c r="BN198" s="81">
        <v>22</v>
      </c>
      <c r="BO198" s="82">
        <v>40323</v>
      </c>
      <c r="BP198" s="81">
        <v>10</v>
      </c>
      <c r="BQ198" s="81">
        <v>78</v>
      </c>
      <c r="BS198" s="81">
        <v>24</v>
      </c>
      <c r="BT198" s="82">
        <v>40337</v>
      </c>
      <c r="BU198" s="81">
        <v>10</v>
      </c>
      <c r="BV198" s="81">
        <v>107</v>
      </c>
      <c r="CC198" s="82">
        <v>40361</v>
      </c>
      <c r="CD198" s="81">
        <v>27</v>
      </c>
      <c r="CE198" s="81">
        <v>10</v>
      </c>
      <c r="CF198" s="81">
        <v>106</v>
      </c>
    </row>
    <row r="199" spans="1:84">
      <c r="A199" s="81">
        <v>20</v>
      </c>
      <c r="B199" s="82">
        <v>40312</v>
      </c>
      <c r="C199" s="81">
        <v>71</v>
      </c>
      <c r="D199" s="81">
        <v>104</v>
      </c>
      <c r="AE199" s="81">
        <v>20</v>
      </c>
      <c r="AF199" s="82">
        <v>40311</v>
      </c>
      <c r="AG199" s="81">
        <v>41</v>
      </c>
      <c r="AH199" s="81">
        <v>115</v>
      </c>
      <c r="AJ199" s="81">
        <v>23</v>
      </c>
      <c r="AK199" s="82">
        <v>40330</v>
      </c>
      <c r="AL199" s="81">
        <v>41</v>
      </c>
      <c r="AM199" s="81">
        <v>120</v>
      </c>
      <c r="BN199" s="81">
        <v>22</v>
      </c>
      <c r="BO199" s="82">
        <v>40323</v>
      </c>
      <c r="BP199" s="81">
        <v>10</v>
      </c>
      <c r="BQ199" s="81">
        <v>70</v>
      </c>
      <c r="BS199" s="81">
        <v>24</v>
      </c>
      <c r="BT199" s="82">
        <v>40337</v>
      </c>
      <c r="BU199" s="81">
        <v>10</v>
      </c>
      <c r="BV199" s="81">
        <v>99</v>
      </c>
      <c r="CC199" s="82">
        <v>40362</v>
      </c>
      <c r="CD199" s="81">
        <v>27</v>
      </c>
      <c r="CE199" s="81">
        <v>10</v>
      </c>
      <c r="CF199" s="81">
        <v>96</v>
      </c>
    </row>
    <row r="200" spans="1:84">
      <c r="A200" s="81">
        <v>20</v>
      </c>
      <c r="B200" s="82">
        <v>40312</v>
      </c>
      <c r="C200" s="81">
        <v>71</v>
      </c>
      <c r="D200" s="81">
        <v>177</v>
      </c>
      <c r="AE200" s="81">
        <v>20</v>
      </c>
      <c r="AF200" s="82">
        <v>40311</v>
      </c>
      <c r="AG200" s="81">
        <v>41</v>
      </c>
      <c r="AH200" s="81">
        <v>107</v>
      </c>
      <c r="AJ200" s="81">
        <v>23</v>
      </c>
      <c r="AK200" s="82">
        <v>40330</v>
      </c>
      <c r="AL200" s="81">
        <v>41</v>
      </c>
      <c r="AM200" s="81">
        <v>128</v>
      </c>
      <c r="BN200" s="81">
        <v>22</v>
      </c>
      <c r="BO200" s="82">
        <v>40323</v>
      </c>
      <c r="BP200" s="81">
        <v>10</v>
      </c>
      <c r="BQ200" s="81">
        <v>73</v>
      </c>
      <c r="BS200" s="81">
        <v>24</v>
      </c>
      <c r="BT200" s="82">
        <v>40337</v>
      </c>
      <c r="BU200" s="81">
        <v>10</v>
      </c>
      <c r="BV200" s="81">
        <v>98</v>
      </c>
      <c r="CC200" s="82">
        <v>40365</v>
      </c>
      <c r="CD200" s="81">
        <v>28</v>
      </c>
      <c r="CE200" s="81">
        <v>10</v>
      </c>
      <c r="CF200" s="81">
        <v>109</v>
      </c>
    </row>
    <row r="201" spans="1:84">
      <c r="A201" s="81">
        <v>20</v>
      </c>
      <c r="B201" s="82">
        <v>40312</v>
      </c>
      <c r="C201" s="81">
        <v>71</v>
      </c>
      <c r="D201" s="81">
        <v>170</v>
      </c>
      <c r="AE201" s="81">
        <v>20</v>
      </c>
      <c r="AF201" s="82">
        <v>40312</v>
      </c>
      <c r="AG201" s="81">
        <v>41</v>
      </c>
      <c r="AH201" s="81">
        <v>110</v>
      </c>
      <c r="BN201" s="81">
        <v>22</v>
      </c>
      <c r="BO201" s="82">
        <v>40325</v>
      </c>
      <c r="BP201" s="81">
        <v>10</v>
      </c>
      <c r="BQ201" s="81">
        <v>62</v>
      </c>
      <c r="BS201" s="81">
        <v>24</v>
      </c>
      <c r="BT201" s="82">
        <v>40337</v>
      </c>
      <c r="BU201" s="81">
        <v>10</v>
      </c>
      <c r="BV201" s="81">
        <v>90</v>
      </c>
      <c r="CC201" s="82">
        <v>40365</v>
      </c>
      <c r="CD201" s="81">
        <v>28</v>
      </c>
      <c r="CE201" s="81">
        <v>10</v>
      </c>
      <c r="CF201" s="81">
        <v>105</v>
      </c>
    </row>
    <row r="202" spans="1:84">
      <c r="A202" s="81">
        <v>20</v>
      </c>
      <c r="B202" s="82">
        <v>40312</v>
      </c>
      <c r="C202" s="81">
        <v>71</v>
      </c>
      <c r="D202" s="81">
        <v>91</v>
      </c>
      <c r="AE202" s="81">
        <v>20</v>
      </c>
      <c r="AF202" s="82">
        <v>40312</v>
      </c>
      <c r="AG202" s="81">
        <v>41</v>
      </c>
      <c r="AH202" s="81">
        <v>99</v>
      </c>
      <c r="BN202" s="81">
        <v>22</v>
      </c>
      <c r="BO202" s="82">
        <v>40325</v>
      </c>
      <c r="BP202" s="81">
        <v>10</v>
      </c>
      <c r="BQ202" s="81">
        <v>68</v>
      </c>
      <c r="BS202" s="81">
        <v>24</v>
      </c>
      <c r="BT202" s="82">
        <v>40337</v>
      </c>
      <c r="BU202" s="81">
        <v>10</v>
      </c>
      <c r="BV202" s="81">
        <v>86</v>
      </c>
      <c r="CC202" s="82">
        <v>40365</v>
      </c>
      <c r="CD202" s="81">
        <v>28</v>
      </c>
      <c r="CE202" s="81">
        <v>10</v>
      </c>
      <c r="CF202" s="81">
        <v>101</v>
      </c>
    </row>
    <row r="203" spans="1:84">
      <c r="A203" s="81">
        <v>20</v>
      </c>
      <c r="B203" s="82">
        <v>40312</v>
      </c>
      <c r="C203" s="81">
        <v>71</v>
      </c>
      <c r="D203" s="81">
        <v>103</v>
      </c>
      <c r="AE203" s="81">
        <v>20</v>
      </c>
      <c r="AF203" s="82">
        <v>40312</v>
      </c>
      <c r="AG203" s="81">
        <v>41</v>
      </c>
      <c r="AH203" s="81">
        <v>120</v>
      </c>
      <c r="BN203" s="81">
        <v>22</v>
      </c>
      <c r="BO203" s="82">
        <v>40325</v>
      </c>
      <c r="BP203" s="81">
        <v>10</v>
      </c>
      <c r="BQ203" s="81">
        <v>80</v>
      </c>
      <c r="BS203" s="81">
        <v>24</v>
      </c>
      <c r="BT203" s="82">
        <v>40337</v>
      </c>
      <c r="BU203" s="81">
        <v>10</v>
      </c>
      <c r="BV203" s="81">
        <v>100</v>
      </c>
      <c r="CC203" s="82">
        <v>40365</v>
      </c>
      <c r="CD203" s="81">
        <v>28</v>
      </c>
      <c r="CE203" s="81">
        <v>10</v>
      </c>
      <c r="CF203" s="81">
        <v>104</v>
      </c>
    </row>
    <row r="204" spans="1:84">
      <c r="A204" s="81">
        <v>20</v>
      </c>
      <c r="B204" s="82">
        <v>40313</v>
      </c>
      <c r="C204" s="81">
        <v>71</v>
      </c>
      <c r="D204" s="81">
        <v>153</v>
      </c>
      <c r="AE204" s="81">
        <v>20</v>
      </c>
      <c r="AF204" s="82">
        <v>40312</v>
      </c>
      <c r="AG204" s="81">
        <v>41</v>
      </c>
      <c r="AH204" s="81">
        <v>110</v>
      </c>
      <c r="BN204" s="81">
        <v>22</v>
      </c>
      <c r="BO204" s="82">
        <v>40325</v>
      </c>
      <c r="BP204" s="81">
        <v>10</v>
      </c>
      <c r="BQ204" s="81">
        <v>75</v>
      </c>
      <c r="BS204" s="81">
        <v>24</v>
      </c>
      <c r="BT204" s="82">
        <v>40337</v>
      </c>
      <c r="BU204" s="81">
        <v>10</v>
      </c>
      <c r="BV204" s="81">
        <v>85</v>
      </c>
      <c r="CC204" s="82">
        <v>40365</v>
      </c>
      <c r="CD204" s="81">
        <v>28</v>
      </c>
      <c r="CE204" s="81">
        <v>10</v>
      </c>
      <c r="CF204" s="81">
        <v>105</v>
      </c>
    </row>
    <row r="205" spans="1:84">
      <c r="A205" s="81">
        <v>20</v>
      </c>
      <c r="B205" s="82">
        <v>40313</v>
      </c>
      <c r="C205" s="81">
        <v>71</v>
      </c>
      <c r="D205" s="81">
        <v>185</v>
      </c>
      <c r="AE205" s="81">
        <v>20</v>
      </c>
      <c r="AF205" s="82">
        <v>40312</v>
      </c>
      <c r="AG205" s="81">
        <v>41</v>
      </c>
      <c r="AH205" s="81">
        <v>101</v>
      </c>
      <c r="BN205" s="81">
        <v>22</v>
      </c>
      <c r="BO205" s="82">
        <v>40325</v>
      </c>
      <c r="BP205" s="81">
        <v>10</v>
      </c>
      <c r="BQ205" s="81">
        <v>80</v>
      </c>
      <c r="BS205" s="81">
        <v>24</v>
      </c>
      <c r="BT205" s="82">
        <v>40337</v>
      </c>
      <c r="BU205" s="81">
        <v>10</v>
      </c>
      <c r="BV205" s="81">
        <v>88</v>
      </c>
      <c r="CC205" s="82">
        <v>40365</v>
      </c>
      <c r="CD205" s="81">
        <v>28</v>
      </c>
      <c r="CE205" s="81">
        <v>10</v>
      </c>
      <c r="CF205" s="81">
        <v>99</v>
      </c>
    </row>
    <row r="206" spans="1:84">
      <c r="A206" s="81">
        <v>20</v>
      </c>
      <c r="B206" s="82">
        <v>40313</v>
      </c>
      <c r="C206" s="81">
        <v>71</v>
      </c>
      <c r="D206" s="81">
        <v>187</v>
      </c>
      <c r="AE206" s="81">
        <v>20</v>
      </c>
      <c r="AF206" s="82">
        <v>40312</v>
      </c>
      <c r="AG206" s="81">
        <v>41</v>
      </c>
      <c r="AH206" s="81">
        <v>110</v>
      </c>
      <c r="BN206" s="81">
        <v>22</v>
      </c>
      <c r="BO206" s="82">
        <v>40325</v>
      </c>
      <c r="BP206" s="81">
        <v>10</v>
      </c>
      <c r="BQ206" s="81">
        <v>68</v>
      </c>
      <c r="BS206" s="81">
        <v>24</v>
      </c>
      <c r="BT206" s="82">
        <v>40337</v>
      </c>
      <c r="BU206" s="81">
        <v>10</v>
      </c>
      <c r="BV206" s="81">
        <v>89</v>
      </c>
      <c r="CC206" s="82">
        <v>40365</v>
      </c>
      <c r="CD206" s="81">
        <v>28</v>
      </c>
      <c r="CE206" s="81">
        <v>10</v>
      </c>
      <c r="CF206" s="81">
        <v>83</v>
      </c>
    </row>
    <row r="207" spans="1:84">
      <c r="A207" s="81">
        <v>20</v>
      </c>
      <c r="B207" s="82">
        <v>40313</v>
      </c>
      <c r="C207" s="81">
        <v>71</v>
      </c>
      <c r="D207" s="81">
        <v>110</v>
      </c>
      <c r="AE207" s="81">
        <v>20</v>
      </c>
      <c r="AF207" s="82">
        <v>40312</v>
      </c>
      <c r="AG207" s="81">
        <v>41</v>
      </c>
      <c r="AH207" s="81">
        <v>115</v>
      </c>
      <c r="BN207" s="81">
        <v>22</v>
      </c>
      <c r="BO207" s="82">
        <v>40325</v>
      </c>
      <c r="BP207" s="81">
        <v>10</v>
      </c>
      <c r="BQ207" s="81">
        <v>75</v>
      </c>
      <c r="BS207" s="81">
        <v>24</v>
      </c>
      <c r="BT207" s="82">
        <v>40337</v>
      </c>
      <c r="BU207" s="81">
        <v>10</v>
      </c>
      <c r="BV207" s="81">
        <v>90</v>
      </c>
      <c r="CC207" s="82">
        <v>40365</v>
      </c>
      <c r="CD207" s="81">
        <v>28</v>
      </c>
      <c r="CE207" s="81">
        <v>10</v>
      </c>
      <c r="CF207" s="81">
        <v>97</v>
      </c>
    </row>
    <row r="208" spans="1:84">
      <c r="A208" s="81">
        <v>20</v>
      </c>
      <c r="B208" s="82">
        <v>40313</v>
      </c>
      <c r="C208" s="81">
        <v>71</v>
      </c>
      <c r="D208" s="81">
        <v>111</v>
      </c>
      <c r="AE208" s="81">
        <v>20</v>
      </c>
      <c r="AF208" s="82">
        <v>40312</v>
      </c>
      <c r="AG208" s="81">
        <v>41</v>
      </c>
      <c r="AH208" s="81">
        <v>115</v>
      </c>
      <c r="BN208" s="81">
        <v>22</v>
      </c>
      <c r="BO208" s="82">
        <v>40325</v>
      </c>
      <c r="BP208" s="81">
        <v>10</v>
      </c>
      <c r="BQ208" s="81">
        <v>68</v>
      </c>
      <c r="BS208" s="81">
        <v>24</v>
      </c>
      <c r="BT208" s="82">
        <v>40337</v>
      </c>
      <c r="BU208" s="81">
        <v>10</v>
      </c>
      <c r="BV208" s="81">
        <v>88</v>
      </c>
      <c r="CC208" s="82">
        <v>40365</v>
      </c>
      <c r="CD208" s="81">
        <v>28</v>
      </c>
      <c r="CE208" s="81">
        <v>10</v>
      </c>
      <c r="CF208" s="81">
        <v>104</v>
      </c>
    </row>
    <row r="209" spans="1:84">
      <c r="A209" s="81">
        <v>20</v>
      </c>
      <c r="B209" s="82">
        <v>40313</v>
      </c>
      <c r="C209" s="81">
        <v>71</v>
      </c>
      <c r="D209" s="81">
        <v>102</v>
      </c>
      <c r="AE209" s="81">
        <v>20</v>
      </c>
      <c r="AF209" s="82">
        <v>40312</v>
      </c>
      <c r="AG209" s="81">
        <v>41</v>
      </c>
      <c r="AH209" s="81">
        <v>101</v>
      </c>
      <c r="BN209" s="81">
        <v>22</v>
      </c>
      <c r="BO209" s="82">
        <v>40325</v>
      </c>
      <c r="BP209" s="81">
        <v>10</v>
      </c>
      <c r="BQ209" s="81">
        <v>80</v>
      </c>
      <c r="BS209" s="81">
        <v>24</v>
      </c>
      <c r="BT209" s="82">
        <v>40337</v>
      </c>
      <c r="BU209" s="81">
        <v>10</v>
      </c>
      <c r="BV209" s="81">
        <v>89</v>
      </c>
      <c r="CC209" s="82">
        <v>40365</v>
      </c>
      <c r="CD209" s="81">
        <v>28</v>
      </c>
      <c r="CE209" s="81">
        <v>10</v>
      </c>
      <c r="CF209" s="81">
        <v>89</v>
      </c>
    </row>
    <row r="210" spans="1:84">
      <c r="A210" s="81">
        <v>20</v>
      </c>
      <c r="B210" s="82">
        <v>40313</v>
      </c>
      <c r="C210" s="81">
        <v>71</v>
      </c>
      <c r="D210" s="81">
        <v>99</v>
      </c>
      <c r="AE210" s="81">
        <v>20</v>
      </c>
      <c r="AF210" s="82">
        <v>40312</v>
      </c>
      <c r="AG210" s="81">
        <v>41</v>
      </c>
      <c r="AH210" s="81">
        <v>110</v>
      </c>
      <c r="BN210" s="81">
        <v>22</v>
      </c>
      <c r="BO210" s="82">
        <v>40325</v>
      </c>
      <c r="BP210" s="81">
        <v>10</v>
      </c>
      <c r="BQ210" s="81">
        <v>64</v>
      </c>
      <c r="BS210" s="81">
        <v>24</v>
      </c>
      <c r="BT210" s="82">
        <v>40337</v>
      </c>
      <c r="BU210" s="81">
        <v>10</v>
      </c>
      <c r="BV210" s="81">
        <v>98</v>
      </c>
      <c r="CC210" s="82">
        <v>40365</v>
      </c>
      <c r="CD210" s="81">
        <v>28</v>
      </c>
      <c r="CE210" s="81">
        <v>10</v>
      </c>
      <c r="CF210" s="81">
        <v>96</v>
      </c>
    </row>
    <row r="211" spans="1:84">
      <c r="A211" s="81">
        <v>20</v>
      </c>
      <c r="B211" s="82">
        <v>40313</v>
      </c>
      <c r="C211" s="81">
        <v>71</v>
      </c>
      <c r="D211" s="81">
        <v>101</v>
      </c>
      <c r="AE211" s="81">
        <v>20</v>
      </c>
      <c r="AF211" s="82">
        <v>40312</v>
      </c>
      <c r="AG211" s="81">
        <v>41</v>
      </c>
      <c r="AH211" s="81">
        <v>120</v>
      </c>
      <c r="BN211" s="81">
        <v>22</v>
      </c>
      <c r="BO211" s="82">
        <v>40325</v>
      </c>
      <c r="BP211" s="81">
        <v>10</v>
      </c>
      <c r="BQ211" s="81">
        <v>80</v>
      </c>
      <c r="BS211" s="81">
        <v>24</v>
      </c>
      <c r="BT211" s="82">
        <v>40338</v>
      </c>
      <c r="BU211" s="81">
        <v>10</v>
      </c>
      <c r="BV211" s="81">
        <v>95</v>
      </c>
      <c r="CC211" s="82">
        <v>40367</v>
      </c>
      <c r="CD211" s="81">
        <v>28</v>
      </c>
      <c r="CE211" s="81">
        <v>10</v>
      </c>
      <c r="CF211" s="81">
        <v>103</v>
      </c>
    </row>
    <row r="212" spans="1:84">
      <c r="A212" s="81">
        <v>20</v>
      </c>
      <c r="B212" s="82">
        <v>40313</v>
      </c>
      <c r="C212" s="81">
        <v>71</v>
      </c>
      <c r="D212" s="81">
        <v>106</v>
      </c>
      <c r="AE212" s="81">
        <v>20</v>
      </c>
      <c r="AF212" s="82">
        <v>40312</v>
      </c>
      <c r="AG212" s="81">
        <v>41</v>
      </c>
      <c r="AH212" s="81">
        <v>116</v>
      </c>
      <c r="BN212" s="81">
        <v>22</v>
      </c>
      <c r="BO212" s="82">
        <v>40326</v>
      </c>
      <c r="BP212" s="81">
        <v>10</v>
      </c>
      <c r="BQ212" s="81">
        <v>83</v>
      </c>
      <c r="BS212" s="81">
        <v>24</v>
      </c>
      <c r="BT212" s="82">
        <v>40338</v>
      </c>
      <c r="BU212" s="81">
        <v>10</v>
      </c>
      <c r="BV212" s="81">
        <v>88</v>
      </c>
      <c r="CC212" s="82">
        <v>40367</v>
      </c>
      <c r="CD212" s="81">
        <v>28</v>
      </c>
      <c r="CE212" s="81">
        <v>10</v>
      </c>
      <c r="CF212" s="81">
        <v>94</v>
      </c>
    </row>
    <row r="213" spans="1:84">
      <c r="A213" s="81">
        <v>20</v>
      </c>
      <c r="B213" s="82">
        <v>40314</v>
      </c>
      <c r="C213" s="81">
        <v>71</v>
      </c>
      <c r="D213" s="81">
        <v>100</v>
      </c>
      <c r="AE213" s="81">
        <v>20</v>
      </c>
      <c r="AF213" s="82">
        <v>40312</v>
      </c>
      <c r="AG213" s="81">
        <v>41</v>
      </c>
      <c r="AH213" s="81">
        <v>105</v>
      </c>
      <c r="BN213" s="81">
        <v>22</v>
      </c>
      <c r="BO213" s="82">
        <v>40326</v>
      </c>
      <c r="BP213" s="81">
        <v>10</v>
      </c>
      <c r="BQ213" s="81">
        <v>69</v>
      </c>
      <c r="BS213" s="81">
        <v>24</v>
      </c>
      <c r="BT213" s="82">
        <v>40338</v>
      </c>
      <c r="BU213" s="81">
        <v>10</v>
      </c>
      <c r="BV213" s="81">
        <v>91</v>
      </c>
      <c r="CC213" s="82">
        <v>40379</v>
      </c>
      <c r="CD213" s="81">
        <v>30</v>
      </c>
      <c r="CE213" s="81">
        <v>10</v>
      </c>
      <c r="CF213" s="81">
        <v>84</v>
      </c>
    </row>
    <row r="214" spans="1:84">
      <c r="A214" s="81">
        <v>20</v>
      </c>
      <c r="B214" s="82">
        <v>40314</v>
      </c>
      <c r="C214" s="81">
        <v>71</v>
      </c>
      <c r="D214" s="81">
        <v>173</v>
      </c>
      <c r="AE214" s="81">
        <v>20</v>
      </c>
      <c r="AF214" s="82">
        <v>40312</v>
      </c>
      <c r="AG214" s="81">
        <v>41</v>
      </c>
      <c r="AH214" s="81">
        <v>96</v>
      </c>
      <c r="BN214" s="81">
        <v>22</v>
      </c>
      <c r="BO214" s="82">
        <v>40326</v>
      </c>
      <c r="BP214" s="81">
        <v>10</v>
      </c>
      <c r="BQ214" s="81">
        <v>59</v>
      </c>
      <c r="BS214" s="81">
        <v>24</v>
      </c>
      <c r="BT214" s="82">
        <v>40338</v>
      </c>
      <c r="BU214" s="81">
        <v>10</v>
      </c>
      <c r="BV214" s="81">
        <v>92</v>
      </c>
    </row>
    <row r="215" spans="1:84">
      <c r="A215" s="81">
        <v>20</v>
      </c>
      <c r="B215" s="82">
        <v>40314</v>
      </c>
      <c r="C215" s="81">
        <v>71</v>
      </c>
      <c r="D215" s="81">
        <v>169</v>
      </c>
      <c r="AE215" s="81">
        <v>20</v>
      </c>
      <c r="AF215" s="82">
        <v>40312</v>
      </c>
      <c r="AG215" s="81">
        <v>41</v>
      </c>
      <c r="AH215" s="81">
        <v>107</v>
      </c>
      <c r="BN215" s="81">
        <v>22</v>
      </c>
      <c r="BO215" s="82">
        <v>40326</v>
      </c>
      <c r="BP215" s="81">
        <v>10</v>
      </c>
      <c r="BQ215" s="81">
        <v>67</v>
      </c>
      <c r="BS215" s="81">
        <v>24</v>
      </c>
      <c r="BT215" s="82">
        <v>40338</v>
      </c>
      <c r="BU215" s="81">
        <v>10</v>
      </c>
      <c r="BV215" s="81">
        <v>86</v>
      </c>
    </row>
    <row r="216" spans="1:84">
      <c r="A216" s="81">
        <v>20</v>
      </c>
      <c r="B216" s="82">
        <v>40314</v>
      </c>
      <c r="C216" s="81">
        <v>71</v>
      </c>
      <c r="D216" s="81">
        <v>142</v>
      </c>
      <c r="AE216" s="81">
        <v>20</v>
      </c>
      <c r="AF216" s="82">
        <v>40312</v>
      </c>
      <c r="AG216" s="81">
        <v>41</v>
      </c>
      <c r="AH216" s="81">
        <v>89</v>
      </c>
      <c r="BN216" s="81">
        <v>22</v>
      </c>
      <c r="BO216" s="82">
        <v>40326</v>
      </c>
      <c r="BP216" s="81">
        <v>10</v>
      </c>
      <c r="BQ216" s="81">
        <v>80</v>
      </c>
      <c r="BS216" s="81">
        <v>24</v>
      </c>
      <c r="BT216" s="82">
        <v>40338</v>
      </c>
      <c r="BU216" s="81">
        <v>10</v>
      </c>
      <c r="BV216" s="81">
        <v>88</v>
      </c>
    </row>
    <row r="217" spans="1:84">
      <c r="A217" s="81">
        <v>20</v>
      </c>
      <c r="B217" s="82">
        <v>40314</v>
      </c>
      <c r="C217" s="81">
        <v>71</v>
      </c>
      <c r="D217" s="81">
        <v>106</v>
      </c>
      <c r="AE217" s="81">
        <v>20</v>
      </c>
      <c r="AF217" s="82">
        <v>40313</v>
      </c>
      <c r="AG217" s="81">
        <v>41</v>
      </c>
      <c r="AH217" s="81">
        <v>128</v>
      </c>
      <c r="BN217" s="81">
        <v>22</v>
      </c>
      <c r="BO217" s="82">
        <v>40326</v>
      </c>
      <c r="BP217" s="81">
        <v>10</v>
      </c>
      <c r="BQ217" s="81">
        <v>84</v>
      </c>
      <c r="BS217" s="81">
        <v>24</v>
      </c>
      <c r="BT217" s="82">
        <v>40338</v>
      </c>
      <c r="BU217" s="81">
        <v>10</v>
      </c>
      <c r="BV217" s="81">
        <v>99</v>
      </c>
    </row>
    <row r="218" spans="1:84">
      <c r="A218" s="81">
        <v>20</v>
      </c>
      <c r="B218" s="82">
        <v>40314</v>
      </c>
      <c r="C218" s="81">
        <v>71</v>
      </c>
      <c r="D218" s="81">
        <v>168</v>
      </c>
      <c r="AE218" s="81">
        <v>20</v>
      </c>
      <c r="AF218" s="82">
        <v>40313</v>
      </c>
      <c r="AG218" s="81">
        <v>41</v>
      </c>
      <c r="AH218" s="81">
        <v>123</v>
      </c>
      <c r="BN218" s="81">
        <v>22</v>
      </c>
      <c r="BO218" s="82">
        <v>40326</v>
      </c>
      <c r="BP218" s="81">
        <v>10</v>
      </c>
      <c r="BQ218" s="81">
        <v>81</v>
      </c>
      <c r="BS218" s="81">
        <v>24</v>
      </c>
      <c r="BT218" s="82">
        <v>40338</v>
      </c>
      <c r="BU218" s="81">
        <v>10</v>
      </c>
      <c r="BV218" s="81">
        <v>82</v>
      </c>
    </row>
    <row r="219" spans="1:84">
      <c r="A219" s="81">
        <v>20</v>
      </c>
      <c r="B219" s="82">
        <v>40314</v>
      </c>
      <c r="C219" s="81">
        <v>71</v>
      </c>
      <c r="D219" s="81">
        <v>158</v>
      </c>
      <c r="AE219" s="81">
        <v>20</v>
      </c>
      <c r="AF219" s="82">
        <v>40313</v>
      </c>
      <c r="AG219" s="81">
        <v>41</v>
      </c>
      <c r="AH219" s="81">
        <v>102</v>
      </c>
      <c r="BN219" s="81">
        <v>22</v>
      </c>
      <c r="BO219" s="82">
        <v>40326</v>
      </c>
      <c r="BP219" s="81">
        <v>10</v>
      </c>
      <c r="BQ219" s="81">
        <v>75</v>
      </c>
      <c r="BS219" s="81">
        <v>24</v>
      </c>
      <c r="BT219" s="82">
        <v>40338</v>
      </c>
      <c r="BU219" s="81">
        <v>10</v>
      </c>
      <c r="BV219" s="81">
        <v>97</v>
      </c>
    </row>
    <row r="220" spans="1:84">
      <c r="A220" s="81">
        <v>21</v>
      </c>
      <c r="B220" s="82">
        <v>40315</v>
      </c>
      <c r="C220" s="81">
        <v>71</v>
      </c>
      <c r="D220" s="81">
        <v>155</v>
      </c>
      <c r="AE220" s="81">
        <v>20</v>
      </c>
      <c r="AF220" s="82">
        <v>40313</v>
      </c>
      <c r="AG220" s="81">
        <v>41</v>
      </c>
      <c r="AH220" s="81">
        <v>100</v>
      </c>
      <c r="BN220" s="81">
        <v>22</v>
      </c>
      <c r="BO220" s="82">
        <v>40326</v>
      </c>
      <c r="BP220" s="81">
        <v>10</v>
      </c>
      <c r="BQ220" s="81">
        <v>77</v>
      </c>
      <c r="BS220" s="81">
        <v>24</v>
      </c>
      <c r="BT220" s="82">
        <v>40338</v>
      </c>
      <c r="BU220" s="81">
        <v>10</v>
      </c>
      <c r="BV220" s="81">
        <v>86</v>
      </c>
    </row>
    <row r="221" spans="1:84">
      <c r="A221" s="81">
        <v>21</v>
      </c>
      <c r="B221" s="82">
        <v>40315</v>
      </c>
      <c r="C221" s="81">
        <v>71</v>
      </c>
      <c r="D221" s="81">
        <v>179</v>
      </c>
      <c r="AE221" s="81">
        <v>20</v>
      </c>
      <c r="AF221" s="82">
        <v>40313</v>
      </c>
      <c r="AG221" s="81">
        <v>41</v>
      </c>
      <c r="AH221" s="81">
        <v>106</v>
      </c>
      <c r="BN221" s="81">
        <v>22</v>
      </c>
      <c r="BO221" s="82">
        <v>40326</v>
      </c>
      <c r="BP221" s="81">
        <v>10</v>
      </c>
      <c r="BQ221" s="81">
        <v>76</v>
      </c>
      <c r="BS221" s="81">
        <v>24</v>
      </c>
      <c r="BT221" s="82">
        <v>40338</v>
      </c>
      <c r="BU221" s="81">
        <v>10</v>
      </c>
      <c r="BV221" s="81">
        <v>105</v>
      </c>
    </row>
    <row r="222" spans="1:84">
      <c r="A222" s="81">
        <v>21</v>
      </c>
      <c r="B222" s="82">
        <v>40315</v>
      </c>
      <c r="C222" s="81">
        <v>71</v>
      </c>
      <c r="D222" s="81">
        <v>164</v>
      </c>
      <c r="AE222" s="81">
        <v>20</v>
      </c>
      <c r="AF222" s="82">
        <v>40313</v>
      </c>
      <c r="AG222" s="81">
        <v>41</v>
      </c>
      <c r="AH222" s="81">
        <v>107</v>
      </c>
      <c r="BN222" s="81">
        <v>22</v>
      </c>
      <c r="BO222" s="82">
        <v>40327</v>
      </c>
      <c r="BP222" s="81">
        <v>10</v>
      </c>
      <c r="BQ222" s="81">
        <v>68</v>
      </c>
      <c r="BS222" s="81">
        <v>24</v>
      </c>
      <c r="BT222" s="82">
        <v>40338</v>
      </c>
      <c r="BU222" s="81">
        <v>10</v>
      </c>
      <c r="BV222" s="81">
        <v>98</v>
      </c>
    </row>
    <row r="223" spans="1:84">
      <c r="A223" s="81">
        <v>21</v>
      </c>
      <c r="B223" s="82">
        <v>40315</v>
      </c>
      <c r="C223" s="81">
        <v>71</v>
      </c>
      <c r="D223" s="81">
        <v>160</v>
      </c>
      <c r="AE223" s="81">
        <v>20</v>
      </c>
      <c r="AF223" s="82">
        <v>40313</v>
      </c>
      <c r="AG223" s="81">
        <v>41</v>
      </c>
      <c r="AH223" s="81">
        <v>110</v>
      </c>
      <c r="BN223" s="81">
        <v>22</v>
      </c>
      <c r="BO223" s="82">
        <v>40327</v>
      </c>
      <c r="BP223" s="81">
        <v>10</v>
      </c>
      <c r="BQ223" s="81">
        <v>78</v>
      </c>
      <c r="BS223" s="81">
        <v>24</v>
      </c>
      <c r="BT223" s="82">
        <v>40338</v>
      </c>
      <c r="BU223" s="81">
        <v>10</v>
      </c>
      <c r="BV223" s="81">
        <v>97</v>
      </c>
    </row>
    <row r="224" spans="1:84">
      <c r="A224" s="81">
        <v>21</v>
      </c>
      <c r="B224" s="82">
        <v>40315</v>
      </c>
      <c r="C224" s="81">
        <v>71</v>
      </c>
      <c r="D224" s="81">
        <v>145</v>
      </c>
      <c r="AE224" s="81">
        <v>20</v>
      </c>
      <c r="AF224" s="82">
        <v>40313</v>
      </c>
      <c r="AG224" s="81">
        <v>41</v>
      </c>
      <c r="AH224" s="81">
        <v>115</v>
      </c>
      <c r="BN224" s="81">
        <v>22</v>
      </c>
      <c r="BO224" s="82">
        <v>40327</v>
      </c>
      <c r="BP224" s="81">
        <v>10</v>
      </c>
      <c r="BQ224" s="81">
        <v>80</v>
      </c>
      <c r="BS224" s="81">
        <v>24</v>
      </c>
      <c r="BT224" s="82">
        <v>40338</v>
      </c>
      <c r="BU224" s="81">
        <v>10</v>
      </c>
      <c r="BV224" s="81">
        <v>101</v>
      </c>
    </row>
    <row r="225" spans="1:74">
      <c r="A225" s="81">
        <v>21</v>
      </c>
      <c r="B225" s="82">
        <v>40315</v>
      </c>
      <c r="C225" s="81">
        <v>71</v>
      </c>
      <c r="D225" s="81">
        <v>112</v>
      </c>
      <c r="AE225" s="81">
        <v>20</v>
      </c>
      <c r="AF225" s="82">
        <v>40313</v>
      </c>
      <c r="AG225" s="81">
        <v>41</v>
      </c>
      <c r="AH225" s="81">
        <v>107</v>
      </c>
      <c r="BN225" s="81">
        <v>22</v>
      </c>
      <c r="BO225" s="82">
        <v>40327</v>
      </c>
      <c r="BP225" s="81">
        <v>10</v>
      </c>
      <c r="BQ225" s="81">
        <v>81</v>
      </c>
      <c r="BS225" s="81">
        <v>24</v>
      </c>
      <c r="BT225" s="82">
        <v>40338</v>
      </c>
      <c r="BU225" s="81">
        <v>10</v>
      </c>
      <c r="BV225" s="81">
        <v>90</v>
      </c>
    </row>
    <row r="226" spans="1:74">
      <c r="A226" s="81">
        <v>21</v>
      </c>
      <c r="B226" s="82">
        <v>40316</v>
      </c>
      <c r="C226" s="81">
        <v>71</v>
      </c>
      <c r="D226" s="81">
        <v>171</v>
      </c>
      <c r="AE226" s="81">
        <v>20</v>
      </c>
      <c r="AF226" s="82">
        <v>40313</v>
      </c>
      <c r="AG226" s="81">
        <v>41</v>
      </c>
      <c r="AH226" s="81">
        <v>110</v>
      </c>
      <c r="BN226" s="81">
        <v>22</v>
      </c>
      <c r="BO226" s="82">
        <v>40327</v>
      </c>
      <c r="BP226" s="81">
        <v>10</v>
      </c>
      <c r="BQ226" s="81">
        <v>76</v>
      </c>
      <c r="BS226" s="81">
        <v>24</v>
      </c>
      <c r="BT226" s="82">
        <v>40338</v>
      </c>
      <c r="BU226" s="81">
        <v>10</v>
      </c>
      <c r="BV226" s="81">
        <v>93</v>
      </c>
    </row>
    <row r="227" spans="1:74">
      <c r="A227" s="81">
        <v>21</v>
      </c>
      <c r="B227" s="82">
        <v>40316</v>
      </c>
      <c r="C227" s="81">
        <v>71</v>
      </c>
      <c r="D227" s="81">
        <v>182</v>
      </c>
      <c r="AE227" s="81">
        <v>20</v>
      </c>
      <c r="AF227" s="82">
        <v>40313</v>
      </c>
      <c r="AG227" s="81">
        <v>41</v>
      </c>
      <c r="AH227" s="81">
        <v>113</v>
      </c>
      <c r="BN227" s="81">
        <v>22</v>
      </c>
      <c r="BO227" s="82">
        <v>40327</v>
      </c>
      <c r="BP227" s="81">
        <v>10</v>
      </c>
      <c r="BQ227" s="81">
        <v>79</v>
      </c>
      <c r="BS227" s="81">
        <v>24</v>
      </c>
      <c r="BT227" s="82">
        <v>40338</v>
      </c>
      <c r="BU227" s="81">
        <v>10</v>
      </c>
      <c r="BV227" s="81">
        <v>91</v>
      </c>
    </row>
    <row r="228" spans="1:74">
      <c r="A228" s="81">
        <v>21</v>
      </c>
      <c r="B228" s="82">
        <v>40316</v>
      </c>
      <c r="C228" s="81">
        <v>71</v>
      </c>
      <c r="D228" s="81">
        <v>161</v>
      </c>
      <c r="AE228" s="81">
        <v>20</v>
      </c>
      <c r="AF228" s="82">
        <v>40313</v>
      </c>
      <c r="AG228" s="81">
        <v>41</v>
      </c>
      <c r="AH228" s="81">
        <v>109</v>
      </c>
      <c r="BN228" s="81">
        <v>22</v>
      </c>
      <c r="BO228" s="82">
        <v>40327</v>
      </c>
      <c r="BP228" s="81">
        <v>10</v>
      </c>
      <c r="BQ228" s="81">
        <v>85</v>
      </c>
      <c r="BS228" s="81">
        <v>24</v>
      </c>
      <c r="BT228" s="82">
        <v>40339</v>
      </c>
      <c r="BU228" s="81">
        <v>10</v>
      </c>
      <c r="BV228" s="81">
        <v>84</v>
      </c>
    </row>
    <row r="229" spans="1:74">
      <c r="A229" s="81">
        <v>21</v>
      </c>
      <c r="B229" s="82">
        <v>40316</v>
      </c>
      <c r="C229" s="81">
        <v>71</v>
      </c>
      <c r="D229" s="81">
        <v>109</v>
      </c>
      <c r="AE229" s="81">
        <v>20</v>
      </c>
      <c r="AF229" s="82">
        <v>40313</v>
      </c>
      <c r="AG229" s="81">
        <v>41</v>
      </c>
      <c r="AH229" s="81">
        <v>125</v>
      </c>
      <c r="BN229" s="81">
        <v>22</v>
      </c>
      <c r="BO229" s="82">
        <v>40327</v>
      </c>
      <c r="BP229" s="81">
        <v>10</v>
      </c>
      <c r="BQ229" s="81">
        <v>70</v>
      </c>
      <c r="BS229" s="81">
        <v>24</v>
      </c>
      <c r="BT229" s="82">
        <v>40339</v>
      </c>
      <c r="BU229" s="81">
        <v>10</v>
      </c>
      <c r="BV229" s="81">
        <v>84</v>
      </c>
    </row>
    <row r="230" spans="1:74">
      <c r="A230" s="81">
        <v>21</v>
      </c>
      <c r="B230" s="82">
        <v>40317</v>
      </c>
      <c r="C230" s="81">
        <v>71</v>
      </c>
      <c r="D230" s="81">
        <v>185</v>
      </c>
      <c r="AE230" s="81">
        <v>20</v>
      </c>
      <c r="AF230" s="82">
        <v>40313</v>
      </c>
      <c r="AG230" s="81">
        <v>41</v>
      </c>
      <c r="AH230" s="81">
        <v>121</v>
      </c>
      <c r="BN230" s="81">
        <v>22</v>
      </c>
      <c r="BO230" s="82">
        <v>40327</v>
      </c>
      <c r="BP230" s="81">
        <v>10</v>
      </c>
      <c r="BQ230" s="81">
        <v>70</v>
      </c>
      <c r="BS230" s="81">
        <v>24</v>
      </c>
      <c r="BT230" s="82">
        <v>40339</v>
      </c>
      <c r="BU230" s="81">
        <v>10</v>
      </c>
      <c r="BV230" s="81">
        <v>91</v>
      </c>
    </row>
    <row r="231" spans="1:74">
      <c r="A231" s="81">
        <v>21</v>
      </c>
      <c r="B231" s="82">
        <v>40317</v>
      </c>
      <c r="C231" s="81">
        <v>71</v>
      </c>
      <c r="D231" s="81">
        <v>166</v>
      </c>
      <c r="AE231" s="81">
        <v>20</v>
      </c>
      <c r="AF231" s="82">
        <v>40313</v>
      </c>
      <c r="AG231" s="81">
        <v>41</v>
      </c>
      <c r="AH231" s="81">
        <v>108</v>
      </c>
      <c r="BN231" s="81">
        <v>22</v>
      </c>
      <c r="BO231" s="82">
        <v>40327</v>
      </c>
      <c r="BP231" s="81">
        <v>10</v>
      </c>
      <c r="BQ231" s="81">
        <v>77</v>
      </c>
      <c r="BS231" s="81">
        <v>24</v>
      </c>
      <c r="BT231" s="82">
        <v>40339</v>
      </c>
      <c r="BU231" s="81">
        <v>10</v>
      </c>
      <c r="BV231" s="81">
        <v>94</v>
      </c>
    </row>
    <row r="232" spans="1:74">
      <c r="A232" s="81">
        <v>21</v>
      </c>
      <c r="B232" s="82">
        <v>40317</v>
      </c>
      <c r="C232" s="81">
        <v>71</v>
      </c>
      <c r="D232" s="81">
        <v>141</v>
      </c>
      <c r="AE232" s="81">
        <v>20</v>
      </c>
      <c r="AF232" s="82">
        <v>40313</v>
      </c>
      <c r="AG232" s="81">
        <v>41</v>
      </c>
      <c r="AH232" s="81">
        <v>113</v>
      </c>
      <c r="BN232" s="81">
        <v>22</v>
      </c>
      <c r="BO232" s="82">
        <v>40327</v>
      </c>
      <c r="BP232" s="81">
        <v>10</v>
      </c>
      <c r="BQ232" s="81">
        <v>63</v>
      </c>
      <c r="BS232" s="81">
        <v>24</v>
      </c>
      <c r="BT232" s="82">
        <v>40339</v>
      </c>
      <c r="BU232" s="81">
        <v>10</v>
      </c>
      <c r="BV232" s="81">
        <v>91</v>
      </c>
    </row>
    <row r="233" spans="1:74">
      <c r="A233" s="81">
        <v>21</v>
      </c>
      <c r="B233" s="82">
        <v>40317</v>
      </c>
      <c r="C233" s="81">
        <v>71</v>
      </c>
      <c r="D233" s="81">
        <v>174</v>
      </c>
      <c r="AE233" s="81">
        <v>20</v>
      </c>
      <c r="AF233" s="82">
        <v>40313</v>
      </c>
      <c r="AG233" s="81">
        <v>41</v>
      </c>
      <c r="AH233" s="81">
        <v>123</v>
      </c>
      <c r="BN233" s="81">
        <v>22</v>
      </c>
      <c r="BO233" s="82">
        <v>40327</v>
      </c>
      <c r="BP233" s="81">
        <v>10</v>
      </c>
      <c r="BQ233" s="81">
        <v>72</v>
      </c>
      <c r="BS233" s="81">
        <v>24</v>
      </c>
      <c r="BT233" s="82">
        <v>40339</v>
      </c>
      <c r="BU233" s="81">
        <v>10</v>
      </c>
      <c r="BV233" s="81">
        <v>85</v>
      </c>
    </row>
    <row r="234" spans="1:74">
      <c r="A234" s="81">
        <v>21</v>
      </c>
      <c r="B234" s="82">
        <v>40317</v>
      </c>
      <c r="C234" s="81">
        <v>71</v>
      </c>
      <c r="D234" s="81">
        <v>151</v>
      </c>
      <c r="AE234" s="81">
        <v>20</v>
      </c>
      <c r="AF234" s="82">
        <v>40313</v>
      </c>
      <c r="AG234" s="81">
        <v>41</v>
      </c>
      <c r="AH234" s="81">
        <v>108</v>
      </c>
      <c r="BN234" s="81">
        <v>22</v>
      </c>
      <c r="BO234" s="82">
        <v>40328</v>
      </c>
      <c r="BP234" s="81">
        <v>10</v>
      </c>
      <c r="BQ234" s="81">
        <v>73</v>
      </c>
      <c r="BS234" s="81">
        <v>24</v>
      </c>
      <c r="BT234" s="82">
        <v>40339</v>
      </c>
      <c r="BU234" s="81">
        <v>10</v>
      </c>
      <c r="BV234" s="81">
        <v>89</v>
      </c>
    </row>
    <row r="235" spans="1:74">
      <c r="A235" s="81">
        <v>21</v>
      </c>
      <c r="B235" s="82">
        <v>40317</v>
      </c>
      <c r="C235" s="81">
        <v>71</v>
      </c>
      <c r="D235" s="81">
        <v>152</v>
      </c>
      <c r="AE235" s="81">
        <v>20</v>
      </c>
      <c r="AF235" s="82">
        <v>40313</v>
      </c>
      <c r="AG235" s="81">
        <v>41</v>
      </c>
      <c r="AH235" s="81">
        <v>107</v>
      </c>
      <c r="BN235" s="81">
        <v>22</v>
      </c>
      <c r="BO235" s="82">
        <v>40328</v>
      </c>
      <c r="BP235" s="81">
        <v>10</v>
      </c>
      <c r="BQ235" s="81">
        <v>55</v>
      </c>
      <c r="BS235" s="81">
        <v>24</v>
      </c>
      <c r="BT235" s="82">
        <v>40339</v>
      </c>
      <c r="BU235" s="81">
        <v>10</v>
      </c>
      <c r="BV235" s="81">
        <v>90</v>
      </c>
    </row>
    <row r="236" spans="1:74">
      <c r="A236" s="81">
        <v>21</v>
      </c>
      <c r="B236" s="82">
        <v>40317</v>
      </c>
      <c r="C236" s="81">
        <v>71</v>
      </c>
      <c r="D236" s="81">
        <v>180</v>
      </c>
      <c r="AE236" s="81">
        <v>20</v>
      </c>
      <c r="AF236" s="82">
        <v>40313</v>
      </c>
      <c r="AG236" s="81">
        <v>41</v>
      </c>
      <c r="AH236" s="81">
        <v>100</v>
      </c>
      <c r="BN236" s="81">
        <v>22</v>
      </c>
      <c r="BO236" s="82">
        <v>40328</v>
      </c>
      <c r="BP236" s="81">
        <v>10</v>
      </c>
      <c r="BQ236" s="81">
        <v>68</v>
      </c>
      <c r="BS236" s="81">
        <v>24</v>
      </c>
      <c r="BT236" s="82">
        <v>40339</v>
      </c>
      <c r="BU236" s="81">
        <v>10</v>
      </c>
      <c r="BV236" s="81">
        <v>91</v>
      </c>
    </row>
    <row r="237" spans="1:74">
      <c r="A237" s="81">
        <v>21</v>
      </c>
      <c r="B237" s="82">
        <v>40317</v>
      </c>
      <c r="C237" s="81">
        <v>71</v>
      </c>
      <c r="D237" s="81">
        <v>170</v>
      </c>
      <c r="AE237" s="81">
        <v>20</v>
      </c>
      <c r="AF237" s="82">
        <v>40313</v>
      </c>
      <c r="AG237" s="81">
        <v>41</v>
      </c>
      <c r="AH237" s="81">
        <v>101</v>
      </c>
      <c r="BN237" s="81">
        <v>22</v>
      </c>
      <c r="BO237" s="82">
        <v>40328</v>
      </c>
      <c r="BP237" s="81">
        <v>10</v>
      </c>
      <c r="BQ237" s="81">
        <v>68</v>
      </c>
      <c r="BS237" s="81">
        <v>24</v>
      </c>
      <c r="BT237" s="82">
        <v>40339</v>
      </c>
      <c r="BU237" s="81">
        <v>10</v>
      </c>
      <c r="BV237" s="81">
        <v>87</v>
      </c>
    </row>
    <row r="238" spans="1:74">
      <c r="A238" s="81">
        <v>21</v>
      </c>
      <c r="B238" s="82">
        <v>40317</v>
      </c>
      <c r="C238" s="81">
        <v>71</v>
      </c>
      <c r="D238" s="81">
        <v>155</v>
      </c>
      <c r="AE238" s="81">
        <v>20</v>
      </c>
      <c r="AF238" s="82">
        <v>40313</v>
      </c>
      <c r="AG238" s="81">
        <v>41</v>
      </c>
      <c r="AH238" s="81">
        <v>110</v>
      </c>
      <c r="BN238" s="81">
        <v>22</v>
      </c>
      <c r="BO238" s="82">
        <v>40328</v>
      </c>
      <c r="BP238" s="81">
        <v>10</v>
      </c>
      <c r="BQ238" s="81">
        <v>82</v>
      </c>
      <c r="BS238" s="81">
        <v>24</v>
      </c>
      <c r="BT238" s="82">
        <v>40339</v>
      </c>
      <c r="BU238" s="81">
        <v>10</v>
      </c>
      <c r="BV238" s="81">
        <v>85</v>
      </c>
    </row>
    <row r="239" spans="1:74">
      <c r="A239" s="81">
        <v>21</v>
      </c>
      <c r="B239" s="82">
        <v>40317</v>
      </c>
      <c r="C239" s="81">
        <v>71</v>
      </c>
      <c r="D239" s="81">
        <v>182</v>
      </c>
      <c r="AE239" s="81">
        <v>20</v>
      </c>
      <c r="AF239" s="82">
        <v>40313</v>
      </c>
      <c r="AG239" s="81">
        <v>41</v>
      </c>
      <c r="AH239" s="81">
        <v>134</v>
      </c>
      <c r="BN239" s="81">
        <v>23</v>
      </c>
      <c r="BO239" s="82">
        <v>40329</v>
      </c>
      <c r="BP239" s="81">
        <v>10</v>
      </c>
      <c r="BQ239" s="81">
        <v>57</v>
      </c>
      <c r="BS239" s="81">
        <v>24</v>
      </c>
      <c r="BT239" s="82">
        <v>40339</v>
      </c>
      <c r="BU239" s="81">
        <v>10</v>
      </c>
      <c r="BV239" s="81">
        <v>94</v>
      </c>
    </row>
    <row r="240" spans="1:74">
      <c r="A240" s="81">
        <v>21</v>
      </c>
      <c r="B240" s="82">
        <v>40317</v>
      </c>
      <c r="C240" s="81">
        <v>71</v>
      </c>
      <c r="D240" s="81">
        <v>157</v>
      </c>
      <c r="AE240" s="81">
        <v>20</v>
      </c>
      <c r="AF240" s="82">
        <v>40313</v>
      </c>
      <c r="AG240" s="81">
        <v>41</v>
      </c>
      <c r="AH240" s="81">
        <v>106</v>
      </c>
      <c r="BN240" s="81">
        <v>23</v>
      </c>
      <c r="BO240" s="82">
        <v>40329</v>
      </c>
      <c r="BP240" s="81">
        <v>10</v>
      </c>
      <c r="BQ240" s="81">
        <v>80</v>
      </c>
      <c r="BS240" s="81">
        <v>24</v>
      </c>
      <c r="BT240" s="82">
        <v>40339</v>
      </c>
      <c r="BU240" s="81">
        <v>10</v>
      </c>
      <c r="BV240" s="81">
        <v>92</v>
      </c>
    </row>
    <row r="241" spans="1:74">
      <c r="A241" s="81">
        <v>21</v>
      </c>
      <c r="B241" s="82">
        <v>40317</v>
      </c>
      <c r="C241" s="81">
        <v>71</v>
      </c>
      <c r="D241" s="81">
        <v>170</v>
      </c>
      <c r="AE241" s="81">
        <v>20</v>
      </c>
      <c r="AF241" s="82">
        <v>40314</v>
      </c>
      <c r="AG241" s="81">
        <v>41</v>
      </c>
      <c r="AH241" s="81">
        <v>103</v>
      </c>
      <c r="BN241" s="81">
        <v>23</v>
      </c>
      <c r="BO241" s="82">
        <v>40329</v>
      </c>
      <c r="BP241" s="81">
        <v>10</v>
      </c>
      <c r="BQ241" s="81">
        <v>70</v>
      </c>
      <c r="BS241" s="81">
        <v>24</v>
      </c>
      <c r="BT241" s="82">
        <v>40339</v>
      </c>
      <c r="BU241" s="81">
        <v>10</v>
      </c>
      <c r="BV241" s="81">
        <v>97</v>
      </c>
    </row>
    <row r="242" spans="1:74">
      <c r="A242" s="81">
        <v>21</v>
      </c>
      <c r="B242" s="82">
        <v>40317</v>
      </c>
      <c r="C242" s="81">
        <v>71</v>
      </c>
      <c r="D242" s="81">
        <v>164</v>
      </c>
      <c r="AE242" s="81">
        <v>20</v>
      </c>
      <c r="AF242" s="82">
        <v>40314</v>
      </c>
      <c r="AG242" s="81">
        <v>41</v>
      </c>
      <c r="AH242" s="81">
        <v>124</v>
      </c>
      <c r="BN242" s="81">
        <v>23</v>
      </c>
      <c r="BO242" s="82">
        <v>40329</v>
      </c>
      <c r="BP242" s="81">
        <v>10</v>
      </c>
      <c r="BQ242" s="81">
        <v>61</v>
      </c>
      <c r="BS242" s="81">
        <v>24</v>
      </c>
      <c r="BT242" s="82">
        <v>40339</v>
      </c>
      <c r="BU242" s="81">
        <v>10</v>
      </c>
      <c r="BV242" s="81">
        <v>91</v>
      </c>
    </row>
    <row r="243" spans="1:74">
      <c r="A243" s="81">
        <v>21</v>
      </c>
      <c r="B243" s="82">
        <v>40317</v>
      </c>
      <c r="C243" s="81">
        <v>71</v>
      </c>
      <c r="D243" s="81">
        <v>160</v>
      </c>
      <c r="AE243" s="81">
        <v>20</v>
      </c>
      <c r="AF243" s="82">
        <v>40314</v>
      </c>
      <c r="AG243" s="81">
        <v>41</v>
      </c>
      <c r="AH243" s="81">
        <v>135</v>
      </c>
      <c r="BN243" s="81">
        <v>23</v>
      </c>
      <c r="BO243" s="82">
        <v>40329</v>
      </c>
      <c r="BP243" s="81">
        <v>10</v>
      </c>
      <c r="BQ243" s="81">
        <v>76</v>
      </c>
      <c r="BS243" s="81">
        <v>24</v>
      </c>
      <c r="BT243" s="82">
        <v>40339</v>
      </c>
      <c r="BU243" s="81">
        <v>10</v>
      </c>
      <c r="BV243" s="81">
        <v>80</v>
      </c>
    </row>
    <row r="244" spans="1:74">
      <c r="A244" s="81">
        <v>21</v>
      </c>
      <c r="B244" s="82">
        <v>40317</v>
      </c>
      <c r="C244" s="81">
        <v>71</v>
      </c>
      <c r="D244" s="81">
        <v>170</v>
      </c>
      <c r="AE244" s="81">
        <v>20</v>
      </c>
      <c r="AF244" s="82">
        <v>40314</v>
      </c>
      <c r="AG244" s="81">
        <v>41</v>
      </c>
      <c r="AH244" s="81">
        <v>111</v>
      </c>
      <c r="BN244" s="81">
        <v>23</v>
      </c>
      <c r="BO244" s="82">
        <v>40329</v>
      </c>
      <c r="BP244" s="81">
        <v>10</v>
      </c>
      <c r="BQ244" s="81">
        <v>78</v>
      </c>
      <c r="BS244" s="81">
        <v>24</v>
      </c>
      <c r="BT244" s="82">
        <v>40339</v>
      </c>
      <c r="BU244" s="81">
        <v>10</v>
      </c>
      <c r="BV244" s="81">
        <v>90</v>
      </c>
    </row>
    <row r="245" spans="1:74">
      <c r="A245" s="81">
        <v>21</v>
      </c>
      <c r="B245" s="82">
        <v>40317</v>
      </c>
      <c r="C245" s="81">
        <v>71</v>
      </c>
      <c r="D245" s="81">
        <v>162</v>
      </c>
      <c r="AE245" s="81">
        <v>20</v>
      </c>
      <c r="AF245" s="82">
        <v>40314</v>
      </c>
      <c r="AG245" s="81">
        <v>41</v>
      </c>
      <c r="AH245" s="81">
        <v>98</v>
      </c>
      <c r="BN245" s="81">
        <v>23</v>
      </c>
      <c r="BO245" s="82">
        <v>40330</v>
      </c>
      <c r="BP245" s="81">
        <v>10</v>
      </c>
      <c r="BQ245" s="81">
        <v>77</v>
      </c>
      <c r="BS245" s="81">
        <v>24</v>
      </c>
      <c r="BT245" s="82">
        <v>40339</v>
      </c>
      <c r="BU245" s="81">
        <v>10</v>
      </c>
      <c r="BV245" s="81">
        <v>84</v>
      </c>
    </row>
    <row r="246" spans="1:74">
      <c r="A246" s="81">
        <v>21</v>
      </c>
      <c r="B246" s="82">
        <v>40317</v>
      </c>
      <c r="C246" s="81">
        <v>71</v>
      </c>
      <c r="D246" s="81">
        <v>165</v>
      </c>
      <c r="AE246" s="81">
        <v>20</v>
      </c>
      <c r="AF246" s="82">
        <v>40314</v>
      </c>
      <c r="AG246" s="81">
        <v>41</v>
      </c>
      <c r="AH246" s="81">
        <v>99</v>
      </c>
      <c r="BN246" s="81">
        <v>23</v>
      </c>
      <c r="BO246" s="82">
        <v>40330</v>
      </c>
      <c r="BP246" s="81">
        <v>10</v>
      </c>
      <c r="BQ246" s="81">
        <v>76</v>
      </c>
      <c r="BS246" s="81">
        <v>24</v>
      </c>
      <c r="BT246" s="82">
        <v>40339</v>
      </c>
      <c r="BU246" s="81">
        <v>10</v>
      </c>
      <c r="BV246" s="81">
        <v>85</v>
      </c>
    </row>
    <row r="247" spans="1:74">
      <c r="A247" s="81">
        <v>21</v>
      </c>
      <c r="B247" s="82">
        <v>40318</v>
      </c>
      <c r="C247" s="81">
        <v>71</v>
      </c>
      <c r="D247" s="81">
        <v>170</v>
      </c>
      <c r="AE247" s="81">
        <v>20</v>
      </c>
      <c r="AF247" s="82">
        <v>40314</v>
      </c>
      <c r="AG247" s="81">
        <v>41</v>
      </c>
      <c r="AH247" s="81">
        <v>112</v>
      </c>
      <c r="BN247" s="81">
        <v>23</v>
      </c>
      <c r="BO247" s="82">
        <v>40330</v>
      </c>
      <c r="BP247" s="81">
        <v>10</v>
      </c>
      <c r="BQ247" s="81">
        <v>70</v>
      </c>
      <c r="BS247" s="81">
        <v>24</v>
      </c>
      <c r="BT247" s="82">
        <v>40339</v>
      </c>
      <c r="BU247" s="81">
        <v>10</v>
      </c>
      <c r="BV247" s="81">
        <v>87</v>
      </c>
    </row>
    <row r="248" spans="1:74">
      <c r="A248" s="81">
        <v>21</v>
      </c>
      <c r="B248" s="82">
        <v>40318</v>
      </c>
      <c r="C248" s="81">
        <v>71</v>
      </c>
      <c r="D248" s="81">
        <v>195</v>
      </c>
      <c r="AE248" s="81">
        <v>20</v>
      </c>
      <c r="AF248" s="82">
        <v>40314</v>
      </c>
      <c r="AG248" s="81">
        <v>41</v>
      </c>
      <c r="AH248" s="81">
        <v>120</v>
      </c>
      <c r="BN248" s="81">
        <v>23</v>
      </c>
      <c r="BO248" s="82">
        <v>40330</v>
      </c>
      <c r="BP248" s="81">
        <v>10</v>
      </c>
      <c r="BQ248" s="81">
        <v>60</v>
      </c>
      <c r="BS248" s="81">
        <v>24</v>
      </c>
      <c r="BT248" s="82">
        <v>40339</v>
      </c>
      <c r="BU248" s="81">
        <v>10</v>
      </c>
      <c r="BV248" s="81">
        <v>83</v>
      </c>
    </row>
    <row r="249" spans="1:74">
      <c r="A249" s="81">
        <v>21</v>
      </c>
      <c r="B249" s="82">
        <v>40321</v>
      </c>
      <c r="C249" s="81">
        <v>71</v>
      </c>
      <c r="D249" s="81">
        <v>187</v>
      </c>
      <c r="AE249" s="81">
        <v>20</v>
      </c>
      <c r="AF249" s="82">
        <v>40314</v>
      </c>
      <c r="AG249" s="81">
        <v>41</v>
      </c>
      <c r="AH249" s="81">
        <v>145</v>
      </c>
      <c r="BN249" s="81">
        <v>23</v>
      </c>
      <c r="BO249" s="82">
        <v>40331</v>
      </c>
      <c r="BP249" s="81">
        <v>10</v>
      </c>
      <c r="BQ249" s="81">
        <v>76</v>
      </c>
      <c r="BS249" s="81">
        <v>24</v>
      </c>
      <c r="BT249" s="82">
        <v>40340</v>
      </c>
      <c r="BU249" s="81">
        <v>10</v>
      </c>
      <c r="BV249" s="81">
        <v>85</v>
      </c>
    </row>
    <row r="250" spans="1:74">
      <c r="A250" s="81">
        <v>21</v>
      </c>
      <c r="B250" s="82">
        <v>40321</v>
      </c>
      <c r="C250" s="81">
        <v>71</v>
      </c>
      <c r="D250" s="81">
        <v>165</v>
      </c>
      <c r="AE250" s="81">
        <v>20</v>
      </c>
      <c r="AF250" s="82">
        <v>40314</v>
      </c>
      <c r="AG250" s="81">
        <v>41</v>
      </c>
      <c r="AH250" s="81">
        <v>106</v>
      </c>
      <c r="BN250" s="81">
        <v>23</v>
      </c>
      <c r="BO250" s="82">
        <v>40331</v>
      </c>
      <c r="BP250" s="81">
        <v>10</v>
      </c>
      <c r="BQ250" s="81">
        <v>75</v>
      </c>
      <c r="BS250" s="81">
        <v>24</v>
      </c>
      <c r="BT250" s="82">
        <v>40340</v>
      </c>
      <c r="BU250" s="81">
        <v>10</v>
      </c>
      <c r="BV250" s="81">
        <v>83</v>
      </c>
    </row>
    <row r="251" spans="1:74">
      <c r="A251" s="81">
        <v>21</v>
      </c>
      <c r="B251" s="82">
        <v>40321</v>
      </c>
      <c r="C251" s="81">
        <v>71</v>
      </c>
      <c r="D251" s="81">
        <v>154</v>
      </c>
      <c r="AE251" s="81">
        <v>20</v>
      </c>
      <c r="AF251" s="82">
        <v>40314</v>
      </c>
      <c r="AG251" s="81">
        <v>41</v>
      </c>
      <c r="AH251" s="81">
        <v>113</v>
      </c>
      <c r="BN251" s="81">
        <v>23</v>
      </c>
      <c r="BO251" s="82">
        <v>40331</v>
      </c>
      <c r="BP251" s="81">
        <v>10</v>
      </c>
      <c r="BQ251" s="81">
        <v>82</v>
      </c>
      <c r="BS251" s="81">
        <v>24</v>
      </c>
      <c r="BT251" s="82">
        <v>40340</v>
      </c>
      <c r="BU251" s="81">
        <v>10</v>
      </c>
      <c r="BV251" s="81">
        <v>101</v>
      </c>
    </row>
    <row r="252" spans="1:74">
      <c r="A252" s="81">
        <v>21</v>
      </c>
      <c r="B252" s="82">
        <v>40321</v>
      </c>
      <c r="C252" s="81">
        <v>71</v>
      </c>
      <c r="D252" s="81">
        <v>159</v>
      </c>
      <c r="AE252" s="81">
        <v>20</v>
      </c>
      <c r="AF252" s="82">
        <v>40314</v>
      </c>
      <c r="AG252" s="81">
        <v>41</v>
      </c>
      <c r="AH252" s="81">
        <v>115</v>
      </c>
      <c r="BN252" s="81">
        <v>23</v>
      </c>
      <c r="BO252" s="82">
        <v>40332</v>
      </c>
      <c r="BP252" s="81">
        <v>10</v>
      </c>
      <c r="BQ252" s="81">
        <v>71</v>
      </c>
      <c r="BS252" s="81">
        <v>24</v>
      </c>
      <c r="BT252" s="82">
        <v>40340</v>
      </c>
      <c r="BU252" s="81">
        <v>10</v>
      </c>
      <c r="BV252" s="81">
        <v>109</v>
      </c>
    </row>
    <row r="253" spans="1:74">
      <c r="A253" s="81">
        <v>21</v>
      </c>
      <c r="B253" s="82">
        <v>40321</v>
      </c>
      <c r="C253" s="81">
        <v>71</v>
      </c>
      <c r="D253" s="81">
        <v>164</v>
      </c>
      <c r="AE253" s="81">
        <v>20</v>
      </c>
      <c r="AF253" s="82">
        <v>40314</v>
      </c>
      <c r="AG253" s="81">
        <v>41</v>
      </c>
      <c r="AH253" s="81">
        <v>118</v>
      </c>
      <c r="BN253" s="81">
        <v>23</v>
      </c>
      <c r="BO253" s="82">
        <v>40332</v>
      </c>
      <c r="BP253" s="81">
        <v>10</v>
      </c>
      <c r="BQ253" s="81">
        <v>79</v>
      </c>
      <c r="BS253" s="81">
        <v>24</v>
      </c>
      <c r="BT253" s="82">
        <v>40340</v>
      </c>
      <c r="BU253" s="81">
        <v>10</v>
      </c>
      <c r="BV253" s="81">
        <v>101</v>
      </c>
    </row>
    <row r="254" spans="1:74">
      <c r="A254" s="81">
        <v>21</v>
      </c>
      <c r="B254" s="82">
        <v>40321</v>
      </c>
      <c r="C254" s="81">
        <v>71</v>
      </c>
      <c r="D254" s="81">
        <v>130</v>
      </c>
      <c r="AE254" s="81">
        <v>20</v>
      </c>
      <c r="AF254" s="82">
        <v>40314</v>
      </c>
      <c r="AG254" s="81">
        <v>41</v>
      </c>
      <c r="AH254" s="81">
        <v>115</v>
      </c>
      <c r="BN254" s="81">
        <v>23</v>
      </c>
      <c r="BO254" s="82">
        <v>40332</v>
      </c>
      <c r="BP254" s="81">
        <v>10</v>
      </c>
      <c r="BQ254" s="81">
        <v>75</v>
      </c>
      <c r="BS254" s="81">
        <v>24</v>
      </c>
      <c r="BT254" s="82">
        <v>40340</v>
      </c>
      <c r="BU254" s="81">
        <v>10</v>
      </c>
      <c r="BV254" s="81">
        <v>95</v>
      </c>
    </row>
    <row r="255" spans="1:74">
      <c r="A255" s="81">
        <v>21</v>
      </c>
      <c r="B255" s="82">
        <v>40321</v>
      </c>
      <c r="C255" s="81">
        <v>71</v>
      </c>
      <c r="D255" s="81">
        <v>125</v>
      </c>
      <c r="AE255" s="81">
        <v>20</v>
      </c>
      <c r="AF255" s="82">
        <v>40314</v>
      </c>
      <c r="AG255" s="81">
        <v>41</v>
      </c>
      <c r="AH255" s="81">
        <v>115</v>
      </c>
      <c r="BN255" s="81">
        <v>23</v>
      </c>
      <c r="BO255" s="82">
        <v>40332</v>
      </c>
      <c r="BP255" s="81">
        <v>10</v>
      </c>
      <c r="BQ255" s="81">
        <v>75</v>
      </c>
      <c r="BS255" s="81">
        <v>24</v>
      </c>
      <c r="BT255" s="82">
        <v>40340</v>
      </c>
      <c r="BU255" s="81">
        <v>10</v>
      </c>
      <c r="BV255" s="81">
        <v>90</v>
      </c>
    </row>
    <row r="256" spans="1:74">
      <c r="A256" s="81">
        <v>21</v>
      </c>
      <c r="B256" s="82">
        <v>40321</v>
      </c>
      <c r="C256" s="81">
        <v>71</v>
      </c>
      <c r="D256" s="81">
        <v>141</v>
      </c>
      <c r="AE256" s="81">
        <v>20</v>
      </c>
      <c r="AF256" s="82">
        <v>40314</v>
      </c>
      <c r="AG256" s="81">
        <v>41</v>
      </c>
      <c r="AH256" s="81">
        <v>115</v>
      </c>
      <c r="BN256" s="81">
        <v>23</v>
      </c>
      <c r="BO256" s="82">
        <v>40332</v>
      </c>
      <c r="BP256" s="81">
        <v>10</v>
      </c>
      <c r="BQ256" s="81">
        <v>67</v>
      </c>
      <c r="BS256" s="81">
        <v>24</v>
      </c>
      <c r="BT256" s="82">
        <v>40340</v>
      </c>
      <c r="BU256" s="81">
        <v>10</v>
      </c>
      <c r="BV256" s="81">
        <v>85</v>
      </c>
    </row>
    <row r="257" spans="1:74">
      <c r="A257" s="81">
        <v>21</v>
      </c>
      <c r="B257" s="82">
        <v>40321</v>
      </c>
      <c r="C257" s="81">
        <v>71</v>
      </c>
      <c r="D257" s="81">
        <v>199</v>
      </c>
      <c r="AE257" s="81">
        <v>20</v>
      </c>
      <c r="AF257" s="82">
        <v>40314</v>
      </c>
      <c r="AG257" s="81">
        <v>41</v>
      </c>
      <c r="AH257" s="81">
        <v>100</v>
      </c>
      <c r="BN257" s="81">
        <v>23</v>
      </c>
      <c r="BO257" s="82">
        <v>40332</v>
      </c>
      <c r="BP257" s="81">
        <v>10</v>
      </c>
      <c r="BQ257" s="81">
        <v>80</v>
      </c>
      <c r="BS257" s="81">
        <v>24</v>
      </c>
      <c r="BT257" s="82">
        <v>40340</v>
      </c>
      <c r="BU257" s="81">
        <v>10</v>
      </c>
      <c r="BV257" s="81">
        <v>88</v>
      </c>
    </row>
    <row r="258" spans="1:74">
      <c r="A258" s="81">
        <v>21</v>
      </c>
      <c r="B258" s="82">
        <v>40321</v>
      </c>
      <c r="C258" s="81">
        <v>71</v>
      </c>
      <c r="D258" s="81">
        <v>172</v>
      </c>
      <c r="AE258" s="81">
        <v>20</v>
      </c>
      <c r="AF258" s="82">
        <v>40314</v>
      </c>
      <c r="AG258" s="81">
        <v>41</v>
      </c>
      <c r="AH258" s="81">
        <v>111</v>
      </c>
      <c r="BN258" s="81">
        <v>23</v>
      </c>
      <c r="BO258" s="82">
        <v>40332</v>
      </c>
      <c r="BP258" s="81">
        <v>10</v>
      </c>
      <c r="BQ258" s="81">
        <v>54</v>
      </c>
      <c r="BS258" s="81">
        <v>24</v>
      </c>
      <c r="BT258" s="82">
        <v>40340</v>
      </c>
      <c r="BU258" s="81">
        <v>10</v>
      </c>
      <c r="BV258" s="81">
        <v>95</v>
      </c>
    </row>
    <row r="259" spans="1:74">
      <c r="A259" s="81">
        <v>21</v>
      </c>
      <c r="B259" s="82">
        <v>40321</v>
      </c>
      <c r="C259" s="81">
        <v>71</v>
      </c>
      <c r="D259" s="81">
        <v>194</v>
      </c>
      <c r="AE259" s="81">
        <v>20</v>
      </c>
      <c r="AF259" s="82">
        <v>40314</v>
      </c>
      <c r="AG259" s="81">
        <v>41</v>
      </c>
      <c r="AH259" s="81">
        <v>107</v>
      </c>
      <c r="BN259" s="81">
        <v>23</v>
      </c>
      <c r="BO259" s="82">
        <v>40332</v>
      </c>
      <c r="BP259" s="81">
        <v>10</v>
      </c>
      <c r="BQ259" s="81">
        <v>70</v>
      </c>
      <c r="BS259" s="81">
        <v>24</v>
      </c>
      <c r="BT259" s="82">
        <v>40340</v>
      </c>
      <c r="BU259" s="81">
        <v>10</v>
      </c>
      <c r="BV259" s="81">
        <v>85</v>
      </c>
    </row>
    <row r="260" spans="1:74">
      <c r="A260" s="81">
        <v>21</v>
      </c>
      <c r="B260" s="82">
        <v>40321</v>
      </c>
      <c r="C260" s="81">
        <v>71</v>
      </c>
      <c r="D260" s="81">
        <v>197</v>
      </c>
      <c r="AE260" s="81">
        <v>20</v>
      </c>
      <c r="AF260" s="82">
        <v>40314</v>
      </c>
      <c r="AG260" s="81">
        <v>41</v>
      </c>
      <c r="AH260" s="81">
        <v>115</v>
      </c>
      <c r="BN260" s="81">
        <v>23</v>
      </c>
      <c r="BO260" s="82">
        <v>40332</v>
      </c>
      <c r="BP260" s="81">
        <v>10</v>
      </c>
      <c r="BQ260" s="81">
        <v>78</v>
      </c>
      <c r="BS260" s="81">
        <v>24</v>
      </c>
      <c r="BT260" s="82">
        <v>40340</v>
      </c>
      <c r="BU260" s="81">
        <v>10</v>
      </c>
      <c r="BV260" s="81">
        <v>92</v>
      </c>
    </row>
    <row r="261" spans="1:74">
      <c r="A261" s="81">
        <v>21</v>
      </c>
      <c r="B261" s="82">
        <v>40321</v>
      </c>
      <c r="C261" s="81">
        <v>71</v>
      </c>
      <c r="D261" s="81">
        <v>186</v>
      </c>
      <c r="AE261" s="81">
        <v>20</v>
      </c>
      <c r="AF261" s="82">
        <v>40314</v>
      </c>
      <c r="AG261" s="81">
        <v>41</v>
      </c>
      <c r="AH261" s="81">
        <v>100</v>
      </c>
      <c r="BN261" s="81">
        <v>23</v>
      </c>
      <c r="BO261" s="82">
        <v>40332</v>
      </c>
      <c r="BP261" s="81">
        <v>10</v>
      </c>
      <c r="BQ261" s="81">
        <v>78</v>
      </c>
      <c r="BS261" s="81">
        <v>24</v>
      </c>
      <c r="BT261" s="82">
        <v>40340</v>
      </c>
      <c r="BU261" s="81">
        <v>10</v>
      </c>
      <c r="BV261" s="81">
        <v>95</v>
      </c>
    </row>
    <row r="262" spans="1:74">
      <c r="A262" s="81">
        <v>21</v>
      </c>
      <c r="B262" s="82">
        <v>40321</v>
      </c>
      <c r="C262" s="81">
        <v>71</v>
      </c>
      <c r="D262" s="81">
        <v>170</v>
      </c>
      <c r="AE262" s="81">
        <v>20</v>
      </c>
      <c r="AF262" s="82">
        <v>40314</v>
      </c>
      <c r="AG262" s="81">
        <v>41</v>
      </c>
      <c r="AH262" s="81">
        <v>105</v>
      </c>
      <c r="BN262" s="81">
        <v>23</v>
      </c>
      <c r="BO262" s="82">
        <v>40332</v>
      </c>
      <c r="BP262" s="81">
        <v>10</v>
      </c>
      <c r="BQ262" s="81">
        <v>67</v>
      </c>
      <c r="BS262" s="81">
        <v>24</v>
      </c>
      <c r="BT262" s="82">
        <v>40340</v>
      </c>
      <c r="BU262" s="81">
        <v>10</v>
      </c>
      <c r="BV262" s="81">
        <v>87</v>
      </c>
    </row>
    <row r="263" spans="1:74">
      <c r="A263" s="81">
        <v>21</v>
      </c>
      <c r="B263" s="82">
        <v>40321</v>
      </c>
      <c r="C263" s="81">
        <v>71</v>
      </c>
      <c r="D263" s="81">
        <v>199</v>
      </c>
      <c r="AE263" s="81">
        <v>20</v>
      </c>
      <c r="AF263" s="82">
        <v>40314</v>
      </c>
      <c r="AG263" s="81">
        <v>41</v>
      </c>
      <c r="AH263" s="81">
        <v>129</v>
      </c>
      <c r="BN263" s="81">
        <v>23</v>
      </c>
      <c r="BO263" s="82">
        <v>40333</v>
      </c>
      <c r="BP263" s="81">
        <v>10</v>
      </c>
      <c r="BQ263" s="81">
        <v>75</v>
      </c>
      <c r="BS263" s="81">
        <v>24</v>
      </c>
      <c r="BT263" s="82">
        <v>40340</v>
      </c>
      <c r="BU263" s="81">
        <v>10</v>
      </c>
      <c r="BV263" s="81">
        <v>92</v>
      </c>
    </row>
    <row r="264" spans="1:74">
      <c r="A264" s="81">
        <v>21</v>
      </c>
      <c r="B264" s="82">
        <v>40321</v>
      </c>
      <c r="C264" s="81">
        <v>71</v>
      </c>
      <c r="D264" s="81">
        <v>170</v>
      </c>
      <c r="AE264" s="81">
        <v>20</v>
      </c>
      <c r="AF264" s="82">
        <v>40314</v>
      </c>
      <c r="AG264" s="81">
        <v>41</v>
      </c>
      <c r="AH264" s="81">
        <v>123</v>
      </c>
      <c r="BN264" s="81">
        <v>23</v>
      </c>
      <c r="BO264" s="82">
        <v>40333</v>
      </c>
      <c r="BP264" s="81">
        <v>10</v>
      </c>
      <c r="BQ264" s="81">
        <v>75</v>
      </c>
      <c r="BS264" s="81">
        <v>24</v>
      </c>
      <c r="BT264" s="82">
        <v>40340</v>
      </c>
      <c r="BU264" s="81">
        <v>10</v>
      </c>
      <c r="BV264" s="81">
        <v>95</v>
      </c>
    </row>
    <row r="265" spans="1:74">
      <c r="A265" s="81">
        <v>21</v>
      </c>
      <c r="B265" s="82">
        <v>40321</v>
      </c>
      <c r="C265" s="81">
        <v>71</v>
      </c>
      <c r="D265" s="81">
        <v>204</v>
      </c>
      <c r="AE265" s="81">
        <v>20</v>
      </c>
      <c r="AF265" s="82">
        <v>40314</v>
      </c>
      <c r="AG265" s="81">
        <v>41</v>
      </c>
      <c r="AH265" s="81">
        <v>116</v>
      </c>
      <c r="BN265" s="81">
        <v>23</v>
      </c>
      <c r="BO265" s="82">
        <v>40333</v>
      </c>
      <c r="BP265" s="81">
        <v>10</v>
      </c>
      <c r="BQ265" s="81">
        <v>64</v>
      </c>
      <c r="BS265" s="81">
        <v>24</v>
      </c>
      <c r="BT265" s="82">
        <v>40340</v>
      </c>
      <c r="BU265" s="81">
        <v>10</v>
      </c>
      <c r="BV265" s="81">
        <v>92</v>
      </c>
    </row>
    <row r="266" spans="1:74">
      <c r="A266" s="81">
        <v>21</v>
      </c>
      <c r="B266" s="82">
        <v>40321</v>
      </c>
      <c r="C266" s="81">
        <v>71</v>
      </c>
      <c r="D266" s="81">
        <v>175</v>
      </c>
      <c r="AE266" s="81">
        <v>20</v>
      </c>
      <c r="AF266" s="82">
        <v>40314</v>
      </c>
      <c r="AG266" s="81">
        <v>41</v>
      </c>
      <c r="AH266" s="81">
        <v>115</v>
      </c>
      <c r="BN266" s="81">
        <v>23</v>
      </c>
      <c r="BO266" s="82">
        <v>40333</v>
      </c>
      <c r="BP266" s="81">
        <v>10</v>
      </c>
      <c r="BQ266" s="81">
        <v>70</v>
      </c>
      <c r="BS266" s="81">
        <v>24</v>
      </c>
      <c r="BT266" s="82">
        <v>40340</v>
      </c>
      <c r="BU266" s="81">
        <v>10</v>
      </c>
      <c r="BV266" s="81">
        <v>93</v>
      </c>
    </row>
    <row r="267" spans="1:74">
      <c r="A267" s="81">
        <v>22</v>
      </c>
      <c r="B267" s="82">
        <v>40322</v>
      </c>
      <c r="C267" s="81">
        <v>71</v>
      </c>
      <c r="D267" s="81">
        <v>115</v>
      </c>
      <c r="AE267" s="81">
        <v>20</v>
      </c>
      <c r="AF267" s="82">
        <v>40314</v>
      </c>
      <c r="AG267" s="81">
        <v>41</v>
      </c>
      <c r="AH267" s="81">
        <v>120</v>
      </c>
      <c r="BN267" s="81">
        <v>23</v>
      </c>
      <c r="BO267" s="82">
        <v>40333</v>
      </c>
      <c r="BP267" s="81">
        <v>10</v>
      </c>
      <c r="BQ267" s="81">
        <v>74</v>
      </c>
      <c r="BS267" s="81">
        <v>24</v>
      </c>
      <c r="BT267" s="82">
        <v>40340</v>
      </c>
      <c r="BU267" s="81">
        <v>10</v>
      </c>
      <c r="BV267" s="81">
        <v>80</v>
      </c>
    </row>
    <row r="268" spans="1:74">
      <c r="A268" s="81">
        <v>22</v>
      </c>
      <c r="B268" s="82">
        <v>40323</v>
      </c>
      <c r="C268" s="81">
        <v>71</v>
      </c>
      <c r="D268" s="81">
        <v>132</v>
      </c>
      <c r="AE268" s="81">
        <v>20</v>
      </c>
      <c r="AF268" s="82">
        <v>40314</v>
      </c>
      <c r="AG268" s="81">
        <v>41</v>
      </c>
      <c r="AH268" s="81">
        <v>105</v>
      </c>
      <c r="BN268" s="81">
        <v>23</v>
      </c>
      <c r="BO268" s="82">
        <v>40333</v>
      </c>
      <c r="BP268" s="81">
        <v>10</v>
      </c>
      <c r="BQ268" s="81">
        <v>78</v>
      </c>
      <c r="BS268" s="81">
        <v>24</v>
      </c>
      <c r="BT268" s="82">
        <v>40340</v>
      </c>
      <c r="BU268" s="81">
        <v>10</v>
      </c>
      <c r="BV268" s="81">
        <v>99</v>
      </c>
    </row>
    <row r="269" spans="1:74">
      <c r="A269" s="81">
        <v>22</v>
      </c>
      <c r="B269" s="82">
        <v>40324</v>
      </c>
      <c r="C269" s="81">
        <v>71</v>
      </c>
      <c r="D269" s="81">
        <v>135</v>
      </c>
      <c r="AE269" s="81">
        <v>20</v>
      </c>
      <c r="AF269" s="82">
        <v>40314</v>
      </c>
      <c r="AG269" s="81">
        <v>41</v>
      </c>
      <c r="AH269" s="81">
        <v>110</v>
      </c>
      <c r="BN269" s="81">
        <v>23</v>
      </c>
      <c r="BO269" s="82">
        <v>40333</v>
      </c>
      <c r="BP269" s="81">
        <v>10</v>
      </c>
      <c r="BQ269" s="81">
        <v>66</v>
      </c>
      <c r="BS269" s="81">
        <v>24</v>
      </c>
      <c r="BT269" s="82">
        <v>40340</v>
      </c>
      <c r="BU269" s="81">
        <v>10</v>
      </c>
      <c r="BV269" s="81">
        <v>84</v>
      </c>
    </row>
    <row r="270" spans="1:74">
      <c r="A270" s="81">
        <v>22</v>
      </c>
      <c r="B270" s="82">
        <v>40324</v>
      </c>
      <c r="C270" s="81">
        <v>71</v>
      </c>
      <c r="D270" s="81">
        <v>156</v>
      </c>
      <c r="AE270" s="81">
        <v>20</v>
      </c>
      <c r="AF270" s="82">
        <v>40314</v>
      </c>
      <c r="AG270" s="81">
        <v>41</v>
      </c>
      <c r="AH270" s="81">
        <v>111</v>
      </c>
      <c r="BN270" s="81">
        <v>23</v>
      </c>
      <c r="BO270" s="82">
        <v>40333</v>
      </c>
      <c r="BP270" s="81">
        <v>10</v>
      </c>
      <c r="BQ270" s="81">
        <v>65</v>
      </c>
      <c r="BS270" s="81">
        <v>24</v>
      </c>
      <c r="BT270" s="82">
        <v>40340</v>
      </c>
      <c r="BU270" s="81">
        <v>10</v>
      </c>
      <c r="BV270" s="81">
        <v>94</v>
      </c>
    </row>
    <row r="271" spans="1:74">
      <c r="A271" s="81">
        <v>22</v>
      </c>
      <c r="B271" s="82">
        <v>40324</v>
      </c>
      <c r="C271" s="81">
        <v>71</v>
      </c>
      <c r="D271" s="81">
        <v>157</v>
      </c>
      <c r="AE271" s="81">
        <v>21</v>
      </c>
      <c r="AF271" s="82">
        <v>40315</v>
      </c>
      <c r="AG271" s="81">
        <v>41</v>
      </c>
      <c r="AH271" s="81">
        <v>123</v>
      </c>
      <c r="BN271" s="81">
        <v>23</v>
      </c>
      <c r="BO271" s="82">
        <v>40333</v>
      </c>
      <c r="BP271" s="81">
        <v>10</v>
      </c>
      <c r="BQ271" s="81">
        <v>92</v>
      </c>
      <c r="BS271" s="81">
        <v>24</v>
      </c>
      <c r="BT271" s="82">
        <v>40340</v>
      </c>
      <c r="BU271" s="81">
        <v>10</v>
      </c>
      <c r="BV271" s="81">
        <v>88</v>
      </c>
    </row>
    <row r="272" spans="1:74">
      <c r="A272" s="81">
        <v>22</v>
      </c>
      <c r="B272" s="82">
        <v>40324</v>
      </c>
      <c r="C272" s="81">
        <v>71</v>
      </c>
      <c r="D272" s="81">
        <v>140</v>
      </c>
      <c r="AE272" s="81">
        <v>21</v>
      </c>
      <c r="AF272" s="82">
        <v>40315</v>
      </c>
      <c r="AG272" s="81">
        <v>41</v>
      </c>
      <c r="AH272" s="81">
        <v>112</v>
      </c>
      <c r="BN272" s="81">
        <v>23</v>
      </c>
      <c r="BO272" s="82">
        <v>40333</v>
      </c>
      <c r="BP272" s="81">
        <v>10</v>
      </c>
      <c r="BQ272" s="81">
        <v>104</v>
      </c>
      <c r="BS272" s="81">
        <v>24</v>
      </c>
      <c r="BT272" s="82">
        <v>40340</v>
      </c>
      <c r="BU272" s="81">
        <v>10</v>
      </c>
      <c r="BV272" s="81">
        <v>90</v>
      </c>
    </row>
    <row r="273" spans="1:74">
      <c r="A273" s="81">
        <v>22</v>
      </c>
      <c r="B273" s="82">
        <v>40326</v>
      </c>
      <c r="C273" s="81">
        <v>71</v>
      </c>
      <c r="D273" s="81">
        <v>161</v>
      </c>
      <c r="AE273" s="81">
        <v>21</v>
      </c>
      <c r="AF273" s="82">
        <v>40315</v>
      </c>
      <c r="AG273" s="81">
        <v>41</v>
      </c>
      <c r="AH273" s="81">
        <v>116</v>
      </c>
      <c r="BN273" s="81">
        <v>23</v>
      </c>
      <c r="BO273" s="82">
        <v>40333</v>
      </c>
      <c r="BP273" s="81">
        <v>10</v>
      </c>
      <c r="BQ273" s="81">
        <v>99</v>
      </c>
      <c r="BS273" s="81">
        <v>24</v>
      </c>
      <c r="BT273" s="82">
        <v>40340</v>
      </c>
      <c r="BU273" s="81">
        <v>10</v>
      </c>
      <c r="BV273" s="81">
        <v>95</v>
      </c>
    </row>
    <row r="274" spans="1:74">
      <c r="A274" s="81">
        <v>22</v>
      </c>
      <c r="B274" s="82">
        <v>40328</v>
      </c>
      <c r="C274" s="81">
        <v>71</v>
      </c>
      <c r="D274" s="81">
        <v>184</v>
      </c>
      <c r="AE274" s="81">
        <v>21</v>
      </c>
      <c r="AF274" s="82">
        <v>40315</v>
      </c>
      <c r="AG274" s="81">
        <v>41</v>
      </c>
      <c r="AH274" s="81">
        <v>122</v>
      </c>
      <c r="BN274" s="81">
        <v>23</v>
      </c>
      <c r="BO274" s="82">
        <v>40333</v>
      </c>
      <c r="BP274" s="81">
        <v>10</v>
      </c>
      <c r="BQ274" s="81">
        <v>95</v>
      </c>
      <c r="BS274" s="81">
        <v>24</v>
      </c>
      <c r="BT274" s="82">
        <v>40340</v>
      </c>
      <c r="BU274" s="81">
        <v>10</v>
      </c>
      <c r="BV274" s="81">
        <v>89</v>
      </c>
    </row>
    <row r="275" spans="1:74">
      <c r="A275" s="81">
        <v>22</v>
      </c>
      <c r="B275" s="82">
        <v>40328</v>
      </c>
      <c r="C275" s="81">
        <v>71</v>
      </c>
      <c r="D275" s="81">
        <v>170</v>
      </c>
      <c r="AE275" s="81">
        <v>21</v>
      </c>
      <c r="AF275" s="82">
        <v>40315</v>
      </c>
      <c r="AG275" s="81">
        <v>41</v>
      </c>
      <c r="AH275" s="81">
        <v>126</v>
      </c>
      <c r="BN275" s="81">
        <v>23</v>
      </c>
      <c r="BO275" s="82">
        <v>40333</v>
      </c>
      <c r="BP275" s="81">
        <v>10</v>
      </c>
      <c r="BQ275" s="81">
        <v>84</v>
      </c>
      <c r="BS275" s="81">
        <v>24</v>
      </c>
      <c r="BT275" s="82">
        <v>40340</v>
      </c>
      <c r="BU275" s="81">
        <v>10</v>
      </c>
      <c r="BV275" s="81">
        <v>95</v>
      </c>
    </row>
    <row r="276" spans="1:74">
      <c r="A276" s="81">
        <v>22</v>
      </c>
      <c r="B276" s="82">
        <v>40328</v>
      </c>
      <c r="C276" s="81">
        <v>71</v>
      </c>
      <c r="D276" s="81">
        <v>173</v>
      </c>
      <c r="AE276" s="81">
        <v>21</v>
      </c>
      <c r="AF276" s="82">
        <v>40315</v>
      </c>
      <c r="AG276" s="81">
        <v>41</v>
      </c>
      <c r="AH276" s="81">
        <v>124</v>
      </c>
      <c r="BN276" s="81">
        <v>23</v>
      </c>
      <c r="BO276" s="82">
        <v>40333</v>
      </c>
      <c r="BP276" s="81">
        <v>10</v>
      </c>
      <c r="BQ276" s="81">
        <v>86</v>
      </c>
      <c r="BS276" s="81">
        <v>24</v>
      </c>
      <c r="BT276" s="82">
        <v>40340</v>
      </c>
      <c r="BU276" s="81">
        <v>10</v>
      </c>
      <c r="BV276" s="81">
        <v>88</v>
      </c>
    </row>
    <row r="277" spans="1:74">
      <c r="A277" s="81">
        <v>22</v>
      </c>
      <c r="B277" s="82">
        <v>40328</v>
      </c>
      <c r="C277" s="81">
        <v>71</v>
      </c>
      <c r="D277" s="81">
        <v>174</v>
      </c>
      <c r="AE277" s="81">
        <v>21</v>
      </c>
      <c r="AF277" s="82">
        <v>40315</v>
      </c>
      <c r="AG277" s="81">
        <v>41</v>
      </c>
      <c r="AH277" s="81">
        <v>116</v>
      </c>
      <c r="BN277" s="81">
        <v>23</v>
      </c>
      <c r="BO277" s="82">
        <v>40333</v>
      </c>
      <c r="BP277" s="81">
        <v>10</v>
      </c>
      <c r="BQ277" s="81">
        <v>90</v>
      </c>
      <c r="BS277" s="81">
        <v>24</v>
      </c>
      <c r="BT277" s="82">
        <v>40340</v>
      </c>
      <c r="BU277" s="81">
        <v>10</v>
      </c>
      <c r="BV277" s="81">
        <v>95</v>
      </c>
    </row>
    <row r="278" spans="1:74">
      <c r="A278" s="81">
        <v>22</v>
      </c>
      <c r="B278" s="82">
        <v>40328</v>
      </c>
      <c r="C278" s="81">
        <v>71</v>
      </c>
      <c r="D278" s="81">
        <v>200</v>
      </c>
      <c r="AE278" s="81">
        <v>21</v>
      </c>
      <c r="AF278" s="82">
        <v>40315</v>
      </c>
      <c r="AG278" s="81">
        <v>41</v>
      </c>
      <c r="AH278" s="81">
        <v>115</v>
      </c>
      <c r="BN278" s="81">
        <v>23</v>
      </c>
      <c r="BO278" s="82">
        <v>40333</v>
      </c>
      <c r="BP278" s="81">
        <v>10</v>
      </c>
      <c r="BQ278" s="81">
        <v>103</v>
      </c>
      <c r="BS278" s="81">
        <v>24</v>
      </c>
      <c r="BT278" s="82">
        <v>40340</v>
      </c>
      <c r="BU278" s="81">
        <v>10</v>
      </c>
      <c r="BV278" s="81">
        <v>97</v>
      </c>
    </row>
    <row r="279" spans="1:74">
      <c r="A279" s="81">
        <v>22</v>
      </c>
      <c r="B279" s="82">
        <v>40328</v>
      </c>
      <c r="C279" s="81">
        <v>71</v>
      </c>
      <c r="D279" s="81">
        <v>172</v>
      </c>
      <c r="AE279" s="81">
        <v>21</v>
      </c>
      <c r="AF279" s="82">
        <v>40315</v>
      </c>
      <c r="AG279" s="81">
        <v>41</v>
      </c>
      <c r="AH279" s="81">
        <v>108</v>
      </c>
      <c r="BN279" s="81">
        <v>23</v>
      </c>
      <c r="BO279" s="82">
        <v>40333</v>
      </c>
      <c r="BP279" s="81">
        <v>10</v>
      </c>
      <c r="BQ279" s="81">
        <v>88</v>
      </c>
      <c r="BS279" s="81">
        <v>24</v>
      </c>
      <c r="BT279" s="82">
        <v>40340</v>
      </c>
      <c r="BU279" s="81">
        <v>10</v>
      </c>
      <c r="BV279" s="81">
        <v>91</v>
      </c>
    </row>
    <row r="280" spans="1:74">
      <c r="A280" s="81">
        <v>23</v>
      </c>
      <c r="B280" s="82">
        <v>40329</v>
      </c>
      <c r="C280" s="81">
        <v>71</v>
      </c>
      <c r="D280" s="81">
        <v>158</v>
      </c>
      <c r="AE280" s="81">
        <v>21</v>
      </c>
      <c r="AF280" s="82">
        <v>40315</v>
      </c>
      <c r="AG280" s="81">
        <v>41</v>
      </c>
      <c r="AH280" s="81">
        <v>111</v>
      </c>
      <c r="BN280" s="81">
        <v>23</v>
      </c>
      <c r="BO280" s="82">
        <v>40333</v>
      </c>
      <c r="BP280" s="81">
        <v>10</v>
      </c>
      <c r="BQ280" s="81">
        <v>95</v>
      </c>
      <c r="BS280" s="81">
        <v>24</v>
      </c>
      <c r="BT280" s="82">
        <v>40340</v>
      </c>
      <c r="BU280" s="81">
        <v>10</v>
      </c>
      <c r="BV280" s="81">
        <v>85</v>
      </c>
    </row>
    <row r="281" spans="1:74">
      <c r="A281" s="81">
        <v>23</v>
      </c>
      <c r="B281" s="82">
        <v>40329</v>
      </c>
      <c r="C281" s="81">
        <v>71</v>
      </c>
      <c r="D281" s="81">
        <v>182</v>
      </c>
      <c r="AE281" s="81">
        <v>21</v>
      </c>
      <c r="AF281" s="82">
        <v>40315</v>
      </c>
      <c r="AG281" s="81">
        <v>41</v>
      </c>
      <c r="AH281" s="81">
        <v>108</v>
      </c>
      <c r="BN281" s="81">
        <v>23</v>
      </c>
      <c r="BO281" s="82">
        <v>40333</v>
      </c>
      <c r="BP281" s="81">
        <v>10</v>
      </c>
      <c r="BQ281" s="81">
        <v>91</v>
      </c>
      <c r="BS281" s="81">
        <v>24</v>
      </c>
      <c r="BT281" s="82">
        <v>40340</v>
      </c>
      <c r="BU281" s="81">
        <v>10</v>
      </c>
      <c r="BV281" s="81">
        <v>86</v>
      </c>
    </row>
    <row r="282" spans="1:74">
      <c r="A282" s="81">
        <v>23</v>
      </c>
      <c r="B282" s="82">
        <v>40329</v>
      </c>
      <c r="C282" s="81">
        <v>71</v>
      </c>
      <c r="D282" s="81">
        <v>189</v>
      </c>
      <c r="AE282" s="81">
        <v>21</v>
      </c>
      <c r="AF282" s="82">
        <v>40315</v>
      </c>
      <c r="AG282" s="81">
        <v>41</v>
      </c>
      <c r="AH282" s="81">
        <v>116</v>
      </c>
      <c r="BN282" s="81">
        <v>23</v>
      </c>
      <c r="BO282" s="82">
        <v>40333</v>
      </c>
      <c r="BP282" s="81">
        <v>10</v>
      </c>
      <c r="BQ282" s="81">
        <v>65</v>
      </c>
      <c r="BS282" s="81">
        <v>24</v>
      </c>
      <c r="BT282" s="82">
        <v>40340</v>
      </c>
      <c r="BU282" s="81">
        <v>10</v>
      </c>
      <c r="BV282" s="81">
        <v>91</v>
      </c>
    </row>
    <row r="283" spans="1:74">
      <c r="A283" s="81">
        <v>23</v>
      </c>
      <c r="B283" s="82">
        <v>40329</v>
      </c>
      <c r="C283" s="81">
        <v>71</v>
      </c>
      <c r="D283" s="81">
        <v>163</v>
      </c>
      <c r="AE283" s="81">
        <v>21</v>
      </c>
      <c r="AF283" s="82">
        <v>40315</v>
      </c>
      <c r="AG283" s="81">
        <v>41</v>
      </c>
      <c r="AH283" s="81">
        <v>114</v>
      </c>
      <c r="BN283" s="81">
        <v>23</v>
      </c>
      <c r="BO283" s="82">
        <v>40334</v>
      </c>
      <c r="BP283" s="81">
        <v>10</v>
      </c>
      <c r="BQ283" s="81">
        <v>81</v>
      </c>
      <c r="BS283" s="81">
        <v>24</v>
      </c>
      <c r="BT283" s="82">
        <v>40340</v>
      </c>
      <c r="BU283" s="81">
        <v>10</v>
      </c>
      <c r="BV283" s="81">
        <v>100</v>
      </c>
    </row>
    <row r="284" spans="1:74">
      <c r="A284" s="81">
        <v>23</v>
      </c>
      <c r="B284" s="82">
        <v>40329</v>
      </c>
      <c r="C284" s="81">
        <v>71</v>
      </c>
      <c r="D284" s="81">
        <v>143</v>
      </c>
      <c r="AE284" s="81">
        <v>21</v>
      </c>
      <c r="AF284" s="82">
        <v>40315</v>
      </c>
      <c r="AG284" s="81">
        <v>41</v>
      </c>
      <c r="AH284" s="81">
        <v>100</v>
      </c>
      <c r="BN284" s="81">
        <v>23</v>
      </c>
      <c r="BO284" s="82">
        <v>40334</v>
      </c>
      <c r="BP284" s="81">
        <v>10</v>
      </c>
      <c r="BQ284" s="81">
        <v>69</v>
      </c>
      <c r="BS284" s="81">
        <v>24</v>
      </c>
      <c r="BT284" s="82">
        <v>40340</v>
      </c>
      <c r="BU284" s="81">
        <v>10</v>
      </c>
      <c r="BV284" s="81">
        <v>97</v>
      </c>
    </row>
    <row r="285" spans="1:74">
      <c r="A285" s="81">
        <v>23</v>
      </c>
      <c r="B285" s="82">
        <v>40329</v>
      </c>
      <c r="C285" s="81">
        <v>71</v>
      </c>
      <c r="D285" s="81">
        <v>171</v>
      </c>
      <c r="AE285" s="81">
        <v>21</v>
      </c>
      <c r="AF285" s="82">
        <v>40315</v>
      </c>
      <c r="AG285" s="81">
        <v>41</v>
      </c>
      <c r="AH285" s="81">
        <v>90</v>
      </c>
      <c r="BN285" s="81">
        <v>23</v>
      </c>
      <c r="BO285" s="82">
        <v>40334</v>
      </c>
      <c r="BP285" s="81">
        <v>10</v>
      </c>
      <c r="BQ285" s="81">
        <v>75</v>
      </c>
      <c r="BS285" s="81">
        <v>24</v>
      </c>
      <c r="BT285" s="82">
        <v>40340</v>
      </c>
      <c r="BU285" s="81">
        <v>10</v>
      </c>
      <c r="BV285" s="81">
        <v>89</v>
      </c>
    </row>
    <row r="286" spans="1:74">
      <c r="A286" s="81">
        <v>23</v>
      </c>
      <c r="B286" s="82">
        <v>40329</v>
      </c>
      <c r="C286" s="81">
        <v>71</v>
      </c>
      <c r="D286" s="81">
        <v>160</v>
      </c>
      <c r="AE286" s="81">
        <v>21</v>
      </c>
      <c r="AF286" s="82">
        <v>40315</v>
      </c>
      <c r="AG286" s="81">
        <v>41</v>
      </c>
      <c r="AH286" s="81">
        <v>91</v>
      </c>
      <c r="BN286" s="81">
        <v>23</v>
      </c>
      <c r="BO286" s="82">
        <v>40334</v>
      </c>
      <c r="BP286" s="81">
        <v>10</v>
      </c>
      <c r="BQ286" s="81">
        <v>75</v>
      </c>
      <c r="BS286" s="81">
        <v>24</v>
      </c>
      <c r="BT286" s="82">
        <v>40340</v>
      </c>
      <c r="BU286" s="81">
        <v>10</v>
      </c>
      <c r="BV286" s="81">
        <v>93</v>
      </c>
    </row>
    <row r="287" spans="1:74">
      <c r="A287" s="81">
        <v>23</v>
      </c>
      <c r="B287" s="82">
        <v>40329</v>
      </c>
      <c r="C287" s="81">
        <v>71</v>
      </c>
      <c r="D287" s="81">
        <v>170</v>
      </c>
      <c r="AE287" s="81">
        <v>21</v>
      </c>
      <c r="AF287" s="82">
        <v>40315</v>
      </c>
      <c r="AG287" s="81">
        <v>41</v>
      </c>
      <c r="AH287" s="81">
        <v>114</v>
      </c>
      <c r="BN287" s="81">
        <v>23</v>
      </c>
      <c r="BO287" s="82">
        <v>40334</v>
      </c>
      <c r="BP287" s="81">
        <v>10</v>
      </c>
      <c r="BQ287" s="81">
        <v>73</v>
      </c>
      <c r="BS287" s="81">
        <v>24</v>
      </c>
      <c r="BT287" s="82">
        <v>40340</v>
      </c>
      <c r="BU287" s="81">
        <v>10</v>
      </c>
      <c r="BV287" s="81">
        <v>90</v>
      </c>
    </row>
    <row r="288" spans="1:74">
      <c r="A288" s="81">
        <v>23</v>
      </c>
      <c r="B288" s="82">
        <v>40330</v>
      </c>
      <c r="C288" s="81">
        <v>71</v>
      </c>
      <c r="D288" s="81">
        <v>142</v>
      </c>
      <c r="AE288" s="81">
        <v>21</v>
      </c>
      <c r="AF288" s="82">
        <v>40316</v>
      </c>
      <c r="AG288" s="81">
        <v>41</v>
      </c>
      <c r="AH288" s="81">
        <v>133</v>
      </c>
      <c r="BN288" s="81">
        <v>23</v>
      </c>
      <c r="BO288" s="82">
        <v>40335</v>
      </c>
      <c r="BP288" s="81">
        <v>10</v>
      </c>
      <c r="BQ288" s="81">
        <v>80</v>
      </c>
      <c r="BS288" s="81">
        <v>24</v>
      </c>
      <c r="BT288" s="82">
        <v>40340</v>
      </c>
      <c r="BU288" s="81">
        <v>10</v>
      </c>
      <c r="BV288" s="81">
        <v>102</v>
      </c>
    </row>
    <row r="289" spans="1:74">
      <c r="A289" s="81">
        <v>23</v>
      </c>
      <c r="B289" s="82">
        <v>40330</v>
      </c>
      <c r="C289" s="81">
        <v>71</v>
      </c>
      <c r="D289" s="81">
        <v>180</v>
      </c>
      <c r="AE289" s="81">
        <v>21</v>
      </c>
      <c r="AF289" s="82">
        <v>40316</v>
      </c>
      <c r="AG289" s="81">
        <v>41</v>
      </c>
      <c r="AH289" s="81">
        <v>115</v>
      </c>
      <c r="BN289" s="81">
        <v>24</v>
      </c>
      <c r="BO289" s="82">
        <v>40336</v>
      </c>
      <c r="BP289" s="81">
        <v>10</v>
      </c>
      <c r="BQ289" s="81">
        <v>82</v>
      </c>
      <c r="BS289" s="81">
        <v>24</v>
      </c>
      <c r="BT289" s="82">
        <v>40340</v>
      </c>
      <c r="BU289" s="81">
        <v>10</v>
      </c>
      <c r="BV289" s="81">
        <v>88</v>
      </c>
    </row>
    <row r="290" spans="1:74">
      <c r="A290" s="81">
        <v>23</v>
      </c>
      <c r="B290" s="82">
        <v>40330</v>
      </c>
      <c r="C290" s="81">
        <v>71</v>
      </c>
      <c r="D290" s="81">
        <v>134</v>
      </c>
      <c r="AE290" s="81">
        <v>21</v>
      </c>
      <c r="AF290" s="82">
        <v>40316</v>
      </c>
      <c r="AG290" s="81">
        <v>41</v>
      </c>
      <c r="AH290" s="81">
        <v>135</v>
      </c>
      <c r="BN290" s="81">
        <v>24</v>
      </c>
      <c r="BO290" s="82">
        <v>40336</v>
      </c>
      <c r="BP290" s="81">
        <v>10</v>
      </c>
      <c r="BQ290" s="81">
        <v>80</v>
      </c>
      <c r="BS290" s="81">
        <v>24</v>
      </c>
      <c r="BT290" s="82">
        <v>40340</v>
      </c>
      <c r="BU290" s="81">
        <v>10</v>
      </c>
      <c r="BV290" s="81">
        <v>88</v>
      </c>
    </row>
    <row r="291" spans="1:74">
      <c r="A291" s="81">
        <v>23</v>
      </c>
      <c r="B291" s="82">
        <v>40331</v>
      </c>
      <c r="C291" s="81">
        <v>71</v>
      </c>
      <c r="D291" s="81">
        <v>159</v>
      </c>
      <c r="AE291" s="81">
        <v>21</v>
      </c>
      <c r="AF291" s="82">
        <v>40316</v>
      </c>
      <c r="AG291" s="81">
        <v>41</v>
      </c>
      <c r="AH291" s="81">
        <v>113</v>
      </c>
      <c r="BN291" s="81">
        <v>24</v>
      </c>
      <c r="BO291" s="82">
        <v>40336</v>
      </c>
      <c r="BP291" s="81">
        <v>10</v>
      </c>
      <c r="BQ291" s="81">
        <v>77</v>
      </c>
      <c r="BS291" s="81">
        <v>24</v>
      </c>
      <c r="BT291" s="82">
        <v>40340</v>
      </c>
      <c r="BU291" s="81">
        <v>10</v>
      </c>
      <c r="BV291" s="81">
        <v>85</v>
      </c>
    </row>
    <row r="292" spans="1:74">
      <c r="A292" s="81">
        <v>23</v>
      </c>
      <c r="B292" s="82">
        <v>40331</v>
      </c>
      <c r="C292" s="81">
        <v>71</v>
      </c>
      <c r="D292" s="81">
        <v>175</v>
      </c>
      <c r="AE292" s="81">
        <v>21</v>
      </c>
      <c r="AF292" s="82">
        <v>40316</v>
      </c>
      <c r="AG292" s="81">
        <v>41</v>
      </c>
      <c r="AH292" s="81">
        <v>96</v>
      </c>
      <c r="BN292" s="81">
        <v>24</v>
      </c>
      <c r="BO292" s="82">
        <v>40336</v>
      </c>
      <c r="BP292" s="81">
        <v>10</v>
      </c>
      <c r="BQ292" s="81">
        <v>85</v>
      </c>
      <c r="BS292" s="81">
        <v>24</v>
      </c>
      <c r="BT292" s="82">
        <v>40340</v>
      </c>
      <c r="BU292" s="81">
        <v>10</v>
      </c>
      <c r="BV292" s="81">
        <v>100</v>
      </c>
    </row>
    <row r="293" spans="1:74">
      <c r="A293" s="81">
        <v>23</v>
      </c>
      <c r="B293" s="82">
        <v>40331</v>
      </c>
      <c r="C293" s="81">
        <v>71</v>
      </c>
      <c r="D293" s="81">
        <v>253</v>
      </c>
      <c r="AE293" s="81">
        <v>21</v>
      </c>
      <c r="AF293" s="82">
        <v>40316</v>
      </c>
      <c r="AG293" s="81">
        <v>41</v>
      </c>
      <c r="AH293" s="81">
        <v>115</v>
      </c>
      <c r="BN293" s="81">
        <v>24</v>
      </c>
      <c r="BO293" s="82">
        <v>40336</v>
      </c>
      <c r="BP293" s="81">
        <v>10</v>
      </c>
      <c r="BQ293" s="81">
        <v>69</v>
      </c>
      <c r="BS293" s="81">
        <v>24</v>
      </c>
      <c r="BT293" s="82">
        <v>40340</v>
      </c>
      <c r="BU293" s="81">
        <v>10</v>
      </c>
      <c r="BV293" s="81">
        <v>99</v>
      </c>
    </row>
    <row r="294" spans="1:74">
      <c r="A294" s="81">
        <v>23</v>
      </c>
      <c r="B294" s="82">
        <v>40331</v>
      </c>
      <c r="C294" s="81">
        <v>71</v>
      </c>
      <c r="D294" s="81">
        <v>190</v>
      </c>
      <c r="AE294" s="81">
        <v>21</v>
      </c>
      <c r="AF294" s="82">
        <v>40316</v>
      </c>
      <c r="AG294" s="81">
        <v>41</v>
      </c>
      <c r="AH294" s="81">
        <v>100</v>
      </c>
      <c r="BN294" s="81">
        <v>24</v>
      </c>
      <c r="BO294" s="82">
        <v>40336</v>
      </c>
      <c r="BP294" s="81">
        <v>10</v>
      </c>
      <c r="BQ294" s="81">
        <v>81</v>
      </c>
      <c r="BS294" s="81">
        <v>24</v>
      </c>
      <c r="BT294" s="82">
        <v>40340</v>
      </c>
      <c r="BU294" s="81">
        <v>10</v>
      </c>
      <c r="BV294" s="81">
        <v>96</v>
      </c>
    </row>
    <row r="295" spans="1:74">
      <c r="A295" s="81">
        <v>23</v>
      </c>
      <c r="B295" s="82">
        <v>40332</v>
      </c>
      <c r="C295" s="81">
        <v>71</v>
      </c>
      <c r="D295" s="81">
        <v>141</v>
      </c>
      <c r="AE295" s="81">
        <v>21</v>
      </c>
      <c r="AF295" s="82">
        <v>40316</v>
      </c>
      <c r="AG295" s="81">
        <v>41</v>
      </c>
      <c r="AH295" s="81">
        <v>98</v>
      </c>
      <c r="BN295" s="81">
        <v>24</v>
      </c>
      <c r="BO295" s="82">
        <v>40337</v>
      </c>
      <c r="BP295" s="81">
        <v>10</v>
      </c>
      <c r="BQ295" s="81">
        <v>75</v>
      </c>
      <c r="BS295" s="81">
        <v>24</v>
      </c>
      <c r="BT295" s="82">
        <v>40340</v>
      </c>
      <c r="BU295" s="81">
        <v>10</v>
      </c>
      <c r="BV295" s="81">
        <v>102</v>
      </c>
    </row>
    <row r="296" spans="1:74">
      <c r="A296" s="81">
        <v>23</v>
      </c>
      <c r="B296" s="82">
        <v>40332</v>
      </c>
      <c r="C296" s="81">
        <v>71</v>
      </c>
      <c r="D296" s="81">
        <v>171</v>
      </c>
      <c r="AE296" s="81">
        <v>21</v>
      </c>
      <c r="AF296" s="82">
        <v>40317</v>
      </c>
      <c r="AG296" s="81">
        <v>41</v>
      </c>
      <c r="AH296" s="81">
        <v>105</v>
      </c>
      <c r="BN296" s="81">
        <v>24</v>
      </c>
      <c r="BO296" s="82">
        <v>40337</v>
      </c>
      <c r="BP296" s="81">
        <v>10</v>
      </c>
      <c r="BQ296" s="81">
        <v>84</v>
      </c>
      <c r="BS296" s="81">
        <v>24</v>
      </c>
      <c r="BT296" s="82">
        <v>40340</v>
      </c>
      <c r="BU296" s="81">
        <v>10</v>
      </c>
      <c r="BV296" s="81">
        <v>85</v>
      </c>
    </row>
    <row r="297" spans="1:74">
      <c r="A297" s="81">
        <v>23</v>
      </c>
      <c r="B297" s="82">
        <v>40332</v>
      </c>
      <c r="C297" s="81">
        <v>71</v>
      </c>
      <c r="D297" s="81">
        <v>175</v>
      </c>
      <c r="AE297" s="81">
        <v>21</v>
      </c>
      <c r="AF297" s="82">
        <v>40317</v>
      </c>
      <c r="AG297" s="81">
        <v>41</v>
      </c>
      <c r="AH297" s="81">
        <v>110</v>
      </c>
      <c r="BN297" s="81">
        <v>24</v>
      </c>
      <c r="BO297" s="82">
        <v>40337</v>
      </c>
      <c r="BP297" s="81">
        <v>10</v>
      </c>
      <c r="BQ297" s="81">
        <v>91</v>
      </c>
      <c r="BS297" s="81">
        <v>24</v>
      </c>
      <c r="BT297" s="82">
        <v>40340</v>
      </c>
      <c r="BU297" s="81">
        <v>10</v>
      </c>
      <c r="BV297" s="81">
        <v>90</v>
      </c>
    </row>
    <row r="298" spans="1:74">
      <c r="A298" s="81">
        <v>23</v>
      </c>
      <c r="B298" s="82">
        <v>40332</v>
      </c>
      <c r="C298" s="81">
        <v>71</v>
      </c>
      <c r="D298" s="81">
        <v>169</v>
      </c>
      <c r="AE298" s="81">
        <v>21</v>
      </c>
      <c r="AF298" s="82">
        <v>40317</v>
      </c>
      <c r="AG298" s="81">
        <v>41</v>
      </c>
      <c r="AH298" s="81">
        <v>125</v>
      </c>
      <c r="BN298" s="81">
        <v>24</v>
      </c>
      <c r="BO298" s="82">
        <v>40337</v>
      </c>
      <c r="BP298" s="81">
        <v>10</v>
      </c>
      <c r="BQ298" s="81">
        <v>68</v>
      </c>
      <c r="BS298" s="81">
        <v>24</v>
      </c>
      <c r="BT298" s="82">
        <v>40341</v>
      </c>
      <c r="BU298" s="81">
        <v>10</v>
      </c>
      <c r="BV298" s="81">
        <v>100</v>
      </c>
    </row>
    <row r="299" spans="1:74">
      <c r="A299" s="81">
        <v>23</v>
      </c>
      <c r="B299" s="82">
        <v>40332</v>
      </c>
      <c r="C299" s="81">
        <v>71</v>
      </c>
      <c r="D299" s="81">
        <v>169</v>
      </c>
      <c r="AE299" s="81">
        <v>21</v>
      </c>
      <c r="AF299" s="82">
        <v>40317</v>
      </c>
      <c r="AG299" s="81">
        <v>41</v>
      </c>
      <c r="AH299" s="81">
        <v>119</v>
      </c>
      <c r="BN299" s="81">
        <v>24</v>
      </c>
      <c r="BO299" s="82">
        <v>40337</v>
      </c>
      <c r="BP299" s="81">
        <v>10</v>
      </c>
      <c r="BQ299" s="81">
        <v>82</v>
      </c>
      <c r="BS299" s="81">
        <v>24</v>
      </c>
      <c r="BT299" s="82">
        <v>40341</v>
      </c>
      <c r="BU299" s="81">
        <v>10</v>
      </c>
      <c r="BV299" s="81">
        <v>92</v>
      </c>
    </row>
    <row r="300" spans="1:74">
      <c r="A300" s="81">
        <v>23</v>
      </c>
      <c r="B300" s="82">
        <v>40332</v>
      </c>
      <c r="C300" s="81">
        <v>71</v>
      </c>
      <c r="D300" s="81">
        <v>168</v>
      </c>
      <c r="AE300" s="81">
        <v>21</v>
      </c>
      <c r="AF300" s="82">
        <v>40317</v>
      </c>
      <c r="AG300" s="81">
        <v>41</v>
      </c>
      <c r="AH300" s="81">
        <v>110</v>
      </c>
      <c r="BN300" s="81">
        <v>24</v>
      </c>
      <c r="BO300" s="82">
        <v>40337</v>
      </c>
      <c r="BP300" s="81">
        <v>10</v>
      </c>
      <c r="BQ300" s="81">
        <v>68</v>
      </c>
      <c r="BS300" s="81">
        <v>24</v>
      </c>
      <c r="BT300" s="82">
        <v>40341</v>
      </c>
      <c r="BU300" s="81">
        <v>10</v>
      </c>
      <c r="BV300" s="81">
        <v>101</v>
      </c>
    </row>
    <row r="301" spans="1:74">
      <c r="A301" s="81">
        <v>23</v>
      </c>
      <c r="B301" s="82">
        <v>40332</v>
      </c>
      <c r="C301" s="81">
        <v>71</v>
      </c>
      <c r="D301" s="81">
        <v>165</v>
      </c>
      <c r="AE301" s="81">
        <v>21</v>
      </c>
      <c r="AF301" s="82">
        <v>40317</v>
      </c>
      <c r="AG301" s="81">
        <v>41</v>
      </c>
      <c r="AH301" s="81">
        <v>112</v>
      </c>
      <c r="BN301" s="81">
        <v>24</v>
      </c>
      <c r="BO301" s="82">
        <v>40338</v>
      </c>
      <c r="BP301" s="81">
        <v>10</v>
      </c>
      <c r="BQ301" s="81">
        <v>87</v>
      </c>
      <c r="BS301" s="81">
        <v>24</v>
      </c>
      <c r="BT301" s="82">
        <v>40341</v>
      </c>
      <c r="BU301" s="81">
        <v>10</v>
      </c>
      <c r="BV301" s="81">
        <v>96</v>
      </c>
    </row>
    <row r="302" spans="1:74">
      <c r="A302" s="81">
        <v>23</v>
      </c>
      <c r="B302" s="82">
        <v>40332</v>
      </c>
      <c r="C302" s="81">
        <v>71</v>
      </c>
      <c r="D302" s="81">
        <v>195</v>
      </c>
      <c r="AE302" s="81">
        <v>21</v>
      </c>
      <c r="AF302" s="82">
        <v>40317</v>
      </c>
      <c r="AG302" s="81">
        <v>41</v>
      </c>
      <c r="AH302" s="81">
        <v>115</v>
      </c>
      <c r="BN302" s="81">
        <v>24</v>
      </c>
      <c r="BO302" s="82">
        <v>40338</v>
      </c>
      <c r="BP302" s="81">
        <v>10</v>
      </c>
      <c r="BQ302" s="81">
        <v>75</v>
      </c>
      <c r="BS302" s="81">
        <v>24</v>
      </c>
      <c r="BT302" s="82">
        <v>40341</v>
      </c>
      <c r="BU302" s="81">
        <v>10</v>
      </c>
      <c r="BV302" s="81">
        <v>98</v>
      </c>
    </row>
    <row r="303" spans="1:74">
      <c r="A303" s="81">
        <v>23</v>
      </c>
      <c r="B303" s="82">
        <v>40332</v>
      </c>
      <c r="C303" s="81">
        <v>71</v>
      </c>
      <c r="D303" s="81">
        <v>157</v>
      </c>
      <c r="AE303" s="81">
        <v>21</v>
      </c>
      <c r="AF303" s="82">
        <v>40317</v>
      </c>
      <c r="AG303" s="81">
        <v>41</v>
      </c>
      <c r="AH303" s="81">
        <v>120</v>
      </c>
      <c r="BN303" s="81">
        <v>24</v>
      </c>
      <c r="BO303" s="82">
        <v>40338</v>
      </c>
      <c r="BP303" s="81">
        <v>10</v>
      </c>
      <c r="BQ303" s="81">
        <v>74</v>
      </c>
      <c r="BS303" s="81">
        <v>24</v>
      </c>
      <c r="BT303" s="82">
        <v>40341</v>
      </c>
      <c r="BU303" s="81">
        <v>10</v>
      </c>
      <c r="BV303" s="81">
        <v>84</v>
      </c>
    </row>
    <row r="304" spans="1:74">
      <c r="A304" s="81">
        <v>23</v>
      </c>
      <c r="B304" s="82">
        <v>40332</v>
      </c>
      <c r="C304" s="81">
        <v>71</v>
      </c>
      <c r="D304" s="81">
        <v>205</v>
      </c>
      <c r="AE304" s="81">
        <v>21</v>
      </c>
      <c r="AF304" s="82">
        <v>40317</v>
      </c>
      <c r="AG304" s="81">
        <v>41</v>
      </c>
      <c r="AH304" s="81">
        <v>101</v>
      </c>
      <c r="BN304" s="81">
        <v>24</v>
      </c>
      <c r="BO304" s="82">
        <v>40339</v>
      </c>
      <c r="BP304" s="81">
        <v>10</v>
      </c>
      <c r="BQ304" s="81">
        <v>76</v>
      </c>
      <c r="BS304" s="81">
        <v>24</v>
      </c>
      <c r="BT304" s="82">
        <v>40341</v>
      </c>
      <c r="BU304" s="81">
        <v>10</v>
      </c>
      <c r="BV304" s="81">
        <v>97</v>
      </c>
    </row>
    <row r="305" spans="1:74">
      <c r="A305" s="81">
        <v>23</v>
      </c>
      <c r="B305" s="82">
        <v>40332</v>
      </c>
      <c r="C305" s="81">
        <v>71</v>
      </c>
      <c r="D305" s="81">
        <v>166</v>
      </c>
      <c r="AE305" s="81">
        <v>21</v>
      </c>
      <c r="AF305" s="82">
        <v>40317</v>
      </c>
      <c r="AG305" s="81">
        <v>41</v>
      </c>
      <c r="AH305" s="81">
        <v>109</v>
      </c>
      <c r="BN305" s="81">
        <v>24</v>
      </c>
      <c r="BO305" s="82">
        <v>40339</v>
      </c>
      <c r="BP305" s="81">
        <v>10</v>
      </c>
      <c r="BQ305" s="81">
        <v>81</v>
      </c>
      <c r="BS305" s="81">
        <v>24</v>
      </c>
      <c r="BT305" s="82">
        <v>40341</v>
      </c>
      <c r="BU305" s="81">
        <v>10</v>
      </c>
      <c r="BV305" s="81">
        <v>94</v>
      </c>
    </row>
    <row r="306" spans="1:74">
      <c r="A306" s="81">
        <v>23</v>
      </c>
      <c r="B306" s="82">
        <v>40332</v>
      </c>
      <c r="C306" s="81">
        <v>71</v>
      </c>
      <c r="D306" s="81">
        <v>137</v>
      </c>
      <c r="AE306" s="81">
        <v>21</v>
      </c>
      <c r="AF306" s="82">
        <v>40317</v>
      </c>
      <c r="AG306" s="81">
        <v>41</v>
      </c>
      <c r="AH306" s="81">
        <v>108</v>
      </c>
      <c r="BN306" s="81">
        <v>24</v>
      </c>
      <c r="BO306" s="82">
        <v>40339</v>
      </c>
      <c r="BP306" s="81">
        <v>10</v>
      </c>
      <c r="BQ306" s="81">
        <v>82</v>
      </c>
      <c r="BS306" s="81">
        <v>24</v>
      </c>
      <c r="BT306" s="82">
        <v>40341</v>
      </c>
      <c r="BU306" s="81">
        <v>10</v>
      </c>
      <c r="BV306" s="81">
        <v>96</v>
      </c>
    </row>
    <row r="307" spans="1:74">
      <c r="A307" s="81">
        <v>23</v>
      </c>
      <c r="B307" s="82">
        <v>40332</v>
      </c>
      <c r="C307" s="81">
        <v>71</v>
      </c>
      <c r="D307" s="81">
        <v>138</v>
      </c>
      <c r="AE307" s="81">
        <v>21</v>
      </c>
      <c r="AF307" s="82">
        <v>40317</v>
      </c>
      <c r="AG307" s="81">
        <v>41</v>
      </c>
      <c r="AH307" s="81">
        <v>102</v>
      </c>
      <c r="BN307" s="81">
        <v>24</v>
      </c>
      <c r="BO307" s="82">
        <v>40339</v>
      </c>
      <c r="BP307" s="81">
        <v>10</v>
      </c>
      <c r="BQ307" s="81">
        <v>82</v>
      </c>
      <c r="BS307" s="81">
        <v>24</v>
      </c>
      <c r="BT307" s="82">
        <v>40341</v>
      </c>
      <c r="BU307" s="81">
        <v>10</v>
      </c>
      <c r="BV307" s="81">
        <v>91</v>
      </c>
    </row>
    <row r="308" spans="1:74">
      <c r="A308" s="81">
        <v>23</v>
      </c>
      <c r="B308" s="82">
        <v>40333</v>
      </c>
      <c r="C308" s="81">
        <v>71</v>
      </c>
      <c r="D308" s="81">
        <v>195</v>
      </c>
      <c r="AE308" s="81">
        <v>21</v>
      </c>
      <c r="AF308" s="82">
        <v>40317</v>
      </c>
      <c r="AG308" s="81">
        <v>41</v>
      </c>
      <c r="AH308" s="81">
        <v>115</v>
      </c>
      <c r="BN308" s="81">
        <v>24</v>
      </c>
      <c r="BO308" s="82">
        <v>40339</v>
      </c>
      <c r="BP308" s="81">
        <v>10</v>
      </c>
      <c r="BQ308" s="81">
        <v>85</v>
      </c>
      <c r="BS308" s="81">
        <v>24</v>
      </c>
      <c r="BT308" s="82">
        <v>40341</v>
      </c>
      <c r="BU308" s="81">
        <v>10</v>
      </c>
      <c r="BV308" s="81">
        <v>85</v>
      </c>
    </row>
    <row r="309" spans="1:74">
      <c r="A309" s="81">
        <v>23</v>
      </c>
      <c r="B309" s="82">
        <v>40334</v>
      </c>
      <c r="C309" s="81">
        <v>71</v>
      </c>
      <c r="D309" s="81">
        <v>173</v>
      </c>
      <c r="AE309" s="81">
        <v>21</v>
      </c>
      <c r="AF309" s="82">
        <v>40317</v>
      </c>
      <c r="AG309" s="81">
        <v>41</v>
      </c>
      <c r="AH309" s="81">
        <v>116</v>
      </c>
      <c r="BN309" s="81">
        <v>24</v>
      </c>
      <c r="BO309" s="82">
        <v>40339</v>
      </c>
      <c r="BP309" s="81">
        <v>10</v>
      </c>
      <c r="BQ309" s="81">
        <v>83</v>
      </c>
      <c r="BS309" s="81">
        <v>24</v>
      </c>
      <c r="BT309" s="82">
        <v>40341</v>
      </c>
      <c r="BU309" s="81">
        <v>10</v>
      </c>
      <c r="BV309" s="81">
        <v>95</v>
      </c>
    </row>
    <row r="310" spans="1:74">
      <c r="A310" s="81">
        <v>23</v>
      </c>
      <c r="B310" s="82">
        <v>40335</v>
      </c>
      <c r="C310" s="81">
        <v>71</v>
      </c>
      <c r="D310" s="81">
        <v>172</v>
      </c>
      <c r="AE310" s="81">
        <v>21</v>
      </c>
      <c r="AF310" s="82">
        <v>40317</v>
      </c>
      <c r="AG310" s="81">
        <v>41</v>
      </c>
      <c r="AH310" s="81">
        <v>137</v>
      </c>
      <c r="BN310" s="81">
        <v>24</v>
      </c>
      <c r="BO310" s="82">
        <v>40339</v>
      </c>
      <c r="BP310" s="81">
        <v>10</v>
      </c>
      <c r="BQ310" s="81">
        <v>80</v>
      </c>
      <c r="BS310" s="81">
        <v>24</v>
      </c>
      <c r="BT310" s="82">
        <v>40341</v>
      </c>
      <c r="BU310" s="81">
        <v>10</v>
      </c>
      <c r="BV310" s="81">
        <v>89</v>
      </c>
    </row>
    <row r="311" spans="1:74">
      <c r="A311" s="81">
        <v>23</v>
      </c>
      <c r="B311" s="82">
        <v>40335</v>
      </c>
      <c r="C311" s="81">
        <v>71</v>
      </c>
      <c r="D311" s="81">
        <v>160</v>
      </c>
      <c r="AE311" s="81">
        <v>21</v>
      </c>
      <c r="AF311" s="84">
        <v>40318</v>
      </c>
      <c r="AG311" s="83">
        <v>41</v>
      </c>
      <c r="AH311" s="83">
        <v>150</v>
      </c>
      <c r="AI311" s="83"/>
      <c r="BN311" s="81">
        <v>24</v>
      </c>
      <c r="BO311" s="82">
        <v>40340</v>
      </c>
      <c r="BP311" s="81">
        <v>10</v>
      </c>
      <c r="BQ311" s="81">
        <v>86</v>
      </c>
      <c r="BS311" s="81">
        <v>24</v>
      </c>
      <c r="BT311" s="82">
        <v>40341</v>
      </c>
      <c r="BU311" s="81">
        <v>10</v>
      </c>
      <c r="BV311" s="81">
        <v>106</v>
      </c>
    </row>
    <row r="312" spans="1:74">
      <c r="A312" s="81">
        <v>23</v>
      </c>
      <c r="B312" s="82">
        <v>40335</v>
      </c>
      <c r="C312" s="81">
        <v>71</v>
      </c>
      <c r="D312" s="81">
        <v>180</v>
      </c>
      <c r="AE312" s="81">
        <v>21</v>
      </c>
      <c r="AF312" s="84">
        <v>40318</v>
      </c>
      <c r="AG312" s="83">
        <v>41</v>
      </c>
      <c r="AH312" s="83">
        <v>140</v>
      </c>
      <c r="AI312" s="83"/>
      <c r="BN312" s="81">
        <v>24</v>
      </c>
      <c r="BO312" s="82">
        <v>40340</v>
      </c>
      <c r="BP312" s="81">
        <v>10</v>
      </c>
      <c r="BQ312" s="81">
        <v>80</v>
      </c>
      <c r="BS312" s="81">
        <v>24</v>
      </c>
      <c r="BT312" s="82">
        <v>40341</v>
      </c>
      <c r="BU312" s="81">
        <v>10</v>
      </c>
      <c r="BV312" s="81">
        <v>95</v>
      </c>
    </row>
    <row r="313" spans="1:74">
      <c r="A313" s="81">
        <v>23</v>
      </c>
      <c r="B313" s="82">
        <v>40335</v>
      </c>
      <c r="C313" s="81">
        <v>71</v>
      </c>
      <c r="D313" s="81">
        <v>109</v>
      </c>
      <c r="AE313" s="81">
        <v>21</v>
      </c>
      <c r="AF313" s="82">
        <v>40321</v>
      </c>
      <c r="AG313" s="81">
        <v>41</v>
      </c>
      <c r="AH313" s="81">
        <v>121</v>
      </c>
      <c r="BN313" s="81">
        <v>24</v>
      </c>
      <c r="BO313" s="82">
        <v>40340</v>
      </c>
      <c r="BP313" s="81">
        <v>10</v>
      </c>
      <c r="BQ313" s="81">
        <v>82</v>
      </c>
      <c r="BS313" s="81">
        <v>24</v>
      </c>
      <c r="BT313" s="82">
        <v>40341</v>
      </c>
      <c r="BU313" s="81">
        <v>10</v>
      </c>
      <c r="BV313" s="81">
        <v>84</v>
      </c>
    </row>
    <row r="314" spans="1:74">
      <c r="A314" s="81">
        <v>24</v>
      </c>
      <c r="B314" s="82">
        <v>40336</v>
      </c>
      <c r="C314" s="81">
        <v>71</v>
      </c>
      <c r="D314" s="81">
        <v>89</v>
      </c>
      <c r="AE314" s="81">
        <v>21</v>
      </c>
      <c r="AF314" s="82">
        <v>40321</v>
      </c>
      <c r="AG314" s="81">
        <v>41</v>
      </c>
      <c r="AH314" s="81">
        <v>116</v>
      </c>
      <c r="BN314" s="81">
        <v>24</v>
      </c>
      <c r="BO314" s="82">
        <v>40340</v>
      </c>
      <c r="BP314" s="81">
        <v>10</v>
      </c>
      <c r="BQ314" s="81">
        <v>78</v>
      </c>
      <c r="BS314" s="81">
        <v>24</v>
      </c>
      <c r="BT314" s="82">
        <v>40341</v>
      </c>
      <c r="BU314" s="81">
        <v>10</v>
      </c>
      <c r="BV314" s="81">
        <v>92</v>
      </c>
    </row>
    <row r="315" spans="1:74">
      <c r="A315" s="81">
        <v>24</v>
      </c>
      <c r="B315" s="82">
        <v>40338</v>
      </c>
      <c r="C315" s="81">
        <v>71</v>
      </c>
      <c r="D315" s="81">
        <v>112</v>
      </c>
      <c r="AE315" s="81">
        <v>21</v>
      </c>
      <c r="AF315" s="82">
        <v>40321</v>
      </c>
      <c r="AG315" s="81">
        <v>41</v>
      </c>
      <c r="AH315" s="81">
        <v>134</v>
      </c>
      <c r="BN315" s="81">
        <v>24</v>
      </c>
      <c r="BO315" s="82">
        <v>40340</v>
      </c>
      <c r="BP315" s="81">
        <v>10</v>
      </c>
      <c r="BQ315" s="81">
        <v>87</v>
      </c>
      <c r="BS315" s="81">
        <v>24</v>
      </c>
      <c r="BT315" s="82">
        <v>40341</v>
      </c>
      <c r="BU315" s="81">
        <v>10</v>
      </c>
      <c r="BV315" s="81">
        <v>98</v>
      </c>
    </row>
    <row r="316" spans="1:74">
      <c r="A316" s="81">
        <v>24</v>
      </c>
      <c r="B316" s="82">
        <v>40338</v>
      </c>
      <c r="C316" s="81">
        <v>71</v>
      </c>
      <c r="D316" s="81">
        <v>109</v>
      </c>
      <c r="AE316" s="81">
        <v>21</v>
      </c>
      <c r="AF316" s="82">
        <v>40321</v>
      </c>
      <c r="AG316" s="81">
        <v>41</v>
      </c>
      <c r="AH316" s="81">
        <v>133</v>
      </c>
      <c r="BN316" s="81">
        <v>24</v>
      </c>
      <c r="BO316" s="82">
        <v>40340</v>
      </c>
      <c r="BP316" s="81">
        <v>10</v>
      </c>
      <c r="BQ316" s="81">
        <v>71</v>
      </c>
      <c r="BS316" s="81">
        <v>24</v>
      </c>
      <c r="BT316" s="82">
        <v>40341</v>
      </c>
      <c r="BU316" s="81">
        <v>10</v>
      </c>
      <c r="BV316" s="81">
        <v>85</v>
      </c>
    </row>
    <row r="317" spans="1:74">
      <c r="A317" s="81">
        <v>24</v>
      </c>
      <c r="B317" s="82">
        <v>40340</v>
      </c>
      <c r="C317" s="81">
        <v>71</v>
      </c>
      <c r="D317" s="81">
        <v>117</v>
      </c>
      <c r="AE317" s="81">
        <v>21</v>
      </c>
      <c r="AF317" s="82">
        <v>40321</v>
      </c>
      <c r="AG317" s="81">
        <v>41</v>
      </c>
      <c r="AH317" s="81">
        <v>133</v>
      </c>
      <c r="BN317" s="81">
        <v>24</v>
      </c>
      <c r="BO317" s="82">
        <v>40340</v>
      </c>
      <c r="BP317" s="81">
        <v>10</v>
      </c>
      <c r="BQ317" s="81">
        <v>68</v>
      </c>
      <c r="BS317" s="81">
        <v>24</v>
      </c>
      <c r="BT317" s="82">
        <v>40341</v>
      </c>
      <c r="BU317" s="81">
        <v>10</v>
      </c>
      <c r="BV317" s="81">
        <v>85</v>
      </c>
    </row>
    <row r="318" spans="1:74">
      <c r="A318" s="81">
        <v>24</v>
      </c>
      <c r="B318" s="82">
        <v>40342</v>
      </c>
      <c r="C318" s="81">
        <v>71</v>
      </c>
      <c r="D318" s="81">
        <v>112</v>
      </c>
      <c r="AE318" s="81">
        <v>21</v>
      </c>
      <c r="AF318" s="82">
        <v>40321</v>
      </c>
      <c r="AG318" s="81">
        <v>41</v>
      </c>
      <c r="AH318" s="81">
        <v>104</v>
      </c>
      <c r="BN318" s="81">
        <v>24</v>
      </c>
      <c r="BO318" s="82">
        <v>40340</v>
      </c>
      <c r="BP318" s="81">
        <v>10</v>
      </c>
      <c r="BQ318" s="81">
        <v>79</v>
      </c>
      <c r="BS318" s="81">
        <v>24</v>
      </c>
      <c r="BT318" s="82">
        <v>40341</v>
      </c>
      <c r="BU318" s="81">
        <v>10</v>
      </c>
      <c r="BV318" s="81">
        <v>92</v>
      </c>
    </row>
    <row r="319" spans="1:74">
      <c r="A319" s="81">
        <v>25</v>
      </c>
      <c r="B319" s="82">
        <v>40343</v>
      </c>
      <c r="C319" s="81">
        <v>71</v>
      </c>
      <c r="D319" s="81">
        <v>151</v>
      </c>
      <c r="AE319" s="81">
        <v>21</v>
      </c>
      <c r="AF319" s="82">
        <v>40321</v>
      </c>
      <c r="AG319" s="81">
        <v>41</v>
      </c>
      <c r="AH319" s="81">
        <v>106</v>
      </c>
      <c r="BN319" s="81">
        <v>24</v>
      </c>
      <c r="BO319" s="82">
        <v>40340</v>
      </c>
      <c r="BP319" s="81">
        <v>10</v>
      </c>
      <c r="BQ319" s="81">
        <v>73</v>
      </c>
      <c r="BS319" s="81">
        <v>24</v>
      </c>
      <c r="BT319" s="82">
        <v>40341</v>
      </c>
      <c r="BU319" s="81">
        <v>10</v>
      </c>
      <c r="BV319" s="81">
        <v>104</v>
      </c>
    </row>
    <row r="320" spans="1:74">
      <c r="A320" s="81">
        <v>25</v>
      </c>
      <c r="B320" s="82">
        <v>40346</v>
      </c>
      <c r="C320" s="81">
        <v>71</v>
      </c>
      <c r="D320" s="81">
        <v>106</v>
      </c>
      <c r="AE320" s="81">
        <v>21</v>
      </c>
      <c r="AF320" s="82">
        <v>40321</v>
      </c>
      <c r="AG320" s="81">
        <v>41</v>
      </c>
      <c r="AH320" s="81">
        <v>122</v>
      </c>
      <c r="BN320" s="81">
        <v>24</v>
      </c>
      <c r="BO320" s="82">
        <v>40340</v>
      </c>
      <c r="BP320" s="81">
        <v>10</v>
      </c>
      <c r="BQ320" s="81">
        <v>81</v>
      </c>
      <c r="BS320" s="81">
        <v>24</v>
      </c>
      <c r="BT320" s="82">
        <v>40341</v>
      </c>
      <c r="BU320" s="81">
        <v>10</v>
      </c>
      <c r="BV320" s="81">
        <v>78</v>
      </c>
    </row>
    <row r="321" spans="1:74">
      <c r="A321" s="81">
        <v>25</v>
      </c>
      <c r="B321" s="82">
        <v>40346</v>
      </c>
      <c r="C321" s="81">
        <v>71</v>
      </c>
      <c r="D321" s="81">
        <v>153</v>
      </c>
      <c r="AE321" s="81">
        <v>21</v>
      </c>
      <c r="AF321" s="82">
        <v>40321</v>
      </c>
      <c r="AG321" s="81">
        <v>41</v>
      </c>
      <c r="AH321" s="81">
        <v>141</v>
      </c>
      <c r="BN321" s="81">
        <v>24</v>
      </c>
      <c r="BO321" s="82">
        <v>40340</v>
      </c>
      <c r="BP321" s="81">
        <v>10</v>
      </c>
      <c r="BQ321" s="81">
        <v>74</v>
      </c>
      <c r="BS321" s="81">
        <v>24</v>
      </c>
      <c r="BT321" s="82">
        <v>40341</v>
      </c>
      <c r="BU321" s="81">
        <v>10</v>
      </c>
      <c r="BV321" s="81">
        <v>94</v>
      </c>
    </row>
    <row r="322" spans="1:74">
      <c r="A322" s="81">
        <v>25</v>
      </c>
      <c r="B322" s="82">
        <v>40347</v>
      </c>
      <c r="C322" s="81">
        <v>71</v>
      </c>
      <c r="D322" s="81">
        <v>120</v>
      </c>
      <c r="AE322" s="81">
        <v>21</v>
      </c>
      <c r="AF322" s="82">
        <v>40321</v>
      </c>
      <c r="AG322" s="81">
        <v>41</v>
      </c>
      <c r="AH322" s="81">
        <v>138</v>
      </c>
      <c r="BN322" s="81">
        <v>24</v>
      </c>
      <c r="BO322" s="82">
        <v>40340</v>
      </c>
      <c r="BP322" s="81">
        <v>10</v>
      </c>
      <c r="BQ322" s="81">
        <v>78</v>
      </c>
      <c r="BS322" s="81">
        <v>24</v>
      </c>
      <c r="BT322" s="82">
        <v>40341</v>
      </c>
      <c r="BU322" s="81">
        <v>10</v>
      </c>
      <c r="BV322" s="81">
        <v>100</v>
      </c>
    </row>
    <row r="323" spans="1:74">
      <c r="A323" s="81">
        <v>26</v>
      </c>
      <c r="B323" s="82">
        <v>40350</v>
      </c>
      <c r="C323" s="81">
        <v>71</v>
      </c>
      <c r="D323" s="81">
        <v>124</v>
      </c>
      <c r="AE323" s="81">
        <v>21</v>
      </c>
      <c r="AF323" s="82">
        <v>40321</v>
      </c>
      <c r="AG323" s="81">
        <v>41</v>
      </c>
      <c r="AH323" s="81">
        <v>149</v>
      </c>
      <c r="BN323" s="81">
        <v>24</v>
      </c>
      <c r="BO323" s="82">
        <v>40340</v>
      </c>
      <c r="BP323" s="81">
        <v>10</v>
      </c>
      <c r="BQ323" s="81">
        <v>83</v>
      </c>
      <c r="BS323" s="81">
        <v>24</v>
      </c>
      <c r="BT323" s="82">
        <v>40341</v>
      </c>
      <c r="BU323" s="81">
        <v>10</v>
      </c>
      <c r="BV323" s="81">
        <v>88</v>
      </c>
    </row>
    <row r="324" spans="1:74">
      <c r="A324" s="81">
        <v>26</v>
      </c>
      <c r="B324" s="82">
        <v>40351</v>
      </c>
      <c r="C324" s="81">
        <v>71</v>
      </c>
      <c r="D324" s="81">
        <v>162</v>
      </c>
      <c r="AE324" s="81">
        <v>21</v>
      </c>
      <c r="AF324" s="82">
        <v>40321</v>
      </c>
      <c r="AG324" s="81">
        <v>41</v>
      </c>
      <c r="AH324" s="81">
        <v>89</v>
      </c>
      <c r="BN324" s="81">
        <v>24</v>
      </c>
      <c r="BO324" s="82">
        <v>40341</v>
      </c>
      <c r="BP324" s="81">
        <v>10</v>
      </c>
      <c r="BQ324" s="81">
        <v>75</v>
      </c>
      <c r="BS324" s="81">
        <v>24</v>
      </c>
      <c r="BT324" s="82">
        <v>40341</v>
      </c>
      <c r="BU324" s="81">
        <v>10</v>
      </c>
      <c r="BV324" s="81">
        <v>93</v>
      </c>
    </row>
    <row r="325" spans="1:74">
      <c r="A325" s="81">
        <v>26</v>
      </c>
      <c r="B325" s="82">
        <v>40351</v>
      </c>
      <c r="C325" s="81">
        <v>71</v>
      </c>
      <c r="D325" s="81">
        <v>183</v>
      </c>
      <c r="AE325" s="81">
        <v>21</v>
      </c>
      <c r="AF325" s="82">
        <v>40321</v>
      </c>
      <c r="AG325" s="81">
        <v>41</v>
      </c>
      <c r="AH325" s="81">
        <v>99</v>
      </c>
      <c r="BN325" s="81">
        <v>24</v>
      </c>
      <c r="BO325" s="82">
        <v>40341</v>
      </c>
      <c r="BP325" s="81">
        <v>10</v>
      </c>
      <c r="BQ325" s="81">
        <v>82</v>
      </c>
      <c r="BS325" s="81">
        <v>24</v>
      </c>
      <c r="BT325" s="82">
        <v>40341</v>
      </c>
      <c r="BU325" s="81">
        <v>10</v>
      </c>
      <c r="BV325" s="81">
        <v>84</v>
      </c>
    </row>
    <row r="326" spans="1:74">
      <c r="A326" s="81">
        <v>26</v>
      </c>
      <c r="B326" s="82">
        <v>40355</v>
      </c>
      <c r="C326" s="81">
        <v>71</v>
      </c>
      <c r="D326" s="81">
        <v>162</v>
      </c>
      <c r="AE326" s="81">
        <v>21</v>
      </c>
      <c r="AF326" s="82">
        <v>40321</v>
      </c>
      <c r="AG326" s="81">
        <v>41</v>
      </c>
      <c r="AH326" s="81">
        <v>114</v>
      </c>
      <c r="BN326" s="81">
        <v>24</v>
      </c>
      <c r="BO326" s="82">
        <v>40341</v>
      </c>
      <c r="BP326" s="81">
        <v>10</v>
      </c>
      <c r="BQ326" s="81">
        <v>77</v>
      </c>
      <c r="BS326" s="81">
        <v>24</v>
      </c>
      <c r="BT326" s="82">
        <v>40341</v>
      </c>
      <c r="BU326" s="81">
        <v>10</v>
      </c>
      <c r="BV326" s="81">
        <v>91</v>
      </c>
    </row>
    <row r="327" spans="1:74">
      <c r="A327" s="81">
        <v>27</v>
      </c>
      <c r="B327" s="82">
        <v>40358</v>
      </c>
      <c r="C327" s="81">
        <v>71</v>
      </c>
      <c r="D327" s="81">
        <v>220</v>
      </c>
      <c r="AE327" s="81">
        <v>21</v>
      </c>
      <c r="AF327" s="82">
        <v>40321</v>
      </c>
      <c r="AG327" s="81">
        <v>41</v>
      </c>
      <c r="AH327" s="81">
        <v>104</v>
      </c>
      <c r="BN327" s="81">
        <v>24</v>
      </c>
      <c r="BO327" s="82">
        <v>40341</v>
      </c>
      <c r="BP327" s="81">
        <v>10</v>
      </c>
      <c r="BQ327" s="81">
        <v>85</v>
      </c>
      <c r="BS327" s="81">
        <v>24</v>
      </c>
      <c r="BT327" s="82">
        <v>40341</v>
      </c>
      <c r="BU327" s="81">
        <v>10</v>
      </c>
      <c r="BV327" s="81">
        <v>92</v>
      </c>
    </row>
    <row r="328" spans="1:74">
      <c r="A328" s="81">
        <v>28</v>
      </c>
      <c r="B328" s="82">
        <v>40367</v>
      </c>
      <c r="C328" s="81">
        <v>71</v>
      </c>
      <c r="D328" s="81">
        <v>169</v>
      </c>
      <c r="AE328" s="81">
        <v>21</v>
      </c>
      <c r="AF328" s="82">
        <v>40321</v>
      </c>
      <c r="AG328" s="81">
        <v>41</v>
      </c>
      <c r="AH328" s="81">
        <v>97</v>
      </c>
      <c r="BN328" s="81">
        <v>24</v>
      </c>
      <c r="BO328" s="82">
        <v>40341</v>
      </c>
      <c r="BP328" s="81">
        <v>10</v>
      </c>
      <c r="BQ328" s="81">
        <v>86</v>
      </c>
      <c r="BS328" s="81">
        <v>24</v>
      </c>
      <c r="BT328" s="82">
        <v>40342</v>
      </c>
      <c r="BU328" s="81">
        <v>10</v>
      </c>
      <c r="BV328" s="81">
        <v>91</v>
      </c>
    </row>
    <row r="329" spans="1:74">
      <c r="A329" s="81">
        <v>20</v>
      </c>
      <c r="B329" s="82">
        <v>40309</v>
      </c>
      <c r="C329" s="81">
        <v>71</v>
      </c>
      <c r="D329" s="81">
        <v>90</v>
      </c>
      <c r="AE329" s="81">
        <v>22</v>
      </c>
      <c r="AF329" s="82">
        <v>40322</v>
      </c>
      <c r="AG329" s="81">
        <v>41</v>
      </c>
      <c r="AH329" s="81">
        <v>104</v>
      </c>
      <c r="BN329" s="81">
        <v>24</v>
      </c>
      <c r="BO329" s="82">
        <v>40341</v>
      </c>
      <c r="BP329" s="81">
        <v>10</v>
      </c>
      <c r="BQ329" s="81">
        <v>80</v>
      </c>
      <c r="BS329" s="81">
        <v>24</v>
      </c>
      <c r="BT329" s="82">
        <v>40342</v>
      </c>
      <c r="BU329" s="81">
        <v>10</v>
      </c>
      <c r="BV329" s="81">
        <v>92</v>
      </c>
    </row>
    <row r="330" spans="1:74">
      <c r="A330" s="81">
        <v>20</v>
      </c>
      <c r="B330" s="82">
        <v>40311</v>
      </c>
      <c r="C330" s="81">
        <v>71</v>
      </c>
      <c r="D330" s="81">
        <v>173</v>
      </c>
      <c r="AE330" s="81">
        <v>22</v>
      </c>
      <c r="AF330" s="82">
        <v>40322</v>
      </c>
      <c r="AG330" s="81">
        <v>41</v>
      </c>
      <c r="AH330" s="81">
        <v>111</v>
      </c>
      <c r="BN330" s="81">
        <v>24</v>
      </c>
      <c r="BO330" s="82">
        <v>40341</v>
      </c>
      <c r="BP330" s="81">
        <v>10</v>
      </c>
      <c r="BQ330" s="81">
        <v>75</v>
      </c>
      <c r="BS330" s="81">
        <v>24</v>
      </c>
      <c r="BT330" s="82">
        <v>40342</v>
      </c>
      <c r="BU330" s="81">
        <v>10</v>
      </c>
      <c r="BV330" s="81">
        <v>92</v>
      </c>
    </row>
    <row r="331" spans="1:74">
      <c r="A331" s="81">
        <v>20</v>
      </c>
      <c r="B331" s="82">
        <v>40311</v>
      </c>
      <c r="C331" s="81">
        <v>71</v>
      </c>
      <c r="D331" s="81">
        <v>166</v>
      </c>
      <c r="AE331" s="81">
        <v>22</v>
      </c>
      <c r="AF331" s="82">
        <v>40322</v>
      </c>
      <c r="AG331" s="81">
        <v>41</v>
      </c>
      <c r="AH331" s="81">
        <v>120</v>
      </c>
      <c r="BN331" s="81">
        <v>24</v>
      </c>
      <c r="BO331" s="82">
        <v>40341</v>
      </c>
      <c r="BP331" s="81">
        <v>10</v>
      </c>
      <c r="BQ331" s="81">
        <v>70</v>
      </c>
      <c r="BS331" s="81">
        <v>24</v>
      </c>
      <c r="BT331" s="82">
        <v>40342</v>
      </c>
      <c r="BU331" s="81">
        <v>10</v>
      </c>
      <c r="BV331" s="81">
        <v>92</v>
      </c>
    </row>
    <row r="332" spans="1:74">
      <c r="A332" s="81">
        <v>20</v>
      </c>
      <c r="B332" s="82">
        <v>40312</v>
      </c>
      <c r="C332" s="81">
        <v>71</v>
      </c>
      <c r="D332" s="81">
        <v>178</v>
      </c>
      <c r="AE332" s="81">
        <v>22</v>
      </c>
      <c r="AF332" s="82">
        <v>40322</v>
      </c>
      <c r="AG332" s="81">
        <v>41</v>
      </c>
      <c r="AH332" s="81">
        <v>110</v>
      </c>
      <c r="BN332" s="81">
        <v>24</v>
      </c>
      <c r="BO332" s="82">
        <v>40341</v>
      </c>
      <c r="BP332" s="81">
        <v>10</v>
      </c>
      <c r="BQ332" s="81">
        <v>80</v>
      </c>
      <c r="BS332" s="81">
        <v>24</v>
      </c>
      <c r="BT332" s="82">
        <v>40342</v>
      </c>
      <c r="BU332" s="81">
        <v>10</v>
      </c>
      <c r="BV332" s="81">
        <v>94</v>
      </c>
    </row>
    <row r="333" spans="1:74">
      <c r="A333" s="81">
        <v>20</v>
      </c>
      <c r="B333" s="82">
        <v>40313</v>
      </c>
      <c r="C333" s="81">
        <v>71</v>
      </c>
      <c r="D333" s="81">
        <v>167</v>
      </c>
      <c r="AE333" s="81">
        <v>22</v>
      </c>
      <c r="AF333" s="82">
        <v>40322</v>
      </c>
      <c r="AG333" s="81">
        <v>41</v>
      </c>
      <c r="AH333" s="81">
        <v>97</v>
      </c>
      <c r="BN333" s="81">
        <v>24</v>
      </c>
      <c r="BO333" s="82">
        <v>40341</v>
      </c>
      <c r="BP333" s="81">
        <v>10</v>
      </c>
      <c r="BQ333" s="81">
        <v>75</v>
      </c>
      <c r="BS333" s="81">
        <v>24</v>
      </c>
      <c r="BT333" s="82">
        <v>40342</v>
      </c>
      <c r="BU333" s="81">
        <v>10</v>
      </c>
      <c r="BV333" s="81">
        <v>88</v>
      </c>
    </row>
    <row r="334" spans="1:74">
      <c r="A334" s="81">
        <v>20</v>
      </c>
      <c r="B334" s="82">
        <v>40313</v>
      </c>
      <c r="C334" s="81">
        <v>71</v>
      </c>
      <c r="D334" s="81">
        <v>186</v>
      </c>
      <c r="AE334" s="81">
        <v>22</v>
      </c>
      <c r="AF334" s="82">
        <v>40322</v>
      </c>
      <c r="AG334" s="81">
        <v>41</v>
      </c>
      <c r="AH334" s="81">
        <v>113</v>
      </c>
      <c r="BN334" s="81">
        <v>24</v>
      </c>
      <c r="BO334" s="82">
        <v>40341</v>
      </c>
      <c r="BP334" s="81">
        <v>10</v>
      </c>
      <c r="BQ334" s="81">
        <v>82</v>
      </c>
      <c r="BS334" s="81">
        <v>24</v>
      </c>
      <c r="BT334" s="82">
        <v>40342</v>
      </c>
      <c r="BU334" s="81">
        <v>10</v>
      </c>
      <c r="BV334" s="81">
        <v>83</v>
      </c>
    </row>
    <row r="335" spans="1:74">
      <c r="A335" s="81">
        <v>20</v>
      </c>
      <c r="B335" s="82">
        <v>40314</v>
      </c>
      <c r="C335" s="81">
        <v>71</v>
      </c>
      <c r="D335" s="81">
        <v>167</v>
      </c>
      <c r="AE335" s="81">
        <v>22</v>
      </c>
      <c r="AF335" s="82">
        <v>40322</v>
      </c>
      <c r="AG335" s="81">
        <v>41</v>
      </c>
      <c r="AH335" s="81">
        <v>128</v>
      </c>
      <c r="BN335" s="81">
        <v>24</v>
      </c>
      <c r="BO335" s="82">
        <v>40341</v>
      </c>
      <c r="BP335" s="81">
        <v>10</v>
      </c>
      <c r="BQ335" s="81">
        <v>82</v>
      </c>
      <c r="BS335" s="81">
        <v>24</v>
      </c>
      <c r="BT335" s="82">
        <v>40342</v>
      </c>
      <c r="BU335" s="81">
        <v>10</v>
      </c>
      <c r="BV335" s="81">
        <v>95</v>
      </c>
    </row>
    <row r="336" spans="1:74">
      <c r="A336" s="81">
        <v>21</v>
      </c>
      <c r="B336" s="82">
        <v>40315</v>
      </c>
      <c r="C336" s="81">
        <v>71</v>
      </c>
      <c r="D336" s="81">
        <v>177</v>
      </c>
      <c r="AE336" s="81">
        <v>22</v>
      </c>
      <c r="AF336" s="82">
        <v>40322</v>
      </c>
      <c r="AG336" s="81">
        <v>41</v>
      </c>
      <c r="AH336" s="81">
        <v>113</v>
      </c>
      <c r="BN336" s="81">
        <v>24</v>
      </c>
      <c r="BO336" s="82">
        <v>40341</v>
      </c>
      <c r="BP336" s="81">
        <v>10</v>
      </c>
      <c r="BQ336" s="81">
        <v>76</v>
      </c>
      <c r="BS336" s="81">
        <v>25</v>
      </c>
      <c r="BT336" s="82">
        <v>40343</v>
      </c>
      <c r="BU336" s="81">
        <v>10</v>
      </c>
      <c r="BV336" s="81">
        <v>92</v>
      </c>
    </row>
    <row r="337" spans="1:74">
      <c r="A337" s="81">
        <v>21</v>
      </c>
      <c r="B337" s="82">
        <v>40316</v>
      </c>
      <c r="C337" s="81">
        <v>71</v>
      </c>
      <c r="D337" s="81">
        <v>140</v>
      </c>
      <c r="AE337" s="81">
        <v>22</v>
      </c>
      <c r="AF337" s="82">
        <v>40322</v>
      </c>
      <c r="AG337" s="81">
        <v>41</v>
      </c>
      <c r="AH337" s="81">
        <v>103</v>
      </c>
      <c r="BN337" s="81">
        <v>24</v>
      </c>
      <c r="BO337" s="82">
        <v>40341</v>
      </c>
      <c r="BP337" s="81">
        <v>10</v>
      </c>
      <c r="BQ337" s="81">
        <v>80</v>
      </c>
      <c r="BS337" s="81">
        <v>25</v>
      </c>
      <c r="BT337" s="82">
        <v>40343</v>
      </c>
      <c r="BU337" s="81">
        <v>10</v>
      </c>
      <c r="BV337" s="81">
        <v>86</v>
      </c>
    </row>
    <row r="338" spans="1:74">
      <c r="A338" s="81">
        <v>21</v>
      </c>
      <c r="B338" s="82">
        <v>40316</v>
      </c>
      <c r="C338" s="81">
        <v>71</v>
      </c>
      <c r="D338" s="81">
        <v>179</v>
      </c>
      <c r="AE338" s="81">
        <v>22</v>
      </c>
      <c r="AF338" s="82">
        <v>40322</v>
      </c>
      <c r="AG338" s="81">
        <v>41</v>
      </c>
      <c r="AH338" s="81">
        <v>117</v>
      </c>
      <c r="BN338" s="81">
        <v>24</v>
      </c>
      <c r="BO338" s="82">
        <v>40342</v>
      </c>
      <c r="BP338" s="81">
        <v>10</v>
      </c>
      <c r="BQ338" s="81">
        <v>80</v>
      </c>
      <c r="BS338" s="81">
        <v>25</v>
      </c>
      <c r="BT338" s="82">
        <v>40343</v>
      </c>
      <c r="BU338" s="81">
        <v>10</v>
      </c>
      <c r="BV338" s="81">
        <v>91</v>
      </c>
    </row>
    <row r="339" spans="1:74">
      <c r="A339" s="81">
        <v>21</v>
      </c>
      <c r="B339" s="82">
        <v>40316</v>
      </c>
      <c r="C339" s="81">
        <v>71</v>
      </c>
      <c r="D339" s="81">
        <v>180</v>
      </c>
      <c r="AE339" s="81">
        <v>22</v>
      </c>
      <c r="AF339" s="82">
        <v>40322</v>
      </c>
      <c r="AG339" s="81">
        <v>41</v>
      </c>
      <c r="AH339" s="81">
        <v>117</v>
      </c>
      <c r="BN339" s="81">
        <v>24</v>
      </c>
      <c r="BO339" s="82">
        <v>40342</v>
      </c>
      <c r="BP339" s="81">
        <v>10</v>
      </c>
      <c r="BQ339" s="81">
        <v>74</v>
      </c>
      <c r="BS339" s="81">
        <v>25</v>
      </c>
      <c r="BT339" s="82">
        <v>40343</v>
      </c>
      <c r="BU339" s="81">
        <v>10</v>
      </c>
      <c r="BV339" s="81">
        <v>95</v>
      </c>
    </row>
    <row r="340" spans="1:74">
      <c r="A340" s="81">
        <v>21</v>
      </c>
      <c r="B340" s="82">
        <v>40321</v>
      </c>
      <c r="C340" s="81">
        <v>71</v>
      </c>
      <c r="D340" s="81">
        <v>180</v>
      </c>
      <c r="AE340" s="81">
        <v>22</v>
      </c>
      <c r="AF340" s="82">
        <v>40322</v>
      </c>
      <c r="AG340" s="81">
        <v>41</v>
      </c>
      <c r="AH340" s="81">
        <v>134</v>
      </c>
      <c r="BN340" s="81">
        <v>24</v>
      </c>
      <c r="BO340" s="82">
        <v>40342</v>
      </c>
      <c r="BP340" s="81">
        <v>10</v>
      </c>
      <c r="BQ340" s="81">
        <v>77</v>
      </c>
      <c r="BS340" s="81">
        <v>25</v>
      </c>
      <c r="BT340" s="82">
        <v>40343</v>
      </c>
      <c r="BU340" s="81">
        <v>10</v>
      </c>
      <c r="BV340" s="81">
        <v>102</v>
      </c>
    </row>
    <row r="341" spans="1:74">
      <c r="A341" s="81">
        <v>21</v>
      </c>
      <c r="B341" s="82">
        <v>40321</v>
      </c>
      <c r="C341" s="81">
        <v>71</v>
      </c>
      <c r="D341" s="81">
        <v>161</v>
      </c>
      <c r="AE341" s="81">
        <v>22</v>
      </c>
      <c r="AF341" s="82">
        <v>40322</v>
      </c>
      <c r="AG341" s="81">
        <v>41</v>
      </c>
      <c r="AH341" s="81">
        <v>119</v>
      </c>
      <c r="BN341" s="81">
        <v>24</v>
      </c>
      <c r="BO341" s="82">
        <v>40342</v>
      </c>
      <c r="BP341" s="81">
        <v>10</v>
      </c>
      <c r="BQ341" s="81">
        <v>78</v>
      </c>
      <c r="BS341" s="81">
        <v>25</v>
      </c>
      <c r="BT341" s="82">
        <v>40343</v>
      </c>
      <c r="BU341" s="81">
        <v>10</v>
      </c>
      <c r="BV341" s="81">
        <v>97</v>
      </c>
    </row>
    <row r="342" spans="1:74">
      <c r="A342" s="81">
        <v>21</v>
      </c>
      <c r="B342" s="82">
        <v>40321</v>
      </c>
      <c r="C342" s="81">
        <v>71</v>
      </c>
      <c r="D342" s="81">
        <v>208</v>
      </c>
      <c r="AE342" s="81">
        <v>22</v>
      </c>
      <c r="AF342" s="82">
        <v>40322</v>
      </c>
      <c r="AG342" s="81">
        <v>41</v>
      </c>
      <c r="AH342" s="81">
        <v>118</v>
      </c>
      <c r="BN342" s="81">
        <v>24</v>
      </c>
      <c r="BO342" s="82">
        <v>40342</v>
      </c>
      <c r="BP342" s="81">
        <v>10</v>
      </c>
      <c r="BQ342" s="81">
        <v>78</v>
      </c>
      <c r="BS342" s="81">
        <v>25</v>
      </c>
      <c r="BT342" s="82">
        <v>40343</v>
      </c>
      <c r="BU342" s="81">
        <v>10</v>
      </c>
      <c r="BV342" s="81">
        <v>88</v>
      </c>
    </row>
    <row r="343" spans="1:74">
      <c r="A343" s="81">
        <v>22</v>
      </c>
      <c r="B343" s="82">
        <v>40322</v>
      </c>
      <c r="C343" s="81">
        <v>71</v>
      </c>
      <c r="D343" s="81">
        <v>170</v>
      </c>
      <c r="AE343" s="81">
        <v>22</v>
      </c>
      <c r="AF343" s="82">
        <v>40322</v>
      </c>
      <c r="AG343" s="81">
        <v>41</v>
      </c>
      <c r="AH343" s="81">
        <v>111</v>
      </c>
      <c r="BN343" s="81">
        <v>24</v>
      </c>
      <c r="BO343" s="82">
        <v>40342</v>
      </c>
      <c r="BP343" s="81">
        <v>10</v>
      </c>
      <c r="BQ343" s="81">
        <v>74</v>
      </c>
      <c r="BS343" s="81">
        <v>25</v>
      </c>
      <c r="BT343" s="82">
        <v>40343</v>
      </c>
      <c r="BU343" s="81">
        <v>10</v>
      </c>
      <c r="BV343" s="81">
        <v>90</v>
      </c>
    </row>
    <row r="344" spans="1:74">
      <c r="A344" s="81">
        <v>22</v>
      </c>
      <c r="B344" s="82">
        <v>40322</v>
      </c>
      <c r="C344" s="81">
        <v>71</v>
      </c>
      <c r="D344" s="81">
        <v>165</v>
      </c>
      <c r="AE344" s="81">
        <v>22</v>
      </c>
      <c r="AF344" s="82">
        <v>40322</v>
      </c>
      <c r="AG344" s="81">
        <v>41</v>
      </c>
      <c r="AH344" s="81">
        <v>131</v>
      </c>
      <c r="BN344" s="81">
        <v>24</v>
      </c>
      <c r="BO344" s="82">
        <v>40342</v>
      </c>
      <c r="BP344" s="81">
        <v>10</v>
      </c>
      <c r="BQ344" s="81">
        <v>80</v>
      </c>
      <c r="BS344" s="81">
        <v>25</v>
      </c>
      <c r="BT344" s="82">
        <v>40343</v>
      </c>
      <c r="BU344" s="81">
        <v>10</v>
      </c>
      <c r="BV344" s="81">
        <v>101</v>
      </c>
    </row>
    <row r="345" spans="1:74">
      <c r="A345" s="81">
        <v>22</v>
      </c>
      <c r="B345" s="82">
        <v>40326</v>
      </c>
      <c r="C345" s="81">
        <v>71</v>
      </c>
      <c r="D345" s="81">
        <v>173</v>
      </c>
      <c r="AE345" s="81">
        <v>22</v>
      </c>
      <c r="AF345" s="82">
        <v>40322</v>
      </c>
      <c r="AG345" s="81">
        <v>41</v>
      </c>
      <c r="AH345" s="81">
        <v>118</v>
      </c>
      <c r="BN345" s="81">
        <v>24</v>
      </c>
      <c r="BO345" s="82">
        <v>40342</v>
      </c>
      <c r="BP345" s="81">
        <v>10</v>
      </c>
      <c r="BQ345" s="81">
        <v>82</v>
      </c>
      <c r="BS345" s="81">
        <v>25</v>
      </c>
      <c r="BT345" s="82">
        <v>40343</v>
      </c>
      <c r="BU345" s="81">
        <v>10</v>
      </c>
      <c r="BV345" s="81">
        <v>88</v>
      </c>
    </row>
    <row r="346" spans="1:74">
      <c r="A346" s="81">
        <v>22</v>
      </c>
      <c r="B346" s="82">
        <v>40326</v>
      </c>
      <c r="C346" s="81">
        <v>71</v>
      </c>
      <c r="D346" s="81">
        <v>184</v>
      </c>
      <c r="AE346" s="81">
        <v>22</v>
      </c>
      <c r="AF346" s="82">
        <v>40323</v>
      </c>
      <c r="AG346" s="81">
        <v>41</v>
      </c>
      <c r="AH346" s="81">
        <v>123</v>
      </c>
      <c r="BN346" s="81">
        <v>24</v>
      </c>
      <c r="BO346" s="82">
        <v>40342</v>
      </c>
      <c r="BP346" s="81">
        <v>10</v>
      </c>
      <c r="BQ346" s="81">
        <v>81</v>
      </c>
      <c r="BS346" s="81">
        <v>25</v>
      </c>
      <c r="BT346" s="82">
        <v>40343</v>
      </c>
      <c r="BU346" s="81">
        <v>10</v>
      </c>
      <c r="BV346" s="81">
        <v>95</v>
      </c>
    </row>
    <row r="347" spans="1:74">
      <c r="A347" s="81">
        <v>22</v>
      </c>
      <c r="B347" s="82">
        <v>40326</v>
      </c>
      <c r="C347" s="81">
        <v>71</v>
      </c>
      <c r="D347" s="81">
        <v>163</v>
      </c>
      <c r="AE347" s="81">
        <v>22</v>
      </c>
      <c r="AF347" s="82">
        <v>40323</v>
      </c>
      <c r="AG347" s="81">
        <v>41</v>
      </c>
      <c r="AH347" s="81">
        <v>121</v>
      </c>
      <c r="BN347" s="81">
        <v>24</v>
      </c>
      <c r="BO347" s="82">
        <v>40342</v>
      </c>
      <c r="BP347" s="81">
        <v>10</v>
      </c>
      <c r="BQ347" s="81">
        <v>89</v>
      </c>
      <c r="BS347" s="81">
        <v>25</v>
      </c>
      <c r="BT347" s="82">
        <v>40343</v>
      </c>
      <c r="BU347" s="81">
        <v>10</v>
      </c>
      <c r="BV347" s="81">
        <v>93</v>
      </c>
    </row>
    <row r="348" spans="1:74">
      <c r="A348" s="81">
        <v>22</v>
      </c>
      <c r="B348" s="82">
        <v>40327</v>
      </c>
      <c r="C348" s="81">
        <v>71</v>
      </c>
      <c r="D348" s="81">
        <v>183</v>
      </c>
      <c r="AE348" s="81">
        <v>22</v>
      </c>
      <c r="AF348" s="82">
        <v>40323</v>
      </c>
      <c r="AG348" s="81">
        <v>41</v>
      </c>
      <c r="AH348" s="81">
        <v>110</v>
      </c>
      <c r="BN348" s="81">
        <v>24</v>
      </c>
      <c r="BO348" s="82">
        <v>40342</v>
      </c>
      <c r="BP348" s="81">
        <v>10</v>
      </c>
      <c r="BQ348" s="81">
        <v>97</v>
      </c>
      <c r="BS348" s="81">
        <v>25</v>
      </c>
      <c r="BT348" s="82">
        <v>40343</v>
      </c>
      <c r="BU348" s="81">
        <v>10</v>
      </c>
      <c r="BV348" s="81">
        <v>88</v>
      </c>
    </row>
    <row r="349" spans="1:74">
      <c r="A349" s="81">
        <v>22</v>
      </c>
      <c r="B349" s="82">
        <v>40327</v>
      </c>
      <c r="C349" s="81">
        <v>71</v>
      </c>
      <c r="D349" s="81">
        <v>166</v>
      </c>
      <c r="AE349" s="81">
        <v>22</v>
      </c>
      <c r="AF349" s="82">
        <v>40323</v>
      </c>
      <c r="AG349" s="81">
        <v>41</v>
      </c>
      <c r="AH349" s="81">
        <v>120</v>
      </c>
      <c r="BN349" s="81">
        <v>24</v>
      </c>
      <c r="BO349" s="82">
        <v>40342</v>
      </c>
      <c r="BP349" s="81">
        <v>10</v>
      </c>
      <c r="BQ349" s="81">
        <v>84</v>
      </c>
      <c r="BS349" s="81">
        <v>25</v>
      </c>
      <c r="BT349" s="82">
        <v>40343</v>
      </c>
      <c r="BU349" s="81">
        <v>10</v>
      </c>
      <c r="BV349" s="81">
        <v>93</v>
      </c>
    </row>
    <row r="350" spans="1:74">
      <c r="A350" s="81">
        <v>22</v>
      </c>
      <c r="B350" s="82">
        <v>40327</v>
      </c>
      <c r="C350" s="81">
        <v>71</v>
      </c>
      <c r="D350" s="81">
        <v>160</v>
      </c>
      <c r="AE350" s="81">
        <v>22</v>
      </c>
      <c r="AF350" s="82">
        <v>40323</v>
      </c>
      <c r="AG350" s="81">
        <v>41</v>
      </c>
      <c r="AH350" s="81">
        <v>120</v>
      </c>
      <c r="BN350" s="81">
        <v>24</v>
      </c>
      <c r="BO350" s="82">
        <v>40342</v>
      </c>
      <c r="BP350" s="81">
        <v>10</v>
      </c>
      <c r="BQ350" s="81">
        <v>78</v>
      </c>
      <c r="BS350" s="81">
        <v>25</v>
      </c>
      <c r="BT350" s="82">
        <v>40343</v>
      </c>
      <c r="BU350" s="81">
        <v>10</v>
      </c>
      <c r="BV350" s="81">
        <v>92</v>
      </c>
    </row>
    <row r="351" spans="1:74">
      <c r="A351" s="81">
        <v>22</v>
      </c>
      <c r="B351" s="82">
        <v>40327</v>
      </c>
      <c r="C351" s="81">
        <v>71</v>
      </c>
      <c r="D351" s="81">
        <v>190</v>
      </c>
      <c r="AE351" s="81">
        <v>22</v>
      </c>
      <c r="AF351" s="82">
        <v>40323</v>
      </c>
      <c r="AG351" s="81">
        <v>41</v>
      </c>
      <c r="AH351" s="81">
        <v>103</v>
      </c>
      <c r="BN351" s="81">
        <v>24</v>
      </c>
      <c r="BO351" s="82">
        <v>40342</v>
      </c>
      <c r="BP351" s="81">
        <v>10</v>
      </c>
      <c r="BQ351" s="81">
        <v>77</v>
      </c>
      <c r="BS351" s="81">
        <v>25</v>
      </c>
      <c r="BT351" s="82">
        <v>40343</v>
      </c>
      <c r="BU351" s="81">
        <v>10</v>
      </c>
      <c r="BV351" s="81">
        <v>106</v>
      </c>
    </row>
    <row r="352" spans="1:74">
      <c r="A352" s="81">
        <v>22</v>
      </c>
      <c r="B352" s="82">
        <v>40327</v>
      </c>
      <c r="C352" s="81">
        <v>71</v>
      </c>
      <c r="D352" s="81">
        <v>153</v>
      </c>
      <c r="AE352" s="81">
        <v>22</v>
      </c>
      <c r="AF352" s="82">
        <v>40323</v>
      </c>
      <c r="AG352" s="81">
        <v>41</v>
      </c>
      <c r="AH352" s="81">
        <v>101</v>
      </c>
      <c r="BN352" s="81">
        <v>25</v>
      </c>
      <c r="BO352" s="82">
        <v>40343</v>
      </c>
      <c r="BP352" s="81">
        <v>10</v>
      </c>
      <c r="BQ352" s="81">
        <v>65</v>
      </c>
      <c r="BS352" s="81">
        <v>25</v>
      </c>
      <c r="BT352" s="82">
        <v>40343</v>
      </c>
      <c r="BU352" s="81">
        <v>10</v>
      </c>
      <c r="BV352" s="81">
        <v>100</v>
      </c>
    </row>
    <row r="353" spans="1:74">
      <c r="A353" s="81">
        <v>22</v>
      </c>
      <c r="B353" s="82">
        <v>40327</v>
      </c>
      <c r="C353" s="81">
        <v>71</v>
      </c>
      <c r="D353" s="81">
        <v>156</v>
      </c>
      <c r="AE353" s="81">
        <v>22</v>
      </c>
      <c r="AF353" s="82">
        <v>40323</v>
      </c>
      <c r="AG353" s="81">
        <v>41</v>
      </c>
      <c r="AH353" s="81">
        <v>121</v>
      </c>
      <c r="BN353" s="81">
        <v>25</v>
      </c>
      <c r="BO353" s="82">
        <v>40343</v>
      </c>
      <c r="BP353" s="81">
        <v>10</v>
      </c>
      <c r="BQ353" s="81">
        <v>65</v>
      </c>
      <c r="BS353" s="81">
        <v>25</v>
      </c>
      <c r="BT353" s="82">
        <v>40343</v>
      </c>
      <c r="BU353" s="81">
        <v>10</v>
      </c>
      <c r="BV353" s="81">
        <v>103</v>
      </c>
    </row>
    <row r="354" spans="1:74">
      <c r="A354" s="81">
        <v>22</v>
      </c>
      <c r="B354" s="82">
        <v>40327</v>
      </c>
      <c r="C354" s="81">
        <v>71</v>
      </c>
      <c r="D354" s="81">
        <v>178</v>
      </c>
      <c r="AE354" s="81">
        <v>22</v>
      </c>
      <c r="AF354" s="82">
        <v>40323</v>
      </c>
      <c r="AG354" s="81">
        <v>41</v>
      </c>
      <c r="AH354" s="81">
        <v>129</v>
      </c>
      <c r="BN354" s="81">
        <v>25</v>
      </c>
      <c r="BO354" s="82">
        <v>40343</v>
      </c>
      <c r="BP354" s="81">
        <v>10</v>
      </c>
      <c r="BQ354" s="81">
        <v>78</v>
      </c>
      <c r="BS354" s="81">
        <v>25</v>
      </c>
      <c r="BT354" s="82">
        <v>40343</v>
      </c>
      <c r="BU354" s="81">
        <v>10</v>
      </c>
      <c r="BV354" s="81">
        <v>84</v>
      </c>
    </row>
    <row r="355" spans="1:74">
      <c r="A355" s="81">
        <v>22</v>
      </c>
      <c r="B355" s="82">
        <v>40327</v>
      </c>
      <c r="C355" s="81">
        <v>71</v>
      </c>
      <c r="D355" s="81">
        <v>138</v>
      </c>
      <c r="AE355" s="81">
        <v>22</v>
      </c>
      <c r="AF355" s="82">
        <v>40323</v>
      </c>
      <c r="AG355" s="81">
        <v>41</v>
      </c>
      <c r="AH355" s="81">
        <v>117</v>
      </c>
      <c r="BN355" s="81">
        <v>25</v>
      </c>
      <c r="BO355" s="82">
        <v>40343</v>
      </c>
      <c r="BP355" s="81">
        <v>10</v>
      </c>
      <c r="BQ355" s="81">
        <v>88</v>
      </c>
      <c r="BS355" s="81">
        <v>25</v>
      </c>
      <c r="BT355" s="82">
        <v>40343</v>
      </c>
      <c r="BU355" s="81">
        <v>10</v>
      </c>
      <c r="BV355" s="81">
        <v>105</v>
      </c>
    </row>
    <row r="356" spans="1:74">
      <c r="A356" s="81">
        <v>22</v>
      </c>
      <c r="B356" s="82">
        <v>40327</v>
      </c>
      <c r="C356" s="81">
        <v>71</v>
      </c>
      <c r="D356" s="81">
        <v>153</v>
      </c>
      <c r="AE356" s="81">
        <v>22</v>
      </c>
      <c r="AF356" s="82">
        <v>40323</v>
      </c>
      <c r="AG356" s="81">
        <v>41</v>
      </c>
      <c r="AH356" s="81">
        <v>131</v>
      </c>
      <c r="BN356" s="81">
        <v>25</v>
      </c>
      <c r="BO356" s="82">
        <v>40343</v>
      </c>
      <c r="BP356" s="81">
        <v>10</v>
      </c>
      <c r="BQ356" s="81">
        <v>65</v>
      </c>
      <c r="BS356" s="81">
        <v>25</v>
      </c>
      <c r="BT356" s="82">
        <v>40343</v>
      </c>
      <c r="BU356" s="81">
        <v>10</v>
      </c>
      <c r="BV356" s="81">
        <v>97</v>
      </c>
    </row>
    <row r="357" spans="1:74">
      <c r="A357" s="81">
        <v>22</v>
      </c>
      <c r="B357" s="82">
        <v>40327</v>
      </c>
      <c r="C357" s="81">
        <v>71</v>
      </c>
      <c r="D357" s="81">
        <v>170</v>
      </c>
      <c r="AE357" s="81">
        <v>22</v>
      </c>
      <c r="AF357" s="82">
        <v>40324</v>
      </c>
      <c r="AG357" s="81">
        <v>41</v>
      </c>
      <c r="AH357" s="81">
        <v>133</v>
      </c>
      <c r="BN357" s="81">
        <v>25</v>
      </c>
      <c r="BO357" s="82">
        <v>40343</v>
      </c>
      <c r="BP357" s="81">
        <v>10</v>
      </c>
      <c r="BQ357" s="81">
        <v>80</v>
      </c>
      <c r="BS357" s="81">
        <v>25</v>
      </c>
      <c r="BT357" s="82">
        <v>40344</v>
      </c>
      <c r="BU357" s="81">
        <v>10</v>
      </c>
      <c r="BV357" s="81">
        <v>92</v>
      </c>
    </row>
    <row r="358" spans="1:74">
      <c r="A358" s="81">
        <v>22</v>
      </c>
      <c r="B358" s="82">
        <v>40327</v>
      </c>
      <c r="C358" s="81">
        <v>71</v>
      </c>
      <c r="D358" s="81">
        <v>176</v>
      </c>
      <c r="AE358" s="81">
        <v>22</v>
      </c>
      <c r="AF358" s="82">
        <v>40324</v>
      </c>
      <c r="AG358" s="81">
        <v>41</v>
      </c>
      <c r="AH358" s="81">
        <v>125</v>
      </c>
      <c r="BN358" s="81">
        <v>25</v>
      </c>
      <c r="BO358" s="82">
        <v>40343</v>
      </c>
      <c r="BP358" s="81">
        <v>10</v>
      </c>
      <c r="BQ358" s="81">
        <v>82</v>
      </c>
      <c r="BS358" s="81">
        <v>25</v>
      </c>
      <c r="BT358" s="82">
        <v>40344</v>
      </c>
      <c r="BU358" s="81">
        <v>10</v>
      </c>
      <c r="BV358" s="81">
        <v>80</v>
      </c>
    </row>
    <row r="359" spans="1:74">
      <c r="A359" s="81">
        <v>22</v>
      </c>
      <c r="B359" s="82">
        <v>40328</v>
      </c>
      <c r="C359" s="81">
        <v>71</v>
      </c>
      <c r="D359" s="81">
        <v>154</v>
      </c>
      <c r="AE359" s="81">
        <v>22</v>
      </c>
      <c r="AF359" s="82">
        <v>40324</v>
      </c>
      <c r="AG359" s="81">
        <v>41</v>
      </c>
      <c r="AH359" s="81">
        <v>130</v>
      </c>
      <c r="BN359" s="81">
        <v>25</v>
      </c>
      <c r="BO359" s="82">
        <v>40343</v>
      </c>
      <c r="BP359" s="81">
        <v>10</v>
      </c>
      <c r="BQ359" s="81">
        <v>88</v>
      </c>
      <c r="BS359" s="81">
        <v>25</v>
      </c>
      <c r="BT359" s="82">
        <v>40344</v>
      </c>
      <c r="BU359" s="81">
        <v>10</v>
      </c>
      <c r="BV359" s="81">
        <v>93</v>
      </c>
    </row>
    <row r="360" spans="1:74">
      <c r="A360" s="81">
        <v>22</v>
      </c>
      <c r="B360" s="82">
        <v>40328</v>
      </c>
      <c r="C360" s="81">
        <v>71</v>
      </c>
      <c r="D360" s="81">
        <v>195</v>
      </c>
      <c r="AE360" s="81">
        <v>22</v>
      </c>
      <c r="AF360" s="82">
        <v>40324</v>
      </c>
      <c r="AG360" s="81">
        <v>41</v>
      </c>
      <c r="AH360" s="81">
        <v>115</v>
      </c>
      <c r="BN360" s="81">
        <v>25</v>
      </c>
      <c r="BO360" s="82">
        <v>40343</v>
      </c>
      <c r="BP360" s="81">
        <v>10</v>
      </c>
      <c r="BQ360" s="81">
        <v>75</v>
      </c>
      <c r="BS360" s="81">
        <v>25</v>
      </c>
      <c r="BT360" s="82">
        <v>40344</v>
      </c>
      <c r="BU360" s="81">
        <v>10</v>
      </c>
      <c r="BV360" s="81">
        <v>86</v>
      </c>
    </row>
    <row r="361" spans="1:74">
      <c r="A361" s="81">
        <v>23</v>
      </c>
      <c r="B361" s="82">
        <v>40333</v>
      </c>
      <c r="C361" s="81">
        <v>71</v>
      </c>
      <c r="D361" s="81">
        <v>160</v>
      </c>
      <c r="AE361" s="81">
        <v>22</v>
      </c>
      <c r="AF361" s="82">
        <v>40324</v>
      </c>
      <c r="AG361" s="81">
        <v>41</v>
      </c>
      <c r="AH361" s="81">
        <v>112</v>
      </c>
      <c r="BN361" s="81">
        <v>25</v>
      </c>
      <c r="BO361" s="82">
        <v>40343</v>
      </c>
      <c r="BP361" s="81">
        <v>10</v>
      </c>
      <c r="BQ361" s="81">
        <v>85</v>
      </c>
      <c r="BS361" s="81">
        <v>25</v>
      </c>
      <c r="BT361" s="82">
        <v>40344</v>
      </c>
      <c r="BU361" s="81">
        <v>10</v>
      </c>
      <c r="BV361" s="81">
        <v>93</v>
      </c>
    </row>
    <row r="362" spans="1:74">
      <c r="A362" s="81">
        <v>21</v>
      </c>
      <c r="B362" s="82">
        <v>40317</v>
      </c>
      <c r="C362" s="81">
        <v>71</v>
      </c>
      <c r="D362" s="81">
        <v>200</v>
      </c>
      <c r="AE362" s="81">
        <v>22</v>
      </c>
      <c r="AF362" s="82">
        <v>40324</v>
      </c>
      <c r="AG362" s="81">
        <v>41</v>
      </c>
      <c r="AH362" s="81">
        <v>135</v>
      </c>
      <c r="BN362" s="81">
        <v>25</v>
      </c>
      <c r="BO362" s="82">
        <v>40343</v>
      </c>
      <c r="BP362" s="81">
        <v>10</v>
      </c>
      <c r="BQ362" s="81">
        <v>71</v>
      </c>
      <c r="BS362" s="81">
        <v>25</v>
      </c>
      <c r="BT362" s="82">
        <v>40344</v>
      </c>
      <c r="BU362" s="81">
        <v>10</v>
      </c>
      <c r="BV362" s="81">
        <v>101</v>
      </c>
    </row>
    <row r="363" spans="1:74">
      <c r="A363" s="81">
        <v>21</v>
      </c>
      <c r="B363" s="82">
        <v>40317</v>
      </c>
      <c r="C363" s="81">
        <v>71</v>
      </c>
      <c r="D363" s="81">
        <v>210</v>
      </c>
      <c r="AE363" s="81">
        <v>22</v>
      </c>
      <c r="AF363" s="82">
        <v>40324</v>
      </c>
      <c r="AG363" s="81">
        <v>41</v>
      </c>
      <c r="AH363" s="81">
        <v>130</v>
      </c>
      <c r="BN363" s="81">
        <v>25</v>
      </c>
      <c r="BO363" s="82">
        <v>40343</v>
      </c>
      <c r="BP363" s="81">
        <v>10</v>
      </c>
      <c r="BQ363" s="81">
        <v>63</v>
      </c>
      <c r="BS363" s="81">
        <v>25</v>
      </c>
      <c r="BT363" s="82">
        <v>40344</v>
      </c>
      <c r="BU363" s="81">
        <v>10</v>
      </c>
      <c r="BV363" s="81">
        <v>98</v>
      </c>
    </row>
    <row r="364" spans="1:74">
      <c r="A364" s="81">
        <v>21</v>
      </c>
      <c r="B364" s="82">
        <v>40321</v>
      </c>
      <c r="C364" s="81">
        <v>71</v>
      </c>
      <c r="D364" s="81">
        <v>186</v>
      </c>
      <c r="AE364" s="81">
        <v>22</v>
      </c>
      <c r="AF364" s="82">
        <v>40324</v>
      </c>
      <c r="AG364" s="81">
        <v>41</v>
      </c>
      <c r="AH364" s="81">
        <v>132</v>
      </c>
      <c r="BN364" s="81">
        <v>25</v>
      </c>
      <c r="BO364" s="82">
        <v>40343</v>
      </c>
      <c r="BP364" s="81">
        <v>10</v>
      </c>
      <c r="BQ364" s="81">
        <v>85</v>
      </c>
      <c r="BS364" s="81">
        <v>25</v>
      </c>
      <c r="BT364" s="82">
        <v>40344</v>
      </c>
      <c r="BU364" s="81">
        <v>10</v>
      </c>
      <c r="BV364" s="81">
        <v>98</v>
      </c>
    </row>
    <row r="365" spans="1:74">
      <c r="A365" s="81">
        <v>21</v>
      </c>
      <c r="B365" s="82">
        <v>40321</v>
      </c>
      <c r="C365" s="81">
        <v>71</v>
      </c>
      <c r="D365" s="81">
        <v>190</v>
      </c>
      <c r="AE365" s="81">
        <v>22</v>
      </c>
      <c r="AF365" s="82">
        <v>40324</v>
      </c>
      <c r="AG365" s="81">
        <v>41</v>
      </c>
      <c r="AH365" s="81">
        <v>105</v>
      </c>
      <c r="BN365" s="81">
        <v>25</v>
      </c>
      <c r="BO365" s="82">
        <v>40343</v>
      </c>
      <c r="BP365" s="81">
        <v>10</v>
      </c>
      <c r="BQ365" s="81">
        <v>82</v>
      </c>
      <c r="BS365" s="81">
        <v>25</v>
      </c>
      <c r="BT365" s="82">
        <v>40344</v>
      </c>
      <c r="BU365" s="81">
        <v>10</v>
      </c>
      <c r="BV365" s="81">
        <v>92</v>
      </c>
    </row>
    <row r="366" spans="1:74">
      <c r="A366" s="81">
        <v>22</v>
      </c>
      <c r="B366" s="82">
        <v>40322</v>
      </c>
      <c r="C366" s="81">
        <v>71</v>
      </c>
      <c r="D366" s="81">
        <v>194</v>
      </c>
      <c r="AE366" s="81">
        <v>22</v>
      </c>
      <c r="AF366" s="82">
        <v>40324</v>
      </c>
      <c r="AG366" s="81">
        <v>41</v>
      </c>
      <c r="AH366" s="81">
        <v>125</v>
      </c>
      <c r="BN366" s="81">
        <v>25</v>
      </c>
      <c r="BO366" s="82">
        <v>40343</v>
      </c>
      <c r="BP366" s="81">
        <v>10</v>
      </c>
      <c r="BQ366" s="81">
        <v>76</v>
      </c>
      <c r="BS366" s="81">
        <v>25</v>
      </c>
      <c r="BT366" s="82">
        <v>40344</v>
      </c>
      <c r="BU366" s="81">
        <v>10</v>
      </c>
      <c r="BV366" s="81">
        <v>93</v>
      </c>
    </row>
    <row r="367" spans="1:74">
      <c r="A367" s="81">
        <v>22</v>
      </c>
      <c r="B367" s="82">
        <v>40322</v>
      </c>
      <c r="C367" s="81">
        <v>71</v>
      </c>
      <c r="D367" s="81">
        <v>152</v>
      </c>
      <c r="AE367" s="81">
        <v>22</v>
      </c>
      <c r="AF367" s="82">
        <v>40324</v>
      </c>
      <c r="AG367" s="81">
        <v>41</v>
      </c>
      <c r="AH367" s="81">
        <v>145</v>
      </c>
      <c r="BN367" s="81">
        <v>25</v>
      </c>
      <c r="BO367" s="82">
        <v>40343</v>
      </c>
      <c r="BP367" s="81">
        <v>10</v>
      </c>
      <c r="BQ367" s="81">
        <v>76</v>
      </c>
      <c r="BS367" s="81">
        <v>25</v>
      </c>
      <c r="BT367" s="82">
        <v>40344</v>
      </c>
      <c r="BU367" s="81">
        <v>10</v>
      </c>
      <c r="BV367" s="81">
        <v>92</v>
      </c>
    </row>
    <row r="368" spans="1:74">
      <c r="A368" s="81">
        <v>22</v>
      </c>
      <c r="B368" s="82">
        <v>40322</v>
      </c>
      <c r="C368" s="81">
        <v>71</v>
      </c>
      <c r="D368" s="81">
        <v>196</v>
      </c>
      <c r="AE368" s="81">
        <v>22</v>
      </c>
      <c r="AF368" s="82">
        <v>40324</v>
      </c>
      <c r="AG368" s="81">
        <v>41</v>
      </c>
      <c r="AH368" s="81">
        <v>130</v>
      </c>
      <c r="BN368" s="81">
        <v>25</v>
      </c>
      <c r="BO368" s="82">
        <v>40344</v>
      </c>
      <c r="BP368" s="81">
        <v>10</v>
      </c>
      <c r="BQ368" s="81">
        <v>73</v>
      </c>
      <c r="BS368" s="81">
        <v>25</v>
      </c>
      <c r="BT368" s="82">
        <v>40344</v>
      </c>
      <c r="BU368" s="81">
        <v>10</v>
      </c>
      <c r="BV368" s="81">
        <v>83</v>
      </c>
    </row>
    <row r="369" spans="1:74">
      <c r="A369" s="81">
        <v>22</v>
      </c>
      <c r="B369" s="82">
        <v>40322</v>
      </c>
      <c r="C369" s="81">
        <v>71</v>
      </c>
      <c r="D369" s="81">
        <v>175</v>
      </c>
      <c r="AE369" s="81">
        <v>22</v>
      </c>
      <c r="AF369" s="82">
        <v>40324</v>
      </c>
      <c r="AG369" s="81">
        <v>41</v>
      </c>
      <c r="AH369" s="81">
        <v>115</v>
      </c>
      <c r="BN369" s="81">
        <v>25</v>
      </c>
      <c r="BO369" s="82">
        <v>40344</v>
      </c>
      <c r="BP369" s="81">
        <v>10</v>
      </c>
      <c r="BQ369" s="81">
        <v>73</v>
      </c>
      <c r="BS369" s="81">
        <v>25</v>
      </c>
      <c r="BT369" s="82">
        <v>40345</v>
      </c>
      <c r="BU369" s="81">
        <v>10</v>
      </c>
      <c r="BV369" s="81">
        <v>97</v>
      </c>
    </row>
    <row r="370" spans="1:74">
      <c r="A370" s="81">
        <v>22</v>
      </c>
      <c r="B370" s="82">
        <v>40322</v>
      </c>
      <c r="C370" s="81">
        <v>71</v>
      </c>
      <c r="D370" s="81">
        <v>216</v>
      </c>
      <c r="AE370" s="81">
        <v>22</v>
      </c>
      <c r="AF370" s="82">
        <v>40324</v>
      </c>
      <c r="AG370" s="81">
        <v>41</v>
      </c>
      <c r="AH370" s="81">
        <v>100</v>
      </c>
      <c r="BN370" s="81">
        <v>25</v>
      </c>
      <c r="BO370" s="82">
        <v>40344</v>
      </c>
      <c r="BP370" s="81">
        <v>10</v>
      </c>
      <c r="BQ370" s="81">
        <v>77</v>
      </c>
      <c r="BS370" s="81">
        <v>25</v>
      </c>
      <c r="BT370" s="82">
        <v>40345</v>
      </c>
      <c r="BU370" s="81">
        <v>10</v>
      </c>
      <c r="BV370" s="81">
        <v>90</v>
      </c>
    </row>
    <row r="371" spans="1:74">
      <c r="A371" s="81">
        <v>22</v>
      </c>
      <c r="B371" s="82">
        <v>40322</v>
      </c>
      <c r="C371" s="81">
        <v>71</v>
      </c>
      <c r="D371" s="81">
        <v>193</v>
      </c>
      <c r="AE371" s="81">
        <v>22</v>
      </c>
      <c r="AF371" s="82">
        <v>40324</v>
      </c>
      <c r="AG371" s="81">
        <v>41</v>
      </c>
      <c r="AH371" s="81">
        <v>130</v>
      </c>
      <c r="BN371" s="81">
        <v>25</v>
      </c>
      <c r="BO371" s="82">
        <v>40344</v>
      </c>
      <c r="BP371" s="81">
        <v>10</v>
      </c>
      <c r="BQ371" s="81">
        <v>78</v>
      </c>
      <c r="BS371" s="81">
        <v>25</v>
      </c>
      <c r="BT371" s="82">
        <v>40345</v>
      </c>
      <c r="BU371" s="81">
        <v>10</v>
      </c>
      <c r="BV371" s="81">
        <v>102</v>
      </c>
    </row>
    <row r="372" spans="1:74">
      <c r="A372" s="81">
        <v>22</v>
      </c>
      <c r="B372" s="82">
        <v>40322</v>
      </c>
      <c r="C372" s="81">
        <v>71</v>
      </c>
      <c r="D372" s="81">
        <v>184</v>
      </c>
      <c r="AE372" s="81">
        <v>22</v>
      </c>
      <c r="AF372" s="82">
        <v>40324</v>
      </c>
      <c r="AG372" s="81">
        <v>41</v>
      </c>
      <c r="AH372" s="81">
        <v>112</v>
      </c>
      <c r="BN372" s="81">
        <v>25</v>
      </c>
      <c r="BO372" s="82">
        <v>40344</v>
      </c>
      <c r="BP372" s="81">
        <v>10</v>
      </c>
      <c r="BQ372" s="81">
        <v>71</v>
      </c>
      <c r="BS372" s="81">
        <v>25</v>
      </c>
      <c r="BT372" s="82">
        <v>40345</v>
      </c>
      <c r="BU372" s="81">
        <v>10</v>
      </c>
      <c r="BV372" s="81">
        <v>92</v>
      </c>
    </row>
    <row r="373" spans="1:74">
      <c r="A373" s="81">
        <v>22</v>
      </c>
      <c r="B373" s="82">
        <v>40322</v>
      </c>
      <c r="C373" s="81">
        <v>71</v>
      </c>
      <c r="D373" s="81">
        <v>203</v>
      </c>
      <c r="AE373" s="81">
        <v>22</v>
      </c>
      <c r="AF373" s="82">
        <v>40324</v>
      </c>
      <c r="AG373" s="81">
        <v>41</v>
      </c>
      <c r="AH373" s="81">
        <v>103</v>
      </c>
      <c r="BN373" s="81">
        <v>25</v>
      </c>
      <c r="BO373" s="82">
        <v>40344</v>
      </c>
      <c r="BP373" s="81">
        <v>10</v>
      </c>
      <c r="BQ373" s="81">
        <v>84</v>
      </c>
      <c r="BS373" s="81">
        <v>25</v>
      </c>
      <c r="BT373" s="82">
        <v>40345</v>
      </c>
      <c r="BU373" s="81">
        <v>10</v>
      </c>
      <c r="BV373" s="81">
        <v>89</v>
      </c>
    </row>
    <row r="374" spans="1:74">
      <c r="A374" s="81">
        <v>22</v>
      </c>
      <c r="B374" s="82">
        <v>40322</v>
      </c>
      <c r="C374" s="81">
        <v>71</v>
      </c>
      <c r="D374" s="81">
        <v>198</v>
      </c>
      <c r="AE374" s="81">
        <v>22</v>
      </c>
      <c r="AF374" s="82">
        <v>40324</v>
      </c>
      <c r="AG374" s="81">
        <v>41</v>
      </c>
      <c r="AH374" s="81">
        <v>105</v>
      </c>
      <c r="BN374" s="81">
        <v>25</v>
      </c>
      <c r="BO374" s="82">
        <v>40344</v>
      </c>
      <c r="BP374" s="81">
        <v>10</v>
      </c>
      <c r="BQ374" s="81">
        <v>68</v>
      </c>
      <c r="BS374" s="81">
        <v>25</v>
      </c>
      <c r="BT374" s="82">
        <v>40345</v>
      </c>
      <c r="BU374" s="81">
        <v>10</v>
      </c>
      <c r="BV374" s="81">
        <v>87</v>
      </c>
    </row>
    <row r="375" spans="1:74">
      <c r="A375" s="81">
        <v>22</v>
      </c>
      <c r="B375" s="82">
        <v>40322</v>
      </c>
      <c r="C375" s="81">
        <v>71</v>
      </c>
      <c r="D375" s="81">
        <v>220</v>
      </c>
      <c r="AE375" s="81">
        <v>22</v>
      </c>
      <c r="AF375" s="82">
        <v>40324</v>
      </c>
      <c r="AG375" s="81">
        <v>41</v>
      </c>
      <c r="AH375" s="81">
        <v>110</v>
      </c>
      <c r="BN375" s="81">
        <v>25</v>
      </c>
      <c r="BO375" s="82">
        <v>40344</v>
      </c>
      <c r="BP375" s="81">
        <v>10</v>
      </c>
      <c r="BQ375" s="81">
        <v>81</v>
      </c>
      <c r="BS375" s="81">
        <v>25</v>
      </c>
      <c r="BT375" s="82">
        <v>40345</v>
      </c>
      <c r="BU375" s="81">
        <v>10</v>
      </c>
      <c r="BV375" s="81">
        <v>88</v>
      </c>
    </row>
    <row r="376" spans="1:74">
      <c r="A376" s="81">
        <v>22</v>
      </c>
      <c r="B376" s="82">
        <v>40322</v>
      </c>
      <c r="C376" s="81">
        <v>71</v>
      </c>
      <c r="D376" s="81">
        <v>177</v>
      </c>
      <c r="AE376" s="81">
        <v>22</v>
      </c>
      <c r="AF376" s="82">
        <v>40325</v>
      </c>
      <c r="AG376" s="81">
        <v>41</v>
      </c>
      <c r="AH376" s="81">
        <v>140</v>
      </c>
      <c r="BN376" s="81">
        <v>25</v>
      </c>
      <c r="BO376" s="82">
        <v>40345</v>
      </c>
      <c r="BP376" s="81">
        <v>10</v>
      </c>
      <c r="BQ376" s="81">
        <v>82</v>
      </c>
      <c r="BS376" s="81">
        <v>25</v>
      </c>
      <c r="BT376" s="82">
        <v>40345</v>
      </c>
      <c r="BU376" s="81">
        <v>10</v>
      </c>
      <c r="BV376" s="81">
        <v>90</v>
      </c>
    </row>
    <row r="377" spans="1:74">
      <c r="A377" s="81">
        <v>22</v>
      </c>
      <c r="B377" s="82">
        <v>40323</v>
      </c>
      <c r="C377" s="81">
        <v>71</v>
      </c>
      <c r="D377" s="81">
        <v>165</v>
      </c>
      <c r="AE377" s="81">
        <v>22</v>
      </c>
      <c r="AF377" s="82">
        <v>40326</v>
      </c>
      <c r="AG377" s="81">
        <v>41</v>
      </c>
      <c r="AH377" s="81">
        <v>95</v>
      </c>
      <c r="BN377" s="81">
        <v>25</v>
      </c>
      <c r="BO377" s="82">
        <v>40345</v>
      </c>
      <c r="BP377" s="81">
        <v>10</v>
      </c>
      <c r="BQ377" s="81">
        <v>75</v>
      </c>
      <c r="BS377" s="81">
        <v>25</v>
      </c>
      <c r="BT377" s="82">
        <v>40345</v>
      </c>
      <c r="BU377" s="81">
        <v>10</v>
      </c>
      <c r="BV377" s="81">
        <v>99</v>
      </c>
    </row>
    <row r="378" spans="1:74">
      <c r="A378" s="81">
        <v>22</v>
      </c>
      <c r="B378" s="82">
        <v>40323</v>
      </c>
      <c r="C378" s="81">
        <v>71</v>
      </c>
      <c r="D378" s="81">
        <v>205</v>
      </c>
      <c r="AE378" s="81">
        <v>22</v>
      </c>
      <c r="AF378" s="82">
        <v>40326</v>
      </c>
      <c r="AG378" s="81">
        <v>41</v>
      </c>
      <c r="AH378" s="81">
        <v>94</v>
      </c>
      <c r="BN378" s="81">
        <v>25</v>
      </c>
      <c r="BO378" s="82">
        <v>40345</v>
      </c>
      <c r="BP378" s="81">
        <v>10</v>
      </c>
      <c r="BQ378" s="81">
        <v>76</v>
      </c>
      <c r="BS378" s="81">
        <v>25</v>
      </c>
      <c r="BT378" s="82">
        <v>40345</v>
      </c>
      <c r="BU378" s="81">
        <v>10</v>
      </c>
      <c r="BV378" s="81">
        <v>79</v>
      </c>
    </row>
    <row r="379" spans="1:74">
      <c r="A379" s="81">
        <v>22</v>
      </c>
      <c r="B379" s="82">
        <v>40323</v>
      </c>
      <c r="C379" s="81">
        <v>71</v>
      </c>
      <c r="D379" s="81">
        <v>207</v>
      </c>
      <c r="AE379" s="81">
        <v>22</v>
      </c>
      <c r="AF379" s="82">
        <v>40326</v>
      </c>
      <c r="AG379" s="81">
        <v>41</v>
      </c>
      <c r="AH379" s="81">
        <v>100</v>
      </c>
      <c r="BN379" s="81">
        <v>25</v>
      </c>
      <c r="BO379" s="82">
        <v>40345</v>
      </c>
      <c r="BP379" s="81">
        <v>10</v>
      </c>
      <c r="BQ379" s="81">
        <v>81</v>
      </c>
      <c r="BS379" s="81">
        <v>25</v>
      </c>
      <c r="BT379" s="82">
        <v>40346</v>
      </c>
      <c r="BU379" s="81">
        <v>10</v>
      </c>
      <c r="BV379" s="81">
        <v>90</v>
      </c>
    </row>
    <row r="380" spans="1:74">
      <c r="A380" s="81">
        <v>22</v>
      </c>
      <c r="B380" s="82">
        <v>40323</v>
      </c>
      <c r="C380" s="81">
        <v>71</v>
      </c>
      <c r="D380" s="81">
        <v>188</v>
      </c>
      <c r="AE380" s="81">
        <v>22</v>
      </c>
      <c r="AF380" s="82">
        <v>40326</v>
      </c>
      <c r="AG380" s="81">
        <v>41</v>
      </c>
      <c r="AH380" s="81">
        <v>129</v>
      </c>
      <c r="BN380" s="81">
        <v>25</v>
      </c>
      <c r="BO380" s="82">
        <v>40345</v>
      </c>
      <c r="BP380" s="81">
        <v>10</v>
      </c>
      <c r="BQ380" s="81">
        <v>78</v>
      </c>
      <c r="BS380" s="81">
        <v>25</v>
      </c>
      <c r="BT380" s="82">
        <v>40346</v>
      </c>
      <c r="BU380" s="81">
        <v>10</v>
      </c>
      <c r="BV380" s="81">
        <v>90</v>
      </c>
    </row>
    <row r="381" spans="1:74">
      <c r="A381" s="81">
        <v>22</v>
      </c>
      <c r="B381" s="82">
        <v>40323</v>
      </c>
      <c r="C381" s="81">
        <v>71</v>
      </c>
      <c r="D381" s="81">
        <v>199</v>
      </c>
      <c r="AE381" s="81">
        <v>22</v>
      </c>
      <c r="AF381" s="82">
        <v>40326</v>
      </c>
      <c r="AG381" s="81">
        <v>41</v>
      </c>
      <c r="AH381" s="81">
        <v>120</v>
      </c>
      <c r="BN381" s="81">
        <v>25</v>
      </c>
      <c r="BO381" s="82">
        <v>40345</v>
      </c>
      <c r="BP381" s="81">
        <v>10</v>
      </c>
      <c r="BQ381" s="81">
        <v>75</v>
      </c>
      <c r="BS381" s="81">
        <v>25</v>
      </c>
      <c r="BT381" s="82">
        <v>40346</v>
      </c>
      <c r="BU381" s="81">
        <v>10</v>
      </c>
      <c r="BV381" s="81">
        <v>86</v>
      </c>
    </row>
    <row r="382" spans="1:74">
      <c r="A382" s="81">
        <v>22</v>
      </c>
      <c r="B382" s="82">
        <v>40324</v>
      </c>
      <c r="C382" s="81">
        <v>71</v>
      </c>
      <c r="D382" s="81">
        <v>183</v>
      </c>
      <c r="AE382" s="81">
        <v>22</v>
      </c>
      <c r="AF382" s="82">
        <v>40327</v>
      </c>
      <c r="AG382" s="81">
        <v>41</v>
      </c>
      <c r="AH382" s="81">
        <v>134</v>
      </c>
      <c r="BN382" s="81">
        <v>25</v>
      </c>
      <c r="BO382" s="82">
        <v>40345</v>
      </c>
      <c r="BP382" s="81">
        <v>10</v>
      </c>
      <c r="BQ382" s="81">
        <v>90</v>
      </c>
      <c r="BS382" s="81">
        <v>25</v>
      </c>
      <c r="BT382" s="82">
        <v>40346</v>
      </c>
      <c r="BU382" s="81">
        <v>10</v>
      </c>
      <c r="BV382" s="81">
        <v>88</v>
      </c>
    </row>
    <row r="383" spans="1:74">
      <c r="A383" s="81">
        <v>22</v>
      </c>
      <c r="B383" s="82">
        <v>40328</v>
      </c>
      <c r="C383" s="81">
        <v>71</v>
      </c>
      <c r="D383" s="81">
        <v>230</v>
      </c>
      <c r="AE383" s="81">
        <v>22</v>
      </c>
      <c r="AF383" s="82">
        <v>40327</v>
      </c>
      <c r="AG383" s="81">
        <v>41</v>
      </c>
      <c r="AH383" s="81">
        <v>98</v>
      </c>
      <c r="BN383" s="81">
        <v>25</v>
      </c>
      <c r="BO383" s="82">
        <v>40346</v>
      </c>
      <c r="BP383" s="81">
        <v>10</v>
      </c>
      <c r="BQ383" s="81">
        <v>77</v>
      </c>
      <c r="BS383" s="81">
        <v>25</v>
      </c>
      <c r="BT383" s="82">
        <v>40346</v>
      </c>
      <c r="BU383" s="81">
        <v>10</v>
      </c>
      <c r="BV383" s="81">
        <v>101</v>
      </c>
    </row>
    <row r="384" spans="1:74">
      <c r="A384" s="81">
        <v>22</v>
      </c>
      <c r="B384" s="82">
        <v>40328</v>
      </c>
      <c r="C384" s="81">
        <v>71</v>
      </c>
      <c r="D384" s="81">
        <v>189</v>
      </c>
      <c r="AE384" s="81">
        <v>22</v>
      </c>
      <c r="AF384" s="82">
        <v>40327</v>
      </c>
      <c r="AG384" s="81">
        <v>41</v>
      </c>
      <c r="AH384" s="81">
        <v>119</v>
      </c>
      <c r="BN384" s="81">
        <v>25</v>
      </c>
      <c r="BO384" s="82">
        <v>40346</v>
      </c>
      <c r="BP384" s="81">
        <v>10</v>
      </c>
      <c r="BQ384" s="81">
        <v>83</v>
      </c>
      <c r="BS384" s="81">
        <v>25</v>
      </c>
      <c r="BT384" s="82">
        <v>40346</v>
      </c>
      <c r="BU384" s="81">
        <v>10</v>
      </c>
      <c r="BV384" s="81">
        <v>91</v>
      </c>
    </row>
    <row r="385" spans="1:74">
      <c r="A385" s="81">
        <v>22</v>
      </c>
      <c r="B385" s="82">
        <v>40328</v>
      </c>
      <c r="C385" s="81">
        <v>71</v>
      </c>
      <c r="D385" s="81">
        <v>192</v>
      </c>
      <c r="AE385" s="81">
        <v>22</v>
      </c>
      <c r="AF385" s="82">
        <v>40327</v>
      </c>
      <c r="AG385" s="81">
        <v>41</v>
      </c>
      <c r="AH385" s="81">
        <v>100</v>
      </c>
      <c r="BN385" s="81">
        <v>25</v>
      </c>
      <c r="BO385" s="82">
        <v>40346</v>
      </c>
      <c r="BP385" s="81">
        <v>10</v>
      </c>
      <c r="BQ385" s="81">
        <v>91</v>
      </c>
      <c r="BS385" s="81">
        <v>25</v>
      </c>
      <c r="BT385" s="82">
        <v>40346</v>
      </c>
      <c r="BU385" s="81">
        <v>10</v>
      </c>
      <c r="BV385" s="81">
        <v>95</v>
      </c>
    </row>
    <row r="386" spans="1:74">
      <c r="A386" s="81">
        <v>23</v>
      </c>
      <c r="B386" s="82">
        <v>40332</v>
      </c>
      <c r="C386" s="81">
        <v>71</v>
      </c>
      <c r="D386" s="81">
        <v>235</v>
      </c>
      <c r="AE386" s="81">
        <v>22</v>
      </c>
      <c r="AF386" s="82">
        <v>40327</v>
      </c>
      <c r="AG386" s="81">
        <v>41</v>
      </c>
      <c r="AH386" s="81">
        <v>113</v>
      </c>
      <c r="BN386" s="81">
        <v>25</v>
      </c>
      <c r="BO386" s="82">
        <v>40346</v>
      </c>
      <c r="BP386" s="81">
        <v>10</v>
      </c>
      <c r="BQ386" s="81">
        <v>80</v>
      </c>
      <c r="BS386" s="81">
        <v>25</v>
      </c>
      <c r="BT386" s="82">
        <v>40346</v>
      </c>
      <c r="BU386" s="81">
        <v>10</v>
      </c>
      <c r="BV386" s="81">
        <v>92</v>
      </c>
    </row>
    <row r="387" spans="1:74">
      <c r="A387" s="81">
        <v>23</v>
      </c>
      <c r="B387" s="82">
        <v>40332</v>
      </c>
      <c r="C387" s="81">
        <v>71</v>
      </c>
      <c r="D387" s="81">
        <v>183</v>
      </c>
      <c r="AE387" s="81">
        <v>22</v>
      </c>
      <c r="AF387" s="82">
        <v>40327</v>
      </c>
      <c r="AG387" s="81">
        <v>41</v>
      </c>
      <c r="AH387" s="81">
        <v>108</v>
      </c>
      <c r="BN387" s="81">
        <v>25</v>
      </c>
      <c r="BO387" s="82">
        <v>40346</v>
      </c>
      <c r="BP387" s="81">
        <v>10</v>
      </c>
      <c r="BQ387" s="81">
        <v>74</v>
      </c>
      <c r="BS387" s="81">
        <v>25</v>
      </c>
      <c r="BT387" s="82">
        <v>40346</v>
      </c>
      <c r="BU387" s="81">
        <v>10</v>
      </c>
      <c r="BV387" s="81">
        <v>97</v>
      </c>
    </row>
    <row r="388" spans="1:74">
      <c r="A388" s="81">
        <v>23</v>
      </c>
      <c r="B388" s="82">
        <v>40332</v>
      </c>
      <c r="C388" s="81">
        <v>71</v>
      </c>
      <c r="D388" s="81">
        <v>191</v>
      </c>
      <c r="AE388" s="81">
        <v>22</v>
      </c>
      <c r="AF388" s="82">
        <v>40327</v>
      </c>
      <c r="AG388" s="81">
        <v>41</v>
      </c>
      <c r="AH388" s="81">
        <v>118</v>
      </c>
      <c r="BN388" s="81">
        <v>25</v>
      </c>
      <c r="BO388" s="82">
        <v>40346</v>
      </c>
      <c r="BP388" s="81">
        <v>10</v>
      </c>
      <c r="BQ388" s="81">
        <v>68</v>
      </c>
      <c r="BS388" s="81">
        <v>25</v>
      </c>
      <c r="BT388" s="82">
        <v>40346</v>
      </c>
      <c r="BU388" s="81">
        <v>10</v>
      </c>
      <c r="BV388" s="81">
        <v>93</v>
      </c>
    </row>
    <row r="389" spans="1:74">
      <c r="A389" s="81">
        <v>23</v>
      </c>
      <c r="B389" s="82">
        <v>40332</v>
      </c>
      <c r="C389" s="81">
        <v>71</v>
      </c>
      <c r="D389" s="81">
        <v>197</v>
      </c>
      <c r="AE389" s="81">
        <v>22</v>
      </c>
      <c r="AF389" s="82">
        <v>40328</v>
      </c>
      <c r="AG389" s="81">
        <v>41</v>
      </c>
      <c r="AH389" s="81">
        <v>137</v>
      </c>
      <c r="BN389" s="81">
        <v>25</v>
      </c>
      <c r="BO389" s="82">
        <v>40346</v>
      </c>
      <c r="BP389" s="81">
        <v>10</v>
      </c>
      <c r="BQ389" s="81">
        <v>84</v>
      </c>
      <c r="BS389" s="81">
        <v>25</v>
      </c>
      <c r="BT389" s="82">
        <v>40346</v>
      </c>
      <c r="BU389" s="81">
        <v>10</v>
      </c>
      <c r="BV389" s="81">
        <v>88</v>
      </c>
    </row>
    <row r="390" spans="1:74">
      <c r="A390" s="81">
        <v>23</v>
      </c>
      <c r="B390" s="82">
        <v>40333</v>
      </c>
      <c r="C390" s="81">
        <v>71</v>
      </c>
      <c r="D390" s="81">
        <v>161</v>
      </c>
      <c r="AE390" s="81">
        <v>22</v>
      </c>
      <c r="AF390" s="82">
        <v>40328</v>
      </c>
      <c r="AG390" s="81">
        <v>41</v>
      </c>
      <c r="AH390" s="81">
        <v>95</v>
      </c>
      <c r="BN390" s="81">
        <v>25</v>
      </c>
      <c r="BO390" s="82">
        <v>40346</v>
      </c>
      <c r="BP390" s="81">
        <v>10</v>
      </c>
      <c r="BQ390" s="81">
        <v>87</v>
      </c>
      <c r="BS390" s="81">
        <v>25</v>
      </c>
      <c r="BT390" s="82">
        <v>40346</v>
      </c>
      <c r="BU390" s="81">
        <v>10</v>
      </c>
      <c r="BV390" s="81">
        <v>87</v>
      </c>
    </row>
    <row r="391" spans="1:74">
      <c r="A391" s="81">
        <v>23</v>
      </c>
      <c r="B391" s="82">
        <v>40333</v>
      </c>
      <c r="C391" s="81">
        <v>71</v>
      </c>
      <c r="D391" s="81">
        <v>208</v>
      </c>
      <c r="AE391" s="81">
        <v>22</v>
      </c>
      <c r="AF391" s="82">
        <v>40328</v>
      </c>
      <c r="AG391" s="81">
        <v>41</v>
      </c>
      <c r="AH391" s="81">
        <v>107</v>
      </c>
      <c r="BN391" s="81">
        <v>25</v>
      </c>
      <c r="BO391" s="82">
        <v>40346</v>
      </c>
      <c r="BP391" s="81">
        <v>10</v>
      </c>
      <c r="BQ391" s="81">
        <v>84</v>
      </c>
      <c r="BS391" s="81">
        <v>25</v>
      </c>
      <c r="BT391" s="82">
        <v>40347</v>
      </c>
      <c r="BU391" s="81">
        <v>10</v>
      </c>
      <c r="BV391" s="81">
        <v>95</v>
      </c>
    </row>
    <row r="392" spans="1:74">
      <c r="AE392" s="81">
        <v>22</v>
      </c>
      <c r="AF392" s="82">
        <v>40328</v>
      </c>
      <c r="AG392" s="81">
        <v>41</v>
      </c>
      <c r="AH392" s="81">
        <v>101</v>
      </c>
      <c r="BN392" s="81">
        <v>25</v>
      </c>
      <c r="BO392" s="82">
        <v>40346</v>
      </c>
      <c r="BP392" s="81">
        <v>10</v>
      </c>
      <c r="BQ392" s="81">
        <v>82</v>
      </c>
      <c r="BS392" s="81">
        <v>25</v>
      </c>
      <c r="BT392" s="82">
        <v>40347</v>
      </c>
      <c r="BU392" s="81">
        <v>10</v>
      </c>
      <c r="BV392" s="81">
        <v>88</v>
      </c>
    </row>
    <row r="393" spans="1:74">
      <c r="AE393" s="81">
        <v>22</v>
      </c>
      <c r="AF393" s="82">
        <v>40328</v>
      </c>
      <c r="AG393" s="81">
        <v>41</v>
      </c>
      <c r="AH393" s="81">
        <v>110</v>
      </c>
      <c r="BN393" s="81">
        <v>25</v>
      </c>
      <c r="BO393" s="82">
        <v>40346</v>
      </c>
      <c r="BP393" s="81">
        <v>10</v>
      </c>
      <c r="BQ393" s="81">
        <v>74</v>
      </c>
      <c r="BS393" s="81">
        <v>25</v>
      </c>
      <c r="BT393" s="82">
        <v>40347</v>
      </c>
      <c r="BU393" s="81">
        <v>10</v>
      </c>
      <c r="BV393" s="81">
        <v>88</v>
      </c>
    </row>
    <row r="394" spans="1:74">
      <c r="AE394" s="81">
        <v>22</v>
      </c>
      <c r="AF394" s="82">
        <v>40328</v>
      </c>
      <c r="AG394" s="81">
        <v>41</v>
      </c>
      <c r="AH394" s="81">
        <v>115</v>
      </c>
      <c r="BN394" s="81">
        <v>25</v>
      </c>
      <c r="BO394" s="82">
        <v>40347</v>
      </c>
      <c r="BP394" s="81">
        <v>10</v>
      </c>
      <c r="BQ394" s="81">
        <v>88</v>
      </c>
      <c r="BS394" s="81">
        <v>25</v>
      </c>
      <c r="BT394" s="82">
        <v>40347</v>
      </c>
      <c r="BU394" s="81">
        <v>10</v>
      </c>
      <c r="BV394" s="81">
        <v>88</v>
      </c>
    </row>
    <row r="395" spans="1:74">
      <c r="AE395" s="81">
        <v>22</v>
      </c>
      <c r="AF395" s="82">
        <v>40328</v>
      </c>
      <c r="AG395" s="81">
        <v>41</v>
      </c>
      <c r="AH395" s="81">
        <v>127</v>
      </c>
      <c r="BN395" s="81">
        <v>25</v>
      </c>
      <c r="BO395" s="82">
        <v>40347</v>
      </c>
      <c r="BP395" s="81">
        <v>10</v>
      </c>
      <c r="BQ395" s="81">
        <v>83</v>
      </c>
      <c r="BS395" s="81">
        <v>25</v>
      </c>
      <c r="BT395" s="82">
        <v>40347</v>
      </c>
      <c r="BU395" s="81">
        <v>10</v>
      </c>
      <c r="BV395" s="81">
        <v>92</v>
      </c>
    </row>
    <row r="396" spans="1:74">
      <c r="AE396" s="81">
        <v>22</v>
      </c>
      <c r="AF396" s="82">
        <v>40328</v>
      </c>
      <c r="AG396" s="81">
        <v>41</v>
      </c>
      <c r="AH396" s="81">
        <v>101</v>
      </c>
      <c r="BN396" s="81">
        <v>25</v>
      </c>
      <c r="BO396" s="82">
        <v>40347</v>
      </c>
      <c r="BP396" s="81">
        <v>10</v>
      </c>
      <c r="BQ396" s="81">
        <v>87</v>
      </c>
      <c r="BS396" s="81">
        <v>25</v>
      </c>
      <c r="BT396" s="82">
        <v>40347</v>
      </c>
      <c r="BU396" s="81">
        <v>10</v>
      </c>
      <c r="BV396" s="81">
        <v>90</v>
      </c>
    </row>
    <row r="397" spans="1:74">
      <c r="AE397" s="81">
        <v>22</v>
      </c>
      <c r="AF397" s="82">
        <v>40328</v>
      </c>
      <c r="AG397" s="81">
        <v>41</v>
      </c>
      <c r="AH397" s="81">
        <v>96</v>
      </c>
      <c r="BN397" s="81">
        <v>25</v>
      </c>
      <c r="BO397" s="82">
        <v>40347</v>
      </c>
      <c r="BP397" s="81">
        <v>10</v>
      </c>
      <c r="BQ397" s="81">
        <v>86</v>
      </c>
      <c r="BS397" s="81">
        <v>25</v>
      </c>
      <c r="BT397" s="82">
        <v>40347</v>
      </c>
      <c r="BU397" s="81">
        <v>10</v>
      </c>
      <c r="BV397" s="81">
        <v>97</v>
      </c>
    </row>
    <row r="398" spans="1:74">
      <c r="AE398" s="81">
        <v>23</v>
      </c>
      <c r="AF398" s="82">
        <v>40329</v>
      </c>
      <c r="AG398" s="81">
        <v>41</v>
      </c>
      <c r="AH398" s="81">
        <v>111</v>
      </c>
      <c r="BN398" s="81">
        <v>25</v>
      </c>
      <c r="BO398" s="82">
        <v>40347</v>
      </c>
      <c r="BP398" s="81">
        <v>10</v>
      </c>
      <c r="BQ398" s="81">
        <v>83</v>
      </c>
      <c r="BS398" s="81">
        <v>25</v>
      </c>
      <c r="BT398" s="82">
        <v>40347</v>
      </c>
      <c r="BU398" s="81">
        <v>10</v>
      </c>
      <c r="BV398" s="81">
        <v>96</v>
      </c>
    </row>
    <row r="399" spans="1:74">
      <c r="AE399" s="81">
        <v>23</v>
      </c>
      <c r="AF399" s="82">
        <v>40329</v>
      </c>
      <c r="AG399" s="81">
        <v>41</v>
      </c>
      <c r="AH399" s="81">
        <v>110</v>
      </c>
      <c r="BN399" s="81">
        <v>25</v>
      </c>
      <c r="BO399" s="82">
        <v>40347</v>
      </c>
      <c r="BP399" s="81">
        <v>10</v>
      </c>
      <c r="BQ399" s="81">
        <v>73</v>
      </c>
      <c r="BS399" s="81">
        <v>25</v>
      </c>
      <c r="BT399" s="82">
        <v>40347</v>
      </c>
      <c r="BU399" s="81">
        <v>10</v>
      </c>
      <c r="BV399" s="81">
        <v>100</v>
      </c>
    </row>
    <row r="400" spans="1:74">
      <c r="AE400" s="81">
        <v>23</v>
      </c>
      <c r="AF400" s="82">
        <v>40329</v>
      </c>
      <c r="AG400" s="81">
        <v>41</v>
      </c>
      <c r="AH400" s="81">
        <v>90</v>
      </c>
      <c r="BN400" s="81">
        <v>25</v>
      </c>
      <c r="BO400" s="82">
        <v>40347</v>
      </c>
      <c r="BP400" s="81">
        <v>10</v>
      </c>
      <c r="BQ400" s="81">
        <v>76</v>
      </c>
      <c r="BS400" s="81">
        <v>25</v>
      </c>
      <c r="BT400" s="82">
        <v>40347</v>
      </c>
      <c r="BU400" s="81">
        <v>10</v>
      </c>
      <c r="BV400" s="81">
        <v>100</v>
      </c>
    </row>
    <row r="401" spans="31:74">
      <c r="AE401" s="81">
        <v>23</v>
      </c>
      <c r="AF401" s="82">
        <v>40329</v>
      </c>
      <c r="AG401" s="81">
        <v>41</v>
      </c>
      <c r="AH401" s="81">
        <v>129</v>
      </c>
      <c r="BN401" s="81">
        <v>25</v>
      </c>
      <c r="BO401" s="82">
        <v>40347</v>
      </c>
      <c r="BP401" s="81">
        <v>10</v>
      </c>
      <c r="BQ401" s="81">
        <v>73</v>
      </c>
      <c r="BS401" s="81">
        <v>25</v>
      </c>
      <c r="BT401" s="82">
        <v>40347</v>
      </c>
      <c r="BU401" s="81">
        <v>10</v>
      </c>
      <c r="BV401" s="81">
        <v>95</v>
      </c>
    </row>
    <row r="402" spans="31:74">
      <c r="AE402" s="81">
        <v>23</v>
      </c>
      <c r="AF402" s="82">
        <v>40329</v>
      </c>
      <c r="AG402" s="81">
        <v>41</v>
      </c>
      <c r="AH402" s="81">
        <v>120</v>
      </c>
      <c r="BN402" s="81">
        <v>25</v>
      </c>
      <c r="BO402" s="82">
        <v>40347</v>
      </c>
      <c r="BP402" s="81">
        <v>10</v>
      </c>
      <c r="BQ402" s="81">
        <v>66</v>
      </c>
      <c r="BS402" s="81">
        <v>25</v>
      </c>
      <c r="BT402" s="82">
        <v>40347</v>
      </c>
      <c r="BU402" s="81">
        <v>10</v>
      </c>
      <c r="BV402" s="81">
        <v>95</v>
      </c>
    </row>
    <row r="403" spans="31:74">
      <c r="AE403" s="81">
        <v>23</v>
      </c>
      <c r="AF403" s="82">
        <v>40329</v>
      </c>
      <c r="AG403" s="81">
        <v>41</v>
      </c>
      <c r="AH403" s="81">
        <v>110</v>
      </c>
      <c r="BN403" s="81">
        <v>25</v>
      </c>
      <c r="BO403" s="82">
        <v>40347</v>
      </c>
      <c r="BP403" s="81">
        <v>10</v>
      </c>
      <c r="BQ403" s="81">
        <v>67</v>
      </c>
      <c r="BS403" s="81">
        <v>25</v>
      </c>
      <c r="BT403" s="82">
        <v>40347</v>
      </c>
      <c r="BU403" s="81">
        <v>10</v>
      </c>
      <c r="BV403" s="81">
        <v>100</v>
      </c>
    </row>
    <row r="404" spans="31:74">
      <c r="AE404" s="81">
        <v>23</v>
      </c>
      <c r="AF404" s="82">
        <v>40329</v>
      </c>
      <c r="AG404" s="81">
        <v>41</v>
      </c>
      <c r="AH404" s="81">
        <v>110</v>
      </c>
      <c r="BN404" s="81">
        <v>25</v>
      </c>
      <c r="BO404" s="82">
        <v>40347</v>
      </c>
      <c r="BP404" s="81">
        <v>10</v>
      </c>
      <c r="BQ404" s="81">
        <v>91</v>
      </c>
      <c r="BS404" s="81">
        <v>25</v>
      </c>
      <c r="BT404" s="82">
        <v>40347</v>
      </c>
      <c r="BU404" s="81">
        <v>10</v>
      </c>
      <c r="BV404" s="81">
        <v>90</v>
      </c>
    </row>
    <row r="405" spans="31:74">
      <c r="AE405" s="81">
        <v>23</v>
      </c>
      <c r="AF405" s="82">
        <v>40329</v>
      </c>
      <c r="AG405" s="81">
        <v>41</v>
      </c>
      <c r="AH405" s="81">
        <v>110</v>
      </c>
      <c r="BN405" s="81">
        <v>25</v>
      </c>
      <c r="BO405" s="82">
        <v>40347</v>
      </c>
      <c r="BP405" s="81">
        <v>10</v>
      </c>
      <c r="BQ405" s="81">
        <v>90</v>
      </c>
      <c r="BS405" s="81">
        <v>25</v>
      </c>
      <c r="BT405" s="82">
        <v>40347</v>
      </c>
      <c r="BU405" s="81">
        <v>10</v>
      </c>
      <c r="BV405" s="81">
        <v>95</v>
      </c>
    </row>
    <row r="406" spans="31:74">
      <c r="AE406" s="81">
        <v>23</v>
      </c>
      <c r="AF406" s="82">
        <v>40330</v>
      </c>
      <c r="AG406" s="81">
        <v>41</v>
      </c>
      <c r="AH406" s="81">
        <v>105</v>
      </c>
      <c r="BN406" s="81">
        <v>25</v>
      </c>
      <c r="BO406" s="82">
        <v>40347</v>
      </c>
      <c r="BP406" s="81">
        <v>10</v>
      </c>
      <c r="BQ406" s="81">
        <v>80</v>
      </c>
      <c r="BS406" s="81">
        <v>25</v>
      </c>
      <c r="BT406" s="82">
        <v>40347</v>
      </c>
      <c r="BU406" s="81">
        <v>10</v>
      </c>
      <c r="BV406" s="81">
        <v>86</v>
      </c>
    </row>
    <row r="407" spans="31:74">
      <c r="AE407" s="81">
        <v>23</v>
      </c>
      <c r="AF407" s="82">
        <v>40330</v>
      </c>
      <c r="AG407" s="81">
        <v>41</v>
      </c>
      <c r="AH407" s="81">
        <v>109</v>
      </c>
      <c r="BN407" s="81">
        <v>25</v>
      </c>
      <c r="BO407" s="82">
        <v>40347</v>
      </c>
      <c r="BP407" s="81">
        <v>10</v>
      </c>
      <c r="BQ407" s="81">
        <v>81</v>
      </c>
      <c r="BS407" s="81">
        <v>25</v>
      </c>
      <c r="BT407" s="82">
        <v>40347</v>
      </c>
      <c r="BU407" s="81">
        <v>10</v>
      </c>
      <c r="BV407" s="81">
        <v>100</v>
      </c>
    </row>
    <row r="408" spans="31:74">
      <c r="AE408" s="81">
        <v>23</v>
      </c>
      <c r="AF408" s="82">
        <v>40330</v>
      </c>
      <c r="AG408" s="81">
        <v>41</v>
      </c>
      <c r="AH408" s="81">
        <v>122</v>
      </c>
      <c r="BN408" s="81">
        <v>25</v>
      </c>
      <c r="BO408" s="82">
        <v>40347</v>
      </c>
      <c r="BP408" s="81">
        <v>10</v>
      </c>
      <c r="BQ408" s="81">
        <v>89</v>
      </c>
      <c r="BS408" s="81">
        <v>25</v>
      </c>
      <c r="BT408" s="82">
        <v>40347</v>
      </c>
      <c r="BU408" s="81">
        <v>10</v>
      </c>
      <c r="BV408" s="81">
        <v>95</v>
      </c>
    </row>
    <row r="409" spans="31:74">
      <c r="AE409" s="81">
        <v>23</v>
      </c>
      <c r="AF409" s="82">
        <v>40330</v>
      </c>
      <c r="AG409" s="81">
        <v>41</v>
      </c>
      <c r="AH409" s="81">
        <v>108</v>
      </c>
      <c r="BN409" s="81">
        <v>25</v>
      </c>
      <c r="BO409" s="82">
        <v>40347</v>
      </c>
      <c r="BP409" s="81">
        <v>10</v>
      </c>
      <c r="BQ409" s="81">
        <v>90</v>
      </c>
      <c r="BS409" s="81">
        <v>25</v>
      </c>
      <c r="BT409" s="82">
        <v>40347</v>
      </c>
      <c r="BU409" s="81">
        <v>10</v>
      </c>
      <c r="BV409" s="81">
        <v>87</v>
      </c>
    </row>
    <row r="410" spans="31:74">
      <c r="AE410" s="81">
        <v>23</v>
      </c>
      <c r="AF410" s="82">
        <v>40331</v>
      </c>
      <c r="AG410" s="81">
        <v>41</v>
      </c>
      <c r="AH410" s="81">
        <v>115</v>
      </c>
      <c r="BN410" s="81">
        <v>25</v>
      </c>
      <c r="BO410" s="82">
        <v>40347</v>
      </c>
      <c r="BP410" s="81">
        <v>10</v>
      </c>
      <c r="BQ410" s="81">
        <v>72</v>
      </c>
      <c r="BS410" s="81">
        <v>25</v>
      </c>
      <c r="BT410" s="82">
        <v>40347</v>
      </c>
      <c r="BU410" s="81">
        <v>10</v>
      </c>
      <c r="BV410" s="81">
        <v>94</v>
      </c>
    </row>
    <row r="411" spans="31:74">
      <c r="AE411" s="81">
        <v>23</v>
      </c>
      <c r="AF411" s="82">
        <v>40331</v>
      </c>
      <c r="AG411" s="81">
        <v>41</v>
      </c>
      <c r="AH411" s="81">
        <v>108</v>
      </c>
      <c r="BN411" s="81">
        <v>25</v>
      </c>
      <c r="BO411" s="82">
        <v>40347</v>
      </c>
      <c r="BP411" s="81">
        <v>10</v>
      </c>
      <c r="BQ411" s="81">
        <v>75</v>
      </c>
      <c r="BS411" s="81">
        <v>25</v>
      </c>
      <c r="BT411" s="82">
        <v>40348</v>
      </c>
      <c r="BU411" s="81">
        <v>10</v>
      </c>
      <c r="BV411" s="81">
        <v>93</v>
      </c>
    </row>
    <row r="412" spans="31:74">
      <c r="AE412" s="81">
        <v>23</v>
      </c>
      <c r="AF412" s="82">
        <v>40331</v>
      </c>
      <c r="AG412" s="81">
        <v>41</v>
      </c>
      <c r="AH412" s="81">
        <v>106</v>
      </c>
      <c r="BN412" s="81">
        <v>25</v>
      </c>
      <c r="BO412" s="82">
        <v>40348</v>
      </c>
      <c r="BP412" s="81">
        <v>10</v>
      </c>
      <c r="BQ412" s="81">
        <v>89</v>
      </c>
      <c r="BS412" s="81">
        <v>25</v>
      </c>
      <c r="BT412" s="82">
        <v>40348</v>
      </c>
      <c r="BU412" s="81">
        <v>10</v>
      </c>
      <c r="BV412" s="81">
        <v>99</v>
      </c>
    </row>
    <row r="413" spans="31:74">
      <c r="AE413" s="81">
        <v>23</v>
      </c>
      <c r="AF413" s="82">
        <v>40332</v>
      </c>
      <c r="AG413" s="81">
        <v>41</v>
      </c>
      <c r="AH413" s="81">
        <v>95</v>
      </c>
      <c r="BN413" s="81">
        <v>25</v>
      </c>
      <c r="BO413" s="82">
        <v>40348</v>
      </c>
      <c r="BP413" s="81">
        <v>10</v>
      </c>
      <c r="BQ413" s="81">
        <v>86</v>
      </c>
      <c r="BS413" s="81">
        <v>25</v>
      </c>
      <c r="BT413" s="82">
        <v>40348</v>
      </c>
      <c r="BU413" s="81">
        <v>10</v>
      </c>
      <c r="BV413" s="81">
        <v>80</v>
      </c>
    </row>
    <row r="414" spans="31:74">
      <c r="AE414" s="81">
        <v>23</v>
      </c>
      <c r="AF414" s="82">
        <v>40332</v>
      </c>
      <c r="AG414" s="81">
        <v>41</v>
      </c>
      <c r="AH414" s="81">
        <v>109</v>
      </c>
      <c r="BN414" s="81">
        <v>25</v>
      </c>
      <c r="BO414" s="82">
        <v>40348</v>
      </c>
      <c r="BP414" s="81">
        <v>10</v>
      </c>
      <c r="BQ414" s="81">
        <v>71</v>
      </c>
      <c r="BS414" s="81">
        <v>25</v>
      </c>
      <c r="BT414" s="82">
        <v>40348</v>
      </c>
      <c r="BU414" s="81">
        <v>10</v>
      </c>
      <c r="BV414" s="81">
        <v>86</v>
      </c>
    </row>
    <row r="415" spans="31:74">
      <c r="AE415" s="81">
        <v>23</v>
      </c>
      <c r="AF415" s="82">
        <v>40332</v>
      </c>
      <c r="AG415" s="81">
        <v>41</v>
      </c>
      <c r="AH415" s="81">
        <v>112</v>
      </c>
      <c r="BN415" s="81">
        <v>25</v>
      </c>
      <c r="BO415" s="82">
        <v>40348</v>
      </c>
      <c r="BP415" s="81">
        <v>10</v>
      </c>
      <c r="BQ415" s="81">
        <v>83</v>
      </c>
      <c r="BS415" s="81">
        <v>25</v>
      </c>
      <c r="BT415" s="82">
        <v>40348</v>
      </c>
      <c r="BU415" s="81">
        <v>10</v>
      </c>
      <c r="BV415" s="81">
        <v>98</v>
      </c>
    </row>
    <row r="416" spans="31:74">
      <c r="AE416" s="81">
        <v>23</v>
      </c>
      <c r="AF416" s="82">
        <v>40332</v>
      </c>
      <c r="AG416" s="81">
        <v>41</v>
      </c>
      <c r="AH416" s="81">
        <v>100</v>
      </c>
      <c r="BN416" s="81">
        <v>25</v>
      </c>
      <c r="BO416" s="82">
        <v>40348</v>
      </c>
      <c r="BP416" s="81">
        <v>10</v>
      </c>
      <c r="BQ416" s="81">
        <v>75</v>
      </c>
      <c r="BS416" s="81">
        <v>25</v>
      </c>
      <c r="BT416" s="82">
        <v>40348</v>
      </c>
      <c r="BU416" s="81">
        <v>10</v>
      </c>
      <c r="BV416" s="81">
        <v>85</v>
      </c>
    </row>
    <row r="417" spans="31:74">
      <c r="AE417" s="81">
        <v>23</v>
      </c>
      <c r="AF417" s="82">
        <v>40332</v>
      </c>
      <c r="AG417" s="81">
        <v>41</v>
      </c>
      <c r="AH417" s="81">
        <v>89</v>
      </c>
      <c r="BN417" s="81">
        <v>25</v>
      </c>
      <c r="BO417" s="82">
        <v>40348</v>
      </c>
      <c r="BP417" s="81">
        <v>10</v>
      </c>
      <c r="BQ417" s="81">
        <v>76</v>
      </c>
      <c r="BS417" s="81">
        <v>25</v>
      </c>
      <c r="BT417" s="82">
        <v>40348</v>
      </c>
      <c r="BU417" s="81">
        <v>10</v>
      </c>
      <c r="BV417" s="81">
        <v>100</v>
      </c>
    </row>
    <row r="418" spans="31:74">
      <c r="AE418" s="81">
        <v>23</v>
      </c>
      <c r="AF418" s="82">
        <v>40332</v>
      </c>
      <c r="AG418" s="81">
        <v>41</v>
      </c>
      <c r="AH418" s="81">
        <v>104</v>
      </c>
      <c r="BN418" s="81">
        <v>25</v>
      </c>
      <c r="BO418" s="82">
        <v>40348</v>
      </c>
      <c r="BP418" s="81">
        <v>10</v>
      </c>
      <c r="BQ418" s="81">
        <v>74</v>
      </c>
      <c r="BS418" s="81">
        <v>25</v>
      </c>
      <c r="BT418" s="82">
        <v>40348</v>
      </c>
      <c r="BU418" s="81">
        <v>10</v>
      </c>
      <c r="BV418" s="81">
        <v>96</v>
      </c>
    </row>
    <row r="419" spans="31:74">
      <c r="AE419" s="81">
        <v>23</v>
      </c>
      <c r="AF419" s="82">
        <v>40333</v>
      </c>
      <c r="AG419" s="81">
        <v>41</v>
      </c>
      <c r="AH419" s="81">
        <v>105</v>
      </c>
      <c r="BN419" s="81">
        <v>25</v>
      </c>
      <c r="BO419" s="82">
        <v>40348</v>
      </c>
      <c r="BP419" s="81">
        <v>10</v>
      </c>
      <c r="BQ419" s="81">
        <v>75</v>
      </c>
      <c r="BS419" s="81">
        <v>25</v>
      </c>
      <c r="BT419" s="82">
        <v>40348</v>
      </c>
      <c r="BU419" s="81">
        <v>10</v>
      </c>
      <c r="BV419" s="81">
        <v>101</v>
      </c>
    </row>
    <row r="420" spans="31:74">
      <c r="AE420" s="81">
        <v>23</v>
      </c>
      <c r="AF420" s="82">
        <v>40333</v>
      </c>
      <c r="AG420" s="81">
        <v>41</v>
      </c>
      <c r="AH420" s="81">
        <v>100</v>
      </c>
      <c r="BN420" s="81">
        <v>25</v>
      </c>
      <c r="BO420" s="82">
        <v>40348</v>
      </c>
      <c r="BP420" s="81">
        <v>10</v>
      </c>
      <c r="BQ420" s="81">
        <v>83</v>
      </c>
      <c r="BS420" s="81">
        <v>25</v>
      </c>
      <c r="BT420" s="82">
        <v>40348</v>
      </c>
      <c r="BU420" s="81">
        <v>10</v>
      </c>
      <c r="BV420" s="81">
        <v>93</v>
      </c>
    </row>
    <row r="421" spans="31:74">
      <c r="AE421" s="81">
        <v>23</v>
      </c>
      <c r="AF421" s="82">
        <v>40334</v>
      </c>
      <c r="AG421" s="81">
        <v>41</v>
      </c>
      <c r="AH421" s="81">
        <v>99</v>
      </c>
      <c r="BN421" s="81">
        <v>25</v>
      </c>
      <c r="BO421" s="82">
        <v>40348</v>
      </c>
      <c r="BP421" s="81">
        <v>10</v>
      </c>
      <c r="BQ421" s="81">
        <v>66</v>
      </c>
      <c r="BS421" s="81">
        <v>25</v>
      </c>
      <c r="BT421" s="82">
        <v>40348</v>
      </c>
      <c r="BU421" s="81">
        <v>10</v>
      </c>
      <c r="BV421" s="81">
        <v>96</v>
      </c>
    </row>
    <row r="422" spans="31:74">
      <c r="AE422" s="81">
        <v>23</v>
      </c>
      <c r="AF422" s="82">
        <v>40334</v>
      </c>
      <c r="AG422" s="81">
        <v>41</v>
      </c>
      <c r="AH422" s="81">
        <v>120</v>
      </c>
      <c r="BN422" s="81">
        <v>25</v>
      </c>
      <c r="BO422" s="82">
        <v>40349</v>
      </c>
      <c r="BP422" s="81">
        <v>10</v>
      </c>
      <c r="BQ422" s="81">
        <v>73</v>
      </c>
      <c r="BS422" s="81">
        <v>25</v>
      </c>
      <c r="BT422" s="82">
        <v>40348</v>
      </c>
      <c r="BU422" s="81">
        <v>10</v>
      </c>
      <c r="BV422" s="81">
        <v>88</v>
      </c>
    </row>
    <row r="423" spans="31:74">
      <c r="AE423" s="81">
        <v>23</v>
      </c>
      <c r="AF423" s="82">
        <v>40334</v>
      </c>
      <c r="AG423" s="81">
        <v>41</v>
      </c>
      <c r="AH423" s="81">
        <v>98</v>
      </c>
      <c r="BN423" s="81">
        <v>25</v>
      </c>
      <c r="BO423" s="82">
        <v>40349</v>
      </c>
      <c r="BP423" s="81">
        <v>10</v>
      </c>
      <c r="BQ423" s="81">
        <v>87</v>
      </c>
      <c r="BS423" s="81">
        <v>25</v>
      </c>
      <c r="BT423" s="82">
        <v>40348</v>
      </c>
      <c r="BU423" s="81">
        <v>10</v>
      </c>
      <c r="BV423" s="81">
        <v>93</v>
      </c>
    </row>
    <row r="424" spans="31:74">
      <c r="AE424" s="81">
        <v>23</v>
      </c>
      <c r="AF424" s="82">
        <v>40335</v>
      </c>
      <c r="AG424" s="81">
        <v>41</v>
      </c>
      <c r="AH424" s="81">
        <v>100</v>
      </c>
      <c r="BN424" s="81">
        <v>25</v>
      </c>
      <c r="BO424" s="82">
        <v>40349</v>
      </c>
      <c r="BP424" s="81">
        <v>10</v>
      </c>
      <c r="BQ424" s="81">
        <v>87</v>
      </c>
      <c r="BS424" s="81">
        <v>25</v>
      </c>
      <c r="BT424" s="82">
        <v>40348</v>
      </c>
      <c r="BU424" s="81">
        <v>10</v>
      </c>
      <c r="BV424" s="81">
        <v>88</v>
      </c>
    </row>
    <row r="425" spans="31:74">
      <c r="AE425" s="81">
        <v>23</v>
      </c>
      <c r="AF425" s="82">
        <v>40335</v>
      </c>
      <c r="AG425" s="81">
        <v>41</v>
      </c>
      <c r="AH425" s="81">
        <v>115</v>
      </c>
      <c r="BN425" s="81">
        <v>25</v>
      </c>
      <c r="BO425" s="82">
        <v>40349</v>
      </c>
      <c r="BP425" s="81">
        <v>10</v>
      </c>
      <c r="BQ425" s="81">
        <v>73</v>
      </c>
      <c r="BS425" s="81">
        <v>25</v>
      </c>
      <c r="BT425" s="82">
        <v>40348</v>
      </c>
      <c r="BU425" s="81">
        <v>10</v>
      </c>
      <c r="BV425" s="81">
        <v>103</v>
      </c>
    </row>
    <row r="426" spans="31:74">
      <c r="AE426" s="81">
        <v>23</v>
      </c>
      <c r="AF426" s="82">
        <v>40335</v>
      </c>
      <c r="AG426" s="81">
        <v>41</v>
      </c>
      <c r="AH426" s="81">
        <v>100</v>
      </c>
      <c r="BN426" s="81">
        <v>25</v>
      </c>
      <c r="BO426" s="82">
        <v>40349</v>
      </c>
      <c r="BP426" s="81">
        <v>10</v>
      </c>
      <c r="BQ426" s="81">
        <v>76</v>
      </c>
      <c r="BS426" s="81">
        <v>25</v>
      </c>
      <c r="BT426" s="82">
        <v>40348</v>
      </c>
      <c r="BU426" s="81">
        <v>10</v>
      </c>
      <c r="BV426" s="81">
        <v>90</v>
      </c>
    </row>
    <row r="427" spans="31:74">
      <c r="AE427" s="81">
        <v>23</v>
      </c>
      <c r="AF427" s="82">
        <v>40335</v>
      </c>
      <c r="AG427" s="81">
        <v>41</v>
      </c>
      <c r="AH427" s="81">
        <v>96</v>
      </c>
      <c r="BN427" s="81">
        <v>25</v>
      </c>
      <c r="BO427" s="82">
        <v>40349</v>
      </c>
      <c r="BP427" s="81">
        <v>10</v>
      </c>
      <c r="BQ427" s="81">
        <v>82</v>
      </c>
      <c r="BS427" s="81">
        <v>25</v>
      </c>
      <c r="BT427" s="82">
        <v>40348</v>
      </c>
      <c r="BU427" s="81">
        <v>10</v>
      </c>
      <c r="BV427" s="81">
        <v>91</v>
      </c>
    </row>
    <row r="428" spans="31:74">
      <c r="AE428" s="81">
        <v>23</v>
      </c>
      <c r="AF428" s="82">
        <v>40335</v>
      </c>
      <c r="AG428" s="81">
        <v>41</v>
      </c>
      <c r="AH428" s="81">
        <v>101</v>
      </c>
      <c r="BN428" s="81">
        <v>25</v>
      </c>
      <c r="BO428" s="82">
        <v>40349</v>
      </c>
      <c r="BP428" s="81">
        <v>10</v>
      </c>
      <c r="BQ428" s="81">
        <v>82</v>
      </c>
      <c r="BS428" s="81">
        <v>25</v>
      </c>
      <c r="BT428" s="82">
        <v>40349</v>
      </c>
      <c r="BU428" s="81">
        <v>10</v>
      </c>
      <c r="BV428" s="81">
        <v>87</v>
      </c>
    </row>
    <row r="429" spans="31:74">
      <c r="AE429" s="81">
        <v>24</v>
      </c>
      <c r="AF429" s="82">
        <v>40336</v>
      </c>
      <c r="AG429" s="81">
        <v>41</v>
      </c>
      <c r="AH429" s="81">
        <v>79</v>
      </c>
      <c r="BN429" s="81">
        <v>26</v>
      </c>
      <c r="BO429" s="82">
        <v>40350</v>
      </c>
      <c r="BP429" s="81">
        <v>10</v>
      </c>
      <c r="BQ429" s="81">
        <v>79</v>
      </c>
      <c r="BS429" s="81">
        <v>25</v>
      </c>
      <c r="BT429" s="82">
        <v>40349</v>
      </c>
      <c r="BU429" s="81">
        <v>10</v>
      </c>
      <c r="BV429" s="81">
        <v>106</v>
      </c>
    </row>
    <row r="430" spans="31:74">
      <c r="AE430" s="81">
        <v>24</v>
      </c>
      <c r="AF430" s="82">
        <v>40336</v>
      </c>
      <c r="AG430" s="81">
        <v>41</v>
      </c>
      <c r="AH430" s="81">
        <v>121</v>
      </c>
      <c r="BN430" s="81">
        <v>26</v>
      </c>
      <c r="BO430" s="82">
        <v>40350</v>
      </c>
      <c r="BP430" s="81">
        <v>10</v>
      </c>
      <c r="BQ430" s="81">
        <v>77</v>
      </c>
      <c r="BS430" s="81">
        <v>25</v>
      </c>
      <c r="BT430" s="82">
        <v>40349</v>
      </c>
      <c r="BU430" s="81">
        <v>10</v>
      </c>
      <c r="BV430" s="81">
        <v>96</v>
      </c>
    </row>
    <row r="431" spans="31:74">
      <c r="AE431" s="81">
        <v>24</v>
      </c>
      <c r="AF431" s="82">
        <v>40336</v>
      </c>
      <c r="AG431" s="81">
        <v>41</v>
      </c>
      <c r="AH431" s="81">
        <v>114</v>
      </c>
      <c r="BN431" s="81">
        <v>26</v>
      </c>
      <c r="BO431" s="82">
        <v>40350</v>
      </c>
      <c r="BP431" s="81">
        <v>10</v>
      </c>
      <c r="BQ431" s="81">
        <v>72</v>
      </c>
      <c r="BS431" s="81">
        <v>25</v>
      </c>
      <c r="BT431" s="82">
        <v>40349</v>
      </c>
      <c r="BU431" s="81">
        <v>10</v>
      </c>
      <c r="BV431" s="81">
        <v>94</v>
      </c>
    </row>
    <row r="432" spans="31:74">
      <c r="AE432" s="81">
        <v>24</v>
      </c>
      <c r="AF432" s="82">
        <v>40336</v>
      </c>
      <c r="AG432" s="81">
        <v>41</v>
      </c>
      <c r="AH432" s="81">
        <v>118</v>
      </c>
      <c r="BN432" s="81">
        <v>26</v>
      </c>
      <c r="BO432" s="82">
        <v>40350</v>
      </c>
      <c r="BP432" s="81">
        <v>10</v>
      </c>
      <c r="BQ432" s="81">
        <v>83</v>
      </c>
      <c r="BS432" s="81">
        <v>25</v>
      </c>
      <c r="BT432" s="82">
        <v>40349</v>
      </c>
      <c r="BU432" s="81">
        <v>10</v>
      </c>
      <c r="BV432" s="81">
        <v>100</v>
      </c>
    </row>
    <row r="433" spans="31:74">
      <c r="AE433" s="81">
        <v>24</v>
      </c>
      <c r="AF433" s="82">
        <v>40339</v>
      </c>
      <c r="AG433" s="81">
        <v>41</v>
      </c>
      <c r="AH433" s="81">
        <v>127</v>
      </c>
      <c r="BN433" s="81">
        <v>26</v>
      </c>
      <c r="BO433" s="82">
        <v>40350</v>
      </c>
      <c r="BP433" s="81">
        <v>10</v>
      </c>
      <c r="BQ433" s="81">
        <v>81</v>
      </c>
      <c r="BS433" s="81">
        <v>25</v>
      </c>
      <c r="BT433" s="82">
        <v>40349</v>
      </c>
      <c r="BU433" s="81">
        <v>10</v>
      </c>
      <c r="BV433" s="81">
        <v>91</v>
      </c>
    </row>
    <row r="434" spans="31:74">
      <c r="AE434" s="81">
        <v>24</v>
      </c>
      <c r="AF434" s="82">
        <v>40339</v>
      </c>
      <c r="AG434" s="81">
        <v>41</v>
      </c>
      <c r="AH434" s="81">
        <v>105</v>
      </c>
      <c r="BN434" s="81">
        <v>26</v>
      </c>
      <c r="BO434" s="82">
        <v>40350</v>
      </c>
      <c r="BP434" s="81">
        <v>10</v>
      </c>
      <c r="BQ434" s="81">
        <v>70</v>
      </c>
      <c r="BS434" s="81">
        <v>25</v>
      </c>
      <c r="BT434" s="82">
        <v>40349</v>
      </c>
      <c r="BU434" s="81">
        <v>10</v>
      </c>
      <c r="BV434" s="81">
        <v>100</v>
      </c>
    </row>
    <row r="435" spans="31:74">
      <c r="AE435" s="81">
        <v>24</v>
      </c>
      <c r="AF435" s="82">
        <v>40339</v>
      </c>
      <c r="AG435" s="81">
        <v>41</v>
      </c>
      <c r="AH435" s="81">
        <v>125</v>
      </c>
      <c r="BN435" s="81">
        <v>26</v>
      </c>
      <c r="BO435" s="82">
        <v>40350</v>
      </c>
      <c r="BP435" s="81">
        <v>10</v>
      </c>
      <c r="BQ435" s="81">
        <v>74</v>
      </c>
      <c r="BS435" s="81">
        <v>26</v>
      </c>
      <c r="BT435" s="82">
        <v>40350</v>
      </c>
      <c r="BU435" s="81">
        <v>10</v>
      </c>
      <c r="BV435" s="81">
        <v>95</v>
      </c>
    </row>
    <row r="436" spans="31:74">
      <c r="AE436" s="81">
        <v>24</v>
      </c>
      <c r="AF436" s="82">
        <v>40339</v>
      </c>
      <c r="AG436" s="81">
        <v>41</v>
      </c>
      <c r="AH436" s="81">
        <v>99</v>
      </c>
      <c r="BN436" s="81">
        <v>26</v>
      </c>
      <c r="BO436" s="82">
        <v>40350</v>
      </c>
      <c r="BP436" s="81">
        <v>10</v>
      </c>
      <c r="BQ436" s="81">
        <v>76</v>
      </c>
      <c r="BS436" s="81">
        <v>26</v>
      </c>
      <c r="BT436" s="82">
        <v>40350</v>
      </c>
      <c r="BU436" s="81">
        <v>10</v>
      </c>
      <c r="BV436" s="81">
        <v>102</v>
      </c>
    </row>
    <row r="437" spans="31:74">
      <c r="AE437" s="81">
        <v>24</v>
      </c>
      <c r="AF437" s="82">
        <v>40339</v>
      </c>
      <c r="AG437" s="81">
        <v>41</v>
      </c>
      <c r="AH437" s="81">
        <v>103</v>
      </c>
      <c r="BN437" s="81">
        <v>26</v>
      </c>
      <c r="BO437" s="82">
        <v>40350</v>
      </c>
      <c r="BP437" s="81">
        <v>10</v>
      </c>
      <c r="BQ437" s="81">
        <v>75</v>
      </c>
      <c r="BS437" s="81">
        <v>26</v>
      </c>
      <c r="BT437" s="82">
        <v>40350</v>
      </c>
      <c r="BU437" s="81">
        <v>10</v>
      </c>
      <c r="BV437" s="81">
        <v>103</v>
      </c>
    </row>
    <row r="438" spans="31:74">
      <c r="AE438" s="81">
        <v>24</v>
      </c>
      <c r="AF438" s="82">
        <v>40340</v>
      </c>
      <c r="AG438" s="81">
        <v>41</v>
      </c>
      <c r="AH438" s="81">
        <v>95</v>
      </c>
      <c r="BN438" s="81">
        <v>26</v>
      </c>
      <c r="BO438" s="82">
        <v>40350</v>
      </c>
      <c r="BP438" s="81">
        <v>10</v>
      </c>
      <c r="BQ438" s="81">
        <v>85</v>
      </c>
      <c r="BS438" s="81">
        <v>26</v>
      </c>
      <c r="BT438" s="82">
        <v>40350</v>
      </c>
      <c r="BU438" s="81">
        <v>10</v>
      </c>
      <c r="BV438" s="81">
        <v>94</v>
      </c>
    </row>
    <row r="439" spans="31:74">
      <c r="AE439" s="81">
        <v>24</v>
      </c>
      <c r="AF439" s="82">
        <v>40340</v>
      </c>
      <c r="AG439" s="81">
        <v>41</v>
      </c>
      <c r="AH439" s="81">
        <v>106</v>
      </c>
      <c r="BN439" s="81">
        <v>26</v>
      </c>
      <c r="BO439" s="82">
        <v>40350</v>
      </c>
      <c r="BP439" s="81">
        <v>10</v>
      </c>
      <c r="BQ439" s="81">
        <v>79</v>
      </c>
      <c r="BS439" s="81">
        <v>26</v>
      </c>
      <c r="BT439" s="82">
        <v>40350</v>
      </c>
      <c r="BU439" s="81">
        <v>10</v>
      </c>
      <c r="BV439" s="81">
        <v>89</v>
      </c>
    </row>
    <row r="440" spans="31:74">
      <c r="AE440" s="81">
        <v>24</v>
      </c>
      <c r="AF440" s="82">
        <v>40340</v>
      </c>
      <c r="AG440" s="81">
        <v>41</v>
      </c>
      <c r="AH440" s="81">
        <v>109</v>
      </c>
      <c r="BN440" s="81">
        <v>26</v>
      </c>
      <c r="BO440" s="82">
        <v>40350</v>
      </c>
      <c r="BP440" s="81">
        <v>10</v>
      </c>
      <c r="BQ440" s="81">
        <v>80</v>
      </c>
      <c r="BS440" s="81">
        <v>26</v>
      </c>
      <c r="BT440" s="82">
        <v>40350</v>
      </c>
      <c r="BU440" s="81">
        <v>10</v>
      </c>
      <c r="BV440" s="81">
        <v>90</v>
      </c>
    </row>
    <row r="441" spans="31:74">
      <c r="AE441" s="81">
        <v>24</v>
      </c>
      <c r="AF441" s="82">
        <v>40340</v>
      </c>
      <c r="AG441" s="81">
        <v>41</v>
      </c>
      <c r="AH441" s="81">
        <v>106</v>
      </c>
      <c r="BN441" s="81">
        <v>26</v>
      </c>
      <c r="BO441" s="82">
        <v>40350</v>
      </c>
      <c r="BP441" s="81">
        <v>10</v>
      </c>
      <c r="BQ441" s="81">
        <v>85</v>
      </c>
      <c r="BS441" s="81">
        <v>26</v>
      </c>
      <c r="BT441" s="82">
        <v>40350</v>
      </c>
      <c r="BU441" s="81">
        <v>10</v>
      </c>
      <c r="BV441" s="81">
        <v>98</v>
      </c>
    </row>
    <row r="442" spans="31:74">
      <c r="AE442" s="81">
        <v>24</v>
      </c>
      <c r="AF442" s="82">
        <v>40340</v>
      </c>
      <c r="AG442" s="81">
        <v>41</v>
      </c>
      <c r="AH442" s="81">
        <v>132</v>
      </c>
      <c r="BN442" s="81">
        <v>26</v>
      </c>
      <c r="BO442" s="82">
        <v>40351</v>
      </c>
      <c r="BP442" s="81">
        <v>10</v>
      </c>
      <c r="BQ442" s="81">
        <v>89</v>
      </c>
      <c r="BS442" s="81">
        <v>26</v>
      </c>
      <c r="BT442" s="82">
        <v>40350</v>
      </c>
      <c r="BU442" s="81">
        <v>10</v>
      </c>
      <c r="BV442" s="81">
        <v>91</v>
      </c>
    </row>
    <row r="443" spans="31:74">
      <c r="AE443" s="81">
        <v>24</v>
      </c>
      <c r="AF443" s="82">
        <v>40340</v>
      </c>
      <c r="AG443" s="81">
        <v>41</v>
      </c>
      <c r="AH443" s="81">
        <v>105</v>
      </c>
      <c r="BN443" s="81">
        <v>26</v>
      </c>
      <c r="BO443" s="82">
        <v>40351</v>
      </c>
      <c r="BP443" s="81">
        <v>10</v>
      </c>
      <c r="BQ443" s="81">
        <v>90</v>
      </c>
      <c r="BS443" s="81">
        <v>26</v>
      </c>
      <c r="BT443" s="82">
        <v>40350</v>
      </c>
      <c r="BU443" s="81">
        <v>10</v>
      </c>
      <c r="BV443" s="81">
        <v>95</v>
      </c>
    </row>
    <row r="444" spans="31:74">
      <c r="AE444" s="81">
        <v>24</v>
      </c>
      <c r="AF444" s="82">
        <v>40340</v>
      </c>
      <c r="AG444" s="81">
        <v>41</v>
      </c>
      <c r="AH444" s="81">
        <v>105</v>
      </c>
      <c r="BN444" s="81">
        <v>26</v>
      </c>
      <c r="BO444" s="82">
        <v>40351</v>
      </c>
      <c r="BP444" s="81">
        <v>10</v>
      </c>
      <c r="BQ444" s="81">
        <v>81</v>
      </c>
      <c r="BS444" s="81">
        <v>26</v>
      </c>
      <c r="BT444" s="82">
        <v>40350</v>
      </c>
      <c r="BU444" s="81">
        <v>10</v>
      </c>
      <c r="BV444" s="81">
        <v>92</v>
      </c>
    </row>
    <row r="445" spans="31:74">
      <c r="AE445" s="81">
        <v>24</v>
      </c>
      <c r="AF445" s="82">
        <v>40340</v>
      </c>
      <c r="AG445" s="81">
        <v>41</v>
      </c>
      <c r="AH445" s="81">
        <v>108</v>
      </c>
      <c r="BN445" s="81">
        <v>26</v>
      </c>
      <c r="BO445" s="82">
        <v>40351</v>
      </c>
      <c r="BP445" s="81">
        <v>10</v>
      </c>
      <c r="BQ445" s="81">
        <v>86</v>
      </c>
      <c r="BS445" s="81">
        <v>26</v>
      </c>
      <c r="BT445" s="82">
        <v>40350</v>
      </c>
      <c r="BU445" s="81">
        <v>10</v>
      </c>
      <c r="BV445" s="81">
        <v>87</v>
      </c>
    </row>
    <row r="446" spans="31:74">
      <c r="AE446" s="81">
        <v>24</v>
      </c>
      <c r="AF446" s="82">
        <v>40341</v>
      </c>
      <c r="AG446" s="81">
        <v>41</v>
      </c>
      <c r="AH446" s="81">
        <v>102</v>
      </c>
      <c r="BN446" s="81">
        <v>26</v>
      </c>
      <c r="BO446" s="82">
        <v>40351</v>
      </c>
      <c r="BP446" s="81">
        <v>10</v>
      </c>
      <c r="BQ446" s="81">
        <v>90</v>
      </c>
      <c r="BS446" s="81">
        <v>26</v>
      </c>
      <c r="BT446" s="82">
        <v>40350</v>
      </c>
      <c r="BU446" s="81">
        <v>10</v>
      </c>
      <c r="BV446" s="81">
        <v>90</v>
      </c>
    </row>
    <row r="447" spans="31:74">
      <c r="AE447" s="81">
        <v>24</v>
      </c>
      <c r="AF447" s="82">
        <v>40341</v>
      </c>
      <c r="AG447" s="81">
        <v>41</v>
      </c>
      <c r="AH447" s="81">
        <v>118</v>
      </c>
      <c r="BN447" s="81">
        <v>26</v>
      </c>
      <c r="BO447" s="82">
        <v>40351</v>
      </c>
      <c r="BP447" s="81">
        <v>10</v>
      </c>
      <c r="BQ447" s="81">
        <v>80</v>
      </c>
      <c r="BS447" s="81">
        <v>26</v>
      </c>
      <c r="BT447" s="82">
        <v>40350</v>
      </c>
      <c r="BU447" s="81">
        <v>10</v>
      </c>
      <c r="BV447" s="81">
        <v>102</v>
      </c>
    </row>
    <row r="448" spans="31:74">
      <c r="AE448" s="81">
        <v>24</v>
      </c>
      <c r="AF448" s="82">
        <v>40341</v>
      </c>
      <c r="AG448" s="81">
        <v>41</v>
      </c>
      <c r="AH448" s="81">
        <v>90</v>
      </c>
      <c r="BN448" s="81">
        <v>26</v>
      </c>
      <c r="BO448" s="82">
        <v>40351</v>
      </c>
      <c r="BP448" s="81">
        <v>10</v>
      </c>
      <c r="BQ448" s="81">
        <v>85</v>
      </c>
      <c r="BS448" s="81">
        <v>26</v>
      </c>
      <c r="BT448" s="82">
        <v>40350</v>
      </c>
      <c r="BU448" s="81">
        <v>10</v>
      </c>
      <c r="BV448" s="81">
        <v>101</v>
      </c>
    </row>
    <row r="449" spans="31:74">
      <c r="AE449" s="81">
        <v>24</v>
      </c>
      <c r="AF449" s="82">
        <v>40342</v>
      </c>
      <c r="AG449" s="81">
        <v>41</v>
      </c>
      <c r="AH449" s="81">
        <v>115</v>
      </c>
      <c r="BN449" s="81">
        <v>26</v>
      </c>
      <c r="BO449" s="82">
        <v>40351</v>
      </c>
      <c r="BP449" s="81">
        <v>10</v>
      </c>
      <c r="BQ449" s="81">
        <v>82</v>
      </c>
      <c r="BS449" s="81">
        <v>26</v>
      </c>
      <c r="BT449" s="82">
        <v>40350</v>
      </c>
      <c r="BU449" s="81">
        <v>10</v>
      </c>
      <c r="BV449" s="81">
        <v>97</v>
      </c>
    </row>
    <row r="450" spans="31:74">
      <c r="AE450" s="81">
        <v>24</v>
      </c>
      <c r="AF450" s="82">
        <v>40342</v>
      </c>
      <c r="AG450" s="81">
        <v>41</v>
      </c>
      <c r="AH450" s="81">
        <v>92</v>
      </c>
      <c r="BN450" s="81">
        <v>26</v>
      </c>
      <c r="BO450" s="82">
        <v>40351</v>
      </c>
      <c r="BP450" s="81">
        <v>10</v>
      </c>
      <c r="BQ450" s="81">
        <v>85</v>
      </c>
      <c r="BS450" s="81">
        <v>26</v>
      </c>
      <c r="BT450" s="82">
        <v>40350</v>
      </c>
      <c r="BU450" s="81">
        <v>10</v>
      </c>
      <c r="BV450" s="81">
        <v>95</v>
      </c>
    </row>
    <row r="451" spans="31:74">
      <c r="AE451" s="81">
        <v>25</v>
      </c>
      <c r="AF451" s="82">
        <v>40344</v>
      </c>
      <c r="AG451" s="81">
        <v>41</v>
      </c>
      <c r="AH451" s="81">
        <v>105</v>
      </c>
      <c r="BN451" s="81">
        <v>26</v>
      </c>
      <c r="BO451" s="82">
        <v>40351</v>
      </c>
      <c r="BP451" s="81">
        <v>10</v>
      </c>
      <c r="BQ451" s="81">
        <v>75</v>
      </c>
      <c r="BS451" s="81">
        <v>26</v>
      </c>
      <c r="BT451" s="82">
        <v>40350</v>
      </c>
      <c r="BU451" s="81">
        <v>10</v>
      </c>
      <c r="BV451" s="81">
        <v>93</v>
      </c>
    </row>
    <row r="452" spans="31:74">
      <c r="AE452" s="81">
        <v>25</v>
      </c>
      <c r="AF452" s="82">
        <v>40344</v>
      </c>
      <c r="AG452" s="81">
        <v>41</v>
      </c>
      <c r="AH452" s="81">
        <v>89</v>
      </c>
      <c r="BN452" s="81">
        <v>26</v>
      </c>
      <c r="BO452" s="82">
        <v>40351</v>
      </c>
      <c r="BP452" s="81">
        <v>10</v>
      </c>
      <c r="BQ452" s="81">
        <v>84</v>
      </c>
      <c r="BS452" s="81">
        <v>26</v>
      </c>
      <c r="BT452" s="82">
        <v>40350</v>
      </c>
      <c r="BU452" s="81">
        <v>10</v>
      </c>
      <c r="BV452" s="81">
        <v>110</v>
      </c>
    </row>
    <row r="453" spans="31:74">
      <c r="AE453" s="81">
        <v>25</v>
      </c>
      <c r="AF453" s="82">
        <v>40346</v>
      </c>
      <c r="AG453" s="81">
        <v>41</v>
      </c>
      <c r="AH453" s="81">
        <v>103</v>
      </c>
      <c r="BN453" s="81">
        <v>26</v>
      </c>
      <c r="BO453" s="82">
        <v>40352</v>
      </c>
      <c r="BP453" s="81">
        <v>10</v>
      </c>
      <c r="BQ453" s="81">
        <v>86</v>
      </c>
      <c r="BS453" s="81">
        <v>26</v>
      </c>
      <c r="BT453" s="82">
        <v>40350</v>
      </c>
      <c r="BU453" s="81">
        <v>10</v>
      </c>
      <c r="BV453" s="81">
        <v>92</v>
      </c>
    </row>
    <row r="454" spans="31:74">
      <c r="AE454" s="81">
        <v>25</v>
      </c>
      <c r="AF454" s="82">
        <v>40346</v>
      </c>
      <c r="AG454" s="81">
        <v>41</v>
      </c>
      <c r="AH454" s="81">
        <v>112</v>
      </c>
      <c r="BN454" s="81">
        <v>26</v>
      </c>
      <c r="BO454" s="82">
        <v>40352</v>
      </c>
      <c r="BP454" s="81">
        <v>10</v>
      </c>
      <c r="BQ454" s="81">
        <v>76</v>
      </c>
      <c r="BS454" s="81">
        <v>26</v>
      </c>
      <c r="BT454" s="82">
        <v>40350</v>
      </c>
      <c r="BU454" s="81">
        <v>10</v>
      </c>
      <c r="BV454" s="81">
        <v>99</v>
      </c>
    </row>
    <row r="455" spans="31:74">
      <c r="AE455" s="81">
        <v>25</v>
      </c>
      <c r="AF455" s="82">
        <v>40346</v>
      </c>
      <c r="AG455" s="81">
        <v>41</v>
      </c>
      <c r="AH455" s="81">
        <v>91</v>
      </c>
      <c r="BN455" s="81">
        <v>26</v>
      </c>
      <c r="BO455" s="82">
        <v>40352</v>
      </c>
      <c r="BP455" s="81">
        <v>10</v>
      </c>
      <c r="BQ455" s="81">
        <v>88</v>
      </c>
      <c r="BS455" s="81">
        <v>26</v>
      </c>
      <c r="BT455" s="82">
        <v>40350</v>
      </c>
      <c r="BU455" s="81">
        <v>10</v>
      </c>
      <c r="BV455" s="81">
        <v>90</v>
      </c>
    </row>
    <row r="456" spans="31:74">
      <c r="AE456" s="81">
        <v>25</v>
      </c>
      <c r="AF456" s="82">
        <v>40347</v>
      </c>
      <c r="AG456" s="81">
        <v>41</v>
      </c>
      <c r="AH456" s="81">
        <v>106</v>
      </c>
      <c r="BN456" s="81">
        <v>26</v>
      </c>
      <c r="BO456" s="82">
        <v>40352</v>
      </c>
      <c r="BP456" s="81">
        <v>10</v>
      </c>
      <c r="BQ456" s="81">
        <v>83</v>
      </c>
      <c r="BS456" s="81">
        <v>26</v>
      </c>
      <c r="BT456" s="82">
        <v>40350</v>
      </c>
      <c r="BU456" s="81">
        <v>10</v>
      </c>
      <c r="BV456" s="81">
        <v>94</v>
      </c>
    </row>
    <row r="457" spans="31:74">
      <c r="AE457" s="81">
        <v>25</v>
      </c>
      <c r="AF457" s="82">
        <v>40348</v>
      </c>
      <c r="AG457" s="81">
        <v>41</v>
      </c>
      <c r="AH457" s="81">
        <v>89</v>
      </c>
      <c r="BN457" s="81">
        <v>26</v>
      </c>
      <c r="BO457" s="82">
        <v>40352</v>
      </c>
      <c r="BP457" s="81">
        <v>10</v>
      </c>
      <c r="BQ457" s="81">
        <v>91</v>
      </c>
      <c r="BS457" s="81">
        <v>26</v>
      </c>
      <c r="BT457" s="82">
        <v>40350</v>
      </c>
      <c r="BU457" s="81">
        <v>10</v>
      </c>
      <c r="BV457" s="81">
        <v>103</v>
      </c>
    </row>
    <row r="458" spans="31:74">
      <c r="AE458" s="81">
        <v>25</v>
      </c>
      <c r="AF458" s="82">
        <v>40348</v>
      </c>
      <c r="AG458" s="81">
        <v>41</v>
      </c>
      <c r="AH458" s="81">
        <v>97</v>
      </c>
      <c r="BN458" s="81">
        <v>26</v>
      </c>
      <c r="BO458" s="82">
        <v>40352</v>
      </c>
      <c r="BP458" s="81">
        <v>10</v>
      </c>
      <c r="BQ458" s="81">
        <v>60</v>
      </c>
      <c r="BS458" s="81">
        <v>26</v>
      </c>
      <c r="BT458" s="82">
        <v>40350</v>
      </c>
      <c r="BU458" s="81">
        <v>10</v>
      </c>
      <c r="BV458" s="81">
        <v>94</v>
      </c>
    </row>
    <row r="459" spans="31:74">
      <c r="AE459" s="81">
        <v>26</v>
      </c>
      <c r="AF459" s="82">
        <v>40350</v>
      </c>
      <c r="AG459" s="81">
        <v>41</v>
      </c>
      <c r="AH459" s="81">
        <v>96</v>
      </c>
      <c r="BN459" s="81">
        <v>26</v>
      </c>
      <c r="BO459" s="82">
        <v>40352</v>
      </c>
      <c r="BP459" s="81">
        <v>10</v>
      </c>
      <c r="BQ459" s="81">
        <v>71</v>
      </c>
      <c r="BS459" s="81">
        <v>26</v>
      </c>
      <c r="BT459" s="82">
        <v>40350</v>
      </c>
      <c r="BU459" s="81">
        <v>10</v>
      </c>
      <c r="BV459" s="81">
        <v>97</v>
      </c>
    </row>
    <row r="460" spans="31:74">
      <c r="AE460" s="81">
        <v>26</v>
      </c>
      <c r="AF460" s="82">
        <v>40351</v>
      </c>
      <c r="AG460" s="81">
        <v>41</v>
      </c>
      <c r="AH460" s="81">
        <v>100</v>
      </c>
      <c r="BN460" s="81">
        <v>26</v>
      </c>
      <c r="BO460" s="82">
        <v>40352</v>
      </c>
      <c r="BP460" s="81">
        <v>10</v>
      </c>
      <c r="BQ460" s="81">
        <v>82</v>
      </c>
      <c r="BS460" s="81">
        <v>26</v>
      </c>
      <c r="BT460" s="82">
        <v>40350</v>
      </c>
      <c r="BU460" s="81">
        <v>10</v>
      </c>
      <c r="BV460" s="81">
        <v>92</v>
      </c>
    </row>
    <row r="461" spans="31:74">
      <c r="AE461" s="81">
        <v>26</v>
      </c>
      <c r="AF461" s="82">
        <v>40351</v>
      </c>
      <c r="AG461" s="81">
        <v>41</v>
      </c>
      <c r="AH461" s="81">
        <v>88</v>
      </c>
      <c r="BN461" s="81">
        <v>26</v>
      </c>
      <c r="BO461" s="82">
        <v>40352</v>
      </c>
      <c r="BP461" s="81">
        <v>10</v>
      </c>
      <c r="BQ461" s="81">
        <v>83</v>
      </c>
      <c r="BS461" s="81">
        <v>26</v>
      </c>
      <c r="BT461" s="82">
        <v>40350</v>
      </c>
      <c r="BU461" s="81">
        <v>10</v>
      </c>
      <c r="BV461" s="81">
        <v>92</v>
      </c>
    </row>
    <row r="462" spans="31:74">
      <c r="AE462" s="81">
        <v>26</v>
      </c>
      <c r="AF462" s="82">
        <v>40353</v>
      </c>
      <c r="AG462" s="81">
        <v>41</v>
      </c>
      <c r="AH462" s="81">
        <v>150</v>
      </c>
      <c r="BN462" s="81">
        <v>26</v>
      </c>
      <c r="BO462" s="82">
        <v>40352</v>
      </c>
      <c r="BP462" s="81">
        <v>10</v>
      </c>
      <c r="BQ462" s="81">
        <v>85</v>
      </c>
      <c r="BS462" s="81">
        <v>26</v>
      </c>
      <c r="BT462" s="82">
        <v>40350</v>
      </c>
      <c r="BU462" s="81">
        <v>10</v>
      </c>
      <c r="BV462" s="81">
        <v>93</v>
      </c>
    </row>
    <row r="463" spans="31:74">
      <c r="AE463" s="81">
        <v>26</v>
      </c>
      <c r="AF463" s="82">
        <v>40353</v>
      </c>
      <c r="AG463" s="81">
        <v>41</v>
      </c>
      <c r="AH463" s="81">
        <v>121</v>
      </c>
      <c r="BN463" s="81">
        <v>26</v>
      </c>
      <c r="BO463" s="82">
        <v>40353</v>
      </c>
      <c r="BP463" s="81">
        <v>10</v>
      </c>
      <c r="BQ463" s="81">
        <v>74</v>
      </c>
      <c r="BS463" s="81">
        <v>26</v>
      </c>
      <c r="BT463" s="82">
        <v>40350</v>
      </c>
      <c r="BU463" s="81">
        <v>10</v>
      </c>
      <c r="BV463" s="81">
        <v>87</v>
      </c>
    </row>
    <row r="464" spans="31:74">
      <c r="AE464" s="81">
        <v>26</v>
      </c>
      <c r="AF464" s="82">
        <v>40354</v>
      </c>
      <c r="AG464" s="81">
        <v>41</v>
      </c>
      <c r="AH464" s="81">
        <v>100</v>
      </c>
      <c r="BN464" s="81">
        <v>26</v>
      </c>
      <c r="BO464" s="82">
        <v>40353</v>
      </c>
      <c r="BP464" s="81">
        <v>10</v>
      </c>
      <c r="BQ464" s="81">
        <v>79</v>
      </c>
      <c r="BS464" s="81">
        <v>26</v>
      </c>
      <c r="BT464" s="82">
        <v>40350</v>
      </c>
      <c r="BU464" s="81">
        <v>10</v>
      </c>
      <c r="BV464" s="81">
        <v>95</v>
      </c>
    </row>
    <row r="465" spans="31:74">
      <c r="AE465" s="81">
        <v>26</v>
      </c>
      <c r="AF465" s="82">
        <v>40355</v>
      </c>
      <c r="AG465" s="81">
        <v>41</v>
      </c>
      <c r="AH465" s="81">
        <v>140</v>
      </c>
      <c r="BN465" s="81">
        <v>26</v>
      </c>
      <c r="BO465" s="82">
        <v>40353</v>
      </c>
      <c r="BP465" s="81">
        <v>10</v>
      </c>
      <c r="BQ465" s="81">
        <v>77</v>
      </c>
      <c r="BS465" s="81">
        <v>26</v>
      </c>
      <c r="BT465" s="82">
        <v>40350</v>
      </c>
      <c r="BU465" s="81">
        <v>10</v>
      </c>
      <c r="BV465" s="81">
        <v>90</v>
      </c>
    </row>
    <row r="466" spans="31:74">
      <c r="AE466" s="81">
        <v>26</v>
      </c>
      <c r="AF466" s="82">
        <v>40355</v>
      </c>
      <c r="AG466" s="81">
        <v>41</v>
      </c>
      <c r="AH466" s="81">
        <v>115</v>
      </c>
      <c r="BN466" s="81">
        <v>26</v>
      </c>
      <c r="BO466" s="82">
        <v>40353</v>
      </c>
      <c r="BP466" s="81">
        <v>10</v>
      </c>
      <c r="BQ466" s="81">
        <v>93</v>
      </c>
      <c r="BS466" s="81">
        <v>26</v>
      </c>
      <c r="BT466" s="82">
        <v>40351</v>
      </c>
      <c r="BU466" s="81">
        <v>10</v>
      </c>
      <c r="BV466" s="81">
        <v>87</v>
      </c>
    </row>
    <row r="467" spans="31:74">
      <c r="AE467" s="81">
        <v>26</v>
      </c>
      <c r="AF467" s="82">
        <v>40355</v>
      </c>
      <c r="AG467" s="81">
        <v>41</v>
      </c>
      <c r="AH467" s="81">
        <v>129</v>
      </c>
      <c r="BN467" s="81">
        <v>26</v>
      </c>
      <c r="BO467" s="82">
        <v>40353</v>
      </c>
      <c r="BP467" s="81">
        <v>10</v>
      </c>
      <c r="BQ467" s="81">
        <v>81</v>
      </c>
      <c r="BS467" s="81">
        <v>26</v>
      </c>
      <c r="BT467" s="82">
        <v>40351</v>
      </c>
      <c r="BU467" s="81">
        <v>10</v>
      </c>
      <c r="BV467" s="81">
        <v>99</v>
      </c>
    </row>
    <row r="468" spans="31:74">
      <c r="AE468" s="81">
        <v>26</v>
      </c>
      <c r="AF468" s="82">
        <v>40355</v>
      </c>
      <c r="AG468" s="81">
        <v>41</v>
      </c>
      <c r="AH468" s="81">
        <v>137</v>
      </c>
      <c r="BN468" s="81">
        <v>26</v>
      </c>
      <c r="BO468" s="82">
        <v>40353</v>
      </c>
      <c r="BP468" s="81">
        <v>10</v>
      </c>
      <c r="BQ468" s="81">
        <v>83</v>
      </c>
      <c r="BS468" s="81">
        <v>26</v>
      </c>
      <c r="BT468" s="82">
        <v>40351</v>
      </c>
      <c r="BU468" s="81">
        <v>10</v>
      </c>
      <c r="BV468" s="81">
        <v>102</v>
      </c>
    </row>
    <row r="469" spans="31:74">
      <c r="AE469" s="81">
        <v>26</v>
      </c>
      <c r="AF469" s="82">
        <v>40356</v>
      </c>
      <c r="AG469" s="81">
        <v>41</v>
      </c>
      <c r="AH469" s="81">
        <v>111</v>
      </c>
      <c r="BN469" s="81">
        <v>26</v>
      </c>
      <c r="BO469" s="82">
        <v>40353</v>
      </c>
      <c r="BP469" s="81">
        <v>10</v>
      </c>
      <c r="BQ469" s="81">
        <v>97</v>
      </c>
      <c r="BS469" s="81">
        <v>26</v>
      </c>
      <c r="BT469" s="82">
        <v>40351</v>
      </c>
      <c r="BU469" s="81">
        <v>10</v>
      </c>
      <c r="BV469" s="81">
        <v>93</v>
      </c>
    </row>
    <row r="470" spans="31:74">
      <c r="AE470" s="81">
        <v>27</v>
      </c>
      <c r="AF470" s="82">
        <v>40357</v>
      </c>
      <c r="AG470" s="81">
        <v>41</v>
      </c>
      <c r="AH470" s="81">
        <v>96</v>
      </c>
      <c r="BN470" s="81">
        <v>26</v>
      </c>
      <c r="BO470" s="82">
        <v>40353</v>
      </c>
      <c r="BP470" s="81">
        <v>10</v>
      </c>
      <c r="BQ470" s="81">
        <v>88</v>
      </c>
      <c r="BS470" s="81">
        <v>26</v>
      </c>
      <c r="BT470" s="82">
        <v>40351</v>
      </c>
      <c r="BU470" s="81">
        <v>10</v>
      </c>
      <c r="BV470" s="81">
        <v>100</v>
      </c>
    </row>
    <row r="471" spans="31:74">
      <c r="AE471" s="81">
        <v>27</v>
      </c>
      <c r="AF471" s="82">
        <v>40362</v>
      </c>
      <c r="AG471" s="81">
        <v>41</v>
      </c>
      <c r="AH471" s="81">
        <v>107</v>
      </c>
      <c r="BN471" s="81">
        <v>26</v>
      </c>
      <c r="BO471" s="82">
        <v>40353</v>
      </c>
      <c r="BP471" s="81">
        <v>10</v>
      </c>
      <c r="BQ471" s="81">
        <v>75</v>
      </c>
      <c r="BS471" s="81">
        <v>26</v>
      </c>
      <c r="BT471" s="82">
        <v>40351</v>
      </c>
      <c r="BU471" s="81">
        <v>10</v>
      </c>
      <c r="BV471" s="81">
        <v>93</v>
      </c>
    </row>
    <row r="472" spans="31:74">
      <c r="AE472" s="81">
        <v>27</v>
      </c>
      <c r="AF472" s="82">
        <v>40363</v>
      </c>
      <c r="AG472" s="81">
        <v>41</v>
      </c>
      <c r="AH472" s="81">
        <v>105</v>
      </c>
      <c r="BN472" s="81">
        <v>26</v>
      </c>
      <c r="BO472" s="82">
        <v>40353</v>
      </c>
      <c r="BP472" s="81">
        <v>10</v>
      </c>
      <c r="BQ472" s="81">
        <v>85</v>
      </c>
      <c r="BS472" s="81">
        <v>26</v>
      </c>
      <c r="BT472" s="82">
        <v>40351</v>
      </c>
      <c r="BU472" s="81">
        <v>10</v>
      </c>
      <c r="BV472" s="81">
        <v>97</v>
      </c>
    </row>
    <row r="473" spans="31:74">
      <c r="AE473" s="81">
        <v>28</v>
      </c>
      <c r="AF473" s="82">
        <v>40366</v>
      </c>
      <c r="AG473" s="81">
        <v>41</v>
      </c>
      <c r="AH473" s="81">
        <v>90</v>
      </c>
      <c r="BN473" s="81">
        <v>26</v>
      </c>
      <c r="BO473" s="82">
        <v>40353</v>
      </c>
      <c r="BP473" s="81">
        <v>10</v>
      </c>
      <c r="BQ473" s="81">
        <v>90</v>
      </c>
      <c r="BS473" s="81">
        <v>26</v>
      </c>
      <c r="BT473" s="82">
        <v>40351</v>
      </c>
      <c r="BU473" s="81">
        <v>10</v>
      </c>
      <c r="BV473" s="81">
        <v>99</v>
      </c>
    </row>
    <row r="474" spans="31:74">
      <c r="AE474" s="81">
        <v>28</v>
      </c>
      <c r="AF474" s="82">
        <v>40366</v>
      </c>
      <c r="AG474" s="81">
        <v>41</v>
      </c>
      <c r="AH474" s="81">
        <v>80</v>
      </c>
      <c r="BN474" s="81">
        <v>26</v>
      </c>
      <c r="BO474" s="82">
        <v>40353</v>
      </c>
      <c r="BP474" s="81">
        <v>10</v>
      </c>
      <c r="BQ474" s="81">
        <v>84</v>
      </c>
      <c r="BS474" s="81">
        <v>26</v>
      </c>
      <c r="BT474" s="82">
        <v>40351</v>
      </c>
      <c r="BU474" s="81">
        <v>10</v>
      </c>
      <c r="BV474" s="81">
        <v>87</v>
      </c>
    </row>
    <row r="475" spans="31:74">
      <c r="AE475" s="81">
        <v>29</v>
      </c>
      <c r="AF475" s="82">
        <v>40376</v>
      </c>
      <c r="AG475" s="81">
        <v>41</v>
      </c>
      <c r="AH475" s="81">
        <v>100</v>
      </c>
      <c r="BN475" s="81">
        <v>26</v>
      </c>
      <c r="BO475" s="82">
        <v>40354</v>
      </c>
      <c r="BP475" s="81">
        <v>10</v>
      </c>
      <c r="BQ475" s="81">
        <v>93</v>
      </c>
      <c r="BS475" s="81">
        <v>26</v>
      </c>
      <c r="BT475" s="82">
        <v>40351</v>
      </c>
      <c r="BU475" s="81">
        <v>10</v>
      </c>
      <c r="BV475" s="81">
        <v>95</v>
      </c>
    </row>
    <row r="476" spans="31:74">
      <c r="BN476" s="81">
        <v>26</v>
      </c>
      <c r="BO476" s="82">
        <v>40354</v>
      </c>
      <c r="BP476" s="81">
        <v>10</v>
      </c>
      <c r="BQ476" s="81">
        <v>87</v>
      </c>
      <c r="BS476" s="81">
        <v>26</v>
      </c>
      <c r="BT476" s="82">
        <v>40351</v>
      </c>
      <c r="BU476" s="81">
        <v>10</v>
      </c>
      <c r="BV476" s="81">
        <v>100</v>
      </c>
    </row>
    <row r="477" spans="31:74">
      <c r="BN477" s="81">
        <v>26</v>
      </c>
      <c r="BO477" s="82">
        <v>40354</v>
      </c>
      <c r="BP477" s="81">
        <v>10</v>
      </c>
      <c r="BQ477" s="81">
        <v>77</v>
      </c>
      <c r="BS477" s="81">
        <v>26</v>
      </c>
      <c r="BT477" s="82">
        <v>40351</v>
      </c>
      <c r="BU477" s="81">
        <v>10</v>
      </c>
      <c r="BV477" s="81">
        <v>96</v>
      </c>
    </row>
    <row r="478" spans="31:74">
      <c r="BN478" s="81">
        <v>26</v>
      </c>
      <c r="BO478" s="82">
        <v>40354</v>
      </c>
      <c r="BP478" s="81">
        <v>10</v>
      </c>
      <c r="BQ478" s="81">
        <v>77</v>
      </c>
      <c r="BS478" s="81">
        <v>26</v>
      </c>
      <c r="BT478" s="82">
        <v>40351</v>
      </c>
      <c r="BU478" s="81">
        <v>10</v>
      </c>
      <c r="BV478" s="81">
        <v>102</v>
      </c>
    </row>
    <row r="479" spans="31:74">
      <c r="BN479" s="81">
        <v>26</v>
      </c>
      <c r="BO479" s="82">
        <v>40354</v>
      </c>
      <c r="BP479" s="81">
        <v>10</v>
      </c>
      <c r="BQ479" s="81">
        <v>88</v>
      </c>
      <c r="BS479" s="81">
        <v>26</v>
      </c>
      <c r="BT479" s="82">
        <v>40351</v>
      </c>
      <c r="BU479" s="81">
        <v>10</v>
      </c>
      <c r="BV479" s="81">
        <v>98</v>
      </c>
    </row>
    <row r="480" spans="31:74">
      <c r="BN480" s="81">
        <v>26</v>
      </c>
      <c r="BO480" s="82">
        <v>40354</v>
      </c>
      <c r="BP480" s="81">
        <v>10</v>
      </c>
      <c r="BQ480" s="81">
        <v>71</v>
      </c>
      <c r="BS480" s="81">
        <v>26</v>
      </c>
      <c r="BT480" s="82">
        <v>40351</v>
      </c>
      <c r="BU480" s="81">
        <v>10</v>
      </c>
      <c r="BV480" s="81">
        <v>105</v>
      </c>
    </row>
    <row r="481" spans="66:74">
      <c r="BN481" s="81">
        <v>26</v>
      </c>
      <c r="BO481" s="82">
        <v>40354</v>
      </c>
      <c r="BP481" s="81">
        <v>10</v>
      </c>
      <c r="BQ481" s="81">
        <v>79</v>
      </c>
      <c r="BS481" s="81">
        <v>26</v>
      </c>
      <c r="BT481" s="82">
        <v>40351</v>
      </c>
      <c r="BU481" s="81">
        <v>10</v>
      </c>
      <c r="BV481" s="81">
        <v>90</v>
      </c>
    </row>
    <row r="482" spans="66:74">
      <c r="BN482" s="81">
        <v>26</v>
      </c>
      <c r="BO482" s="82">
        <v>40354</v>
      </c>
      <c r="BP482" s="81">
        <v>10</v>
      </c>
      <c r="BQ482" s="81">
        <v>70</v>
      </c>
      <c r="BS482" s="81">
        <v>26</v>
      </c>
      <c r="BT482" s="82">
        <v>40351</v>
      </c>
      <c r="BU482" s="81">
        <v>10</v>
      </c>
      <c r="BV482" s="81">
        <v>100</v>
      </c>
    </row>
    <row r="483" spans="66:74">
      <c r="BN483" s="81">
        <v>26</v>
      </c>
      <c r="BO483" s="82">
        <v>40355</v>
      </c>
      <c r="BP483" s="81">
        <v>10</v>
      </c>
      <c r="BQ483" s="81">
        <v>71</v>
      </c>
      <c r="BS483" s="81">
        <v>26</v>
      </c>
      <c r="BT483" s="82">
        <v>40351</v>
      </c>
      <c r="BU483" s="81">
        <v>10</v>
      </c>
      <c r="BV483" s="81">
        <v>92</v>
      </c>
    </row>
    <row r="484" spans="66:74">
      <c r="BN484" s="81">
        <v>26</v>
      </c>
      <c r="BO484" s="82">
        <v>40355</v>
      </c>
      <c r="BP484" s="81">
        <v>10</v>
      </c>
      <c r="BQ484" s="81">
        <v>84</v>
      </c>
      <c r="BS484" s="81">
        <v>26</v>
      </c>
      <c r="BT484" s="82">
        <v>40351</v>
      </c>
      <c r="BU484" s="81">
        <v>10</v>
      </c>
      <c r="BV484" s="81">
        <v>99</v>
      </c>
    </row>
    <row r="485" spans="66:74">
      <c r="BN485" s="81">
        <v>26</v>
      </c>
      <c r="BO485" s="82">
        <v>40355</v>
      </c>
      <c r="BP485" s="81">
        <v>10</v>
      </c>
      <c r="BQ485" s="81">
        <v>85</v>
      </c>
      <c r="BS485" s="81">
        <v>26</v>
      </c>
      <c r="BT485" s="82">
        <v>40351</v>
      </c>
      <c r="BU485" s="81">
        <v>10</v>
      </c>
      <c r="BV485" s="81">
        <v>86</v>
      </c>
    </row>
    <row r="486" spans="66:74">
      <c r="BN486" s="81">
        <v>26</v>
      </c>
      <c r="BO486" s="82">
        <v>40355</v>
      </c>
      <c r="BP486" s="81">
        <v>10</v>
      </c>
      <c r="BQ486" s="81">
        <v>78</v>
      </c>
      <c r="BS486" s="81">
        <v>26</v>
      </c>
      <c r="BT486" s="82">
        <v>40351</v>
      </c>
      <c r="BU486" s="81">
        <v>10</v>
      </c>
      <c r="BV486" s="81">
        <v>98</v>
      </c>
    </row>
    <row r="487" spans="66:74">
      <c r="BN487" s="81">
        <v>26</v>
      </c>
      <c r="BO487" s="82">
        <v>40355</v>
      </c>
      <c r="BP487" s="81">
        <v>10</v>
      </c>
      <c r="BQ487" s="81">
        <v>74</v>
      </c>
      <c r="BS487" s="81">
        <v>26</v>
      </c>
      <c r="BT487" s="82">
        <v>40351</v>
      </c>
      <c r="BU487" s="81">
        <v>10</v>
      </c>
      <c r="BV487" s="81">
        <v>96</v>
      </c>
    </row>
    <row r="488" spans="66:74">
      <c r="BN488" s="81">
        <v>26</v>
      </c>
      <c r="BO488" s="82">
        <v>40355</v>
      </c>
      <c r="BP488" s="81">
        <v>10</v>
      </c>
      <c r="BQ488" s="81">
        <v>83</v>
      </c>
      <c r="BS488" s="81">
        <v>26</v>
      </c>
      <c r="BT488" s="82">
        <v>40351</v>
      </c>
      <c r="BU488" s="81">
        <v>10</v>
      </c>
      <c r="BV488" s="81">
        <v>86</v>
      </c>
    </row>
    <row r="489" spans="66:74">
      <c r="BN489" s="81">
        <v>26</v>
      </c>
      <c r="BO489" s="82">
        <v>40355</v>
      </c>
      <c r="BP489" s="81">
        <v>10</v>
      </c>
      <c r="BQ489" s="81">
        <v>93</v>
      </c>
      <c r="BS489" s="81">
        <v>26</v>
      </c>
      <c r="BT489" s="82">
        <v>40351</v>
      </c>
      <c r="BU489" s="81">
        <v>10</v>
      </c>
      <c r="BV489" s="81">
        <v>87</v>
      </c>
    </row>
    <row r="490" spans="66:74">
      <c r="BN490" s="81">
        <v>26</v>
      </c>
      <c r="BO490" s="82">
        <v>40356</v>
      </c>
      <c r="BP490" s="81">
        <v>10</v>
      </c>
      <c r="BQ490" s="81">
        <v>73</v>
      </c>
      <c r="BS490" s="81">
        <v>26</v>
      </c>
      <c r="BT490" s="82">
        <v>40351</v>
      </c>
      <c r="BU490" s="81">
        <v>10</v>
      </c>
      <c r="BV490" s="81">
        <v>100</v>
      </c>
    </row>
    <row r="491" spans="66:74">
      <c r="BN491" s="81">
        <v>26</v>
      </c>
      <c r="BO491" s="82">
        <v>40356</v>
      </c>
      <c r="BP491" s="81">
        <v>10</v>
      </c>
      <c r="BQ491" s="81">
        <v>85</v>
      </c>
      <c r="BS491" s="81">
        <v>26</v>
      </c>
      <c r="BT491" s="82">
        <v>40351</v>
      </c>
      <c r="BU491" s="81">
        <v>10</v>
      </c>
      <c r="BV491" s="81">
        <v>99</v>
      </c>
    </row>
    <row r="492" spans="66:74">
      <c r="BN492" s="81">
        <v>26</v>
      </c>
      <c r="BO492" s="82">
        <v>40356</v>
      </c>
      <c r="BP492" s="81">
        <v>10</v>
      </c>
      <c r="BQ492" s="81">
        <v>86</v>
      </c>
      <c r="BS492" s="81">
        <v>26</v>
      </c>
      <c r="BT492" s="82">
        <v>40351</v>
      </c>
      <c r="BU492" s="81">
        <v>10</v>
      </c>
      <c r="BV492" s="81">
        <v>96</v>
      </c>
    </row>
    <row r="493" spans="66:74">
      <c r="BN493" s="81">
        <v>26</v>
      </c>
      <c r="BO493" s="82">
        <v>40356</v>
      </c>
      <c r="BP493" s="81">
        <v>10</v>
      </c>
      <c r="BQ493" s="81">
        <v>89</v>
      </c>
      <c r="BS493" s="81">
        <v>26</v>
      </c>
      <c r="BT493" s="82">
        <v>40351</v>
      </c>
      <c r="BU493" s="81">
        <v>10</v>
      </c>
      <c r="BV493" s="81">
        <v>83</v>
      </c>
    </row>
    <row r="494" spans="66:74">
      <c r="BN494" s="81">
        <v>26</v>
      </c>
      <c r="BO494" s="82">
        <v>40356</v>
      </c>
      <c r="BP494" s="81">
        <v>10</v>
      </c>
      <c r="BQ494" s="81">
        <v>80</v>
      </c>
      <c r="BS494" s="81">
        <v>26</v>
      </c>
      <c r="BT494" s="82">
        <v>40351</v>
      </c>
      <c r="BU494" s="81">
        <v>10</v>
      </c>
      <c r="BV494" s="81">
        <v>94</v>
      </c>
    </row>
    <row r="495" spans="66:74">
      <c r="BN495" s="81">
        <v>26</v>
      </c>
      <c r="BO495" s="82">
        <v>40356</v>
      </c>
      <c r="BP495" s="81">
        <v>10</v>
      </c>
      <c r="BQ495" s="81">
        <v>77</v>
      </c>
      <c r="BS495" s="81">
        <v>26</v>
      </c>
      <c r="BT495" s="82">
        <v>40351</v>
      </c>
      <c r="BU495" s="81">
        <v>10</v>
      </c>
      <c r="BV495" s="81">
        <v>97</v>
      </c>
    </row>
    <row r="496" spans="66:74">
      <c r="BN496" s="81">
        <v>27</v>
      </c>
      <c r="BO496" s="82">
        <v>40357</v>
      </c>
      <c r="BP496" s="81">
        <v>10</v>
      </c>
      <c r="BQ496" s="81">
        <v>82</v>
      </c>
      <c r="BS496" s="81">
        <v>26</v>
      </c>
      <c r="BT496" s="82">
        <v>40351</v>
      </c>
      <c r="BU496" s="81">
        <v>10</v>
      </c>
      <c r="BV496" s="81">
        <v>91</v>
      </c>
    </row>
    <row r="497" spans="66:74">
      <c r="BN497" s="81">
        <v>27</v>
      </c>
      <c r="BO497" s="82">
        <v>40357</v>
      </c>
      <c r="BP497" s="81">
        <v>10</v>
      </c>
      <c r="BQ497" s="81">
        <v>84</v>
      </c>
      <c r="BS497" s="81">
        <v>26</v>
      </c>
      <c r="BT497" s="82">
        <v>40351</v>
      </c>
      <c r="BU497" s="81">
        <v>10</v>
      </c>
      <c r="BV497" s="81">
        <v>97</v>
      </c>
    </row>
    <row r="498" spans="66:74">
      <c r="BN498" s="81">
        <v>27</v>
      </c>
      <c r="BO498" s="82">
        <v>40358</v>
      </c>
      <c r="BP498" s="81">
        <v>10</v>
      </c>
      <c r="BQ498" s="81">
        <v>87</v>
      </c>
      <c r="BS498" s="81">
        <v>26</v>
      </c>
      <c r="BT498" s="82">
        <v>40351</v>
      </c>
      <c r="BU498" s="81">
        <v>10</v>
      </c>
      <c r="BV498" s="81">
        <v>89</v>
      </c>
    </row>
    <row r="499" spans="66:74">
      <c r="BN499" s="81">
        <v>27</v>
      </c>
      <c r="BO499" s="82">
        <v>40358</v>
      </c>
      <c r="BP499" s="81">
        <v>10</v>
      </c>
      <c r="BQ499" s="81">
        <v>83</v>
      </c>
      <c r="BS499" s="81">
        <v>26</v>
      </c>
      <c r="BT499" s="82">
        <v>40351</v>
      </c>
      <c r="BU499" s="81">
        <v>10</v>
      </c>
      <c r="BV499" s="81">
        <v>94</v>
      </c>
    </row>
    <row r="500" spans="66:74">
      <c r="BN500" s="81">
        <v>27</v>
      </c>
      <c r="BO500" s="82">
        <v>40358</v>
      </c>
      <c r="BP500" s="81">
        <v>10</v>
      </c>
      <c r="BQ500" s="81">
        <v>76</v>
      </c>
      <c r="BS500" s="81">
        <v>26</v>
      </c>
      <c r="BT500" s="82">
        <v>40351</v>
      </c>
      <c r="BU500" s="81">
        <v>10</v>
      </c>
      <c r="BV500" s="81">
        <v>86</v>
      </c>
    </row>
    <row r="501" spans="66:74">
      <c r="BN501" s="81">
        <v>27</v>
      </c>
      <c r="BO501" s="82">
        <v>40358</v>
      </c>
      <c r="BP501" s="81">
        <v>10</v>
      </c>
      <c r="BQ501" s="81">
        <v>77</v>
      </c>
      <c r="BS501" s="81">
        <v>26</v>
      </c>
      <c r="BT501" s="82">
        <v>40351</v>
      </c>
      <c r="BU501" s="81">
        <v>10</v>
      </c>
      <c r="BV501" s="81">
        <v>93</v>
      </c>
    </row>
    <row r="502" spans="66:74">
      <c r="BN502" s="81">
        <v>27</v>
      </c>
      <c r="BO502" s="82">
        <v>40358</v>
      </c>
      <c r="BP502" s="81">
        <v>10</v>
      </c>
      <c r="BQ502" s="81">
        <v>78</v>
      </c>
      <c r="BS502" s="81">
        <v>26</v>
      </c>
      <c r="BT502" s="82">
        <v>40351</v>
      </c>
      <c r="BU502" s="81">
        <v>10</v>
      </c>
      <c r="BV502" s="81">
        <v>89</v>
      </c>
    </row>
    <row r="503" spans="66:74">
      <c r="BN503" s="81">
        <v>27</v>
      </c>
      <c r="BO503" s="82">
        <v>40358</v>
      </c>
      <c r="BP503" s="81">
        <v>10</v>
      </c>
      <c r="BQ503" s="81">
        <v>69</v>
      </c>
      <c r="BS503" s="81">
        <v>26</v>
      </c>
      <c r="BT503" s="82">
        <v>40352</v>
      </c>
      <c r="BU503" s="81">
        <v>10</v>
      </c>
      <c r="BV503" s="81">
        <v>95</v>
      </c>
    </row>
    <row r="504" spans="66:74">
      <c r="BN504" s="81">
        <v>27</v>
      </c>
      <c r="BO504" s="82">
        <v>40358</v>
      </c>
      <c r="BP504" s="81">
        <v>10</v>
      </c>
      <c r="BQ504" s="81">
        <v>97</v>
      </c>
      <c r="BS504" s="81">
        <v>26</v>
      </c>
      <c r="BT504" s="82">
        <v>40352</v>
      </c>
      <c r="BU504" s="81">
        <v>10</v>
      </c>
      <c r="BV504" s="81">
        <v>91</v>
      </c>
    </row>
    <row r="505" spans="66:74">
      <c r="BN505" s="81">
        <v>27</v>
      </c>
      <c r="BO505" s="82">
        <v>40359</v>
      </c>
      <c r="BP505" s="81">
        <v>10</v>
      </c>
      <c r="BQ505" s="81">
        <v>78</v>
      </c>
      <c r="BS505" s="81">
        <v>26</v>
      </c>
      <c r="BT505" s="82">
        <v>40352</v>
      </c>
      <c r="BU505" s="81">
        <v>10</v>
      </c>
      <c r="BV505" s="81">
        <v>85</v>
      </c>
    </row>
    <row r="506" spans="66:74">
      <c r="BN506" s="81">
        <v>27</v>
      </c>
      <c r="BO506" s="82">
        <v>40359</v>
      </c>
      <c r="BP506" s="81">
        <v>10</v>
      </c>
      <c r="BQ506" s="81">
        <v>79</v>
      </c>
      <c r="BS506" s="81">
        <v>26</v>
      </c>
      <c r="BT506" s="82">
        <v>40352</v>
      </c>
      <c r="BU506" s="81">
        <v>10</v>
      </c>
      <c r="BV506" s="81">
        <v>95</v>
      </c>
    </row>
    <row r="507" spans="66:74">
      <c r="BN507" s="81">
        <v>27</v>
      </c>
      <c r="BO507" s="82">
        <v>40359</v>
      </c>
      <c r="BP507" s="81">
        <v>10</v>
      </c>
      <c r="BQ507" s="81">
        <v>89</v>
      </c>
      <c r="BS507" s="81">
        <v>26</v>
      </c>
      <c r="BT507" s="82">
        <v>40352</v>
      </c>
      <c r="BU507" s="81">
        <v>10</v>
      </c>
      <c r="BV507" s="81">
        <v>97</v>
      </c>
    </row>
    <row r="508" spans="66:74">
      <c r="BN508" s="81">
        <v>27</v>
      </c>
      <c r="BO508" s="82">
        <v>40359</v>
      </c>
      <c r="BP508" s="81">
        <v>10</v>
      </c>
      <c r="BQ508" s="81">
        <v>85</v>
      </c>
      <c r="BS508" s="81">
        <v>26</v>
      </c>
      <c r="BT508" s="82">
        <v>40352</v>
      </c>
      <c r="BU508" s="81">
        <v>10</v>
      </c>
      <c r="BV508" s="81">
        <v>95</v>
      </c>
    </row>
    <row r="509" spans="66:74">
      <c r="BN509" s="81">
        <v>27</v>
      </c>
      <c r="BO509" s="82">
        <v>40360</v>
      </c>
      <c r="BP509" s="81">
        <v>10</v>
      </c>
      <c r="BQ509" s="81">
        <v>78</v>
      </c>
      <c r="BS509" s="81">
        <v>26</v>
      </c>
      <c r="BT509" s="82">
        <v>40352</v>
      </c>
      <c r="BU509" s="81">
        <v>10</v>
      </c>
      <c r="BV509" s="81">
        <v>97</v>
      </c>
    </row>
    <row r="510" spans="66:74">
      <c r="BN510" s="81">
        <v>27</v>
      </c>
      <c r="BO510" s="82">
        <v>40360</v>
      </c>
      <c r="BP510" s="81">
        <v>10</v>
      </c>
      <c r="BQ510" s="81">
        <v>78</v>
      </c>
      <c r="BS510" s="81">
        <v>26</v>
      </c>
      <c r="BT510" s="82">
        <v>40352</v>
      </c>
      <c r="BU510" s="81">
        <v>10</v>
      </c>
      <c r="BV510" s="81">
        <v>90</v>
      </c>
    </row>
    <row r="511" spans="66:74">
      <c r="BN511" s="81">
        <v>27</v>
      </c>
      <c r="BO511" s="82">
        <v>40360</v>
      </c>
      <c r="BP511" s="81">
        <v>10</v>
      </c>
      <c r="BQ511" s="81">
        <v>95</v>
      </c>
      <c r="BS511" s="81">
        <v>26</v>
      </c>
      <c r="BT511" s="82">
        <v>40352</v>
      </c>
      <c r="BU511" s="81">
        <v>10</v>
      </c>
      <c r="BV511" s="81">
        <v>93</v>
      </c>
    </row>
    <row r="512" spans="66:74">
      <c r="BN512" s="81">
        <v>27</v>
      </c>
      <c r="BO512" s="82">
        <v>40360</v>
      </c>
      <c r="BP512" s="81">
        <v>10</v>
      </c>
      <c r="BQ512" s="81">
        <v>88</v>
      </c>
      <c r="BS512" s="81">
        <v>26</v>
      </c>
      <c r="BT512" s="82">
        <v>40352</v>
      </c>
      <c r="BU512" s="81">
        <v>10</v>
      </c>
      <c r="BV512" s="81">
        <v>94</v>
      </c>
    </row>
    <row r="513" spans="66:74">
      <c r="BN513" s="81">
        <v>27</v>
      </c>
      <c r="BO513" s="82">
        <v>40360</v>
      </c>
      <c r="BP513" s="81">
        <v>10</v>
      </c>
      <c r="BQ513" s="81">
        <v>78</v>
      </c>
      <c r="BS513" s="81">
        <v>26</v>
      </c>
      <c r="BT513" s="82">
        <v>40352</v>
      </c>
      <c r="BU513" s="81">
        <v>10</v>
      </c>
      <c r="BV513" s="81">
        <v>107</v>
      </c>
    </row>
    <row r="514" spans="66:74">
      <c r="BN514" s="81">
        <v>27</v>
      </c>
      <c r="BO514" s="82">
        <v>40360</v>
      </c>
      <c r="BP514" s="81">
        <v>10</v>
      </c>
      <c r="BQ514" s="81">
        <v>75</v>
      </c>
      <c r="BS514" s="81">
        <v>26</v>
      </c>
      <c r="BT514" s="82">
        <v>40352</v>
      </c>
      <c r="BU514" s="81">
        <v>10</v>
      </c>
      <c r="BV514" s="81">
        <v>94</v>
      </c>
    </row>
    <row r="515" spans="66:74">
      <c r="BN515" s="81">
        <v>27</v>
      </c>
      <c r="BO515" s="82">
        <v>40360</v>
      </c>
      <c r="BP515" s="81">
        <v>10</v>
      </c>
      <c r="BQ515" s="81">
        <v>85</v>
      </c>
      <c r="BS515" s="81">
        <v>26</v>
      </c>
      <c r="BT515" s="82">
        <v>40352</v>
      </c>
      <c r="BU515" s="81">
        <v>10</v>
      </c>
      <c r="BV515" s="81">
        <v>105</v>
      </c>
    </row>
    <row r="516" spans="66:74">
      <c r="BN516" s="81">
        <v>27</v>
      </c>
      <c r="BO516" s="82">
        <v>40360</v>
      </c>
      <c r="BP516" s="81">
        <v>10</v>
      </c>
      <c r="BQ516" s="81">
        <v>70</v>
      </c>
      <c r="BS516" s="81">
        <v>26</v>
      </c>
      <c r="BT516" s="82">
        <v>40352</v>
      </c>
      <c r="BU516" s="81">
        <v>10</v>
      </c>
      <c r="BV516" s="81">
        <v>97</v>
      </c>
    </row>
    <row r="517" spans="66:74">
      <c r="BN517" s="81">
        <v>27</v>
      </c>
      <c r="BO517" s="82">
        <v>40360</v>
      </c>
      <c r="BP517" s="81">
        <v>10</v>
      </c>
      <c r="BQ517" s="81">
        <v>81</v>
      </c>
      <c r="BS517" s="81">
        <v>26</v>
      </c>
      <c r="BT517" s="82">
        <v>40352</v>
      </c>
      <c r="BU517" s="81">
        <v>10</v>
      </c>
      <c r="BV517" s="81">
        <v>106</v>
      </c>
    </row>
    <row r="518" spans="66:74">
      <c r="BN518" s="81">
        <v>27</v>
      </c>
      <c r="BO518" s="82">
        <v>40360</v>
      </c>
      <c r="BP518" s="81">
        <v>10</v>
      </c>
      <c r="BQ518" s="81">
        <v>75</v>
      </c>
      <c r="BS518" s="81">
        <v>26</v>
      </c>
      <c r="BT518" s="82">
        <v>40352</v>
      </c>
      <c r="BU518" s="81">
        <v>10</v>
      </c>
      <c r="BV518" s="81">
        <v>87</v>
      </c>
    </row>
    <row r="519" spans="66:74">
      <c r="BN519" s="81">
        <v>27</v>
      </c>
      <c r="BO519" s="82">
        <v>40360</v>
      </c>
      <c r="BP519" s="81">
        <v>10</v>
      </c>
      <c r="BQ519" s="81">
        <v>76</v>
      </c>
      <c r="BS519" s="81">
        <v>26</v>
      </c>
      <c r="BT519" s="82">
        <v>40352</v>
      </c>
      <c r="BU519" s="81">
        <v>10</v>
      </c>
      <c r="BV519" s="81">
        <v>93</v>
      </c>
    </row>
    <row r="520" spans="66:74">
      <c r="BN520" s="81">
        <v>27</v>
      </c>
      <c r="BO520" s="82">
        <v>40360</v>
      </c>
      <c r="BP520" s="81">
        <v>10</v>
      </c>
      <c r="BQ520" s="81">
        <v>86</v>
      </c>
      <c r="BS520" s="81">
        <v>26</v>
      </c>
      <c r="BT520" s="82">
        <v>40352</v>
      </c>
      <c r="BU520" s="81">
        <v>10</v>
      </c>
      <c r="BV520" s="81">
        <v>101</v>
      </c>
    </row>
    <row r="521" spans="66:74">
      <c r="BN521" s="81">
        <v>27</v>
      </c>
      <c r="BO521" s="82">
        <v>40360</v>
      </c>
      <c r="BP521" s="81">
        <v>10</v>
      </c>
      <c r="BQ521" s="81">
        <v>81</v>
      </c>
      <c r="BS521" s="81">
        <v>26</v>
      </c>
      <c r="BT521" s="82">
        <v>40352</v>
      </c>
      <c r="BU521" s="81">
        <v>10</v>
      </c>
      <c r="BV521" s="81">
        <v>97</v>
      </c>
    </row>
    <row r="522" spans="66:74">
      <c r="BN522" s="81">
        <v>27</v>
      </c>
      <c r="BO522" s="82">
        <v>40360</v>
      </c>
      <c r="BP522" s="81">
        <v>10</v>
      </c>
      <c r="BQ522" s="81">
        <v>86</v>
      </c>
      <c r="BS522" s="81">
        <v>26</v>
      </c>
      <c r="BT522" s="82">
        <v>40352</v>
      </c>
      <c r="BU522" s="81">
        <v>10</v>
      </c>
      <c r="BV522" s="81">
        <v>100</v>
      </c>
    </row>
    <row r="523" spans="66:74">
      <c r="BN523" s="81">
        <v>27</v>
      </c>
      <c r="BO523" s="82">
        <v>40360</v>
      </c>
      <c r="BP523" s="81">
        <v>10</v>
      </c>
      <c r="BQ523" s="81">
        <v>83</v>
      </c>
      <c r="BS523" s="81">
        <v>26</v>
      </c>
      <c r="BT523" s="82">
        <v>40352</v>
      </c>
      <c r="BU523" s="81">
        <v>10</v>
      </c>
      <c r="BV523" s="81">
        <v>98</v>
      </c>
    </row>
    <row r="524" spans="66:74">
      <c r="BN524" s="81">
        <v>27</v>
      </c>
      <c r="BO524" s="82">
        <v>40360</v>
      </c>
      <c r="BP524" s="81">
        <v>10</v>
      </c>
      <c r="BQ524" s="81">
        <v>96</v>
      </c>
      <c r="BS524" s="81">
        <v>26</v>
      </c>
      <c r="BT524" s="82">
        <v>40352</v>
      </c>
      <c r="BU524" s="81">
        <v>10</v>
      </c>
      <c r="BV524" s="81">
        <v>97</v>
      </c>
    </row>
    <row r="525" spans="66:74">
      <c r="BN525" s="81">
        <v>27</v>
      </c>
      <c r="BO525" s="82">
        <v>40360</v>
      </c>
      <c r="BP525" s="81">
        <v>10</v>
      </c>
      <c r="BQ525" s="81">
        <v>87</v>
      </c>
      <c r="BS525" s="81">
        <v>26</v>
      </c>
      <c r="BT525" s="82">
        <v>40352</v>
      </c>
      <c r="BU525" s="81">
        <v>10</v>
      </c>
      <c r="BV525" s="81">
        <v>90</v>
      </c>
    </row>
    <row r="526" spans="66:74">
      <c r="BN526" s="81">
        <v>27</v>
      </c>
      <c r="BO526" s="82">
        <v>40360</v>
      </c>
      <c r="BP526" s="81">
        <v>10</v>
      </c>
      <c r="BQ526" s="81">
        <v>88</v>
      </c>
      <c r="BS526" s="81">
        <v>26</v>
      </c>
      <c r="BT526" s="82">
        <v>40352</v>
      </c>
      <c r="BU526" s="81">
        <v>10</v>
      </c>
      <c r="BV526" s="81">
        <v>92</v>
      </c>
    </row>
    <row r="527" spans="66:74">
      <c r="BN527" s="81">
        <v>27</v>
      </c>
      <c r="BO527" s="82">
        <v>40361</v>
      </c>
      <c r="BP527" s="81">
        <v>10</v>
      </c>
      <c r="BQ527" s="81">
        <v>92</v>
      </c>
      <c r="BS527" s="81">
        <v>26</v>
      </c>
      <c r="BT527" s="82">
        <v>40352</v>
      </c>
      <c r="BU527" s="81">
        <v>10</v>
      </c>
      <c r="BV527" s="81">
        <v>105</v>
      </c>
    </row>
    <row r="528" spans="66:74">
      <c r="BN528" s="81">
        <v>27</v>
      </c>
      <c r="BO528" s="82">
        <v>40361</v>
      </c>
      <c r="BP528" s="81">
        <v>10</v>
      </c>
      <c r="BQ528" s="81">
        <v>88</v>
      </c>
      <c r="BS528" s="81">
        <v>26</v>
      </c>
      <c r="BT528" s="82">
        <v>40352</v>
      </c>
      <c r="BU528" s="81">
        <v>10</v>
      </c>
      <c r="BV528" s="81">
        <v>89</v>
      </c>
    </row>
    <row r="529" spans="66:74">
      <c r="BN529" s="81">
        <v>27</v>
      </c>
      <c r="BO529" s="82">
        <v>40361</v>
      </c>
      <c r="BP529" s="81">
        <v>10</v>
      </c>
      <c r="BQ529" s="81">
        <v>88</v>
      </c>
      <c r="BS529" s="81">
        <v>26</v>
      </c>
      <c r="BT529" s="82">
        <v>40352</v>
      </c>
      <c r="BU529" s="81">
        <v>10</v>
      </c>
      <c r="BV529" s="81">
        <v>95</v>
      </c>
    </row>
    <row r="530" spans="66:74">
      <c r="BN530" s="81">
        <v>27</v>
      </c>
      <c r="BO530" s="82">
        <v>40361</v>
      </c>
      <c r="BP530" s="81">
        <v>10</v>
      </c>
      <c r="BQ530" s="81">
        <v>90</v>
      </c>
      <c r="BS530" s="81">
        <v>26</v>
      </c>
      <c r="BT530" s="82">
        <v>40352</v>
      </c>
      <c r="BU530" s="81">
        <v>10</v>
      </c>
      <c r="BV530" s="81">
        <v>96</v>
      </c>
    </row>
    <row r="531" spans="66:74">
      <c r="BN531" s="81">
        <v>27</v>
      </c>
      <c r="BO531" s="82">
        <v>40361</v>
      </c>
      <c r="BP531" s="81">
        <v>10</v>
      </c>
      <c r="BQ531" s="81">
        <v>83</v>
      </c>
      <c r="BS531" s="81">
        <v>26</v>
      </c>
      <c r="BT531" s="82">
        <v>40352</v>
      </c>
      <c r="BU531" s="81">
        <v>10</v>
      </c>
      <c r="BV531" s="81">
        <v>99</v>
      </c>
    </row>
    <row r="532" spans="66:74">
      <c r="BN532" s="81">
        <v>27</v>
      </c>
      <c r="BO532" s="82">
        <v>40361</v>
      </c>
      <c r="BP532" s="81">
        <v>10</v>
      </c>
      <c r="BQ532" s="81">
        <v>79</v>
      </c>
      <c r="BS532" s="81">
        <v>26</v>
      </c>
      <c r="BT532" s="82">
        <v>40352</v>
      </c>
      <c r="BU532" s="81">
        <v>10</v>
      </c>
      <c r="BV532" s="81">
        <v>98</v>
      </c>
    </row>
    <row r="533" spans="66:74">
      <c r="BN533" s="81">
        <v>27</v>
      </c>
      <c r="BO533" s="82">
        <v>40361</v>
      </c>
      <c r="BP533" s="81">
        <v>10</v>
      </c>
      <c r="BQ533" s="81">
        <v>84</v>
      </c>
      <c r="BS533" s="81">
        <v>26</v>
      </c>
      <c r="BT533" s="82">
        <v>40352</v>
      </c>
      <c r="BU533" s="81">
        <v>10</v>
      </c>
      <c r="BV533" s="81">
        <v>88</v>
      </c>
    </row>
    <row r="534" spans="66:74">
      <c r="BN534" s="81">
        <v>27</v>
      </c>
      <c r="BO534" s="82">
        <v>40361</v>
      </c>
      <c r="BP534" s="81">
        <v>10</v>
      </c>
      <c r="BQ534" s="81">
        <v>84</v>
      </c>
      <c r="BS534" s="81">
        <v>26</v>
      </c>
      <c r="BT534" s="82">
        <v>40352</v>
      </c>
      <c r="BU534" s="81">
        <v>10</v>
      </c>
      <c r="BV534" s="81">
        <v>99</v>
      </c>
    </row>
    <row r="535" spans="66:74">
      <c r="BN535" s="81">
        <v>27</v>
      </c>
      <c r="BO535" s="82">
        <v>40361</v>
      </c>
      <c r="BP535" s="81">
        <v>10</v>
      </c>
      <c r="BQ535" s="81">
        <v>82</v>
      </c>
      <c r="BS535" s="81">
        <v>26</v>
      </c>
      <c r="BT535" s="82">
        <v>40352</v>
      </c>
      <c r="BU535" s="81">
        <v>10</v>
      </c>
      <c r="BV535" s="81">
        <v>94</v>
      </c>
    </row>
    <row r="536" spans="66:74">
      <c r="BN536" s="81">
        <v>27</v>
      </c>
      <c r="BO536" s="82">
        <v>40361</v>
      </c>
      <c r="BP536" s="81">
        <v>10</v>
      </c>
      <c r="BQ536" s="81">
        <v>90</v>
      </c>
      <c r="BS536" s="81">
        <v>26</v>
      </c>
      <c r="BT536" s="82">
        <v>40352</v>
      </c>
      <c r="BU536" s="81">
        <v>10</v>
      </c>
      <c r="BV536" s="81">
        <v>92</v>
      </c>
    </row>
    <row r="537" spans="66:74">
      <c r="BN537" s="81">
        <v>27</v>
      </c>
      <c r="BO537" s="82">
        <v>40361</v>
      </c>
      <c r="BP537" s="81">
        <v>10</v>
      </c>
      <c r="BQ537" s="81">
        <v>80</v>
      </c>
      <c r="BS537" s="81">
        <v>26</v>
      </c>
      <c r="BT537" s="82">
        <v>40352</v>
      </c>
      <c r="BU537" s="81">
        <v>10</v>
      </c>
      <c r="BV537" s="81">
        <v>104</v>
      </c>
    </row>
    <row r="538" spans="66:74">
      <c r="BN538" s="81">
        <v>27</v>
      </c>
      <c r="BO538" s="82">
        <v>40361</v>
      </c>
      <c r="BP538" s="81">
        <v>10</v>
      </c>
      <c r="BQ538" s="81">
        <v>84</v>
      </c>
      <c r="BS538" s="81">
        <v>26</v>
      </c>
      <c r="BT538" s="82">
        <v>40352</v>
      </c>
      <c r="BU538" s="81">
        <v>10</v>
      </c>
      <c r="BV538" s="81">
        <v>86</v>
      </c>
    </row>
    <row r="539" spans="66:74">
      <c r="BN539" s="81">
        <v>27</v>
      </c>
      <c r="BO539" s="82">
        <v>40361</v>
      </c>
      <c r="BP539" s="81">
        <v>10</v>
      </c>
      <c r="BQ539" s="81">
        <v>66</v>
      </c>
      <c r="BS539" s="81">
        <v>26</v>
      </c>
      <c r="BT539" s="82">
        <v>40353</v>
      </c>
      <c r="BU539" s="81">
        <v>10</v>
      </c>
      <c r="BV539" s="81">
        <v>96</v>
      </c>
    </row>
    <row r="540" spans="66:74">
      <c r="BN540" s="81">
        <v>27</v>
      </c>
      <c r="BO540" s="82">
        <v>40361</v>
      </c>
      <c r="BP540" s="81">
        <v>10</v>
      </c>
      <c r="BQ540" s="81">
        <v>82</v>
      </c>
      <c r="BS540" s="81">
        <v>26</v>
      </c>
      <c r="BT540" s="82">
        <v>40353</v>
      </c>
      <c r="BU540" s="81">
        <v>10</v>
      </c>
      <c r="BV540" s="81">
        <v>91</v>
      </c>
    </row>
    <row r="541" spans="66:74">
      <c r="BN541" s="81">
        <v>27</v>
      </c>
      <c r="BO541" s="82">
        <v>40361</v>
      </c>
      <c r="BP541" s="81">
        <v>10</v>
      </c>
      <c r="BQ541" s="81">
        <v>91</v>
      </c>
      <c r="BS541" s="81">
        <v>26</v>
      </c>
      <c r="BT541" s="82">
        <v>40353</v>
      </c>
      <c r="BU541" s="81">
        <v>10</v>
      </c>
      <c r="BV541" s="81">
        <v>90</v>
      </c>
    </row>
    <row r="542" spans="66:74">
      <c r="BN542" s="81">
        <v>27</v>
      </c>
      <c r="BO542" s="82">
        <v>40362</v>
      </c>
      <c r="BP542" s="81">
        <v>10</v>
      </c>
      <c r="BQ542" s="81">
        <v>79</v>
      </c>
      <c r="BS542" s="81">
        <v>26</v>
      </c>
      <c r="BT542" s="82">
        <v>40353</v>
      </c>
      <c r="BU542" s="81">
        <v>10</v>
      </c>
      <c r="BV542" s="81">
        <v>99</v>
      </c>
    </row>
    <row r="543" spans="66:74">
      <c r="BN543" s="81">
        <v>27</v>
      </c>
      <c r="BO543" s="82">
        <v>40362</v>
      </c>
      <c r="BP543" s="81">
        <v>10</v>
      </c>
      <c r="BQ543" s="81">
        <v>91</v>
      </c>
      <c r="BS543" s="81">
        <v>26</v>
      </c>
      <c r="BT543" s="82">
        <v>40353</v>
      </c>
      <c r="BU543" s="81">
        <v>10</v>
      </c>
      <c r="BV543" s="81">
        <v>89</v>
      </c>
    </row>
    <row r="544" spans="66:74">
      <c r="BN544" s="81">
        <v>27</v>
      </c>
      <c r="BO544" s="82">
        <v>40362</v>
      </c>
      <c r="BP544" s="81">
        <v>10</v>
      </c>
      <c r="BQ544" s="81">
        <v>72</v>
      </c>
      <c r="BS544" s="81">
        <v>26</v>
      </c>
      <c r="BT544" s="82">
        <v>40353</v>
      </c>
      <c r="BU544" s="81">
        <v>10</v>
      </c>
      <c r="BV544" s="81">
        <v>98</v>
      </c>
    </row>
    <row r="545" spans="66:74">
      <c r="BN545" s="81">
        <v>27</v>
      </c>
      <c r="BO545" s="82">
        <v>40362</v>
      </c>
      <c r="BP545" s="81">
        <v>10</v>
      </c>
      <c r="BQ545" s="81">
        <v>86</v>
      </c>
      <c r="BS545" s="81">
        <v>26</v>
      </c>
      <c r="BT545" s="82">
        <v>40353</v>
      </c>
      <c r="BU545" s="81">
        <v>10</v>
      </c>
      <c r="BV545" s="81">
        <v>96</v>
      </c>
    </row>
    <row r="546" spans="66:74">
      <c r="BN546" s="81">
        <v>27</v>
      </c>
      <c r="BO546" s="82">
        <v>40362</v>
      </c>
      <c r="BP546" s="81">
        <v>10</v>
      </c>
      <c r="BQ546" s="81">
        <v>79</v>
      </c>
      <c r="BS546" s="81">
        <v>26</v>
      </c>
      <c r="BT546" s="82">
        <v>40353</v>
      </c>
      <c r="BU546" s="81">
        <v>10</v>
      </c>
      <c r="BV546" s="81">
        <v>96</v>
      </c>
    </row>
    <row r="547" spans="66:74">
      <c r="BN547" s="81">
        <v>27</v>
      </c>
      <c r="BO547" s="82">
        <v>40362</v>
      </c>
      <c r="BP547" s="81">
        <v>10</v>
      </c>
      <c r="BQ547" s="81">
        <v>74</v>
      </c>
      <c r="BS547" s="81">
        <v>26</v>
      </c>
      <c r="BT547" s="82">
        <v>40353</v>
      </c>
      <c r="BU547" s="81">
        <v>10</v>
      </c>
      <c r="BV547" s="81">
        <v>102</v>
      </c>
    </row>
    <row r="548" spans="66:74">
      <c r="BN548" s="81">
        <v>27</v>
      </c>
      <c r="BO548" s="82">
        <v>40362</v>
      </c>
      <c r="BP548" s="81">
        <v>10</v>
      </c>
      <c r="BQ548" s="81">
        <v>86</v>
      </c>
      <c r="BS548" s="81">
        <v>26</v>
      </c>
      <c r="BT548" s="82">
        <v>40353</v>
      </c>
      <c r="BU548" s="81">
        <v>10</v>
      </c>
      <c r="BV548" s="81">
        <v>103</v>
      </c>
    </row>
    <row r="549" spans="66:74">
      <c r="BN549" s="81">
        <v>27</v>
      </c>
      <c r="BO549" s="82">
        <v>40362</v>
      </c>
      <c r="BP549" s="81">
        <v>10</v>
      </c>
      <c r="BQ549" s="81">
        <v>80</v>
      </c>
      <c r="BS549" s="81">
        <v>26</v>
      </c>
      <c r="BT549" s="82">
        <v>40353</v>
      </c>
      <c r="BU549" s="81">
        <v>10</v>
      </c>
      <c r="BV549" s="81">
        <v>90</v>
      </c>
    </row>
    <row r="550" spans="66:74">
      <c r="BN550" s="81">
        <v>27</v>
      </c>
      <c r="BO550" s="82">
        <v>40362</v>
      </c>
      <c r="BP550" s="81">
        <v>10</v>
      </c>
      <c r="BQ550" s="81">
        <v>79</v>
      </c>
      <c r="BS550" s="81">
        <v>26</v>
      </c>
      <c r="BT550" s="82">
        <v>40353</v>
      </c>
      <c r="BU550" s="81">
        <v>10</v>
      </c>
      <c r="BV550" s="81">
        <v>102</v>
      </c>
    </row>
    <row r="551" spans="66:74">
      <c r="BN551" s="81">
        <v>27</v>
      </c>
      <c r="BO551" s="82">
        <v>40362</v>
      </c>
      <c r="BP551" s="81">
        <v>10</v>
      </c>
      <c r="BQ551" s="81">
        <v>73</v>
      </c>
      <c r="BS551" s="81">
        <v>26</v>
      </c>
      <c r="BT551" s="82">
        <v>40353</v>
      </c>
      <c r="BU551" s="81">
        <v>10</v>
      </c>
      <c r="BV551" s="81">
        <v>91</v>
      </c>
    </row>
    <row r="552" spans="66:74">
      <c r="BN552" s="81">
        <v>27</v>
      </c>
      <c r="BO552" s="82">
        <v>40362</v>
      </c>
      <c r="BP552" s="81">
        <v>10</v>
      </c>
      <c r="BQ552" s="81">
        <v>82</v>
      </c>
      <c r="BS552" s="81">
        <v>26</v>
      </c>
      <c r="BT552" s="82">
        <v>40353</v>
      </c>
      <c r="BU552" s="81">
        <v>10</v>
      </c>
      <c r="BV552" s="81">
        <v>99</v>
      </c>
    </row>
    <row r="553" spans="66:74">
      <c r="BN553" s="81">
        <v>27</v>
      </c>
      <c r="BO553" s="82">
        <v>40362</v>
      </c>
      <c r="BP553" s="81">
        <v>10</v>
      </c>
      <c r="BQ553" s="81">
        <v>80</v>
      </c>
      <c r="BS553" s="81">
        <v>26</v>
      </c>
      <c r="BT553" s="82">
        <v>40353</v>
      </c>
      <c r="BU553" s="81">
        <v>10</v>
      </c>
      <c r="BV553" s="81">
        <v>94</v>
      </c>
    </row>
    <row r="554" spans="66:74">
      <c r="BN554" s="81">
        <v>27</v>
      </c>
      <c r="BO554" s="82">
        <v>40362</v>
      </c>
      <c r="BP554" s="81">
        <v>10</v>
      </c>
      <c r="BQ554" s="81">
        <v>77</v>
      </c>
      <c r="BS554" s="81">
        <v>26</v>
      </c>
      <c r="BT554" s="82">
        <v>40353</v>
      </c>
      <c r="BU554" s="81">
        <v>10</v>
      </c>
      <c r="BV554" s="81">
        <v>104</v>
      </c>
    </row>
    <row r="555" spans="66:74">
      <c r="BN555" s="81">
        <v>27</v>
      </c>
      <c r="BO555" s="82">
        <v>40363</v>
      </c>
      <c r="BP555" s="81">
        <v>10</v>
      </c>
      <c r="BQ555" s="81">
        <v>90</v>
      </c>
      <c r="BS555" s="81">
        <v>26</v>
      </c>
      <c r="BT555" s="82">
        <v>40353</v>
      </c>
      <c r="BU555" s="81">
        <v>10</v>
      </c>
      <c r="BV555" s="81">
        <v>99</v>
      </c>
    </row>
    <row r="556" spans="66:74">
      <c r="BN556" s="81">
        <v>27</v>
      </c>
      <c r="BO556" s="82">
        <v>40363</v>
      </c>
      <c r="BP556" s="81">
        <v>10</v>
      </c>
      <c r="BQ556" s="81">
        <v>81</v>
      </c>
      <c r="BS556" s="81">
        <v>26</v>
      </c>
      <c r="BT556" s="82">
        <v>40353</v>
      </c>
      <c r="BU556" s="81">
        <v>10</v>
      </c>
      <c r="BV556" s="81">
        <v>97</v>
      </c>
    </row>
    <row r="557" spans="66:74">
      <c r="BN557" s="81">
        <v>27</v>
      </c>
      <c r="BO557" s="82">
        <v>40363</v>
      </c>
      <c r="BP557" s="81">
        <v>10</v>
      </c>
      <c r="BQ557" s="81">
        <v>81</v>
      </c>
      <c r="BS557" s="81">
        <v>26</v>
      </c>
      <c r="BT557" s="82">
        <v>40353</v>
      </c>
      <c r="BU557" s="81">
        <v>10</v>
      </c>
      <c r="BV557" s="81">
        <v>89</v>
      </c>
    </row>
    <row r="558" spans="66:74">
      <c r="BN558" s="81">
        <v>27</v>
      </c>
      <c r="BO558" s="82">
        <v>40363</v>
      </c>
      <c r="BP558" s="81">
        <v>10</v>
      </c>
      <c r="BQ558" s="81">
        <v>88</v>
      </c>
      <c r="BS558" s="81">
        <v>26</v>
      </c>
      <c r="BT558" s="82">
        <v>40353</v>
      </c>
      <c r="BU558" s="81">
        <v>10</v>
      </c>
      <c r="BV558" s="81">
        <v>92</v>
      </c>
    </row>
    <row r="559" spans="66:74">
      <c r="BN559" s="81">
        <v>27</v>
      </c>
      <c r="BO559" s="82">
        <v>40363</v>
      </c>
      <c r="BP559" s="81">
        <v>10</v>
      </c>
      <c r="BQ559" s="81">
        <v>87</v>
      </c>
      <c r="BS559" s="81">
        <v>26</v>
      </c>
      <c r="BT559" s="82">
        <v>40353</v>
      </c>
      <c r="BU559" s="81">
        <v>10</v>
      </c>
      <c r="BV559" s="81">
        <v>85</v>
      </c>
    </row>
    <row r="560" spans="66:74">
      <c r="BN560" s="81">
        <v>27</v>
      </c>
      <c r="BO560" s="82">
        <v>40363</v>
      </c>
      <c r="BP560" s="81">
        <v>10</v>
      </c>
      <c r="BQ560" s="81">
        <v>80</v>
      </c>
      <c r="BS560" s="81">
        <v>26</v>
      </c>
      <c r="BT560" s="82">
        <v>40353</v>
      </c>
      <c r="BU560" s="81">
        <v>10</v>
      </c>
      <c r="BV560" s="81">
        <v>96</v>
      </c>
    </row>
    <row r="561" spans="66:74">
      <c r="BN561" s="81">
        <v>27</v>
      </c>
      <c r="BO561" s="82">
        <v>40363</v>
      </c>
      <c r="BP561" s="81">
        <v>10</v>
      </c>
      <c r="BQ561" s="81">
        <v>84</v>
      </c>
      <c r="BS561" s="81">
        <v>26</v>
      </c>
      <c r="BT561" s="82">
        <v>40353</v>
      </c>
      <c r="BU561" s="81">
        <v>10</v>
      </c>
      <c r="BV561" s="81">
        <v>97</v>
      </c>
    </row>
    <row r="562" spans="66:74">
      <c r="BN562" s="81">
        <v>27</v>
      </c>
      <c r="BO562" s="82">
        <v>40363</v>
      </c>
      <c r="BP562" s="81">
        <v>10</v>
      </c>
      <c r="BQ562" s="81">
        <v>85</v>
      </c>
      <c r="BS562" s="81">
        <v>26</v>
      </c>
      <c r="BT562" s="82">
        <v>40353</v>
      </c>
      <c r="BU562" s="81">
        <v>10</v>
      </c>
      <c r="BV562" s="81">
        <v>101</v>
      </c>
    </row>
    <row r="563" spans="66:74">
      <c r="BN563" s="81">
        <v>27</v>
      </c>
      <c r="BO563" s="82">
        <v>40363</v>
      </c>
      <c r="BP563" s="81">
        <v>10</v>
      </c>
      <c r="BQ563" s="81">
        <v>89</v>
      </c>
      <c r="BS563" s="81">
        <v>26</v>
      </c>
      <c r="BT563" s="82">
        <v>40353</v>
      </c>
      <c r="BU563" s="81">
        <v>10</v>
      </c>
      <c r="BV563" s="81">
        <v>96</v>
      </c>
    </row>
    <row r="564" spans="66:74">
      <c r="BN564" s="81">
        <v>28</v>
      </c>
      <c r="BO564" s="82">
        <v>40364</v>
      </c>
      <c r="BP564" s="81">
        <v>10</v>
      </c>
      <c r="BQ564" s="81">
        <v>87</v>
      </c>
      <c r="BS564" s="81">
        <v>26</v>
      </c>
      <c r="BT564" s="82">
        <v>40353</v>
      </c>
      <c r="BU564" s="81">
        <v>10</v>
      </c>
      <c r="BV564" s="81">
        <v>86</v>
      </c>
    </row>
    <row r="565" spans="66:74">
      <c r="BN565" s="81">
        <v>28</v>
      </c>
      <c r="BO565" s="82">
        <v>40364</v>
      </c>
      <c r="BP565" s="81">
        <v>10</v>
      </c>
      <c r="BQ565" s="81">
        <v>85</v>
      </c>
      <c r="BS565" s="81">
        <v>26</v>
      </c>
      <c r="BT565" s="82">
        <v>40353</v>
      </c>
      <c r="BU565" s="81">
        <v>10</v>
      </c>
      <c r="BV565" s="81">
        <v>91</v>
      </c>
    </row>
    <row r="566" spans="66:74">
      <c r="BN566" s="81">
        <v>28</v>
      </c>
      <c r="BO566" s="82">
        <v>40364</v>
      </c>
      <c r="BP566" s="81">
        <v>10</v>
      </c>
      <c r="BQ566" s="81">
        <v>82</v>
      </c>
      <c r="BS566" s="81">
        <v>26</v>
      </c>
      <c r="BT566" s="82">
        <v>40353</v>
      </c>
      <c r="BU566" s="81">
        <v>10</v>
      </c>
      <c r="BV566" s="81">
        <v>95</v>
      </c>
    </row>
    <row r="567" spans="66:74">
      <c r="BN567" s="81">
        <v>28</v>
      </c>
      <c r="BO567" s="82">
        <v>40364</v>
      </c>
      <c r="BP567" s="81">
        <v>10</v>
      </c>
      <c r="BQ567" s="81">
        <v>86</v>
      </c>
      <c r="BS567" s="81">
        <v>26</v>
      </c>
      <c r="BT567" s="82">
        <v>40353</v>
      </c>
      <c r="BU567" s="81">
        <v>10</v>
      </c>
      <c r="BV567" s="81">
        <v>113</v>
      </c>
    </row>
    <row r="568" spans="66:74">
      <c r="BN568" s="81">
        <v>28</v>
      </c>
      <c r="BO568" s="82">
        <v>40364</v>
      </c>
      <c r="BP568" s="81">
        <v>10</v>
      </c>
      <c r="BQ568" s="81">
        <v>85</v>
      </c>
      <c r="BS568" s="81">
        <v>26</v>
      </c>
      <c r="BT568" s="82">
        <v>40353</v>
      </c>
      <c r="BU568" s="81">
        <v>10</v>
      </c>
      <c r="BV568" s="81">
        <v>100</v>
      </c>
    </row>
    <row r="569" spans="66:74">
      <c r="BN569" s="81">
        <v>28</v>
      </c>
      <c r="BO569" s="82">
        <v>40364</v>
      </c>
      <c r="BP569" s="81">
        <v>10</v>
      </c>
      <c r="BQ569" s="81">
        <v>83</v>
      </c>
      <c r="BS569" s="81">
        <v>26</v>
      </c>
      <c r="BT569" s="82">
        <v>40353</v>
      </c>
      <c r="BU569" s="81">
        <v>10</v>
      </c>
      <c r="BV569" s="81">
        <v>98</v>
      </c>
    </row>
    <row r="570" spans="66:74">
      <c r="BN570" s="81">
        <v>28</v>
      </c>
      <c r="BO570" s="82">
        <v>40364</v>
      </c>
      <c r="BP570" s="81">
        <v>10</v>
      </c>
      <c r="BQ570" s="81">
        <v>82</v>
      </c>
      <c r="BS570" s="81">
        <v>26</v>
      </c>
      <c r="BT570" s="82">
        <v>40353</v>
      </c>
      <c r="BU570" s="81">
        <v>10</v>
      </c>
      <c r="BV570" s="81">
        <v>96</v>
      </c>
    </row>
    <row r="571" spans="66:74">
      <c r="BN571" s="81">
        <v>28</v>
      </c>
      <c r="BO571" s="82">
        <v>40364</v>
      </c>
      <c r="BP571" s="81">
        <v>10</v>
      </c>
      <c r="BQ571" s="81">
        <v>80</v>
      </c>
      <c r="BS571" s="81">
        <v>26</v>
      </c>
      <c r="BT571" s="82">
        <v>40353</v>
      </c>
      <c r="BU571" s="81">
        <v>10</v>
      </c>
      <c r="BV571" s="81">
        <v>94</v>
      </c>
    </row>
    <row r="572" spans="66:74">
      <c r="BN572" s="81">
        <v>28</v>
      </c>
      <c r="BO572" s="82">
        <v>40364</v>
      </c>
      <c r="BP572" s="81">
        <v>10</v>
      </c>
      <c r="BQ572" s="81">
        <v>93</v>
      </c>
      <c r="BS572" s="81">
        <v>26</v>
      </c>
      <c r="BT572" s="82">
        <v>40353</v>
      </c>
      <c r="BU572" s="81">
        <v>10</v>
      </c>
      <c r="BV572" s="81">
        <v>94</v>
      </c>
    </row>
    <row r="573" spans="66:74">
      <c r="BN573" s="81">
        <v>28</v>
      </c>
      <c r="BO573" s="82">
        <v>40364</v>
      </c>
      <c r="BP573" s="81">
        <v>10</v>
      </c>
      <c r="BQ573" s="81">
        <v>76</v>
      </c>
      <c r="BS573" s="81">
        <v>26</v>
      </c>
      <c r="BT573" s="82">
        <v>40353</v>
      </c>
      <c r="BU573" s="81">
        <v>10</v>
      </c>
      <c r="BV573" s="81">
        <v>91</v>
      </c>
    </row>
    <row r="574" spans="66:74">
      <c r="BN574" s="81">
        <v>28</v>
      </c>
      <c r="BO574" s="82">
        <v>40364</v>
      </c>
      <c r="BP574" s="81">
        <v>10</v>
      </c>
      <c r="BQ574" s="81">
        <v>93</v>
      </c>
      <c r="BS574" s="81">
        <v>26</v>
      </c>
      <c r="BT574" s="82">
        <v>40353</v>
      </c>
      <c r="BU574" s="81">
        <v>10</v>
      </c>
      <c r="BV574" s="81">
        <v>92</v>
      </c>
    </row>
    <row r="575" spans="66:74">
      <c r="BN575" s="81">
        <v>28</v>
      </c>
      <c r="BO575" s="82">
        <v>40364</v>
      </c>
      <c r="BP575" s="81">
        <v>10</v>
      </c>
      <c r="BQ575" s="81">
        <v>82</v>
      </c>
      <c r="BS575" s="81">
        <v>26</v>
      </c>
      <c r="BT575" s="82">
        <v>40353</v>
      </c>
      <c r="BU575" s="81">
        <v>10</v>
      </c>
      <c r="BV575" s="81">
        <v>106</v>
      </c>
    </row>
    <row r="576" spans="66:74">
      <c r="BN576" s="81">
        <v>28</v>
      </c>
      <c r="BO576" s="82">
        <v>40364</v>
      </c>
      <c r="BP576" s="81">
        <v>10</v>
      </c>
      <c r="BQ576" s="81">
        <v>73</v>
      </c>
      <c r="BS576" s="81">
        <v>26</v>
      </c>
      <c r="BT576" s="82">
        <v>40353</v>
      </c>
      <c r="BU576" s="81">
        <v>10</v>
      </c>
      <c r="BV576" s="81">
        <v>95</v>
      </c>
    </row>
    <row r="577" spans="66:74">
      <c r="BN577" s="81">
        <v>28</v>
      </c>
      <c r="BO577" s="82">
        <v>40364</v>
      </c>
      <c r="BP577" s="81">
        <v>10</v>
      </c>
      <c r="BQ577" s="81">
        <v>79</v>
      </c>
      <c r="BS577" s="81">
        <v>26</v>
      </c>
      <c r="BT577" s="82">
        <v>40353</v>
      </c>
      <c r="BU577" s="81">
        <v>10</v>
      </c>
      <c r="BV577" s="81">
        <v>93</v>
      </c>
    </row>
    <row r="578" spans="66:74">
      <c r="BN578" s="81">
        <v>28</v>
      </c>
      <c r="BO578" s="82">
        <v>40364</v>
      </c>
      <c r="BP578" s="81">
        <v>10</v>
      </c>
      <c r="BQ578" s="81">
        <v>85</v>
      </c>
      <c r="BS578" s="81">
        <v>26</v>
      </c>
      <c r="BT578" s="82">
        <v>40353</v>
      </c>
      <c r="BU578" s="81">
        <v>10</v>
      </c>
      <c r="BV578" s="81">
        <v>94</v>
      </c>
    </row>
    <row r="579" spans="66:74">
      <c r="BN579" s="81">
        <v>28</v>
      </c>
      <c r="BO579" s="82">
        <v>40364</v>
      </c>
      <c r="BP579" s="81">
        <v>10</v>
      </c>
      <c r="BQ579" s="81">
        <v>85</v>
      </c>
      <c r="BS579" s="81">
        <v>26</v>
      </c>
      <c r="BT579" s="82">
        <v>40353</v>
      </c>
      <c r="BU579" s="81">
        <v>10</v>
      </c>
      <c r="BV579" s="81">
        <v>96</v>
      </c>
    </row>
    <row r="580" spans="66:74">
      <c r="BN580" s="81">
        <v>28</v>
      </c>
      <c r="BO580" s="82">
        <v>40365</v>
      </c>
      <c r="BP580" s="81">
        <v>10</v>
      </c>
      <c r="BQ580" s="81">
        <v>74</v>
      </c>
      <c r="BS580" s="81">
        <v>26</v>
      </c>
      <c r="BT580" s="82">
        <v>40353</v>
      </c>
      <c r="BU580" s="81">
        <v>10</v>
      </c>
      <c r="BV580" s="81">
        <v>88</v>
      </c>
    </row>
    <row r="581" spans="66:74">
      <c r="BN581" s="81">
        <v>28</v>
      </c>
      <c r="BO581" s="82">
        <v>40365</v>
      </c>
      <c r="BP581" s="81">
        <v>10</v>
      </c>
      <c r="BQ581" s="81">
        <v>79</v>
      </c>
      <c r="BS581" s="81">
        <v>26</v>
      </c>
      <c r="BT581" s="82">
        <v>40353</v>
      </c>
      <c r="BU581" s="81">
        <v>10</v>
      </c>
      <c r="BV581" s="81">
        <v>84</v>
      </c>
    </row>
    <row r="582" spans="66:74">
      <c r="BN582" s="81">
        <v>28</v>
      </c>
      <c r="BO582" s="82">
        <v>40365</v>
      </c>
      <c r="BP582" s="81">
        <v>10</v>
      </c>
      <c r="BQ582" s="81">
        <v>92</v>
      </c>
      <c r="BS582" s="81">
        <v>26</v>
      </c>
      <c r="BT582" s="82">
        <v>40353</v>
      </c>
      <c r="BU582" s="81">
        <v>10</v>
      </c>
      <c r="BV582" s="81">
        <v>96</v>
      </c>
    </row>
    <row r="583" spans="66:74">
      <c r="BN583" s="81">
        <v>28</v>
      </c>
      <c r="BO583" s="82">
        <v>40365</v>
      </c>
      <c r="BP583" s="81">
        <v>10</v>
      </c>
      <c r="BQ583" s="81">
        <v>82</v>
      </c>
      <c r="BS583" s="81">
        <v>26</v>
      </c>
      <c r="BT583" s="82">
        <v>40354</v>
      </c>
      <c r="BU583" s="81">
        <v>10</v>
      </c>
      <c r="BV583" s="81">
        <v>102</v>
      </c>
    </row>
    <row r="584" spans="66:74">
      <c r="BN584" s="81">
        <v>28</v>
      </c>
      <c r="BO584" s="82">
        <v>40365</v>
      </c>
      <c r="BP584" s="81">
        <v>10</v>
      </c>
      <c r="BQ584" s="81">
        <v>82</v>
      </c>
      <c r="BS584" s="81">
        <v>26</v>
      </c>
      <c r="BT584" s="82">
        <v>40354</v>
      </c>
      <c r="BU584" s="81">
        <v>10</v>
      </c>
      <c r="BV584" s="81">
        <v>102</v>
      </c>
    </row>
    <row r="585" spans="66:74">
      <c r="BN585" s="81">
        <v>28</v>
      </c>
      <c r="BO585" s="82">
        <v>40365</v>
      </c>
      <c r="BP585" s="81">
        <v>10</v>
      </c>
      <c r="BQ585" s="81">
        <v>91</v>
      </c>
      <c r="BS585" s="81">
        <v>26</v>
      </c>
      <c r="BT585" s="82">
        <v>40354</v>
      </c>
      <c r="BU585" s="81">
        <v>10</v>
      </c>
      <c r="BV585" s="81">
        <v>93</v>
      </c>
    </row>
    <row r="586" spans="66:74">
      <c r="BN586" s="81">
        <v>28</v>
      </c>
      <c r="BO586" s="82">
        <v>40365</v>
      </c>
      <c r="BP586" s="81">
        <v>10</v>
      </c>
      <c r="BQ586" s="81">
        <v>74</v>
      </c>
      <c r="BS586" s="81">
        <v>26</v>
      </c>
      <c r="BT586" s="82">
        <v>40354</v>
      </c>
      <c r="BU586" s="81">
        <v>10</v>
      </c>
      <c r="BV586" s="81">
        <v>90</v>
      </c>
    </row>
    <row r="587" spans="66:74">
      <c r="BN587" s="81">
        <v>28</v>
      </c>
      <c r="BO587" s="82">
        <v>40365</v>
      </c>
      <c r="BP587" s="81">
        <v>10</v>
      </c>
      <c r="BQ587" s="81">
        <v>87</v>
      </c>
      <c r="BS587" s="81">
        <v>26</v>
      </c>
      <c r="BT587" s="82">
        <v>40354</v>
      </c>
      <c r="BU587" s="81">
        <v>10</v>
      </c>
      <c r="BV587" s="81">
        <v>94</v>
      </c>
    </row>
    <row r="588" spans="66:74">
      <c r="BN588" s="81">
        <v>28</v>
      </c>
      <c r="BO588" s="82">
        <v>40365</v>
      </c>
      <c r="BP588" s="81">
        <v>10</v>
      </c>
      <c r="BQ588" s="81">
        <v>87</v>
      </c>
      <c r="BS588" s="81">
        <v>26</v>
      </c>
      <c r="BT588" s="82">
        <v>40354</v>
      </c>
      <c r="BU588" s="81">
        <v>10</v>
      </c>
      <c r="BV588" s="81">
        <v>98</v>
      </c>
    </row>
    <row r="589" spans="66:74">
      <c r="BN589" s="81">
        <v>28</v>
      </c>
      <c r="BO589" s="82">
        <v>40365</v>
      </c>
      <c r="BP589" s="81">
        <v>10</v>
      </c>
      <c r="BQ589" s="81">
        <v>89</v>
      </c>
      <c r="BS589" s="81">
        <v>26</v>
      </c>
      <c r="BT589" s="82">
        <v>40354</v>
      </c>
      <c r="BU589" s="81">
        <v>10</v>
      </c>
      <c r="BV589" s="81">
        <v>103</v>
      </c>
    </row>
    <row r="590" spans="66:74">
      <c r="BN590" s="81">
        <v>28</v>
      </c>
      <c r="BO590" s="82">
        <v>40365</v>
      </c>
      <c r="BP590" s="81">
        <v>10</v>
      </c>
      <c r="BQ590" s="81">
        <v>85</v>
      </c>
      <c r="BS590" s="81">
        <v>26</v>
      </c>
      <c r="BT590" s="82">
        <v>40354</v>
      </c>
      <c r="BU590" s="81">
        <v>10</v>
      </c>
      <c r="BV590" s="81">
        <v>98</v>
      </c>
    </row>
    <row r="591" spans="66:74">
      <c r="BN591" s="81">
        <v>28</v>
      </c>
      <c r="BO591" s="82">
        <v>40365</v>
      </c>
      <c r="BP591" s="81">
        <v>10</v>
      </c>
      <c r="BQ591" s="81">
        <v>87</v>
      </c>
      <c r="BS591" s="81">
        <v>26</v>
      </c>
      <c r="BT591" s="82">
        <v>40354</v>
      </c>
      <c r="BU591" s="81">
        <v>10</v>
      </c>
      <c r="BV591" s="81">
        <v>89</v>
      </c>
    </row>
    <row r="592" spans="66:74">
      <c r="BN592" s="81">
        <v>28</v>
      </c>
      <c r="BO592" s="82">
        <v>40365</v>
      </c>
      <c r="BP592" s="81">
        <v>10</v>
      </c>
      <c r="BQ592" s="81">
        <v>82</v>
      </c>
      <c r="BS592" s="81">
        <v>26</v>
      </c>
      <c r="BT592" s="82">
        <v>40354</v>
      </c>
      <c r="BU592" s="81">
        <v>10</v>
      </c>
      <c r="BV592" s="81">
        <v>96</v>
      </c>
    </row>
    <row r="593" spans="66:74">
      <c r="BN593" s="81">
        <v>28</v>
      </c>
      <c r="BO593" s="82">
        <v>40365</v>
      </c>
      <c r="BP593" s="81">
        <v>10</v>
      </c>
      <c r="BQ593" s="81">
        <v>77</v>
      </c>
      <c r="BS593" s="81">
        <v>26</v>
      </c>
      <c r="BT593" s="82">
        <v>40354</v>
      </c>
      <c r="BU593" s="81">
        <v>10</v>
      </c>
      <c r="BV593" s="81">
        <v>92</v>
      </c>
    </row>
    <row r="594" spans="66:74">
      <c r="BN594" s="81">
        <v>28</v>
      </c>
      <c r="BO594" s="82">
        <v>40365</v>
      </c>
      <c r="BP594" s="81">
        <v>10</v>
      </c>
      <c r="BQ594" s="81">
        <v>75</v>
      </c>
      <c r="BS594" s="81">
        <v>26</v>
      </c>
      <c r="BT594" s="82">
        <v>40354</v>
      </c>
      <c r="BU594" s="81">
        <v>10</v>
      </c>
      <c r="BV594" s="81">
        <v>102</v>
      </c>
    </row>
    <row r="595" spans="66:74">
      <c r="BN595" s="81">
        <v>28</v>
      </c>
      <c r="BO595" s="82">
        <v>40365</v>
      </c>
      <c r="BP595" s="81">
        <v>10</v>
      </c>
      <c r="BQ595" s="81">
        <v>89</v>
      </c>
      <c r="BS595" s="81">
        <v>26</v>
      </c>
      <c r="BT595" s="82">
        <v>40354</v>
      </c>
      <c r="BU595" s="81">
        <v>10</v>
      </c>
      <c r="BV595" s="81">
        <v>92</v>
      </c>
    </row>
    <row r="596" spans="66:74">
      <c r="BN596" s="81">
        <v>28</v>
      </c>
      <c r="BO596" s="82">
        <v>40366</v>
      </c>
      <c r="BP596" s="81">
        <v>10</v>
      </c>
      <c r="BQ596" s="81">
        <v>80</v>
      </c>
      <c r="BS596" s="81">
        <v>26</v>
      </c>
      <c r="BT596" s="82">
        <v>40354</v>
      </c>
      <c r="BU596" s="81">
        <v>10</v>
      </c>
      <c r="BV596" s="81">
        <v>94</v>
      </c>
    </row>
    <row r="597" spans="66:74">
      <c r="BN597" s="81">
        <v>28</v>
      </c>
      <c r="BO597" s="82">
        <v>40366</v>
      </c>
      <c r="BP597" s="81">
        <v>10</v>
      </c>
      <c r="BQ597" s="81">
        <v>88</v>
      </c>
      <c r="BS597" s="81">
        <v>26</v>
      </c>
      <c r="BT597" s="82">
        <v>40354</v>
      </c>
      <c r="BU597" s="81">
        <v>10</v>
      </c>
      <c r="BV597" s="81">
        <v>97</v>
      </c>
    </row>
    <row r="598" spans="66:74">
      <c r="BN598" s="81">
        <v>28</v>
      </c>
      <c r="BO598" s="82">
        <v>40366</v>
      </c>
      <c r="BP598" s="81">
        <v>10</v>
      </c>
      <c r="BQ598" s="81">
        <v>83</v>
      </c>
      <c r="BS598" s="81">
        <v>26</v>
      </c>
      <c r="BT598" s="82">
        <v>40354</v>
      </c>
      <c r="BU598" s="81">
        <v>10</v>
      </c>
      <c r="BV598" s="81">
        <v>96</v>
      </c>
    </row>
    <row r="599" spans="66:74">
      <c r="BN599" s="81">
        <v>28</v>
      </c>
      <c r="BO599" s="82">
        <v>40366</v>
      </c>
      <c r="BP599" s="81">
        <v>10</v>
      </c>
      <c r="BQ599" s="81">
        <v>85</v>
      </c>
      <c r="BS599" s="81">
        <v>26</v>
      </c>
      <c r="BT599" s="82">
        <v>40354</v>
      </c>
      <c r="BU599" s="81">
        <v>10</v>
      </c>
      <c r="BV599" s="81">
        <v>101</v>
      </c>
    </row>
    <row r="600" spans="66:74">
      <c r="BN600" s="81">
        <v>28</v>
      </c>
      <c r="BO600" s="82">
        <v>40366</v>
      </c>
      <c r="BP600" s="81">
        <v>10</v>
      </c>
      <c r="BQ600" s="81">
        <v>80</v>
      </c>
      <c r="BS600" s="81">
        <v>26</v>
      </c>
      <c r="BT600" s="82">
        <v>40354</v>
      </c>
      <c r="BU600" s="81">
        <v>10</v>
      </c>
      <c r="BV600" s="81">
        <v>97</v>
      </c>
    </row>
    <row r="601" spans="66:74">
      <c r="BN601" s="81">
        <v>28</v>
      </c>
      <c r="BO601" s="82">
        <v>40367</v>
      </c>
      <c r="BP601" s="81">
        <v>10</v>
      </c>
      <c r="BQ601" s="81">
        <v>86</v>
      </c>
      <c r="BS601" s="81">
        <v>26</v>
      </c>
      <c r="BT601" s="82">
        <v>40354</v>
      </c>
      <c r="BU601" s="81">
        <v>10</v>
      </c>
      <c r="BV601" s="81">
        <v>97</v>
      </c>
    </row>
    <row r="602" spans="66:74">
      <c r="BN602" s="81">
        <v>28</v>
      </c>
      <c r="BO602" s="82">
        <v>40367</v>
      </c>
      <c r="BP602" s="81">
        <v>10</v>
      </c>
      <c r="BQ602" s="81">
        <v>79</v>
      </c>
      <c r="BS602" s="81">
        <v>26</v>
      </c>
      <c r="BT602" s="82">
        <v>40354</v>
      </c>
      <c r="BU602" s="81">
        <v>10</v>
      </c>
      <c r="BV602" s="81">
        <v>91</v>
      </c>
    </row>
    <row r="603" spans="66:74">
      <c r="BN603" s="81">
        <v>28</v>
      </c>
      <c r="BO603" s="82">
        <v>40367</v>
      </c>
      <c r="BP603" s="81">
        <v>10</v>
      </c>
      <c r="BQ603" s="81">
        <v>89</v>
      </c>
      <c r="BS603" s="81">
        <v>26</v>
      </c>
      <c r="BT603" s="82">
        <v>40354</v>
      </c>
      <c r="BU603" s="81">
        <v>10</v>
      </c>
      <c r="BV603" s="81">
        <v>96</v>
      </c>
    </row>
    <row r="604" spans="66:74">
      <c r="BN604" s="81">
        <v>28</v>
      </c>
      <c r="BO604" s="82">
        <v>40367</v>
      </c>
      <c r="BP604" s="81">
        <v>10</v>
      </c>
      <c r="BQ604" s="81">
        <v>98</v>
      </c>
      <c r="BS604" s="81">
        <v>26</v>
      </c>
      <c r="BT604" s="82">
        <v>40354</v>
      </c>
      <c r="BU604" s="81">
        <v>10</v>
      </c>
      <c r="BV604" s="81">
        <v>88</v>
      </c>
    </row>
    <row r="605" spans="66:74">
      <c r="BN605" s="81">
        <v>28</v>
      </c>
      <c r="BO605" s="82">
        <v>40367</v>
      </c>
      <c r="BP605" s="81">
        <v>10</v>
      </c>
      <c r="BQ605" s="81">
        <v>90</v>
      </c>
      <c r="BS605" s="81">
        <v>26</v>
      </c>
      <c r="BT605" s="82">
        <v>40354</v>
      </c>
      <c r="BU605" s="81">
        <v>10</v>
      </c>
      <c r="BV605" s="81">
        <v>98</v>
      </c>
    </row>
    <row r="606" spans="66:74">
      <c r="BN606" s="81">
        <v>28</v>
      </c>
      <c r="BO606" s="82">
        <v>40367</v>
      </c>
      <c r="BP606" s="81">
        <v>10</v>
      </c>
      <c r="BQ606" s="81">
        <v>83</v>
      </c>
      <c r="BS606" s="81">
        <v>26</v>
      </c>
      <c r="BT606" s="82">
        <v>40354</v>
      </c>
      <c r="BU606" s="81">
        <v>10</v>
      </c>
      <c r="BV606" s="81">
        <v>101</v>
      </c>
    </row>
    <row r="607" spans="66:74">
      <c r="BN607" s="81">
        <v>28</v>
      </c>
      <c r="BO607" s="82">
        <v>40367</v>
      </c>
      <c r="BP607" s="81">
        <v>10</v>
      </c>
      <c r="BQ607" s="81">
        <v>83</v>
      </c>
      <c r="BS607" s="81">
        <v>26</v>
      </c>
      <c r="BT607" s="82">
        <v>40354</v>
      </c>
      <c r="BU607" s="81">
        <v>10</v>
      </c>
      <c r="BV607" s="81">
        <v>89</v>
      </c>
    </row>
    <row r="608" spans="66:74">
      <c r="BN608" s="81">
        <v>28</v>
      </c>
      <c r="BO608" s="82">
        <v>40368</v>
      </c>
      <c r="BP608" s="81">
        <v>10</v>
      </c>
      <c r="BQ608" s="81">
        <v>91</v>
      </c>
      <c r="BS608" s="81">
        <v>26</v>
      </c>
      <c r="BT608" s="82">
        <v>40354</v>
      </c>
      <c r="BU608" s="81">
        <v>10</v>
      </c>
      <c r="BV608" s="81">
        <v>88</v>
      </c>
    </row>
    <row r="609" spans="66:74">
      <c r="BN609" s="81">
        <v>28</v>
      </c>
      <c r="BO609" s="82">
        <v>40368</v>
      </c>
      <c r="BP609" s="81">
        <v>10</v>
      </c>
      <c r="BQ609" s="81">
        <v>80</v>
      </c>
      <c r="BS609" s="81">
        <v>26</v>
      </c>
      <c r="BT609" s="82">
        <v>40354</v>
      </c>
      <c r="BU609" s="81">
        <v>10</v>
      </c>
      <c r="BV609" s="81">
        <v>87</v>
      </c>
    </row>
    <row r="610" spans="66:74">
      <c r="BN610" s="81">
        <v>28</v>
      </c>
      <c r="BO610" s="82">
        <v>40368</v>
      </c>
      <c r="BP610" s="81">
        <v>10</v>
      </c>
      <c r="BQ610" s="81">
        <v>89</v>
      </c>
      <c r="BS610" s="81">
        <v>26</v>
      </c>
      <c r="BT610" s="82">
        <v>40354</v>
      </c>
      <c r="BU610" s="81">
        <v>10</v>
      </c>
      <c r="BV610" s="81">
        <v>96</v>
      </c>
    </row>
    <row r="611" spans="66:74">
      <c r="BN611" s="81">
        <v>28</v>
      </c>
      <c r="BO611" s="82">
        <v>40368</v>
      </c>
      <c r="BP611" s="81">
        <v>10</v>
      </c>
      <c r="BQ611" s="81">
        <v>90</v>
      </c>
      <c r="BS611" s="81">
        <v>26</v>
      </c>
      <c r="BT611" s="82">
        <v>40354</v>
      </c>
      <c r="BU611" s="81">
        <v>10</v>
      </c>
      <c r="BV611" s="81">
        <v>94</v>
      </c>
    </row>
    <row r="612" spans="66:74">
      <c r="BN612" s="81">
        <v>28</v>
      </c>
      <c r="BO612" s="82">
        <v>40368</v>
      </c>
      <c r="BP612" s="81">
        <v>10</v>
      </c>
      <c r="BQ612" s="81">
        <v>82</v>
      </c>
      <c r="BS612" s="81">
        <v>26</v>
      </c>
      <c r="BT612" s="82">
        <v>40354</v>
      </c>
      <c r="BU612" s="81">
        <v>10</v>
      </c>
      <c r="BV612" s="81">
        <v>93</v>
      </c>
    </row>
    <row r="613" spans="66:74">
      <c r="BN613" s="81">
        <v>28</v>
      </c>
      <c r="BO613" s="82">
        <v>40368</v>
      </c>
      <c r="BP613" s="81">
        <v>10</v>
      </c>
      <c r="BQ613" s="81">
        <v>87</v>
      </c>
      <c r="BS613" s="81">
        <v>26</v>
      </c>
      <c r="BT613" s="82">
        <v>40354</v>
      </c>
      <c r="BU613" s="81">
        <v>10</v>
      </c>
      <c r="BV613" s="81">
        <v>95</v>
      </c>
    </row>
    <row r="614" spans="66:74">
      <c r="BN614" s="81">
        <v>28</v>
      </c>
      <c r="BO614" s="82">
        <v>40368</v>
      </c>
      <c r="BP614" s="81">
        <v>10</v>
      </c>
      <c r="BQ614" s="81">
        <v>84</v>
      </c>
      <c r="BS614" s="81">
        <v>26</v>
      </c>
      <c r="BT614" s="82">
        <v>40354</v>
      </c>
      <c r="BU614" s="81">
        <v>10</v>
      </c>
      <c r="BV614" s="81">
        <v>90</v>
      </c>
    </row>
    <row r="615" spans="66:74">
      <c r="BN615" s="81">
        <v>28</v>
      </c>
      <c r="BO615" s="82">
        <v>40368</v>
      </c>
      <c r="BP615" s="81">
        <v>10</v>
      </c>
      <c r="BQ615" s="81">
        <v>90</v>
      </c>
      <c r="BS615" s="81">
        <v>26</v>
      </c>
      <c r="BT615" s="82">
        <v>40354</v>
      </c>
      <c r="BU615" s="81">
        <v>10</v>
      </c>
      <c r="BV615" s="81">
        <v>97</v>
      </c>
    </row>
    <row r="616" spans="66:74">
      <c r="BN616" s="81">
        <v>28</v>
      </c>
      <c r="BO616" s="82">
        <v>40368</v>
      </c>
      <c r="BP616" s="81">
        <v>10</v>
      </c>
      <c r="BQ616" s="81">
        <v>81</v>
      </c>
      <c r="BS616" s="81">
        <v>26</v>
      </c>
      <c r="BT616" s="82">
        <v>40354</v>
      </c>
      <c r="BU616" s="81">
        <v>10</v>
      </c>
      <c r="BV616" s="81">
        <v>80</v>
      </c>
    </row>
    <row r="617" spans="66:74">
      <c r="BN617" s="81">
        <v>28</v>
      </c>
      <c r="BO617" s="82">
        <v>40368</v>
      </c>
      <c r="BP617" s="81">
        <v>10</v>
      </c>
      <c r="BQ617" s="81">
        <v>90</v>
      </c>
      <c r="BS617" s="81">
        <v>26</v>
      </c>
      <c r="BT617" s="82">
        <v>40354</v>
      </c>
      <c r="BU617" s="81">
        <v>10</v>
      </c>
      <c r="BV617" s="81">
        <v>92</v>
      </c>
    </row>
    <row r="618" spans="66:74">
      <c r="BN618" s="81">
        <v>28</v>
      </c>
      <c r="BO618" s="82">
        <v>40369</v>
      </c>
      <c r="BP618" s="81">
        <v>10</v>
      </c>
      <c r="BQ618" s="81">
        <v>92</v>
      </c>
      <c r="BS618" s="81">
        <v>26</v>
      </c>
      <c r="BT618" s="82">
        <v>40354</v>
      </c>
      <c r="BU618" s="81">
        <v>10</v>
      </c>
      <c r="BV618" s="81">
        <v>82</v>
      </c>
    </row>
    <row r="619" spans="66:74">
      <c r="BN619" s="81">
        <v>28</v>
      </c>
      <c r="BO619" s="82">
        <v>40369</v>
      </c>
      <c r="BP619" s="81">
        <v>10</v>
      </c>
      <c r="BQ619" s="81">
        <v>80</v>
      </c>
      <c r="BS619" s="81">
        <v>26</v>
      </c>
      <c r="BT619" s="82">
        <v>40354</v>
      </c>
      <c r="BU619" s="81">
        <v>10</v>
      </c>
      <c r="BV619" s="81">
        <v>105</v>
      </c>
    </row>
    <row r="620" spans="66:74">
      <c r="BN620" s="81">
        <v>28</v>
      </c>
      <c r="BO620" s="82">
        <v>40369</v>
      </c>
      <c r="BP620" s="81">
        <v>10</v>
      </c>
      <c r="BQ620" s="81">
        <v>90</v>
      </c>
      <c r="BS620" s="81">
        <v>26</v>
      </c>
      <c r="BT620" s="82">
        <v>40354</v>
      </c>
      <c r="BU620" s="81">
        <v>10</v>
      </c>
      <c r="BV620" s="81">
        <v>95</v>
      </c>
    </row>
    <row r="621" spans="66:74">
      <c r="BN621" s="81">
        <v>28</v>
      </c>
      <c r="BO621" s="82">
        <v>40369</v>
      </c>
      <c r="BP621" s="81">
        <v>10</v>
      </c>
      <c r="BQ621" s="81">
        <v>82</v>
      </c>
      <c r="BS621" s="81">
        <v>26</v>
      </c>
      <c r="BT621" s="82">
        <v>40354</v>
      </c>
      <c r="BU621" s="81">
        <v>10</v>
      </c>
      <c r="BV621" s="81">
        <v>96</v>
      </c>
    </row>
    <row r="622" spans="66:74">
      <c r="BN622" s="81">
        <v>28</v>
      </c>
      <c r="BO622" s="82">
        <v>40369</v>
      </c>
      <c r="BP622" s="81">
        <v>10</v>
      </c>
      <c r="BQ622" s="81">
        <v>87</v>
      </c>
      <c r="BS622" s="81">
        <v>26</v>
      </c>
      <c r="BT622" s="82">
        <v>40354</v>
      </c>
      <c r="BU622" s="81">
        <v>10</v>
      </c>
      <c r="BV622" s="81">
        <v>80</v>
      </c>
    </row>
    <row r="623" spans="66:74">
      <c r="BN623" s="81">
        <v>28</v>
      </c>
      <c r="BO623" s="82">
        <v>40369</v>
      </c>
      <c r="BP623" s="81">
        <v>10</v>
      </c>
      <c r="BQ623" s="81">
        <v>85</v>
      </c>
      <c r="BS623" s="81">
        <v>26</v>
      </c>
      <c r="BT623" s="82">
        <v>40354</v>
      </c>
      <c r="BU623" s="81">
        <v>10</v>
      </c>
      <c r="BV623" s="81">
        <v>91</v>
      </c>
    </row>
    <row r="624" spans="66:74">
      <c r="BN624" s="81">
        <v>28</v>
      </c>
      <c r="BO624" s="82">
        <v>40369</v>
      </c>
      <c r="BP624" s="81">
        <v>10</v>
      </c>
      <c r="BQ624" s="81">
        <v>81</v>
      </c>
      <c r="BS624" s="81">
        <v>26</v>
      </c>
      <c r="BT624" s="82">
        <v>40354</v>
      </c>
      <c r="BU624" s="81">
        <v>10</v>
      </c>
      <c r="BV624" s="81">
        <v>90</v>
      </c>
    </row>
    <row r="625" spans="66:74">
      <c r="BN625" s="81">
        <v>28</v>
      </c>
      <c r="BO625" s="82">
        <v>40369</v>
      </c>
      <c r="BP625" s="81">
        <v>10</v>
      </c>
      <c r="BQ625" s="81">
        <v>82</v>
      </c>
      <c r="BS625" s="81">
        <v>26</v>
      </c>
      <c r="BT625" s="82">
        <v>40354</v>
      </c>
      <c r="BU625" s="81">
        <v>10</v>
      </c>
      <c r="BV625" s="81">
        <v>80</v>
      </c>
    </row>
    <row r="626" spans="66:74">
      <c r="BN626" s="81">
        <v>28</v>
      </c>
      <c r="BO626" s="82">
        <v>40369</v>
      </c>
      <c r="BP626" s="81">
        <v>10</v>
      </c>
      <c r="BQ626" s="81">
        <v>82</v>
      </c>
      <c r="BS626" s="81">
        <v>26</v>
      </c>
      <c r="BT626" s="82">
        <v>40354</v>
      </c>
      <c r="BU626" s="81">
        <v>10</v>
      </c>
      <c r="BV626" s="81">
        <v>89</v>
      </c>
    </row>
    <row r="627" spans="66:74">
      <c r="BN627" s="81">
        <v>28</v>
      </c>
      <c r="BO627" s="82">
        <v>40369</v>
      </c>
      <c r="BP627" s="81">
        <v>10</v>
      </c>
      <c r="BQ627" s="81">
        <v>84</v>
      </c>
      <c r="BS627" s="81">
        <v>26</v>
      </c>
      <c r="BT627" s="82">
        <v>40355</v>
      </c>
      <c r="BU627" s="81">
        <v>10</v>
      </c>
      <c r="BV627" s="81">
        <v>102</v>
      </c>
    </row>
    <row r="628" spans="66:74">
      <c r="BN628" s="81">
        <v>29</v>
      </c>
      <c r="BO628" s="82">
        <v>40373</v>
      </c>
      <c r="BP628" s="81">
        <v>10</v>
      </c>
      <c r="BQ628" s="81">
        <v>78</v>
      </c>
      <c r="BS628" s="81">
        <v>26</v>
      </c>
      <c r="BT628" s="82">
        <v>40355</v>
      </c>
      <c r="BU628" s="81">
        <v>10</v>
      </c>
      <c r="BV628" s="81">
        <v>102</v>
      </c>
    </row>
    <row r="629" spans="66:74">
      <c r="BN629" s="81">
        <v>29</v>
      </c>
      <c r="BO629" s="82">
        <v>40373</v>
      </c>
      <c r="BP629" s="81">
        <v>10</v>
      </c>
      <c r="BQ629" s="81">
        <v>85</v>
      </c>
      <c r="BS629" s="81">
        <v>26</v>
      </c>
      <c r="BT629" s="82">
        <v>40355</v>
      </c>
      <c r="BU629" s="81">
        <v>10</v>
      </c>
      <c r="BV629" s="81">
        <v>96</v>
      </c>
    </row>
    <row r="630" spans="66:74">
      <c r="BN630" s="81">
        <v>29</v>
      </c>
      <c r="BO630" s="82">
        <v>40373</v>
      </c>
      <c r="BP630" s="81">
        <v>10</v>
      </c>
      <c r="BQ630" s="81">
        <v>87</v>
      </c>
      <c r="BS630" s="81">
        <v>26</v>
      </c>
      <c r="BT630" s="82">
        <v>40355</v>
      </c>
      <c r="BU630" s="81">
        <v>10</v>
      </c>
      <c r="BV630" s="81">
        <v>94</v>
      </c>
    </row>
    <row r="631" spans="66:74">
      <c r="BN631" s="81">
        <v>29</v>
      </c>
      <c r="BO631" s="82">
        <v>40374</v>
      </c>
      <c r="BP631" s="81">
        <v>10</v>
      </c>
      <c r="BQ631" s="81">
        <v>87</v>
      </c>
      <c r="BS631" s="81">
        <v>26</v>
      </c>
      <c r="BT631" s="82">
        <v>40355</v>
      </c>
      <c r="BU631" s="81">
        <v>10</v>
      </c>
      <c r="BV631" s="81">
        <v>93</v>
      </c>
    </row>
    <row r="632" spans="66:74">
      <c r="BN632" s="81">
        <v>29</v>
      </c>
      <c r="BO632" s="82">
        <v>40375</v>
      </c>
      <c r="BP632" s="81">
        <v>10</v>
      </c>
      <c r="BQ632" s="81">
        <v>86</v>
      </c>
      <c r="BS632" s="81">
        <v>26</v>
      </c>
      <c r="BT632" s="82">
        <v>40355</v>
      </c>
      <c r="BU632" s="81">
        <v>10</v>
      </c>
      <c r="BV632" s="81">
        <v>96</v>
      </c>
    </row>
    <row r="633" spans="66:74">
      <c r="BN633" s="81">
        <v>29</v>
      </c>
      <c r="BO633" s="82">
        <v>40375</v>
      </c>
      <c r="BP633" s="81">
        <v>10</v>
      </c>
      <c r="BQ633" s="81">
        <v>89</v>
      </c>
      <c r="BS633" s="81">
        <v>26</v>
      </c>
      <c r="BT633" s="82">
        <v>40355</v>
      </c>
      <c r="BU633" s="81">
        <v>10</v>
      </c>
      <c r="BV633" s="81">
        <v>89</v>
      </c>
    </row>
    <row r="634" spans="66:74">
      <c r="BN634" s="81">
        <v>29</v>
      </c>
      <c r="BO634" s="82">
        <v>40375</v>
      </c>
      <c r="BP634" s="81">
        <v>10</v>
      </c>
      <c r="BQ634" s="81">
        <v>88</v>
      </c>
      <c r="BS634" s="81">
        <v>26</v>
      </c>
      <c r="BT634" s="82">
        <v>40355</v>
      </c>
      <c r="BU634" s="81">
        <v>10</v>
      </c>
      <c r="BV634" s="81">
        <v>95</v>
      </c>
    </row>
    <row r="635" spans="66:74">
      <c r="BN635" s="81">
        <v>29</v>
      </c>
      <c r="BO635" s="82">
        <v>40375</v>
      </c>
      <c r="BP635" s="81">
        <v>10</v>
      </c>
      <c r="BQ635" s="81">
        <v>88</v>
      </c>
      <c r="BS635" s="81">
        <v>26</v>
      </c>
      <c r="BT635" s="82">
        <v>40355</v>
      </c>
      <c r="BU635" s="81">
        <v>10</v>
      </c>
      <c r="BV635" s="81">
        <v>105</v>
      </c>
    </row>
    <row r="636" spans="66:74">
      <c r="BN636" s="81">
        <v>29</v>
      </c>
      <c r="BO636" s="82">
        <v>40375</v>
      </c>
      <c r="BP636" s="81">
        <v>10</v>
      </c>
      <c r="BQ636" s="81">
        <v>81</v>
      </c>
      <c r="BS636" s="81">
        <v>26</v>
      </c>
      <c r="BT636" s="82">
        <v>40355</v>
      </c>
      <c r="BU636" s="81">
        <v>10</v>
      </c>
      <c r="BV636" s="81">
        <v>94</v>
      </c>
    </row>
    <row r="637" spans="66:74">
      <c r="BN637" s="81">
        <v>29</v>
      </c>
      <c r="BO637" s="82">
        <v>40376</v>
      </c>
      <c r="BP637" s="81">
        <v>10</v>
      </c>
      <c r="BQ637" s="81">
        <v>85</v>
      </c>
      <c r="BS637" s="81">
        <v>26</v>
      </c>
      <c r="BT637" s="82">
        <v>40355</v>
      </c>
      <c r="BU637" s="81">
        <v>10</v>
      </c>
      <c r="BV637" s="81">
        <v>94</v>
      </c>
    </row>
    <row r="638" spans="66:74">
      <c r="BN638" s="81">
        <v>29</v>
      </c>
      <c r="BO638" s="82">
        <v>40377</v>
      </c>
      <c r="BP638" s="81">
        <v>10</v>
      </c>
      <c r="BQ638" s="81">
        <v>88</v>
      </c>
      <c r="BS638" s="81">
        <v>26</v>
      </c>
      <c r="BT638" s="82">
        <v>40355</v>
      </c>
      <c r="BU638" s="81">
        <v>10</v>
      </c>
      <c r="BV638" s="81">
        <v>103</v>
      </c>
    </row>
    <row r="639" spans="66:74">
      <c r="BN639" s="81">
        <v>29</v>
      </c>
      <c r="BO639" s="82">
        <v>40377</v>
      </c>
      <c r="BP639" s="81">
        <v>10</v>
      </c>
      <c r="BQ639" s="81">
        <v>87</v>
      </c>
      <c r="BS639" s="81">
        <v>26</v>
      </c>
      <c r="BT639" s="82">
        <v>40355</v>
      </c>
      <c r="BU639" s="81">
        <v>10</v>
      </c>
      <c r="BV639" s="81">
        <v>97</v>
      </c>
    </row>
    <row r="640" spans="66:74">
      <c r="BN640" s="81">
        <v>29</v>
      </c>
      <c r="BO640" s="82">
        <v>40377</v>
      </c>
      <c r="BP640" s="81">
        <v>10</v>
      </c>
      <c r="BQ640" s="81">
        <v>85</v>
      </c>
      <c r="BS640" s="81">
        <v>26</v>
      </c>
      <c r="BT640" s="82">
        <v>40355</v>
      </c>
      <c r="BU640" s="81">
        <v>10</v>
      </c>
      <c r="BV640" s="81">
        <v>97</v>
      </c>
    </row>
    <row r="641" spans="66:74">
      <c r="BN641" s="81">
        <v>29</v>
      </c>
      <c r="BO641" s="82">
        <v>40377</v>
      </c>
      <c r="BP641" s="81">
        <v>10</v>
      </c>
      <c r="BQ641" s="81">
        <v>90</v>
      </c>
      <c r="BS641" s="81">
        <v>26</v>
      </c>
      <c r="BT641" s="82">
        <v>40355</v>
      </c>
      <c r="BU641" s="81">
        <v>10</v>
      </c>
      <c r="BV641" s="81">
        <v>100</v>
      </c>
    </row>
    <row r="642" spans="66:74">
      <c r="BN642" s="81">
        <v>30</v>
      </c>
      <c r="BO642" s="82">
        <v>40378</v>
      </c>
      <c r="BP642" s="81">
        <v>10</v>
      </c>
      <c r="BQ642" s="81">
        <v>90</v>
      </c>
      <c r="BS642" s="81">
        <v>26</v>
      </c>
      <c r="BT642" s="82">
        <v>40355</v>
      </c>
      <c r="BU642" s="81">
        <v>10</v>
      </c>
      <c r="BV642" s="81">
        <v>95</v>
      </c>
    </row>
    <row r="643" spans="66:74">
      <c r="BN643" s="81">
        <v>30</v>
      </c>
      <c r="BO643" s="82">
        <v>40378</v>
      </c>
      <c r="BP643" s="81">
        <v>10</v>
      </c>
      <c r="BQ643" s="81">
        <v>92</v>
      </c>
      <c r="BS643" s="81">
        <v>26</v>
      </c>
      <c r="BT643" s="82">
        <v>40355</v>
      </c>
      <c r="BU643" s="81">
        <v>10</v>
      </c>
      <c r="BV643" s="81">
        <v>92</v>
      </c>
    </row>
    <row r="644" spans="66:74">
      <c r="BN644" s="81">
        <v>30</v>
      </c>
      <c r="BO644" s="82">
        <v>40378</v>
      </c>
      <c r="BP644" s="81">
        <v>10</v>
      </c>
      <c r="BQ644" s="81">
        <v>94</v>
      </c>
      <c r="BS644" s="81">
        <v>26</v>
      </c>
      <c r="BT644" s="82">
        <v>40355</v>
      </c>
      <c r="BU644" s="81">
        <v>10</v>
      </c>
      <c r="BV644" s="81">
        <v>98</v>
      </c>
    </row>
    <row r="645" spans="66:74">
      <c r="BN645" s="81">
        <v>30</v>
      </c>
      <c r="BO645" s="82">
        <v>40379</v>
      </c>
      <c r="BP645" s="81">
        <v>10</v>
      </c>
      <c r="BQ645" s="81">
        <v>87</v>
      </c>
      <c r="BS645" s="81">
        <v>26</v>
      </c>
      <c r="BT645" s="82">
        <v>40355</v>
      </c>
      <c r="BU645" s="81">
        <v>10</v>
      </c>
      <c r="BV645" s="81">
        <v>85</v>
      </c>
    </row>
    <row r="646" spans="66:74">
      <c r="BN646" s="81">
        <v>30</v>
      </c>
      <c r="BO646" s="82">
        <v>40380</v>
      </c>
      <c r="BP646" s="81">
        <v>10</v>
      </c>
      <c r="BQ646" s="81">
        <v>93</v>
      </c>
      <c r="BS646" s="81">
        <v>26</v>
      </c>
      <c r="BT646" s="82">
        <v>40355</v>
      </c>
      <c r="BU646" s="81">
        <v>10</v>
      </c>
      <c r="BV646" s="81">
        <v>93</v>
      </c>
    </row>
    <row r="647" spans="66:74">
      <c r="BN647" s="81">
        <v>30</v>
      </c>
      <c r="BO647" s="82">
        <v>40380</v>
      </c>
      <c r="BP647" s="81">
        <v>10</v>
      </c>
      <c r="BQ647" s="81">
        <v>94</v>
      </c>
      <c r="BS647" s="81">
        <v>26</v>
      </c>
      <c r="BT647" s="82">
        <v>40355</v>
      </c>
      <c r="BU647" s="81">
        <v>10</v>
      </c>
      <c r="BV647" s="81">
        <v>94</v>
      </c>
    </row>
    <row r="648" spans="66:74">
      <c r="BN648" s="81">
        <v>30</v>
      </c>
      <c r="BO648" s="82">
        <v>40381</v>
      </c>
      <c r="BP648" s="81">
        <v>10</v>
      </c>
      <c r="BQ648" s="81">
        <v>78</v>
      </c>
      <c r="BS648" s="81">
        <v>26</v>
      </c>
      <c r="BT648" s="82">
        <v>40355</v>
      </c>
      <c r="BU648" s="81">
        <v>10</v>
      </c>
      <c r="BV648" s="81">
        <v>91</v>
      </c>
    </row>
    <row r="649" spans="66:74">
      <c r="BN649" s="81">
        <v>30</v>
      </c>
      <c r="BO649" s="82">
        <v>40381</v>
      </c>
      <c r="BP649" s="81">
        <v>10</v>
      </c>
      <c r="BQ649" s="81">
        <v>89</v>
      </c>
      <c r="BS649" s="81">
        <v>26</v>
      </c>
      <c r="BT649" s="82">
        <v>40355</v>
      </c>
      <c r="BU649" s="81">
        <v>10</v>
      </c>
      <c r="BV649" s="81">
        <v>85</v>
      </c>
    </row>
    <row r="650" spans="66:74">
      <c r="BN650" s="81">
        <v>30</v>
      </c>
      <c r="BO650" s="82">
        <v>40381</v>
      </c>
      <c r="BP650" s="81">
        <v>10</v>
      </c>
      <c r="BQ650" s="81">
        <v>81</v>
      </c>
      <c r="BS650" s="81">
        <v>26</v>
      </c>
      <c r="BT650" s="82">
        <v>40356</v>
      </c>
      <c r="BU650" s="81">
        <v>10</v>
      </c>
      <c r="BV650" s="81">
        <v>92</v>
      </c>
    </row>
    <row r="651" spans="66:74">
      <c r="BN651" s="81">
        <v>30</v>
      </c>
      <c r="BO651" s="82">
        <v>40382</v>
      </c>
      <c r="BP651" s="81">
        <v>10</v>
      </c>
      <c r="BQ651" s="81">
        <v>95</v>
      </c>
      <c r="BS651" s="81">
        <v>26</v>
      </c>
      <c r="BT651" s="82">
        <v>40356</v>
      </c>
      <c r="BU651" s="81">
        <v>10</v>
      </c>
      <c r="BV651" s="81">
        <v>100</v>
      </c>
    </row>
    <row r="652" spans="66:74">
      <c r="BN652" s="81">
        <v>30</v>
      </c>
      <c r="BO652" s="82">
        <v>40384</v>
      </c>
      <c r="BP652" s="81">
        <v>10</v>
      </c>
      <c r="BQ652" s="81">
        <v>89</v>
      </c>
      <c r="BS652" s="81">
        <v>26</v>
      </c>
      <c r="BT652" s="82">
        <v>40356</v>
      </c>
      <c r="BU652" s="81">
        <v>10</v>
      </c>
      <c r="BV652" s="81">
        <v>93</v>
      </c>
    </row>
    <row r="653" spans="66:74">
      <c r="BN653" s="81">
        <v>31</v>
      </c>
      <c r="BO653" s="82">
        <v>40387</v>
      </c>
      <c r="BP653" s="81">
        <v>10</v>
      </c>
      <c r="BQ653" s="81">
        <v>98</v>
      </c>
      <c r="BS653" s="81">
        <v>26</v>
      </c>
      <c r="BT653" s="82">
        <v>40356</v>
      </c>
      <c r="BU653" s="81">
        <v>10</v>
      </c>
      <c r="BV653" s="81">
        <v>101</v>
      </c>
    </row>
    <row r="654" spans="66:74">
      <c r="BS654" s="81">
        <v>26</v>
      </c>
      <c r="BT654" s="82">
        <v>40356</v>
      </c>
      <c r="BU654" s="81">
        <v>10</v>
      </c>
      <c r="BV654" s="81">
        <v>85</v>
      </c>
    </row>
    <row r="655" spans="66:74">
      <c r="BS655" s="81">
        <v>26</v>
      </c>
      <c r="BT655" s="82">
        <v>40356</v>
      </c>
      <c r="BU655" s="81">
        <v>10</v>
      </c>
      <c r="BV655" s="81">
        <v>88</v>
      </c>
    </row>
    <row r="656" spans="66:74">
      <c r="BS656" s="81">
        <v>26</v>
      </c>
      <c r="BT656" s="82">
        <v>40356</v>
      </c>
      <c r="BU656" s="81">
        <v>10</v>
      </c>
      <c r="BV656" s="81">
        <v>80</v>
      </c>
    </row>
    <row r="657" spans="67:74">
      <c r="BS657" s="81">
        <v>26</v>
      </c>
      <c r="BT657" s="82">
        <v>40356</v>
      </c>
      <c r="BU657" s="81">
        <v>10</v>
      </c>
      <c r="BV657" s="81">
        <v>102</v>
      </c>
    </row>
    <row r="658" spans="67:74">
      <c r="BS658" s="81">
        <v>26</v>
      </c>
      <c r="BT658" s="82">
        <v>40356</v>
      </c>
      <c r="BU658" s="81">
        <v>10</v>
      </c>
      <c r="BV658" s="81">
        <v>97</v>
      </c>
    </row>
    <row r="659" spans="67:74">
      <c r="BS659" s="81">
        <v>26</v>
      </c>
      <c r="BT659" s="82">
        <v>40356</v>
      </c>
      <c r="BU659" s="81">
        <v>10</v>
      </c>
      <c r="BV659" s="81">
        <v>95</v>
      </c>
    </row>
    <row r="660" spans="67:74">
      <c r="BS660" s="81">
        <v>26</v>
      </c>
      <c r="BT660" s="82">
        <v>40356</v>
      </c>
      <c r="BU660" s="81">
        <v>10</v>
      </c>
      <c r="BV660" s="81">
        <v>92</v>
      </c>
    </row>
    <row r="661" spans="67:74">
      <c r="BS661" s="81">
        <v>26</v>
      </c>
      <c r="BT661" s="82">
        <v>40356</v>
      </c>
      <c r="BU661" s="81">
        <v>10</v>
      </c>
      <c r="BV661" s="81">
        <v>100</v>
      </c>
    </row>
    <row r="662" spans="67:74">
      <c r="BS662" s="81">
        <v>26</v>
      </c>
      <c r="BT662" s="82">
        <v>40356</v>
      </c>
      <c r="BU662" s="81">
        <v>10</v>
      </c>
      <c r="BV662" s="81">
        <v>85</v>
      </c>
    </row>
    <row r="663" spans="67:74">
      <c r="BO663" s="82"/>
      <c r="BS663" s="81">
        <v>26</v>
      </c>
      <c r="BT663" s="82">
        <v>40356</v>
      </c>
      <c r="BU663" s="81">
        <v>10</v>
      </c>
      <c r="BV663" s="81">
        <v>96</v>
      </c>
    </row>
    <row r="664" spans="67:74">
      <c r="BO664" s="82"/>
      <c r="BS664" s="81">
        <v>26</v>
      </c>
      <c r="BT664" s="82">
        <v>40356</v>
      </c>
      <c r="BU664" s="81">
        <v>10</v>
      </c>
      <c r="BV664" s="81">
        <v>92</v>
      </c>
    </row>
    <row r="665" spans="67:74">
      <c r="BO665" s="82"/>
      <c r="BS665" s="81">
        <v>26</v>
      </c>
      <c r="BT665" s="82">
        <v>40356</v>
      </c>
      <c r="BU665" s="81">
        <v>10</v>
      </c>
      <c r="BV665" s="81">
        <v>91</v>
      </c>
    </row>
    <row r="666" spans="67:74">
      <c r="BO666" s="82"/>
      <c r="BS666" s="81">
        <v>26</v>
      </c>
      <c r="BT666" s="82">
        <v>40356</v>
      </c>
      <c r="BU666" s="81">
        <v>10</v>
      </c>
      <c r="BV666" s="81">
        <v>79</v>
      </c>
    </row>
    <row r="667" spans="67:74">
      <c r="BO667" s="82"/>
      <c r="BS667" s="81">
        <v>26</v>
      </c>
      <c r="BT667" s="82">
        <v>40356</v>
      </c>
      <c r="BU667" s="81">
        <v>10</v>
      </c>
      <c r="BV667" s="81">
        <v>86</v>
      </c>
    </row>
    <row r="668" spans="67:74">
      <c r="BS668" s="81">
        <v>27</v>
      </c>
      <c r="BT668" s="82">
        <v>40357</v>
      </c>
      <c r="BU668" s="81">
        <v>10</v>
      </c>
      <c r="BV668" s="81">
        <v>99</v>
      </c>
    </row>
    <row r="669" spans="67:74">
      <c r="BS669" s="81">
        <v>27</v>
      </c>
      <c r="BT669" s="82">
        <v>40357</v>
      </c>
      <c r="BU669" s="81">
        <v>10</v>
      </c>
      <c r="BV669" s="81">
        <v>100</v>
      </c>
    </row>
    <row r="670" spans="67:74">
      <c r="BS670" s="81">
        <v>27</v>
      </c>
      <c r="BT670" s="82">
        <v>40357</v>
      </c>
      <c r="BU670" s="81">
        <v>10</v>
      </c>
      <c r="BV670" s="81">
        <v>93</v>
      </c>
    </row>
    <row r="671" spans="67:74">
      <c r="BS671" s="81">
        <v>27</v>
      </c>
      <c r="BT671" s="82">
        <v>40357</v>
      </c>
      <c r="BU671" s="81">
        <v>10</v>
      </c>
      <c r="BV671" s="81">
        <v>98</v>
      </c>
    </row>
    <row r="672" spans="67:74">
      <c r="BS672" s="81">
        <v>27</v>
      </c>
      <c r="BT672" s="82">
        <v>40357</v>
      </c>
      <c r="BU672" s="81">
        <v>10</v>
      </c>
      <c r="BV672" s="81">
        <v>99</v>
      </c>
    </row>
    <row r="673" spans="71:74">
      <c r="BS673" s="81">
        <v>27</v>
      </c>
      <c r="BT673" s="82">
        <v>40357</v>
      </c>
      <c r="BU673" s="81">
        <v>10</v>
      </c>
      <c r="BV673" s="81">
        <v>92</v>
      </c>
    </row>
    <row r="674" spans="71:74">
      <c r="BS674" s="81">
        <v>27</v>
      </c>
      <c r="BT674" s="82">
        <v>40357</v>
      </c>
      <c r="BU674" s="81">
        <v>10</v>
      </c>
      <c r="BV674" s="81">
        <v>90</v>
      </c>
    </row>
    <row r="675" spans="71:74">
      <c r="BS675" s="81">
        <v>27</v>
      </c>
      <c r="BT675" s="82">
        <v>40357</v>
      </c>
      <c r="BU675" s="81">
        <v>10</v>
      </c>
      <c r="BV675" s="81">
        <v>93</v>
      </c>
    </row>
    <row r="676" spans="71:74">
      <c r="BS676" s="81">
        <v>27</v>
      </c>
      <c r="BT676" s="82">
        <v>40357</v>
      </c>
      <c r="BU676" s="81">
        <v>10</v>
      </c>
      <c r="BV676" s="81">
        <v>95</v>
      </c>
    </row>
    <row r="677" spans="71:74">
      <c r="BS677" s="81">
        <v>27</v>
      </c>
      <c r="BT677" s="82">
        <v>40357</v>
      </c>
      <c r="BU677" s="81">
        <v>10</v>
      </c>
      <c r="BV677" s="81">
        <v>91</v>
      </c>
    </row>
    <row r="678" spans="71:74">
      <c r="BS678" s="81">
        <v>27</v>
      </c>
      <c r="BT678" s="82">
        <v>40357</v>
      </c>
      <c r="BU678" s="81">
        <v>10</v>
      </c>
      <c r="BV678" s="81">
        <v>97</v>
      </c>
    </row>
    <row r="679" spans="71:74">
      <c r="BS679" s="81">
        <v>27</v>
      </c>
      <c r="BT679" s="82">
        <v>40357</v>
      </c>
      <c r="BU679" s="81">
        <v>10</v>
      </c>
      <c r="BV679" s="81">
        <v>100</v>
      </c>
    </row>
    <row r="680" spans="71:74">
      <c r="BS680" s="81">
        <v>27</v>
      </c>
      <c r="BT680" s="82">
        <v>40357</v>
      </c>
      <c r="BU680" s="81">
        <v>10</v>
      </c>
      <c r="BV680" s="81">
        <v>95</v>
      </c>
    </row>
    <row r="681" spans="71:74">
      <c r="BS681" s="81">
        <v>27</v>
      </c>
      <c r="BT681" s="82">
        <v>40357</v>
      </c>
      <c r="BU681" s="81">
        <v>10</v>
      </c>
      <c r="BV681" s="81">
        <v>94</v>
      </c>
    </row>
    <row r="682" spans="71:74">
      <c r="BS682" s="81">
        <v>27</v>
      </c>
      <c r="BT682" s="82">
        <v>40357</v>
      </c>
      <c r="BU682" s="81">
        <v>10</v>
      </c>
      <c r="BV682" s="81">
        <v>94</v>
      </c>
    </row>
    <row r="683" spans="71:74">
      <c r="BS683" s="81">
        <v>27</v>
      </c>
      <c r="BT683" s="82">
        <v>40357</v>
      </c>
      <c r="BU683" s="81">
        <v>10</v>
      </c>
      <c r="BV683" s="81">
        <v>92</v>
      </c>
    </row>
    <row r="684" spans="71:74">
      <c r="BS684" s="81">
        <v>27</v>
      </c>
      <c r="BT684" s="82">
        <v>40357</v>
      </c>
      <c r="BU684" s="81">
        <v>10</v>
      </c>
      <c r="BV684" s="81">
        <v>100</v>
      </c>
    </row>
    <row r="685" spans="71:74">
      <c r="BS685" s="81">
        <v>27</v>
      </c>
      <c r="BT685" s="82">
        <v>40357</v>
      </c>
      <c r="BU685" s="81">
        <v>10</v>
      </c>
      <c r="BV685" s="81">
        <v>97</v>
      </c>
    </row>
    <row r="686" spans="71:74">
      <c r="BS686" s="81">
        <v>27</v>
      </c>
      <c r="BT686" s="82">
        <v>40357</v>
      </c>
      <c r="BU686" s="81">
        <v>10</v>
      </c>
      <c r="BV686" s="81">
        <v>82</v>
      </c>
    </row>
    <row r="687" spans="71:74">
      <c r="BS687" s="81">
        <v>27</v>
      </c>
      <c r="BT687" s="82">
        <v>40357</v>
      </c>
      <c r="BU687" s="81">
        <v>10</v>
      </c>
      <c r="BV687" s="81">
        <v>94</v>
      </c>
    </row>
    <row r="688" spans="71:74">
      <c r="BS688" s="81">
        <v>27</v>
      </c>
      <c r="BT688" s="82">
        <v>40357</v>
      </c>
      <c r="BU688" s="81">
        <v>10</v>
      </c>
      <c r="BV688" s="81">
        <v>93</v>
      </c>
    </row>
    <row r="689" spans="67:74">
      <c r="BS689" s="81">
        <v>27</v>
      </c>
      <c r="BT689" s="82">
        <v>40357</v>
      </c>
      <c r="BU689" s="81">
        <v>10</v>
      </c>
      <c r="BV689" s="81">
        <v>93</v>
      </c>
    </row>
    <row r="690" spans="67:74">
      <c r="BS690" s="81">
        <v>27</v>
      </c>
      <c r="BT690" s="82">
        <v>40357</v>
      </c>
      <c r="BU690" s="81">
        <v>10</v>
      </c>
      <c r="BV690" s="81">
        <v>92</v>
      </c>
    </row>
    <row r="691" spans="67:74">
      <c r="BS691" s="81">
        <v>27</v>
      </c>
      <c r="BT691" s="82">
        <v>40357</v>
      </c>
      <c r="BU691" s="81">
        <v>10</v>
      </c>
      <c r="BV691" s="81">
        <v>100</v>
      </c>
    </row>
    <row r="692" spans="67:74">
      <c r="BS692" s="81">
        <v>27</v>
      </c>
      <c r="BT692" s="82">
        <v>40357</v>
      </c>
      <c r="BU692" s="81">
        <v>10</v>
      </c>
      <c r="BV692" s="81">
        <v>101</v>
      </c>
    </row>
    <row r="693" spans="67:74">
      <c r="BS693" s="81">
        <v>27</v>
      </c>
      <c r="BT693" s="82">
        <v>40357</v>
      </c>
      <c r="BU693" s="81">
        <v>10</v>
      </c>
      <c r="BV693" s="81">
        <v>90</v>
      </c>
    </row>
    <row r="694" spans="67:74">
      <c r="BS694" s="81">
        <v>27</v>
      </c>
      <c r="BT694" s="82">
        <v>40357</v>
      </c>
      <c r="BU694" s="81">
        <v>10</v>
      </c>
      <c r="BV694" s="81">
        <v>86</v>
      </c>
    </row>
    <row r="695" spans="67:74">
      <c r="BS695" s="81">
        <v>27</v>
      </c>
      <c r="BT695" s="82">
        <v>40357</v>
      </c>
      <c r="BU695" s="81">
        <v>10</v>
      </c>
      <c r="BV695" s="81">
        <v>93</v>
      </c>
    </row>
    <row r="696" spans="67:74">
      <c r="BS696" s="81">
        <v>27</v>
      </c>
      <c r="BT696" s="82">
        <v>40357</v>
      </c>
      <c r="BU696" s="81">
        <v>10</v>
      </c>
      <c r="BV696" s="81">
        <v>93</v>
      </c>
    </row>
    <row r="697" spans="67:74">
      <c r="BS697" s="81">
        <v>27</v>
      </c>
      <c r="BT697" s="82">
        <v>40357</v>
      </c>
      <c r="BU697" s="81">
        <v>10</v>
      </c>
      <c r="BV697" s="81">
        <v>95</v>
      </c>
    </row>
    <row r="698" spans="67:74">
      <c r="BO698" s="82"/>
      <c r="BS698" s="81">
        <v>27</v>
      </c>
      <c r="BT698" s="82">
        <v>40358</v>
      </c>
      <c r="BU698" s="81">
        <v>10</v>
      </c>
      <c r="BV698" s="81">
        <v>99</v>
      </c>
    </row>
    <row r="699" spans="67:74">
      <c r="BO699" s="82"/>
      <c r="BS699" s="81">
        <v>27</v>
      </c>
      <c r="BT699" s="82">
        <v>40358</v>
      </c>
      <c r="BU699" s="81">
        <v>10</v>
      </c>
      <c r="BV699" s="81">
        <v>97</v>
      </c>
    </row>
    <row r="700" spans="67:74">
      <c r="BO700" s="82"/>
      <c r="BS700" s="81">
        <v>27</v>
      </c>
      <c r="BT700" s="82">
        <v>40358</v>
      </c>
      <c r="BU700" s="81">
        <v>10</v>
      </c>
      <c r="BV700" s="81">
        <v>101</v>
      </c>
    </row>
    <row r="701" spans="67:74">
      <c r="BO701" s="82"/>
      <c r="BS701" s="81">
        <v>27</v>
      </c>
      <c r="BT701" s="82">
        <v>40358</v>
      </c>
      <c r="BU701" s="81">
        <v>10</v>
      </c>
      <c r="BV701" s="81">
        <v>93</v>
      </c>
    </row>
    <row r="702" spans="67:74">
      <c r="BO702" s="82"/>
      <c r="BS702" s="81">
        <v>27</v>
      </c>
      <c r="BT702" s="82">
        <v>40358</v>
      </c>
      <c r="BU702" s="81">
        <v>10</v>
      </c>
      <c r="BV702" s="81">
        <v>96</v>
      </c>
    </row>
    <row r="703" spans="67:74">
      <c r="BO703" s="82"/>
      <c r="BS703" s="81">
        <v>27</v>
      </c>
      <c r="BT703" s="82">
        <v>40358</v>
      </c>
      <c r="BU703" s="81">
        <v>10</v>
      </c>
      <c r="BV703" s="81">
        <v>108</v>
      </c>
    </row>
    <row r="704" spans="67:74">
      <c r="BO704" s="82"/>
      <c r="BS704" s="81">
        <v>27</v>
      </c>
      <c r="BT704" s="82">
        <v>40358</v>
      </c>
      <c r="BU704" s="81">
        <v>10</v>
      </c>
      <c r="BV704" s="81">
        <v>86</v>
      </c>
    </row>
    <row r="705" spans="67:74">
      <c r="BO705" s="82"/>
      <c r="BS705" s="81">
        <v>27</v>
      </c>
      <c r="BT705" s="82">
        <v>40358</v>
      </c>
      <c r="BU705" s="81">
        <v>10</v>
      </c>
      <c r="BV705" s="81">
        <v>97</v>
      </c>
    </row>
    <row r="706" spans="67:74">
      <c r="BO706" s="82"/>
      <c r="BS706" s="81">
        <v>27</v>
      </c>
      <c r="BT706" s="82">
        <v>40358</v>
      </c>
      <c r="BU706" s="81">
        <v>10</v>
      </c>
      <c r="BV706" s="81">
        <v>101</v>
      </c>
    </row>
    <row r="707" spans="67:74">
      <c r="BO707" s="82"/>
      <c r="BS707" s="81">
        <v>27</v>
      </c>
      <c r="BT707" s="82">
        <v>40358</v>
      </c>
      <c r="BU707" s="81">
        <v>10</v>
      </c>
      <c r="BV707" s="81">
        <v>97</v>
      </c>
    </row>
    <row r="708" spans="67:74">
      <c r="BO708" s="82"/>
      <c r="BS708" s="81">
        <v>27</v>
      </c>
      <c r="BT708" s="82">
        <v>40358</v>
      </c>
      <c r="BU708" s="81">
        <v>10</v>
      </c>
      <c r="BV708" s="81">
        <v>98</v>
      </c>
    </row>
    <row r="709" spans="67:74">
      <c r="BO709" s="82"/>
      <c r="BS709" s="81">
        <v>27</v>
      </c>
      <c r="BT709" s="82">
        <v>40358</v>
      </c>
      <c r="BU709" s="81">
        <v>10</v>
      </c>
      <c r="BV709" s="81">
        <v>99</v>
      </c>
    </row>
    <row r="710" spans="67:74">
      <c r="BO710" s="82"/>
      <c r="BS710" s="81">
        <v>27</v>
      </c>
      <c r="BT710" s="82">
        <v>40358</v>
      </c>
      <c r="BU710" s="81">
        <v>10</v>
      </c>
      <c r="BV710" s="81">
        <v>100</v>
      </c>
    </row>
    <row r="711" spans="67:74">
      <c r="BO711" s="82"/>
      <c r="BS711" s="81">
        <v>27</v>
      </c>
      <c r="BT711" s="82">
        <v>40358</v>
      </c>
      <c r="BU711" s="81">
        <v>10</v>
      </c>
      <c r="BV711" s="81">
        <v>95</v>
      </c>
    </row>
    <row r="712" spans="67:74">
      <c r="BO712" s="82"/>
      <c r="BS712" s="81">
        <v>27</v>
      </c>
      <c r="BT712" s="82">
        <v>40358</v>
      </c>
      <c r="BU712" s="81">
        <v>10</v>
      </c>
      <c r="BV712" s="81">
        <v>99</v>
      </c>
    </row>
    <row r="713" spans="67:74">
      <c r="BO713" s="82"/>
      <c r="BS713" s="81">
        <v>27</v>
      </c>
      <c r="BT713" s="82">
        <v>40358</v>
      </c>
      <c r="BU713" s="81">
        <v>10</v>
      </c>
      <c r="BV713" s="81">
        <v>103</v>
      </c>
    </row>
    <row r="714" spans="67:74">
      <c r="BO714" s="82"/>
      <c r="BS714" s="81">
        <v>27</v>
      </c>
      <c r="BT714" s="82">
        <v>40358</v>
      </c>
      <c r="BU714" s="81">
        <v>10</v>
      </c>
      <c r="BV714" s="81">
        <v>95</v>
      </c>
    </row>
    <row r="715" spans="67:74">
      <c r="BO715" s="82"/>
      <c r="BS715" s="81">
        <v>27</v>
      </c>
      <c r="BT715" s="82">
        <v>40358</v>
      </c>
      <c r="BU715" s="81">
        <v>10</v>
      </c>
      <c r="BV715" s="81">
        <v>99</v>
      </c>
    </row>
    <row r="716" spans="67:74">
      <c r="BO716" s="82"/>
      <c r="BS716" s="81">
        <v>27</v>
      </c>
      <c r="BT716" s="82">
        <v>40358</v>
      </c>
      <c r="BU716" s="81">
        <v>10</v>
      </c>
      <c r="BV716" s="81">
        <v>98</v>
      </c>
    </row>
    <row r="717" spans="67:74">
      <c r="BO717" s="82"/>
      <c r="BS717" s="81">
        <v>27</v>
      </c>
      <c r="BT717" s="82">
        <v>40358</v>
      </c>
      <c r="BU717" s="81">
        <v>10</v>
      </c>
      <c r="BV717" s="81">
        <v>93</v>
      </c>
    </row>
    <row r="718" spans="67:74">
      <c r="BO718" s="82"/>
      <c r="BS718" s="81">
        <v>27</v>
      </c>
      <c r="BT718" s="82">
        <v>40358</v>
      </c>
      <c r="BU718" s="81">
        <v>10</v>
      </c>
      <c r="BV718" s="81">
        <v>99</v>
      </c>
    </row>
    <row r="719" spans="67:74">
      <c r="BO719" s="82"/>
      <c r="BS719" s="81">
        <v>27</v>
      </c>
      <c r="BT719" s="82">
        <v>40358</v>
      </c>
      <c r="BU719" s="81">
        <v>10</v>
      </c>
      <c r="BV719" s="81">
        <v>97</v>
      </c>
    </row>
    <row r="720" spans="67:74">
      <c r="BO720" s="82"/>
      <c r="BS720" s="81">
        <v>27</v>
      </c>
      <c r="BT720" s="82">
        <v>40358</v>
      </c>
      <c r="BU720" s="81">
        <v>10</v>
      </c>
      <c r="BV720" s="81">
        <v>101</v>
      </c>
    </row>
    <row r="721" spans="67:74">
      <c r="BO721" s="82"/>
      <c r="BS721" s="81">
        <v>27</v>
      </c>
      <c r="BT721" s="82">
        <v>40358</v>
      </c>
      <c r="BU721" s="81">
        <v>10</v>
      </c>
      <c r="BV721" s="81">
        <v>103</v>
      </c>
    </row>
    <row r="722" spans="67:74">
      <c r="BO722" s="82"/>
      <c r="BS722" s="81">
        <v>27</v>
      </c>
      <c r="BT722" s="82">
        <v>40358</v>
      </c>
      <c r="BU722" s="81">
        <v>10</v>
      </c>
      <c r="BV722" s="81">
        <v>96</v>
      </c>
    </row>
    <row r="723" spans="67:74">
      <c r="BO723" s="82"/>
      <c r="BS723" s="81">
        <v>27</v>
      </c>
      <c r="BT723" s="82">
        <v>40358</v>
      </c>
      <c r="BU723" s="81">
        <v>10</v>
      </c>
      <c r="BV723" s="81">
        <v>103</v>
      </c>
    </row>
    <row r="724" spans="67:74">
      <c r="BO724" s="82"/>
      <c r="BS724" s="81">
        <v>27</v>
      </c>
      <c r="BT724" s="82">
        <v>40358</v>
      </c>
      <c r="BU724" s="81">
        <v>10</v>
      </c>
      <c r="BV724" s="81">
        <v>97</v>
      </c>
    </row>
    <row r="725" spans="67:74">
      <c r="BO725" s="82"/>
      <c r="BS725" s="81">
        <v>27</v>
      </c>
      <c r="BT725" s="82">
        <v>40358</v>
      </c>
      <c r="BU725" s="81">
        <v>10</v>
      </c>
      <c r="BV725" s="81">
        <v>90</v>
      </c>
    </row>
    <row r="726" spans="67:74">
      <c r="BO726" s="82"/>
      <c r="BS726" s="81">
        <v>27</v>
      </c>
      <c r="BT726" s="82">
        <v>40358</v>
      </c>
      <c r="BU726" s="81">
        <v>10</v>
      </c>
      <c r="BV726" s="81">
        <v>93</v>
      </c>
    </row>
    <row r="727" spans="67:74">
      <c r="BO727" s="82"/>
      <c r="BS727" s="81">
        <v>27</v>
      </c>
      <c r="BT727" s="82">
        <v>40358</v>
      </c>
      <c r="BU727" s="81">
        <v>10</v>
      </c>
      <c r="BV727" s="81">
        <v>105</v>
      </c>
    </row>
    <row r="728" spans="67:74">
      <c r="BO728" s="82"/>
      <c r="BS728" s="81">
        <v>27</v>
      </c>
      <c r="BT728" s="82">
        <v>40358</v>
      </c>
      <c r="BU728" s="81">
        <v>10</v>
      </c>
      <c r="BV728" s="81">
        <v>92</v>
      </c>
    </row>
    <row r="729" spans="67:74">
      <c r="BO729" s="82"/>
      <c r="BS729" s="81">
        <v>27</v>
      </c>
      <c r="BT729" s="82">
        <v>40358</v>
      </c>
      <c r="BU729" s="81">
        <v>10</v>
      </c>
      <c r="BV729" s="81">
        <v>92</v>
      </c>
    </row>
    <row r="730" spans="67:74">
      <c r="BO730" s="82"/>
      <c r="BS730" s="81">
        <v>27</v>
      </c>
      <c r="BT730" s="82">
        <v>40358</v>
      </c>
      <c r="BU730" s="81">
        <v>10</v>
      </c>
      <c r="BV730" s="81">
        <v>87</v>
      </c>
    </row>
    <row r="731" spans="67:74">
      <c r="BO731" s="82"/>
      <c r="BS731" s="81">
        <v>27</v>
      </c>
      <c r="BT731" s="82">
        <v>40358</v>
      </c>
      <c r="BU731" s="81">
        <v>10</v>
      </c>
      <c r="BV731" s="81">
        <v>93</v>
      </c>
    </row>
    <row r="732" spans="67:74">
      <c r="BO732" s="82"/>
      <c r="BS732" s="81">
        <v>27</v>
      </c>
      <c r="BT732" s="82">
        <v>40358</v>
      </c>
      <c r="BU732" s="81">
        <v>10</v>
      </c>
      <c r="BV732" s="81">
        <v>89</v>
      </c>
    </row>
    <row r="733" spans="67:74">
      <c r="BO733" s="82"/>
      <c r="BS733" s="81">
        <v>27</v>
      </c>
      <c r="BT733" s="82">
        <v>40358</v>
      </c>
      <c r="BU733" s="81">
        <v>10</v>
      </c>
      <c r="BV733" s="81">
        <v>93</v>
      </c>
    </row>
    <row r="734" spans="67:74">
      <c r="BO734" s="82"/>
      <c r="BS734" s="81">
        <v>27</v>
      </c>
      <c r="BT734" s="82">
        <v>40359</v>
      </c>
      <c r="BU734" s="81">
        <v>10</v>
      </c>
      <c r="BV734" s="81">
        <v>88</v>
      </c>
    </row>
    <row r="735" spans="67:74">
      <c r="BO735" s="82"/>
      <c r="BS735" s="81">
        <v>27</v>
      </c>
      <c r="BT735" s="82">
        <v>40359</v>
      </c>
      <c r="BU735" s="81">
        <v>10</v>
      </c>
      <c r="BV735" s="81">
        <v>105</v>
      </c>
    </row>
    <row r="736" spans="67:74">
      <c r="BO736" s="82"/>
      <c r="BS736" s="81">
        <v>27</v>
      </c>
      <c r="BT736" s="82">
        <v>40359</v>
      </c>
      <c r="BU736" s="81">
        <v>10</v>
      </c>
      <c r="BV736" s="81">
        <v>96</v>
      </c>
    </row>
    <row r="737" spans="67:74">
      <c r="BO737" s="82"/>
      <c r="BS737" s="81">
        <v>27</v>
      </c>
      <c r="BT737" s="82">
        <v>40359</v>
      </c>
      <c r="BU737" s="81">
        <v>10</v>
      </c>
      <c r="BV737" s="81">
        <v>101</v>
      </c>
    </row>
    <row r="738" spans="67:74">
      <c r="BO738" s="82"/>
      <c r="BS738" s="81">
        <v>27</v>
      </c>
      <c r="BT738" s="82">
        <v>40359</v>
      </c>
      <c r="BU738" s="81">
        <v>10</v>
      </c>
      <c r="BV738" s="81">
        <v>102</v>
      </c>
    </row>
    <row r="739" spans="67:74">
      <c r="BO739" s="82"/>
      <c r="BS739" s="81">
        <v>27</v>
      </c>
      <c r="BT739" s="82">
        <v>40359</v>
      </c>
      <c r="BU739" s="81">
        <v>10</v>
      </c>
      <c r="BV739" s="81">
        <v>105</v>
      </c>
    </row>
    <row r="740" spans="67:74">
      <c r="BO740" s="82"/>
      <c r="BS740" s="81">
        <v>27</v>
      </c>
      <c r="BT740" s="82">
        <v>40359</v>
      </c>
      <c r="BU740" s="81">
        <v>10</v>
      </c>
      <c r="BV740" s="81">
        <v>98</v>
      </c>
    </row>
    <row r="741" spans="67:74">
      <c r="BO741" s="82"/>
      <c r="BS741" s="81">
        <v>27</v>
      </c>
      <c r="BT741" s="82">
        <v>40359</v>
      </c>
      <c r="BU741" s="81">
        <v>10</v>
      </c>
      <c r="BV741" s="81">
        <v>103</v>
      </c>
    </row>
    <row r="742" spans="67:74">
      <c r="BO742" s="82"/>
      <c r="BS742" s="81">
        <v>27</v>
      </c>
      <c r="BT742" s="82">
        <v>40359</v>
      </c>
      <c r="BU742" s="81">
        <v>10</v>
      </c>
      <c r="BV742" s="81">
        <v>97</v>
      </c>
    </row>
    <row r="743" spans="67:74">
      <c r="BO743" s="82"/>
      <c r="BS743" s="81">
        <v>27</v>
      </c>
      <c r="BT743" s="82">
        <v>40359</v>
      </c>
      <c r="BU743" s="81">
        <v>10</v>
      </c>
      <c r="BV743" s="81">
        <v>101</v>
      </c>
    </row>
    <row r="744" spans="67:74">
      <c r="BO744" s="82"/>
      <c r="BS744" s="81">
        <v>27</v>
      </c>
      <c r="BT744" s="82">
        <v>40359</v>
      </c>
      <c r="BU744" s="81">
        <v>10</v>
      </c>
      <c r="BV744" s="81">
        <v>93</v>
      </c>
    </row>
    <row r="745" spans="67:74">
      <c r="BO745" s="82"/>
      <c r="BS745" s="81">
        <v>27</v>
      </c>
      <c r="BT745" s="82">
        <v>40359</v>
      </c>
      <c r="BU745" s="81">
        <v>10</v>
      </c>
      <c r="BV745" s="81">
        <v>105</v>
      </c>
    </row>
    <row r="746" spans="67:74">
      <c r="BO746" s="82"/>
      <c r="BS746" s="81">
        <v>27</v>
      </c>
      <c r="BT746" s="82">
        <v>40359</v>
      </c>
      <c r="BU746" s="81">
        <v>10</v>
      </c>
      <c r="BV746" s="81">
        <v>99</v>
      </c>
    </row>
    <row r="747" spans="67:74">
      <c r="BO747" s="82"/>
      <c r="BS747" s="81">
        <v>27</v>
      </c>
      <c r="BT747" s="82">
        <v>40359</v>
      </c>
      <c r="BU747" s="81">
        <v>10</v>
      </c>
      <c r="BV747" s="81">
        <v>97</v>
      </c>
    </row>
    <row r="748" spans="67:74">
      <c r="BO748" s="82"/>
      <c r="BS748" s="81">
        <v>27</v>
      </c>
      <c r="BT748" s="82">
        <v>40359</v>
      </c>
      <c r="BU748" s="81">
        <v>10</v>
      </c>
      <c r="BV748" s="81">
        <v>95</v>
      </c>
    </row>
    <row r="749" spans="67:74">
      <c r="BO749" s="82"/>
      <c r="BS749" s="81">
        <v>27</v>
      </c>
      <c r="BT749" s="82">
        <v>40359</v>
      </c>
      <c r="BU749" s="81">
        <v>10</v>
      </c>
      <c r="BV749" s="81">
        <v>97</v>
      </c>
    </row>
    <row r="750" spans="67:74">
      <c r="BO750" s="82"/>
      <c r="BS750" s="81">
        <v>27</v>
      </c>
      <c r="BT750" s="82">
        <v>40359</v>
      </c>
      <c r="BU750" s="81">
        <v>10</v>
      </c>
      <c r="BV750" s="81">
        <v>101</v>
      </c>
    </row>
    <row r="751" spans="67:74">
      <c r="BO751" s="82"/>
      <c r="BS751" s="81">
        <v>27</v>
      </c>
      <c r="BT751" s="82">
        <v>40359</v>
      </c>
      <c r="BU751" s="81">
        <v>10</v>
      </c>
      <c r="BV751" s="81">
        <v>99</v>
      </c>
    </row>
    <row r="752" spans="67:74">
      <c r="BO752" s="82"/>
      <c r="BS752" s="81">
        <v>27</v>
      </c>
      <c r="BT752" s="82">
        <v>40359</v>
      </c>
      <c r="BU752" s="81">
        <v>10</v>
      </c>
      <c r="BV752" s="81">
        <v>93</v>
      </c>
    </row>
    <row r="753" spans="67:74">
      <c r="BO753" s="82"/>
      <c r="BS753" s="81">
        <v>27</v>
      </c>
      <c r="BT753" s="82">
        <v>40359</v>
      </c>
      <c r="BU753" s="81">
        <v>10</v>
      </c>
      <c r="BV753" s="81">
        <v>96</v>
      </c>
    </row>
    <row r="754" spans="67:74">
      <c r="BO754" s="82"/>
      <c r="BS754" s="81">
        <v>27</v>
      </c>
      <c r="BT754" s="82">
        <v>40359</v>
      </c>
      <c r="BU754" s="81">
        <v>10</v>
      </c>
      <c r="BV754" s="81">
        <v>96</v>
      </c>
    </row>
    <row r="755" spans="67:74">
      <c r="BO755" s="82"/>
      <c r="BS755" s="81">
        <v>27</v>
      </c>
      <c r="BT755" s="82">
        <v>40359</v>
      </c>
      <c r="BU755" s="81">
        <v>10</v>
      </c>
      <c r="BV755" s="81">
        <v>91</v>
      </c>
    </row>
    <row r="756" spans="67:74">
      <c r="BO756" s="82"/>
      <c r="BS756" s="81">
        <v>27</v>
      </c>
      <c r="BT756" s="82">
        <v>40359</v>
      </c>
      <c r="BU756" s="81">
        <v>10</v>
      </c>
      <c r="BV756" s="81">
        <v>90</v>
      </c>
    </row>
    <row r="757" spans="67:74">
      <c r="BO757" s="82"/>
      <c r="BS757" s="81">
        <v>27</v>
      </c>
      <c r="BT757" s="82">
        <v>40359</v>
      </c>
      <c r="BU757" s="81">
        <v>10</v>
      </c>
      <c r="BV757" s="81">
        <v>90</v>
      </c>
    </row>
    <row r="758" spans="67:74">
      <c r="BO758" s="82"/>
      <c r="BS758" s="81">
        <v>27</v>
      </c>
      <c r="BT758" s="82">
        <v>40359</v>
      </c>
      <c r="BU758" s="81">
        <v>10</v>
      </c>
      <c r="BV758" s="81">
        <v>102</v>
      </c>
    </row>
    <row r="759" spans="67:74">
      <c r="BO759" s="82"/>
      <c r="BS759" s="81">
        <v>27</v>
      </c>
      <c r="BT759" s="82">
        <v>40359</v>
      </c>
      <c r="BU759" s="81">
        <v>10</v>
      </c>
      <c r="BV759" s="81">
        <v>103</v>
      </c>
    </row>
    <row r="760" spans="67:74">
      <c r="BO760" s="82"/>
      <c r="BS760" s="81">
        <v>27</v>
      </c>
      <c r="BT760" s="82">
        <v>40359</v>
      </c>
      <c r="BU760" s="81">
        <v>10</v>
      </c>
      <c r="BV760" s="81">
        <v>93</v>
      </c>
    </row>
    <row r="761" spans="67:74">
      <c r="BO761" s="82"/>
      <c r="BS761" s="81">
        <v>27</v>
      </c>
      <c r="BT761" s="82">
        <v>40359</v>
      </c>
      <c r="BU761" s="81">
        <v>10</v>
      </c>
      <c r="BV761" s="81">
        <v>98</v>
      </c>
    </row>
    <row r="762" spans="67:74">
      <c r="BO762" s="82"/>
      <c r="BS762" s="81">
        <v>27</v>
      </c>
      <c r="BT762" s="82">
        <v>40359</v>
      </c>
      <c r="BU762" s="81">
        <v>10</v>
      </c>
      <c r="BV762" s="81">
        <v>94</v>
      </c>
    </row>
    <row r="763" spans="67:74">
      <c r="BO763" s="82"/>
      <c r="BS763" s="81">
        <v>27</v>
      </c>
      <c r="BT763" s="82">
        <v>40359</v>
      </c>
      <c r="BU763" s="81">
        <v>10</v>
      </c>
      <c r="BV763" s="81">
        <v>86</v>
      </c>
    </row>
    <row r="764" spans="67:74">
      <c r="BO764" s="82"/>
      <c r="BS764" s="81">
        <v>27</v>
      </c>
      <c r="BT764" s="82">
        <v>40360</v>
      </c>
      <c r="BU764" s="81">
        <v>10</v>
      </c>
      <c r="BV764" s="81">
        <v>100</v>
      </c>
    </row>
    <row r="765" spans="67:74">
      <c r="BO765" s="82"/>
      <c r="BS765" s="81">
        <v>27</v>
      </c>
      <c r="BT765" s="82">
        <v>40360</v>
      </c>
      <c r="BU765" s="81">
        <v>10</v>
      </c>
      <c r="BV765" s="81">
        <v>98</v>
      </c>
    </row>
    <row r="766" spans="67:74">
      <c r="BO766" s="82"/>
      <c r="BS766" s="81">
        <v>27</v>
      </c>
      <c r="BT766" s="82">
        <v>40360</v>
      </c>
      <c r="BU766" s="81">
        <v>10</v>
      </c>
      <c r="BV766" s="81">
        <v>101</v>
      </c>
    </row>
    <row r="767" spans="67:74">
      <c r="BO767" s="82"/>
      <c r="BS767" s="81">
        <v>27</v>
      </c>
      <c r="BT767" s="82">
        <v>40360</v>
      </c>
      <c r="BU767" s="81">
        <v>10</v>
      </c>
      <c r="BV767" s="81">
        <v>90</v>
      </c>
    </row>
    <row r="768" spans="67:74">
      <c r="BO768" s="82"/>
      <c r="BS768" s="81">
        <v>27</v>
      </c>
      <c r="BT768" s="82">
        <v>40360</v>
      </c>
      <c r="BU768" s="81">
        <v>10</v>
      </c>
      <c r="BV768" s="81">
        <v>104</v>
      </c>
    </row>
    <row r="769" spans="67:74">
      <c r="BO769" s="82"/>
      <c r="BS769" s="81">
        <v>27</v>
      </c>
      <c r="BT769" s="82">
        <v>40360</v>
      </c>
      <c r="BU769" s="81">
        <v>10</v>
      </c>
      <c r="BV769" s="81">
        <v>91</v>
      </c>
    </row>
    <row r="770" spans="67:74">
      <c r="BO770" s="82"/>
      <c r="BS770" s="81">
        <v>27</v>
      </c>
      <c r="BT770" s="82">
        <v>40360</v>
      </c>
      <c r="BU770" s="81">
        <v>10</v>
      </c>
      <c r="BV770" s="81">
        <v>87</v>
      </c>
    </row>
    <row r="771" spans="67:74">
      <c r="BO771" s="82"/>
      <c r="BS771" s="81">
        <v>27</v>
      </c>
      <c r="BT771" s="82">
        <v>40360</v>
      </c>
      <c r="BU771" s="81">
        <v>10</v>
      </c>
      <c r="BV771" s="81">
        <v>91</v>
      </c>
    </row>
    <row r="772" spans="67:74">
      <c r="BO772" s="82"/>
      <c r="BS772" s="81">
        <v>27</v>
      </c>
      <c r="BT772" s="82">
        <v>40360</v>
      </c>
      <c r="BU772" s="81">
        <v>10</v>
      </c>
      <c r="BV772" s="81">
        <v>97</v>
      </c>
    </row>
    <row r="773" spans="67:74">
      <c r="BO773" s="82"/>
      <c r="BS773" s="81">
        <v>27</v>
      </c>
      <c r="BT773" s="82">
        <v>40360</v>
      </c>
      <c r="BU773" s="81">
        <v>10</v>
      </c>
      <c r="BV773" s="81">
        <v>101</v>
      </c>
    </row>
    <row r="774" spans="67:74">
      <c r="BO774" s="82"/>
      <c r="BS774" s="81">
        <v>27</v>
      </c>
      <c r="BT774" s="82">
        <v>40360</v>
      </c>
      <c r="BU774" s="81">
        <v>10</v>
      </c>
      <c r="BV774" s="81">
        <v>89</v>
      </c>
    </row>
    <row r="775" spans="67:74">
      <c r="BO775" s="82"/>
      <c r="BS775" s="81">
        <v>27</v>
      </c>
      <c r="BT775" s="82">
        <v>40360</v>
      </c>
      <c r="BU775" s="81">
        <v>10</v>
      </c>
      <c r="BV775" s="81">
        <v>97</v>
      </c>
    </row>
    <row r="776" spans="67:74">
      <c r="BO776" s="82"/>
      <c r="BS776" s="81">
        <v>27</v>
      </c>
      <c r="BT776" s="82">
        <v>40360</v>
      </c>
      <c r="BU776" s="81">
        <v>10</v>
      </c>
      <c r="BV776" s="81">
        <v>86</v>
      </c>
    </row>
    <row r="777" spans="67:74">
      <c r="BO777" s="82"/>
      <c r="BS777" s="81">
        <v>27</v>
      </c>
      <c r="BT777" s="82">
        <v>40360</v>
      </c>
      <c r="BU777" s="81">
        <v>10</v>
      </c>
      <c r="BV777" s="81">
        <v>84</v>
      </c>
    </row>
    <row r="778" spans="67:74">
      <c r="BO778" s="82"/>
      <c r="BS778" s="81">
        <v>27</v>
      </c>
      <c r="BT778" s="82">
        <v>40360</v>
      </c>
      <c r="BU778" s="81">
        <v>10</v>
      </c>
      <c r="BV778" s="81">
        <v>87</v>
      </c>
    </row>
    <row r="779" spans="67:74">
      <c r="BO779" s="82"/>
      <c r="BS779" s="81">
        <v>27</v>
      </c>
      <c r="BT779" s="82">
        <v>40360</v>
      </c>
      <c r="BU779" s="81">
        <v>10</v>
      </c>
      <c r="BV779" s="81">
        <v>105</v>
      </c>
    </row>
    <row r="780" spans="67:74">
      <c r="BO780" s="82"/>
      <c r="BS780" s="81">
        <v>27</v>
      </c>
      <c r="BT780" s="82">
        <v>40360</v>
      </c>
      <c r="BU780" s="81">
        <v>10</v>
      </c>
      <c r="BV780" s="81">
        <v>97</v>
      </c>
    </row>
    <row r="781" spans="67:74">
      <c r="BO781" s="82"/>
      <c r="BS781" s="81">
        <v>27</v>
      </c>
      <c r="BT781" s="82">
        <v>40360</v>
      </c>
      <c r="BU781" s="81">
        <v>10</v>
      </c>
      <c r="BV781" s="81">
        <v>96</v>
      </c>
    </row>
    <row r="782" spans="67:74">
      <c r="BO782" s="82"/>
      <c r="BS782" s="81">
        <v>27</v>
      </c>
      <c r="BT782" s="82">
        <v>40360</v>
      </c>
      <c r="BU782" s="81">
        <v>10</v>
      </c>
      <c r="BV782" s="81">
        <v>96</v>
      </c>
    </row>
    <row r="783" spans="67:74">
      <c r="BO783" s="82"/>
      <c r="BS783" s="81">
        <v>27</v>
      </c>
      <c r="BT783" s="82">
        <v>40360</v>
      </c>
      <c r="BU783" s="81">
        <v>10</v>
      </c>
      <c r="BV783" s="81">
        <v>101</v>
      </c>
    </row>
    <row r="784" spans="67:74">
      <c r="BO784" s="82"/>
      <c r="BS784" s="81">
        <v>27</v>
      </c>
      <c r="BT784" s="82">
        <v>40360</v>
      </c>
      <c r="BU784" s="81">
        <v>10</v>
      </c>
      <c r="BV784" s="81">
        <v>89</v>
      </c>
    </row>
    <row r="785" spans="67:74">
      <c r="BO785" s="82"/>
      <c r="BS785" s="81">
        <v>27</v>
      </c>
      <c r="BT785" s="82">
        <v>40360</v>
      </c>
      <c r="BU785" s="81">
        <v>10</v>
      </c>
      <c r="BV785" s="81">
        <v>109</v>
      </c>
    </row>
    <row r="786" spans="67:74">
      <c r="BO786" s="82"/>
      <c r="BS786" s="81">
        <v>27</v>
      </c>
      <c r="BT786" s="82">
        <v>40360</v>
      </c>
      <c r="BU786" s="81">
        <v>10</v>
      </c>
      <c r="BV786" s="81">
        <v>108</v>
      </c>
    </row>
    <row r="787" spans="67:74">
      <c r="BO787" s="82"/>
      <c r="BS787" s="81">
        <v>27</v>
      </c>
      <c r="BT787" s="82">
        <v>40360</v>
      </c>
      <c r="BU787" s="81">
        <v>10</v>
      </c>
      <c r="BV787" s="81">
        <v>96</v>
      </c>
    </row>
    <row r="788" spans="67:74">
      <c r="BO788" s="82"/>
      <c r="BS788" s="81">
        <v>27</v>
      </c>
      <c r="BT788" s="82">
        <v>40360</v>
      </c>
      <c r="BU788" s="81">
        <v>10</v>
      </c>
      <c r="BV788" s="81">
        <v>92</v>
      </c>
    </row>
    <row r="789" spans="67:74">
      <c r="BO789" s="82"/>
      <c r="BS789" s="81">
        <v>27</v>
      </c>
      <c r="BT789" s="82">
        <v>40360</v>
      </c>
      <c r="BU789" s="81">
        <v>10</v>
      </c>
      <c r="BV789" s="81">
        <v>104</v>
      </c>
    </row>
    <row r="790" spans="67:74">
      <c r="BO790" s="82"/>
      <c r="BS790" s="81">
        <v>27</v>
      </c>
      <c r="BT790" s="82">
        <v>40360</v>
      </c>
      <c r="BU790" s="81">
        <v>10</v>
      </c>
      <c r="BV790" s="81">
        <v>99</v>
      </c>
    </row>
    <row r="791" spans="67:74">
      <c r="BO791" s="82"/>
      <c r="BS791" s="81">
        <v>27</v>
      </c>
      <c r="BT791" s="82">
        <v>40360</v>
      </c>
      <c r="BU791" s="81">
        <v>10</v>
      </c>
      <c r="BV791" s="81">
        <v>92</v>
      </c>
    </row>
    <row r="792" spans="67:74">
      <c r="BO792" s="82"/>
      <c r="BS792" s="81">
        <v>27</v>
      </c>
      <c r="BT792" s="82">
        <v>40360</v>
      </c>
      <c r="BU792" s="81">
        <v>10</v>
      </c>
      <c r="BV792" s="81">
        <v>103</v>
      </c>
    </row>
    <row r="793" spans="67:74">
      <c r="BO793" s="82"/>
      <c r="BS793" s="81">
        <v>27</v>
      </c>
      <c r="BT793" s="82">
        <v>40360</v>
      </c>
      <c r="BU793" s="81">
        <v>10</v>
      </c>
      <c r="BV793" s="81">
        <v>95</v>
      </c>
    </row>
    <row r="794" spans="67:74">
      <c r="BO794" s="82"/>
      <c r="BS794" s="81">
        <v>27</v>
      </c>
      <c r="BT794" s="82">
        <v>40360</v>
      </c>
      <c r="BU794" s="81">
        <v>10</v>
      </c>
      <c r="BV794" s="81">
        <v>102</v>
      </c>
    </row>
    <row r="795" spans="67:74">
      <c r="BO795" s="82"/>
      <c r="BS795" s="81">
        <v>27</v>
      </c>
      <c r="BT795" s="82">
        <v>40360</v>
      </c>
      <c r="BU795" s="81">
        <v>10</v>
      </c>
      <c r="BV795" s="81">
        <v>96</v>
      </c>
    </row>
    <row r="796" spans="67:74">
      <c r="BO796" s="82"/>
      <c r="BS796" s="81">
        <v>27</v>
      </c>
      <c r="BT796" s="82">
        <v>40360</v>
      </c>
      <c r="BU796" s="81">
        <v>10</v>
      </c>
      <c r="BV796" s="81">
        <v>95</v>
      </c>
    </row>
    <row r="797" spans="67:74">
      <c r="BO797" s="82"/>
      <c r="BS797" s="81">
        <v>27</v>
      </c>
      <c r="BT797" s="82">
        <v>40360</v>
      </c>
      <c r="BU797" s="81">
        <v>10</v>
      </c>
      <c r="BV797" s="81">
        <v>86</v>
      </c>
    </row>
    <row r="798" spans="67:74">
      <c r="BO798" s="82"/>
      <c r="BS798" s="81">
        <v>27</v>
      </c>
      <c r="BT798" s="82">
        <v>40360</v>
      </c>
      <c r="BU798" s="81">
        <v>10</v>
      </c>
      <c r="BV798" s="81">
        <v>99</v>
      </c>
    </row>
    <row r="799" spans="67:74">
      <c r="BO799" s="82"/>
      <c r="BS799" s="81">
        <v>27</v>
      </c>
      <c r="BT799" s="82">
        <v>40360</v>
      </c>
      <c r="BU799" s="81">
        <v>10</v>
      </c>
      <c r="BV799" s="81">
        <v>102</v>
      </c>
    </row>
    <row r="800" spans="67:74">
      <c r="BO800" s="82"/>
      <c r="BS800" s="81">
        <v>27</v>
      </c>
      <c r="BT800" s="82">
        <v>40360</v>
      </c>
      <c r="BU800" s="81">
        <v>10</v>
      </c>
      <c r="BV800" s="81">
        <v>100</v>
      </c>
    </row>
    <row r="801" spans="67:74">
      <c r="BO801" s="82"/>
      <c r="BS801" s="81">
        <v>27</v>
      </c>
      <c r="BT801" s="82">
        <v>40360</v>
      </c>
      <c r="BU801" s="81">
        <v>10</v>
      </c>
      <c r="BV801" s="81">
        <v>102</v>
      </c>
    </row>
    <row r="802" spans="67:74">
      <c r="BO802" s="82"/>
      <c r="BS802" s="81">
        <v>27</v>
      </c>
      <c r="BT802" s="82">
        <v>40360</v>
      </c>
      <c r="BU802" s="81">
        <v>10</v>
      </c>
      <c r="BV802" s="81">
        <v>92</v>
      </c>
    </row>
    <row r="803" spans="67:74">
      <c r="BO803" s="82"/>
      <c r="BS803" s="81">
        <v>27</v>
      </c>
      <c r="BT803" s="82">
        <v>40360</v>
      </c>
      <c r="BU803" s="81">
        <v>10</v>
      </c>
      <c r="BV803" s="81">
        <v>95</v>
      </c>
    </row>
    <row r="804" spans="67:74">
      <c r="BO804" s="82"/>
      <c r="BS804" s="81">
        <v>27</v>
      </c>
      <c r="BT804" s="82">
        <v>40360</v>
      </c>
      <c r="BU804" s="81">
        <v>10</v>
      </c>
      <c r="BV804" s="81">
        <v>85</v>
      </c>
    </row>
    <row r="805" spans="67:74">
      <c r="BO805" s="82"/>
      <c r="BS805" s="81">
        <v>27</v>
      </c>
      <c r="BT805" s="82">
        <v>40360</v>
      </c>
      <c r="BU805" s="81">
        <v>10</v>
      </c>
      <c r="BV805" s="81">
        <v>96</v>
      </c>
    </row>
    <row r="806" spans="67:74">
      <c r="BO806" s="82"/>
      <c r="BS806" s="81">
        <v>27</v>
      </c>
      <c r="BT806" s="82">
        <v>40360</v>
      </c>
      <c r="BU806" s="81">
        <v>10</v>
      </c>
      <c r="BV806" s="81">
        <v>101</v>
      </c>
    </row>
    <row r="807" spans="67:74">
      <c r="BO807" s="82"/>
      <c r="BS807" s="81">
        <v>27</v>
      </c>
      <c r="BT807" s="82">
        <v>40360</v>
      </c>
      <c r="BU807" s="81">
        <v>10</v>
      </c>
      <c r="BV807" s="81">
        <v>98</v>
      </c>
    </row>
    <row r="808" spans="67:74">
      <c r="BO808" s="82"/>
      <c r="BS808" s="81">
        <v>27</v>
      </c>
      <c r="BT808" s="82">
        <v>40360</v>
      </c>
      <c r="BU808" s="81">
        <v>10</v>
      </c>
      <c r="BV808" s="81">
        <v>103</v>
      </c>
    </row>
    <row r="809" spans="67:74">
      <c r="BO809" s="82"/>
      <c r="BS809" s="81">
        <v>27</v>
      </c>
      <c r="BT809" s="82">
        <v>40360</v>
      </c>
      <c r="BU809" s="81">
        <v>10</v>
      </c>
      <c r="BV809" s="81">
        <v>83</v>
      </c>
    </row>
    <row r="810" spans="67:74">
      <c r="BO810" s="82"/>
      <c r="BS810" s="81">
        <v>27</v>
      </c>
      <c r="BT810" s="82">
        <v>40361</v>
      </c>
      <c r="BU810" s="81">
        <v>10</v>
      </c>
      <c r="BV810" s="81">
        <v>96</v>
      </c>
    </row>
    <row r="811" spans="67:74">
      <c r="BO811" s="82"/>
      <c r="BS811" s="81">
        <v>27</v>
      </c>
      <c r="BT811" s="82">
        <v>40361</v>
      </c>
      <c r="BU811" s="81">
        <v>10</v>
      </c>
      <c r="BV811" s="81">
        <v>94</v>
      </c>
    </row>
    <row r="812" spans="67:74">
      <c r="BO812" s="82"/>
      <c r="BS812" s="81">
        <v>27</v>
      </c>
      <c r="BT812" s="82">
        <v>40361</v>
      </c>
      <c r="BU812" s="81">
        <v>10</v>
      </c>
      <c r="BV812" s="81">
        <v>100</v>
      </c>
    </row>
    <row r="813" spans="67:74">
      <c r="BO813" s="82"/>
      <c r="BS813" s="81">
        <v>27</v>
      </c>
      <c r="BT813" s="82">
        <v>40361</v>
      </c>
      <c r="BU813" s="81">
        <v>10</v>
      </c>
      <c r="BV813" s="81">
        <v>92</v>
      </c>
    </row>
    <row r="814" spans="67:74">
      <c r="BO814" s="82"/>
      <c r="BS814" s="81">
        <v>27</v>
      </c>
      <c r="BT814" s="82">
        <v>40361</v>
      </c>
      <c r="BU814" s="81">
        <v>10</v>
      </c>
      <c r="BV814" s="81">
        <v>101</v>
      </c>
    </row>
    <row r="815" spans="67:74">
      <c r="BO815" s="82"/>
      <c r="BS815" s="81">
        <v>27</v>
      </c>
      <c r="BT815" s="82">
        <v>40361</v>
      </c>
      <c r="BU815" s="81">
        <v>10</v>
      </c>
      <c r="BV815" s="81">
        <v>95</v>
      </c>
    </row>
    <row r="816" spans="67:74">
      <c r="BO816" s="82"/>
      <c r="BS816" s="81">
        <v>27</v>
      </c>
      <c r="BT816" s="82">
        <v>40361</v>
      </c>
      <c r="BU816" s="81">
        <v>10</v>
      </c>
      <c r="BV816" s="81">
        <v>96</v>
      </c>
    </row>
    <row r="817" spans="67:74">
      <c r="BO817" s="82"/>
      <c r="BS817" s="81">
        <v>27</v>
      </c>
      <c r="BT817" s="82">
        <v>40361</v>
      </c>
      <c r="BU817" s="81">
        <v>10</v>
      </c>
      <c r="BV817" s="81">
        <v>93</v>
      </c>
    </row>
    <row r="818" spans="67:74">
      <c r="BO818" s="82"/>
      <c r="BS818" s="81">
        <v>27</v>
      </c>
      <c r="BT818" s="82">
        <v>40361</v>
      </c>
      <c r="BU818" s="81">
        <v>10</v>
      </c>
      <c r="BV818" s="81">
        <v>79</v>
      </c>
    </row>
    <row r="819" spans="67:74">
      <c r="BO819" s="82"/>
      <c r="BS819" s="81">
        <v>27</v>
      </c>
      <c r="BT819" s="82">
        <v>40361</v>
      </c>
      <c r="BU819" s="81">
        <v>10</v>
      </c>
      <c r="BV819" s="81">
        <v>94</v>
      </c>
    </row>
    <row r="820" spans="67:74">
      <c r="BO820" s="82"/>
      <c r="BS820" s="81">
        <v>27</v>
      </c>
      <c r="BT820" s="82">
        <v>40361</v>
      </c>
      <c r="BU820" s="81">
        <v>10</v>
      </c>
      <c r="BV820" s="81">
        <v>79</v>
      </c>
    </row>
    <row r="821" spans="67:74">
      <c r="BO821" s="82"/>
      <c r="BS821" s="81">
        <v>27</v>
      </c>
      <c r="BT821" s="82">
        <v>40361</v>
      </c>
      <c r="BU821" s="81">
        <v>10</v>
      </c>
      <c r="BV821" s="81">
        <v>86</v>
      </c>
    </row>
    <row r="822" spans="67:74">
      <c r="BO822" s="82"/>
      <c r="BS822" s="81">
        <v>27</v>
      </c>
      <c r="BT822" s="82">
        <v>40362</v>
      </c>
      <c r="BU822" s="81">
        <v>10</v>
      </c>
      <c r="BV822" s="81">
        <v>92</v>
      </c>
    </row>
    <row r="823" spans="67:74">
      <c r="BO823" s="82"/>
      <c r="BS823" s="81">
        <v>27</v>
      </c>
      <c r="BT823" s="82">
        <v>40362</v>
      </c>
      <c r="BU823" s="81">
        <v>10</v>
      </c>
      <c r="BV823" s="81">
        <v>101</v>
      </c>
    </row>
    <row r="824" spans="67:74">
      <c r="BO824" s="82"/>
      <c r="BS824" s="81">
        <v>27</v>
      </c>
      <c r="BT824" s="82">
        <v>40362</v>
      </c>
      <c r="BU824" s="81">
        <v>10</v>
      </c>
      <c r="BV824" s="81">
        <v>95</v>
      </c>
    </row>
    <row r="825" spans="67:74">
      <c r="BO825" s="82"/>
      <c r="BS825" s="81">
        <v>27</v>
      </c>
      <c r="BT825" s="82">
        <v>40362</v>
      </c>
      <c r="BU825" s="81">
        <v>10</v>
      </c>
      <c r="BV825" s="81">
        <v>97</v>
      </c>
    </row>
    <row r="826" spans="67:74">
      <c r="BO826" s="82"/>
      <c r="BS826" s="81">
        <v>27</v>
      </c>
      <c r="BT826" s="82">
        <v>40362</v>
      </c>
      <c r="BU826" s="81">
        <v>10</v>
      </c>
      <c r="BV826" s="81">
        <v>101</v>
      </c>
    </row>
    <row r="827" spans="67:74">
      <c r="BO827" s="82"/>
      <c r="BS827" s="81">
        <v>27</v>
      </c>
      <c r="BT827" s="82">
        <v>40362</v>
      </c>
      <c r="BU827" s="81">
        <v>10</v>
      </c>
      <c r="BV827" s="81">
        <v>96</v>
      </c>
    </row>
    <row r="828" spans="67:74">
      <c r="BO828" s="82"/>
      <c r="BS828" s="81">
        <v>27</v>
      </c>
      <c r="BT828" s="82">
        <v>40362</v>
      </c>
      <c r="BU828" s="81">
        <v>10</v>
      </c>
      <c r="BV828" s="81">
        <v>98</v>
      </c>
    </row>
    <row r="829" spans="67:74">
      <c r="BO829" s="82"/>
      <c r="BS829" s="81">
        <v>27</v>
      </c>
      <c r="BT829" s="82">
        <v>40362</v>
      </c>
      <c r="BU829" s="81">
        <v>10</v>
      </c>
      <c r="BV829" s="81">
        <v>90</v>
      </c>
    </row>
    <row r="830" spans="67:74">
      <c r="BO830" s="82"/>
      <c r="BS830" s="81">
        <v>27</v>
      </c>
      <c r="BT830" s="82">
        <v>40362</v>
      </c>
      <c r="BU830" s="81">
        <v>10</v>
      </c>
      <c r="BV830" s="81">
        <v>99</v>
      </c>
    </row>
    <row r="831" spans="67:74">
      <c r="BO831" s="82"/>
      <c r="BS831" s="81">
        <v>27</v>
      </c>
      <c r="BT831" s="82">
        <v>40362</v>
      </c>
      <c r="BU831" s="81">
        <v>10</v>
      </c>
      <c r="BV831" s="81">
        <v>96</v>
      </c>
    </row>
    <row r="832" spans="67:74">
      <c r="BO832" s="82"/>
      <c r="BS832" s="81">
        <v>27</v>
      </c>
      <c r="BT832" s="82">
        <v>40362</v>
      </c>
      <c r="BU832" s="81">
        <v>10</v>
      </c>
      <c r="BV832" s="81">
        <v>94</v>
      </c>
    </row>
    <row r="833" spans="67:74">
      <c r="BO833" s="82"/>
      <c r="BS833" s="81">
        <v>27</v>
      </c>
      <c r="BT833" s="82">
        <v>40362</v>
      </c>
      <c r="BU833" s="81">
        <v>10</v>
      </c>
      <c r="BV833" s="81">
        <v>99</v>
      </c>
    </row>
    <row r="834" spans="67:74">
      <c r="BO834" s="82"/>
      <c r="BS834" s="81">
        <v>27</v>
      </c>
      <c r="BT834" s="82">
        <v>40362</v>
      </c>
      <c r="BU834" s="81">
        <v>10</v>
      </c>
      <c r="BV834" s="81">
        <v>99</v>
      </c>
    </row>
    <row r="835" spans="67:74">
      <c r="BO835" s="82"/>
      <c r="BS835" s="81">
        <v>27</v>
      </c>
      <c r="BT835" s="82">
        <v>40362</v>
      </c>
      <c r="BU835" s="81">
        <v>10</v>
      </c>
      <c r="BV835" s="81">
        <v>86</v>
      </c>
    </row>
    <row r="836" spans="67:74">
      <c r="BO836" s="82"/>
      <c r="BS836" s="81">
        <v>27</v>
      </c>
      <c r="BT836" s="82">
        <v>40362</v>
      </c>
      <c r="BU836" s="81">
        <v>10</v>
      </c>
      <c r="BV836" s="81">
        <v>94</v>
      </c>
    </row>
    <row r="837" spans="67:74">
      <c r="BO837" s="82"/>
      <c r="BS837" s="81">
        <v>27</v>
      </c>
      <c r="BT837" s="82">
        <v>40362</v>
      </c>
      <c r="BU837" s="81">
        <v>10</v>
      </c>
      <c r="BV837" s="81">
        <v>89</v>
      </c>
    </row>
    <row r="838" spans="67:74">
      <c r="BO838" s="82"/>
      <c r="BS838" s="81">
        <v>27</v>
      </c>
      <c r="BT838" s="82">
        <v>40362</v>
      </c>
      <c r="BU838" s="81">
        <v>10</v>
      </c>
      <c r="BV838" s="81">
        <v>98</v>
      </c>
    </row>
    <row r="839" spans="67:74">
      <c r="BO839" s="82"/>
      <c r="BS839" s="81">
        <v>27</v>
      </c>
      <c r="BT839" s="82">
        <v>40362</v>
      </c>
      <c r="BU839" s="81">
        <v>10</v>
      </c>
      <c r="BV839" s="81">
        <v>83</v>
      </c>
    </row>
    <row r="840" spans="67:74">
      <c r="BO840" s="82"/>
      <c r="BS840" s="81">
        <v>27</v>
      </c>
      <c r="BT840" s="82">
        <v>40362</v>
      </c>
      <c r="BU840" s="81">
        <v>10</v>
      </c>
      <c r="BV840" s="81">
        <v>102</v>
      </c>
    </row>
    <row r="841" spans="67:74">
      <c r="BO841" s="82"/>
      <c r="BS841" s="81">
        <v>27</v>
      </c>
      <c r="BT841" s="82">
        <v>40362</v>
      </c>
      <c r="BU841" s="81">
        <v>10</v>
      </c>
      <c r="BV841" s="81">
        <v>84</v>
      </c>
    </row>
    <row r="842" spans="67:74">
      <c r="BO842" s="82"/>
      <c r="BS842" s="81">
        <v>27</v>
      </c>
      <c r="BT842" s="82">
        <v>40363</v>
      </c>
      <c r="BU842" s="81">
        <v>10</v>
      </c>
      <c r="BV842" s="81">
        <v>96</v>
      </c>
    </row>
    <row r="843" spans="67:74">
      <c r="BO843" s="82"/>
      <c r="BS843" s="81">
        <v>27</v>
      </c>
      <c r="BT843" s="82">
        <v>40363</v>
      </c>
      <c r="BU843" s="81">
        <v>10</v>
      </c>
      <c r="BV843" s="81">
        <v>99</v>
      </c>
    </row>
    <row r="844" spans="67:74">
      <c r="BO844" s="82"/>
      <c r="BS844" s="81">
        <v>27</v>
      </c>
      <c r="BT844" s="82">
        <v>40363</v>
      </c>
      <c r="BU844" s="81">
        <v>10</v>
      </c>
      <c r="BV844" s="81">
        <v>102</v>
      </c>
    </row>
    <row r="845" spans="67:74">
      <c r="BO845" s="82"/>
      <c r="BS845" s="81">
        <v>27</v>
      </c>
      <c r="BT845" s="82">
        <v>40363</v>
      </c>
      <c r="BU845" s="81">
        <v>10</v>
      </c>
      <c r="BV845" s="81">
        <v>92</v>
      </c>
    </row>
    <row r="846" spans="67:74">
      <c r="BO846" s="82"/>
      <c r="BS846" s="81">
        <v>27</v>
      </c>
      <c r="BT846" s="82">
        <v>40363</v>
      </c>
      <c r="BU846" s="81">
        <v>10</v>
      </c>
      <c r="BV846" s="81">
        <v>92</v>
      </c>
    </row>
    <row r="847" spans="67:74">
      <c r="BO847" s="82"/>
      <c r="BS847" s="81">
        <v>27</v>
      </c>
      <c r="BT847" s="82">
        <v>40363</v>
      </c>
      <c r="BU847" s="81">
        <v>10</v>
      </c>
      <c r="BV847" s="81">
        <v>106</v>
      </c>
    </row>
    <row r="848" spans="67:74">
      <c r="BO848" s="82"/>
      <c r="BS848" s="81">
        <v>27</v>
      </c>
      <c r="BT848" s="82">
        <v>40363</v>
      </c>
      <c r="BU848" s="81">
        <v>10</v>
      </c>
      <c r="BV848" s="81">
        <v>95</v>
      </c>
    </row>
    <row r="849" spans="67:74">
      <c r="BO849" s="82"/>
      <c r="BS849" s="81">
        <v>27</v>
      </c>
      <c r="BT849" s="82">
        <v>40363</v>
      </c>
      <c r="BU849" s="81">
        <v>10</v>
      </c>
      <c r="BV849" s="81">
        <v>101</v>
      </c>
    </row>
    <row r="850" spans="67:74">
      <c r="BO850" s="82"/>
      <c r="BS850" s="81">
        <v>27</v>
      </c>
      <c r="BT850" s="82">
        <v>40363</v>
      </c>
      <c r="BU850" s="81">
        <v>10</v>
      </c>
      <c r="BV850" s="81">
        <v>99</v>
      </c>
    </row>
    <row r="851" spans="67:74">
      <c r="BO851" s="82"/>
      <c r="BS851" s="81">
        <v>27</v>
      </c>
      <c r="BT851" s="82">
        <v>40363</v>
      </c>
      <c r="BU851" s="81">
        <v>10</v>
      </c>
      <c r="BV851" s="81">
        <v>104</v>
      </c>
    </row>
    <row r="852" spans="67:74">
      <c r="BO852" s="82"/>
      <c r="BS852" s="81">
        <v>27</v>
      </c>
      <c r="BT852" s="82">
        <v>40363</v>
      </c>
      <c r="BU852" s="81">
        <v>10</v>
      </c>
      <c r="BV852" s="81">
        <v>104</v>
      </c>
    </row>
    <row r="853" spans="67:74">
      <c r="BO853" s="82"/>
      <c r="BS853" s="81">
        <v>27</v>
      </c>
      <c r="BT853" s="82">
        <v>40363</v>
      </c>
      <c r="BU853" s="81">
        <v>10</v>
      </c>
      <c r="BV853" s="81">
        <v>104</v>
      </c>
    </row>
    <row r="854" spans="67:74">
      <c r="BO854" s="82"/>
      <c r="BS854" s="81">
        <v>27</v>
      </c>
      <c r="BT854" s="82">
        <v>40363</v>
      </c>
      <c r="BU854" s="81">
        <v>10</v>
      </c>
      <c r="BV854" s="81">
        <v>95</v>
      </c>
    </row>
    <row r="855" spans="67:74">
      <c r="BO855" s="82"/>
      <c r="BS855" s="81">
        <v>27</v>
      </c>
      <c r="BT855" s="82">
        <v>40363</v>
      </c>
      <c r="BU855" s="81">
        <v>10</v>
      </c>
      <c r="BV855" s="81">
        <v>87</v>
      </c>
    </row>
    <row r="856" spans="67:74">
      <c r="BO856" s="82"/>
      <c r="BS856" s="81">
        <v>27</v>
      </c>
      <c r="BT856" s="82">
        <v>40363</v>
      </c>
      <c r="BU856" s="81">
        <v>10</v>
      </c>
      <c r="BV856" s="81">
        <v>97</v>
      </c>
    </row>
    <row r="857" spans="67:74">
      <c r="BO857" s="82"/>
      <c r="BS857" s="81">
        <v>27</v>
      </c>
      <c r="BT857" s="82">
        <v>40363</v>
      </c>
      <c r="BU857" s="81">
        <v>10</v>
      </c>
      <c r="BV857" s="81">
        <v>100</v>
      </c>
    </row>
    <row r="858" spans="67:74">
      <c r="BO858" s="82"/>
      <c r="BS858" s="81">
        <v>27</v>
      </c>
      <c r="BT858" s="82">
        <v>40363</v>
      </c>
      <c r="BU858" s="81">
        <v>10</v>
      </c>
      <c r="BV858" s="81">
        <v>104</v>
      </c>
    </row>
    <row r="859" spans="67:74">
      <c r="BO859" s="82"/>
      <c r="BS859" s="81">
        <v>27</v>
      </c>
      <c r="BT859" s="82">
        <v>40363</v>
      </c>
      <c r="BU859" s="81">
        <v>10</v>
      </c>
      <c r="BV859" s="81">
        <v>99</v>
      </c>
    </row>
    <row r="860" spans="67:74">
      <c r="BO860" s="82"/>
      <c r="BS860" s="81">
        <v>27</v>
      </c>
      <c r="BT860" s="82">
        <v>40363</v>
      </c>
      <c r="BU860" s="81">
        <v>10</v>
      </c>
      <c r="BV860" s="81">
        <v>104</v>
      </c>
    </row>
    <row r="861" spans="67:74">
      <c r="BO861" s="82"/>
      <c r="BS861" s="81">
        <v>27</v>
      </c>
      <c r="BT861" s="82">
        <v>40363</v>
      </c>
      <c r="BU861" s="81">
        <v>10</v>
      </c>
      <c r="BV861" s="81">
        <v>98</v>
      </c>
    </row>
    <row r="862" spans="67:74">
      <c r="BO862" s="82"/>
      <c r="BS862" s="81">
        <v>27</v>
      </c>
      <c r="BT862" s="82">
        <v>40363</v>
      </c>
      <c r="BU862" s="81">
        <v>10</v>
      </c>
      <c r="BV862" s="81">
        <v>89</v>
      </c>
    </row>
    <row r="863" spans="67:74">
      <c r="BO863" s="82"/>
      <c r="BS863" s="81">
        <v>27</v>
      </c>
      <c r="BT863" s="82">
        <v>40363</v>
      </c>
      <c r="BU863" s="81">
        <v>10</v>
      </c>
      <c r="BV863" s="81">
        <v>96</v>
      </c>
    </row>
    <row r="864" spans="67:74">
      <c r="BO864" s="82"/>
      <c r="BS864" s="81">
        <v>27</v>
      </c>
      <c r="BT864" s="82">
        <v>40363</v>
      </c>
      <c r="BU864" s="81">
        <v>10</v>
      </c>
      <c r="BV864" s="81">
        <v>93</v>
      </c>
    </row>
    <row r="865" spans="67:74">
      <c r="BO865" s="82"/>
      <c r="BS865" s="81">
        <v>27</v>
      </c>
      <c r="BT865" s="82">
        <v>40363</v>
      </c>
      <c r="BU865" s="81">
        <v>10</v>
      </c>
      <c r="BV865" s="81">
        <v>99</v>
      </c>
    </row>
    <row r="866" spans="67:74">
      <c r="BO866" s="82"/>
      <c r="BS866" s="81">
        <v>27</v>
      </c>
      <c r="BT866" s="82">
        <v>40363</v>
      </c>
      <c r="BU866" s="81">
        <v>10</v>
      </c>
      <c r="BV866" s="81">
        <v>102</v>
      </c>
    </row>
    <row r="867" spans="67:74">
      <c r="BO867" s="82"/>
      <c r="BS867" s="81">
        <v>27</v>
      </c>
      <c r="BT867" s="82">
        <v>40363</v>
      </c>
      <c r="BU867" s="81">
        <v>10</v>
      </c>
      <c r="BV867" s="81">
        <v>83</v>
      </c>
    </row>
    <row r="868" spans="67:74">
      <c r="BO868" s="82"/>
      <c r="BS868" s="81">
        <v>27</v>
      </c>
      <c r="BT868" s="82">
        <v>40363</v>
      </c>
      <c r="BU868" s="81">
        <v>10</v>
      </c>
      <c r="BV868" s="81">
        <v>76</v>
      </c>
    </row>
    <row r="869" spans="67:74">
      <c r="BO869" s="82"/>
      <c r="BS869" s="81">
        <v>27</v>
      </c>
      <c r="BT869" s="82">
        <v>40363</v>
      </c>
      <c r="BU869" s="81">
        <v>10</v>
      </c>
      <c r="BV869" s="81">
        <v>99</v>
      </c>
    </row>
    <row r="870" spans="67:74">
      <c r="BO870" s="82"/>
      <c r="BS870" s="81">
        <v>27</v>
      </c>
      <c r="BT870" s="82">
        <v>40363</v>
      </c>
      <c r="BU870" s="81">
        <v>10</v>
      </c>
      <c r="BV870" s="81">
        <v>100</v>
      </c>
    </row>
    <row r="871" spans="67:74">
      <c r="BO871" s="82"/>
      <c r="BS871" s="81">
        <v>27</v>
      </c>
      <c r="BT871" s="82">
        <v>40363</v>
      </c>
      <c r="BU871" s="81">
        <v>10</v>
      </c>
      <c r="BV871" s="81">
        <v>106</v>
      </c>
    </row>
    <row r="872" spans="67:74">
      <c r="BO872" s="82"/>
      <c r="BS872" s="81">
        <v>28</v>
      </c>
      <c r="BT872" s="82">
        <v>40364</v>
      </c>
      <c r="BU872" s="81">
        <v>10</v>
      </c>
      <c r="BV872" s="81">
        <v>88</v>
      </c>
    </row>
    <row r="873" spans="67:74">
      <c r="BO873" s="82"/>
      <c r="BS873" s="81">
        <v>28</v>
      </c>
      <c r="BT873" s="82">
        <v>40364</v>
      </c>
      <c r="BU873" s="81">
        <v>10</v>
      </c>
      <c r="BV873" s="81">
        <v>98</v>
      </c>
    </row>
    <row r="874" spans="67:74">
      <c r="BO874" s="82"/>
      <c r="BS874" s="81">
        <v>28</v>
      </c>
      <c r="BT874" s="82">
        <v>40364</v>
      </c>
      <c r="BU874" s="81">
        <v>10</v>
      </c>
      <c r="BV874" s="81">
        <v>101</v>
      </c>
    </row>
    <row r="875" spans="67:74">
      <c r="BO875" s="82"/>
      <c r="BS875" s="81">
        <v>28</v>
      </c>
      <c r="BT875" s="82">
        <v>40364</v>
      </c>
      <c r="BU875" s="81">
        <v>10</v>
      </c>
      <c r="BV875" s="81">
        <v>89</v>
      </c>
    </row>
    <row r="876" spans="67:74">
      <c r="BO876" s="82"/>
      <c r="BS876" s="81">
        <v>28</v>
      </c>
      <c r="BT876" s="82">
        <v>40364</v>
      </c>
      <c r="BU876" s="81">
        <v>10</v>
      </c>
      <c r="BV876" s="81">
        <v>97</v>
      </c>
    </row>
    <row r="877" spans="67:74">
      <c r="BO877" s="82"/>
      <c r="BS877" s="81">
        <v>28</v>
      </c>
      <c r="BT877" s="82">
        <v>40364</v>
      </c>
      <c r="BU877" s="81">
        <v>10</v>
      </c>
      <c r="BV877" s="81">
        <v>102</v>
      </c>
    </row>
    <row r="878" spans="67:74">
      <c r="BO878" s="82"/>
      <c r="BS878" s="81">
        <v>28</v>
      </c>
      <c r="BT878" s="82">
        <v>40364</v>
      </c>
      <c r="BU878" s="81">
        <v>10</v>
      </c>
      <c r="BV878" s="81">
        <v>101</v>
      </c>
    </row>
    <row r="879" spans="67:74">
      <c r="BO879" s="82"/>
      <c r="BS879" s="81">
        <v>28</v>
      </c>
      <c r="BT879" s="82">
        <v>40364</v>
      </c>
      <c r="BU879" s="81">
        <v>10</v>
      </c>
      <c r="BV879" s="81">
        <v>106</v>
      </c>
    </row>
    <row r="880" spans="67:74">
      <c r="BO880" s="82"/>
      <c r="BS880" s="81">
        <v>28</v>
      </c>
      <c r="BT880" s="82">
        <v>40364</v>
      </c>
      <c r="BU880" s="81">
        <v>10</v>
      </c>
      <c r="BV880" s="81">
        <v>98</v>
      </c>
    </row>
    <row r="881" spans="67:74">
      <c r="BO881" s="82"/>
      <c r="BS881" s="81">
        <v>28</v>
      </c>
      <c r="BT881" s="82">
        <v>40364</v>
      </c>
      <c r="BU881" s="81">
        <v>10</v>
      </c>
      <c r="BV881" s="81">
        <v>99</v>
      </c>
    </row>
    <row r="882" spans="67:74">
      <c r="BO882" s="82"/>
      <c r="BS882" s="81">
        <v>28</v>
      </c>
      <c r="BT882" s="82">
        <v>40364</v>
      </c>
      <c r="BU882" s="81">
        <v>10</v>
      </c>
      <c r="BV882" s="81">
        <v>102</v>
      </c>
    </row>
    <row r="883" spans="67:74">
      <c r="BO883" s="82"/>
      <c r="BS883" s="81">
        <v>28</v>
      </c>
      <c r="BT883" s="82">
        <v>40364</v>
      </c>
      <c r="BU883" s="81">
        <v>10</v>
      </c>
      <c r="BV883" s="81">
        <v>109</v>
      </c>
    </row>
    <row r="884" spans="67:74">
      <c r="BO884" s="82"/>
      <c r="BS884" s="81">
        <v>28</v>
      </c>
      <c r="BT884" s="82">
        <v>40364</v>
      </c>
      <c r="BU884" s="81">
        <v>10</v>
      </c>
      <c r="BV884" s="81">
        <v>98</v>
      </c>
    </row>
    <row r="885" spans="67:74">
      <c r="BO885" s="82"/>
      <c r="BS885" s="81">
        <v>28</v>
      </c>
      <c r="BT885" s="82">
        <v>40364</v>
      </c>
      <c r="BU885" s="81">
        <v>10</v>
      </c>
      <c r="BV885" s="81">
        <v>96</v>
      </c>
    </row>
    <row r="886" spans="67:74">
      <c r="BO886" s="82"/>
      <c r="BS886" s="81">
        <v>28</v>
      </c>
      <c r="BT886" s="82">
        <v>40364</v>
      </c>
      <c r="BU886" s="81">
        <v>10</v>
      </c>
      <c r="BV886" s="81">
        <v>92</v>
      </c>
    </row>
    <row r="887" spans="67:74">
      <c r="BO887" s="82"/>
      <c r="BS887" s="81">
        <v>28</v>
      </c>
      <c r="BT887" s="82">
        <v>40364</v>
      </c>
      <c r="BU887" s="81">
        <v>10</v>
      </c>
      <c r="BV887" s="81">
        <v>92</v>
      </c>
    </row>
    <row r="888" spans="67:74">
      <c r="BO888" s="82"/>
      <c r="BS888" s="81">
        <v>28</v>
      </c>
      <c r="BT888" s="82">
        <v>40364</v>
      </c>
      <c r="BU888" s="81">
        <v>10</v>
      </c>
      <c r="BV888" s="81">
        <v>91</v>
      </c>
    </row>
    <row r="889" spans="67:74">
      <c r="BO889" s="82"/>
      <c r="BS889" s="81">
        <v>28</v>
      </c>
      <c r="BT889" s="82">
        <v>40364</v>
      </c>
      <c r="BU889" s="81">
        <v>10</v>
      </c>
      <c r="BV889" s="81">
        <v>103</v>
      </c>
    </row>
    <row r="890" spans="67:74">
      <c r="BO890" s="82"/>
      <c r="BS890" s="81">
        <v>28</v>
      </c>
      <c r="BT890" s="82">
        <v>40364</v>
      </c>
      <c r="BU890" s="81">
        <v>10</v>
      </c>
      <c r="BV890" s="81">
        <v>93</v>
      </c>
    </row>
    <row r="891" spans="67:74">
      <c r="BO891" s="82"/>
      <c r="BS891" s="81">
        <v>28</v>
      </c>
      <c r="BT891" s="82">
        <v>40364</v>
      </c>
      <c r="BU891" s="81">
        <v>10</v>
      </c>
      <c r="BV891" s="81">
        <v>95</v>
      </c>
    </row>
    <row r="892" spans="67:74">
      <c r="BO892" s="82"/>
      <c r="BS892" s="81">
        <v>28</v>
      </c>
      <c r="BT892" s="82">
        <v>40364</v>
      </c>
      <c r="BU892" s="81">
        <v>10</v>
      </c>
      <c r="BV892" s="81">
        <v>87</v>
      </c>
    </row>
    <row r="893" spans="67:74">
      <c r="BO893" s="82"/>
      <c r="BS893" s="81">
        <v>28</v>
      </c>
      <c r="BT893" s="82">
        <v>40364</v>
      </c>
      <c r="BU893" s="81">
        <v>10</v>
      </c>
      <c r="BV893" s="81">
        <v>97</v>
      </c>
    </row>
    <row r="894" spans="67:74">
      <c r="BO894" s="82"/>
      <c r="BS894" s="81">
        <v>28</v>
      </c>
      <c r="BT894" s="82">
        <v>40364</v>
      </c>
      <c r="BU894" s="81">
        <v>10</v>
      </c>
      <c r="BV894" s="81">
        <v>98</v>
      </c>
    </row>
    <row r="895" spans="67:74">
      <c r="BO895" s="82"/>
      <c r="BS895" s="81">
        <v>28</v>
      </c>
      <c r="BT895" s="82">
        <v>40365</v>
      </c>
      <c r="BU895" s="81">
        <v>10</v>
      </c>
      <c r="BV895" s="81">
        <v>99</v>
      </c>
    </row>
    <row r="896" spans="67:74">
      <c r="BO896" s="82"/>
      <c r="BS896" s="81">
        <v>28</v>
      </c>
      <c r="BT896" s="82">
        <v>40365</v>
      </c>
      <c r="BU896" s="81">
        <v>10</v>
      </c>
      <c r="BV896" s="81">
        <v>92</v>
      </c>
    </row>
    <row r="897" spans="67:74">
      <c r="BO897" s="82"/>
      <c r="BS897" s="81">
        <v>28</v>
      </c>
      <c r="BT897" s="82">
        <v>40365</v>
      </c>
      <c r="BU897" s="81">
        <v>10</v>
      </c>
      <c r="BV897" s="81">
        <v>75</v>
      </c>
    </row>
    <row r="898" spans="67:74">
      <c r="BO898" s="82"/>
      <c r="BS898" s="81">
        <v>28</v>
      </c>
      <c r="BT898" s="82">
        <v>40365</v>
      </c>
      <c r="BU898" s="81">
        <v>10</v>
      </c>
      <c r="BV898" s="81">
        <v>93</v>
      </c>
    </row>
    <row r="899" spans="67:74">
      <c r="BO899" s="82"/>
      <c r="BS899" s="81">
        <v>28</v>
      </c>
      <c r="BT899" s="82">
        <v>40365</v>
      </c>
      <c r="BU899" s="81">
        <v>10</v>
      </c>
      <c r="BV899" s="81">
        <v>95</v>
      </c>
    </row>
    <row r="900" spans="67:74">
      <c r="BO900" s="82"/>
      <c r="BS900" s="81">
        <v>28</v>
      </c>
      <c r="BT900" s="82">
        <v>40365</v>
      </c>
      <c r="BU900" s="81">
        <v>10</v>
      </c>
      <c r="BV900" s="81">
        <v>105</v>
      </c>
    </row>
    <row r="901" spans="67:74">
      <c r="BO901" s="82"/>
      <c r="BS901" s="81">
        <v>28</v>
      </c>
      <c r="BT901" s="82">
        <v>40365</v>
      </c>
      <c r="BU901" s="81">
        <v>10</v>
      </c>
      <c r="BV901" s="81">
        <v>96</v>
      </c>
    </row>
    <row r="902" spans="67:74">
      <c r="BO902" s="82"/>
      <c r="BS902" s="81">
        <v>28</v>
      </c>
      <c r="BT902" s="82">
        <v>40365</v>
      </c>
      <c r="BU902" s="81">
        <v>10</v>
      </c>
      <c r="BV902" s="81">
        <v>91</v>
      </c>
    </row>
    <row r="903" spans="67:74">
      <c r="BO903" s="82"/>
      <c r="BS903" s="81">
        <v>28</v>
      </c>
      <c r="BT903" s="82">
        <v>40365</v>
      </c>
      <c r="BU903" s="81">
        <v>10</v>
      </c>
      <c r="BV903" s="81">
        <v>96</v>
      </c>
    </row>
    <row r="904" spans="67:74">
      <c r="BO904" s="82"/>
      <c r="BS904" s="81">
        <v>28</v>
      </c>
      <c r="BT904" s="82">
        <v>40365</v>
      </c>
      <c r="BU904" s="81">
        <v>10</v>
      </c>
      <c r="BV904" s="81">
        <v>94</v>
      </c>
    </row>
    <row r="905" spans="67:74">
      <c r="BO905" s="82"/>
      <c r="BS905" s="81">
        <v>28</v>
      </c>
      <c r="BT905" s="82">
        <v>40365</v>
      </c>
      <c r="BU905" s="81">
        <v>10</v>
      </c>
      <c r="BV905" s="81">
        <v>88</v>
      </c>
    </row>
    <row r="906" spans="67:74">
      <c r="BO906" s="82"/>
      <c r="BS906" s="81">
        <v>28</v>
      </c>
      <c r="BT906" s="82">
        <v>40365</v>
      </c>
      <c r="BU906" s="81">
        <v>10</v>
      </c>
      <c r="BV906" s="81">
        <v>95</v>
      </c>
    </row>
    <row r="907" spans="67:74">
      <c r="BO907" s="82"/>
      <c r="BS907" s="81">
        <v>28</v>
      </c>
      <c r="BT907" s="82">
        <v>40365</v>
      </c>
      <c r="BU907" s="81">
        <v>10</v>
      </c>
      <c r="BV907" s="81">
        <v>91</v>
      </c>
    </row>
    <row r="908" spans="67:74">
      <c r="BO908" s="82"/>
      <c r="BS908" s="81">
        <v>28</v>
      </c>
      <c r="BT908" s="82">
        <v>40365</v>
      </c>
      <c r="BU908" s="81">
        <v>10</v>
      </c>
      <c r="BV908" s="81">
        <v>92</v>
      </c>
    </row>
    <row r="909" spans="67:74">
      <c r="BO909" s="82"/>
      <c r="BS909" s="81">
        <v>28</v>
      </c>
      <c r="BT909" s="82">
        <v>40365</v>
      </c>
      <c r="BU909" s="81">
        <v>10</v>
      </c>
      <c r="BV909" s="81">
        <v>91</v>
      </c>
    </row>
    <row r="910" spans="67:74">
      <c r="BO910" s="82"/>
      <c r="BS910" s="81">
        <v>28</v>
      </c>
      <c r="BT910" s="82">
        <v>40365</v>
      </c>
      <c r="BU910" s="81">
        <v>10</v>
      </c>
      <c r="BV910" s="81">
        <v>87</v>
      </c>
    </row>
    <row r="911" spans="67:74">
      <c r="BO911" s="82"/>
      <c r="BS911" s="81">
        <v>28</v>
      </c>
      <c r="BT911" s="82">
        <v>40366</v>
      </c>
      <c r="BU911" s="81">
        <v>10</v>
      </c>
      <c r="BV911" s="81">
        <v>99</v>
      </c>
    </row>
    <row r="912" spans="67:74">
      <c r="BO912" s="82"/>
      <c r="BS912" s="81">
        <v>28</v>
      </c>
      <c r="BT912" s="82">
        <v>40366</v>
      </c>
      <c r="BU912" s="81">
        <v>10</v>
      </c>
      <c r="BV912" s="81">
        <v>109</v>
      </c>
    </row>
    <row r="913" spans="67:74">
      <c r="BO913" s="82"/>
      <c r="BS913" s="81">
        <v>28</v>
      </c>
      <c r="BT913" s="82">
        <v>40366</v>
      </c>
      <c r="BU913" s="81">
        <v>10</v>
      </c>
      <c r="BV913" s="81">
        <v>97</v>
      </c>
    </row>
    <row r="914" spans="67:74">
      <c r="BO914" s="82"/>
      <c r="BS914" s="81">
        <v>28</v>
      </c>
      <c r="BT914" s="82">
        <v>40366</v>
      </c>
      <c r="BU914" s="81">
        <v>10</v>
      </c>
      <c r="BV914" s="81">
        <v>103</v>
      </c>
    </row>
    <row r="915" spans="67:74">
      <c r="BO915" s="82"/>
      <c r="BS915" s="81">
        <v>28</v>
      </c>
      <c r="BT915" s="82">
        <v>40366</v>
      </c>
      <c r="BU915" s="81">
        <v>10</v>
      </c>
      <c r="BV915" s="81">
        <v>90</v>
      </c>
    </row>
    <row r="916" spans="67:74">
      <c r="BO916" s="82"/>
      <c r="BS916" s="81">
        <v>28</v>
      </c>
      <c r="BT916" s="82">
        <v>40366</v>
      </c>
      <c r="BU916" s="81">
        <v>10</v>
      </c>
      <c r="BV916" s="81">
        <v>99</v>
      </c>
    </row>
    <row r="917" spans="67:74">
      <c r="BO917" s="82"/>
      <c r="BS917" s="81">
        <v>28</v>
      </c>
      <c r="BT917" s="82">
        <v>40366</v>
      </c>
      <c r="BU917" s="81">
        <v>10</v>
      </c>
      <c r="BV917" s="81">
        <v>102</v>
      </c>
    </row>
    <row r="918" spans="67:74">
      <c r="BO918" s="82"/>
      <c r="BS918" s="81">
        <v>28</v>
      </c>
      <c r="BT918" s="82">
        <v>40366</v>
      </c>
      <c r="BU918" s="81">
        <v>10</v>
      </c>
      <c r="BV918" s="81">
        <v>101</v>
      </c>
    </row>
    <row r="919" spans="67:74">
      <c r="BO919" s="82"/>
      <c r="BS919" s="81">
        <v>28</v>
      </c>
      <c r="BT919" s="82">
        <v>40366</v>
      </c>
      <c r="BU919" s="81">
        <v>10</v>
      </c>
      <c r="BV919" s="81">
        <v>97</v>
      </c>
    </row>
    <row r="920" spans="67:74">
      <c r="BO920" s="82"/>
      <c r="BS920" s="81">
        <v>28</v>
      </c>
      <c r="BT920" s="82">
        <v>40366</v>
      </c>
      <c r="BU920" s="81">
        <v>10</v>
      </c>
      <c r="BV920" s="81">
        <v>103</v>
      </c>
    </row>
    <row r="921" spans="67:74">
      <c r="BO921" s="82"/>
      <c r="BS921" s="81">
        <v>28</v>
      </c>
      <c r="BT921" s="82">
        <v>40366</v>
      </c>
      <c r="BU921" s="81">
        <v>10</v>
      </c>
      <c r="BV921" s="81">
        <v>99</v>
      </c>
    </row>
    <row r="922" spans="67:74">
      <c r="BO922" s="82"/>
      <c r="BS922" s="81">
        <v>28</v>
      </c>
      <c r="BT922" s="82">
        <v>40366</v>
      </c>
      <c r="BU922" s="81">
        <v>10</v>
      </c>
      <c r="BV922" s="81">
        <v>95</v>
      </c>
    </row>
    <row r="923" spans="67:74">
      <c r="BO923" s="82"/>
      <c r="BS923" s="81">
        <v>28</v>
      </c>
      <c r="BT923" s="82">
        <v>40366</v>
      </c>
      <c r="BU923" s="81">
        <v>10</v>
      </c>
      <c r="BV923" s="81">
        <v>95</v>
      </c>
    </row>
    <row r="924" spans="67:74">
      <c r="BO924" s="82"/>
      <c r="BS924" s="81">
        <v>28</v>
      </c>
      <c r="BT924" s="82">
        <v>40366</v>
      </c>
      <c r="BU924" s="81">
        <v>10</v>
      </c>
      <c r="BV924" s="81">
        <v>97</v>
      </c>
    </row>
    <row r="925" spans="67:74">
      <c r="BO925" s="82"/>
      <c r="BS925" s="81">
        <v>28</v>
      </c>
      <c r="BT925" s="82">
        <v>40366</v>
      </c>
      <c r="BU925" s="81">
        <v>10</v>
      </c>
      <c r="BV925" s="81">
        <v>93</v>
      </c>
    </row>
    <row r="926" spans="67:74">
      <c r="BO926" s="82"/>
      <c r="BS926" s="81">
        <v>28</v>
      </c>
      <c r="BT926" s="82">
        <v>40366</v>
      </c>
      <c r="BU926" s="81">
        <v>10</v>
      </c>
      <c r="BV926" s="81">
        <v>98</v>
      </c>
    </row>
    <row r="927" spans="67:74">
      <c r="BO927" s="82"/>
      <c r="BS927" s="81">
        <v>28</v>
      </c>
      <c r="BT927" s="82">
        <v>40366</v>
      </c>
      <c r="BU927" s="81">
        <v>10</v>
      </c>
      <c r="BV927" s="81">
        <v>101</v>
      </c>
    </row>
    <row r="928" spans="67:74">
      <c r="BO928" s="82"/>
      <c r="BS928" s="81">
        <v>28</v>
      </c>
      <c r="BT928" s="82">
        <v>40366</v>
      </c>
      <c r="BU928" s="81">
        <v>10</v>
      </c>
      <c r="BV928" s="81">
        <v>91</v>
      </c>
    </row>
    <row r="929" spans="67:74">
      <c r="BO929" s="82"/>
      <c r="BS929" s="81">
        <v>28</v>
      </c>
      <c r="BT929" s="82">
        <v>40367</v>
      </c>
      <c r="BU929" s="81">
        <v>10</v>
      </c>
      <c r="BV929" s="81">
        <v>93</v>
      </c>
    </row>
    <row r="930" spans="67:74">
      <c r="BO930" s="82"/>
      <c r="BS930" s="81">
        <v>28</v>
      </c>
      <c r="BT930" s="82">
        <v>40367</v>
      </c>
      <c r="BU930" s="81">
        <v>10</v>
      </c>
      <c r="BV930" s="81">
        <v>100</v>
      </c>
    </row>
    <row r="931" spans="67:74">
      <c r="BO931" s="82"/>
      <c r="BS931" s="81">
        <v>28</v>
      </c>
      <c r="BT931" s="82">
        <v>40367</v>
      </c>
      <c r="BU931" s="81">
        <v>10</v>
      </c>
      <c r="BV931" s="81">
        <v>113</v>
      </c>
    </row>
    <row r="932" spans="67:74">
      <c r="BO932" s="82"/>
      <c r="BS932" s="81">
        <v>28</v>
      </c>
      <c r="BT932" s="82">
        <v>40367</v>
      </c>
      <c r="BU932" s="81">
        <v>10</v>
      </c>
      <c r="BV932" s="81">
        <v>87</v>
      </c>
    </row>
    <row r="933" spans="67:74">
      <c r="BO933" s="82"/>
      <c r="BS933" s="81">
        <v>28</v>
      </c>
      <c r="BT933" s="82">
        <v>40367</v>
      </c>
      <c r="BU933" s="81">
        <v>10</v>
      </c>
      <c r="BV933" s="81">
        <v>99</v>
      </c>
    </row>
    <row r="934" spans="67:74">
      <c r="BO934" s="82"/>
      <c r="BS934" s="81">
        <v>28</v>
      </c>
      <c r="BT934" s="82">
        <v>40367</v>
      </c>
      <c r="BU934" s="81">
        <v>10</v>
      </c>
      <c r="BV934" s="81">
        <v>89</v>
      </c>
    </row>
    <row r="935" spans="67:74">
      <c r="BO935" s="82"/>
      <c r="BS935" s="81">
        <v>28</v>
      </c>
      <c r="BT935" s="82">
        <v>40367</v>
      </c>
      <c r="BU935" s="81">
        <v>10</v>
      </c>
      <c r="BV935" s="81">
        <v>96</v>
      </c>
    </row>
    <row r="936" spans="67:74">
      <c r="BO936" s="82"/>
      <c r="BS936" s="81">
        <v>28</v>
      </c>
      <c r="BT936" s="82">
        <v>40367</v>
      </c>
      <c r="BU936" s="81">
        <v>10</v>
      </c>
      <c r="BV936" s="81">
        <v>106</v>
      </c>
    </row>
    <row r="937" spans="67:74">
      <c r="BO937" s="82"/>
      <c r="BS937" s="81">
        <v>28</v>
      </c>
      <c r="BT937" s="82">
        <v>40367</v>
      </c>
      <c r="BU937" s="81">
        <v>10</v>
      </c>
      <c r="BV937" s="81">
        <v>101</v>
      </c>
    </row>
    <row r="938" spans="67:74">
      <c r="BO938" s="82"/>
      <c r="BS938" s="81">
        <v>28</v>
      </c>
      <c r="BT938" s="82">
        <v>40367</v>
      </c>
      <c r="BU938" s="81">
        <v>10</v>
      </c>
      <c r="BV938" s="81">
        <v>101</v>
      </c>
    </row>
    <row r="939" spans="67:74">
      <c r="BO939" s="82"/>
      <c r="BS939" s="81">
        <v>28</v>
      </c>
      <c r="BT939" s="82">
        <v>40367</v>
      </c>
      <c r="BU939" s="81">
        <v>10</v>
      </c>
      <c r="BV939" s="81">
        <v>90</v>
      </c>
    </row>
    <row r="940" spans="67:74">
      <c r="BO940" s="82"/>
      <c r="BS940" s="81">
        <v>28</v>
      </c>
      <c r="BT940" s="82">
        <v>40367</v>
      </c>
      <c r="BU940" s="81">
        <v>10</v>
      </c>
      <c r="BV940" s="81">
        <v>90</v>
      </c>
    </row>
    <row r="941" spans="67:74">
      <c r="BO941" s="82"/>
      <c r="BS941" s="81">
        <v>28</v>
      </c>
      <c r="BT941" s="82">
        <v>40367</v>
      </c>
      <c r="BU941" s="81">
        <v>10</v>
      </c>
      <c r="BV941" s="81">
        <v>90</v>
      </c>
    </row>
    <row r="942" spans="67:74">
      <c r="BO942" s="82"/>
      <c r="BS942" s="81">
        <v>28</v>
      </c>
      <c r="BT942" s="82">
        <v>40367</v>
      </c>
      <c r="BU942" s="81">
        <v>10</v>
      </c>
      <c r="BV942" s="81">
        <v>87</v>
      </c>
    </row>
    <row r="943" spans="67:74">
      <c r="BO943" s="82"/>
      <c r="BS943" s="81">
        <v>28</v>
      </c>
      <c r="BT943" s="82">
        <v>40367</v>
      </c>
      <c r="BU943" s="81">
        <v>10</v>
      </c>
      <c r="BV943" s="81">
        <v>85</v>
      </c>
    </row>
    <row r="944" spans="67:74">
      <c r="BO944" s="82"/>
      <c r="BS944" s="81">
        <v>28</v>
      </c>
      <c r="BT944" s="82">
        <v>40367</v>
      </c>
      <c r="BU944" s="81">
        <v>10</v>
      </c>
      <c r="BV944" s="81">
        <v>96</v>
      </c>
    </row>
    <row r="945" spans="67:74">
      <c r="BO945" s="82"/>
      <c r="BS945" s="81">
        <v>28</v>
      </c>
      <c r="BT945" s="82">
        <v>40369</v>
      </c>
      <c r="BU945" s="81">
        <v>10</v>
      </c>
      <c r="BV945" s="81">
        <v>91</v>
      </c>
    </row>
    <row r="946" spans="67:74">
      <c r="BO946" s="82"/>
      <c r="BS946" s="81">
        <v>28</v>
      </c>
      <c r="BT946" s="82">
        <v>40369</v>
      </c>
      <c r="BU946" s="81">
        <v>10</v>
      </c>
      <c r="BV946" s="81">
        <v>96</v>
      </c>
    </row>
    <row r="947" spans="67:74">
      <c r="BO947" s="82"/>
      <c r="BS947" s="81">
        <v>28</v>
      </c>
      <c r="BT947" s="82">
        <v>40369</v>
      </c>
      <c r="BU947" s="81">
        <v>10</v>
      </c>
      <c r="BV947" s="81">
        <v>101</v>
      </c>
    </row>
    <row r="948" spans="67:74">
      <c r="BO948" s="82"/>
      <c r="BS948" s="81">
        <v>28</v>
      </c>
      <c r="BT948" s="82">
        <v>40369</v>
      </c>
      <c r="BU948" s="81">
        <v>10</v>
      </c>
      <c r="BV948" s="81">
        <v>103</v>
      </c>
    </row>
    <row r="949" spans="67:74">
      <c r="BO949" s="82"/>
      <c r="BS949" s="81">
        <v>28</v>
      </c>
      <c r="BT949" s="82">
        <v>40369</v>
      </c>
      <c r="BU949" s="81">
        <v>10</v>
      </c>
      <c r="BV949" s="81">
        <v>90</v>
      </c>
    </row>
    <row r="950" spans="67:74">
      <c r="BO950" s="82"/>
      <c r="BS950" s="81">
        <v>28</v>
      </c>
      <c r="BT950" s="82">
        <v>40369</v>
      </c>
      <c r="BU950" s="81">
        <v>10</v>
      </c>
      <c r="BV950" s="81">
        <v>106</v>
      </c>
    </row>
    <row r="951" spans="67:74">
      <c r="BO951" s="82"/>
      <c r="BS951" s="81">
        <v>28</v>
      </c>
      <c r="BT951" s="82">
        <v>40369</v>
      </c>
      <c r="BU951" s="81">
        <v>10</v>
      </c>
      <c r="BV951" s="81">
        <v>103</v>
      </c>
    </row>
    <row r="952" spans="67:74">
      <c r="BO952" s="82"/>
      <c r="BS952" s="81">
        <v>28</v>
      </c>
      <c r="BT952" s="82">
        <v>40369</v>
      </c>
      <c r="BU952" s="81">
        <v>10</v>
      </c>
      <c r="BV952" s="81">
        <v>93</v>
      </c>
    </row>
    <row r="953" spans="67:74">
      <c r="BO953" s="82"/>
      <c r="BS953" s="81">
        <v>28</v>
      </c>
      <c r="BT953" s="82">
        <v>40369</v>
      </c>
      <c r="BU953" s="81">
        <v>10</v>
      </c>
      <c r="BV953" s="81">
        <v>100</v>
      </c>
    </row>
    <row r="954" spans="67:74">
      <c r="BO954" s="82"/>
      <c r="BS954" s="81">
        <v>29</v>
      </c>
      <c r="BT954" s="82">
        <v>40373</v>
      </c>
      <c r="BU954" s="81">
        <v>10</v>
      </c>
      <c r="BV954" s="81">
        <v>105</v>
      </c>
    </row>
    <row r="955" spans="67:74">
      <c r="BO955" s="82"/>
      <c r="BS955" s="81">
        <v>29</v>
      </c>
      <c r="BT955" s="82">
        <v>40373</v>
      </c>
      <c r="BU955" s="81">
        <v>10</v>
      </c>
      <c r="BV955" s="81">
        <v>104</v>
      </c>
    </row>
    <row r="956" spans="67:74">
      <c r="BO956" s="82"/>
      <c r="BS956" s="81">
        <v>29</v>
      </c>
      <c r="BT956" s="82">
        <v>40374</v>
      </c>
      <c r="BU956" s="81">
        <v>10</v>
      </c>
      <c r="BV956" s="81">
        <v>96</v>
      </c>
    </row>
    <row r="957" spans="67:74">
      <c r="BO957" s="82"/>
      <c r="BS957" s="81">
        <v>29</v>
      </c>
      <c r="BT957" s="82">
        <v>40374</v>
      </c>
      <c r="BU957" s="81">
        <v>10</v>
      </c>
      <c r="BV957" s="81">
        <v>92</v>
      </c>
    </row>
    <row r="958" spans="67:74">
      <c r="BO958" s="82"/>
      <c r="BS958" s="81">
        <v>29</v>
      </c>
      <c r="BT958" s="82">
        <v>40375</v>
      </c>
      <c r="BU958" s="81">
        <v>10</v>
      </c>
      <c r="BV958" s="81">
        <v>94</v>
      </c>
    </row>
    <row r="959" spans="67:74">
      <c r="BO959" s="82"/>
      <c r="BS959" s="81">
        <v>29</v>
      </c>
      <c r="BT959" s="82">
        <v>40375</v>
      </c>
      <c r="BU959" s="81">
        <v>10</v>
      </c>
      <c r="BV959" s="81">
        <v>105</v>
      </c>
    </row>
    <row r="960" spans="67:74">
      <c r="BO960" s="82"/>
      <c r="BS960" s="81">
        <v>29</v>
      </c>
      <c r="BT960" s="82">
        <v>40376</v>
      </c>
      <c r="BU960" s="81">
        <v>10</v>
      </c>
      <c r="BV960" s="81">
        <v>105</v>
      </c>
    </row>
    <row r="961" spans="67:74">
      <c r="BO961" s="82"/>
      <c r="BS961" s="81">
        <v>29</v>
      </c>
      <c r="BT961" s="82">
        <v>40376</v>
      </c>
      <c r="BU961" s="81">
        <v>10</v>
      </c>
      <c r="BV961" s="81">
        <v>98</v>
      </c>
    </row>
    <row r="962" spans="67:74">
      <c r="BO962" s="82"/>
      <c r="BS962" s="81">
        <v>29</v>
      </c>
      <c r="BT962" s="82">
        <v>40376</v>
      </c>
      <c r="BU962" s="81">
        <v>10</v>
      </c>
      <c r="BV962" s="81">
        <v>100</v>
      </c>
    </row>
    <row r="963" spans="67:74">
      <c r="BO963" s="82"/>
      <c r="BS963" s="81">
        <v>29</v>
      </c>
      <c r="BT963" s="82">
        <v>40376</v>
      </c>
      <c r="BU963" s="81">
        <v>10</v>
      </c>
      <c r="BV963" s="81">
        <v>90</v>
      </c>
    </row>
    <row r="964" spans="67:74">
      <c r="BO964" s="82"/>
      <c r="BS964" s="81">
        <v>29</v>
      </c>
      <c r="BT964" s="82">
        <v>40376</v>
      </c>
      <c r="BU964" s="81">
        <v>10</v>
      </c>
      <c r="BV964" s="81">
        <v>79</v>
      </c>
    </row>
    <row r="965" spans="67:74">
      <c r="BO965" s="82"/>
      <c r="BS965" s="81">
        <v>29</v>
      </c>
      <c r="BT965" s="82">
        <v>40377</v>
      </c>
      <c r="BU965" s="81">
        <v>10</v>
      </c>
      <c r="BV965" s="81">
        <v>109</v>
      </c>
    </row>
    <row r="966" spans="67:74">
      <c r="BO966" s="82"/>
      <c r="BS966" s="81">
        <v>29</v>
      </c>
      <c r="BT966" s="82">
        <v>40377</v>
      </c>
      <c r="BU966" s="81">
        <v>10</v>
      </c>
      <c r="BV966" s="81">
        <v>90</v>
      </c>
    </row>
    <row r="967" spans="67:74">
      <c r="BO967" s="82"/>
      <c r="BS967" s="81">
        <v>29</v>
      </c>
      <c r="BT967" s="82">
        <v>40377</v>
      </c>
      <c r="BU967" s="81">
        <v>10</v>
      </c>
      <c r="BV967" s="81">
        <v>99</v>
      </c>
    </row>
    <row r="968" spans="67:74">
      <c r="BO968" s="82"/>
      <c r="BS968" s="81">
        <v>29</v>
      </c>
      <c r="BT968" s="82">
        <v>40377</v>
      </c>
      <c r="BU968" s="81">
        <v>10</v>
      </c>
      <c r="BV968" s="81">
        <v>88</v>
      </c>
    </row>
    <row r="969" spans="67:74">
      <c r="BO969" s="82"/>
      <c r="BS969" s="81">
        <v>30</v>
      </c>
      <c r="BT969" s="82">
        <v>40378</v>
      </c>
      <c r="BU969" s="81">
        <v>10</v>
      </c>
      <c r="BV969" s="81">
        <v>85</v>
      </c>
    </row>
    <row r="970" spans="67:74">
      <c r="BO970" s="82"/>
      <c r="BS970" s="81">
        <v>30</v>
      </c>
      <c r="BT970" s="82">
        <v>40379</v>
      </c>
      <c r="BU970" s="81">
        <v>10</v>
      </c>
      <c r="BV970" s="81">
        <v>99</v>
      </c>
    </row>
    <row r="971" spans="67:74">
      <c r="BO971" s="82"/>
      <c r="BS971" s="81">
        <v>30</v>
      </c>
      <c r="BT971" s="82">
        <v>40379</v>
      </c>
      <c r="BU971" s="81">
        <v>10</v>
      </c>
      <c r="BV971" s="81">
        <v>101</v>
      </c>
    </row>
    <row r="972" spans="67:74">
      <c r="BO972" s="82"/>
      <c r="BS972" s="81">
        <v>30</v>
      </c>
      <c r="BT972" s="82">
        <v>40379</v>
      </c>
      <c r="BU972" s="81">
        <v>10</v>
      </c>
      <c r="BV972" s="81">
        <v>93</v>
      </c>
    </row>
    <row r="973" spans="67:74">
      <c r="BO973" s="82"/>
      <c r="BS973" s="81">
        <v>30</v>
      </c>
      <c r="BT973" s="82">
        <v>40380</v>
      </c>
      <c r="BU973" s="81">
        <v>10</v>
      </c>
      <c r="BV973" s="81">
        <v>110</v>
      </c>
    </row>
    <row r="974" spans="67:74">
      <c r="BO974" s="82"/>
      <c r="BS974" s="81">
        <v>30</v>
      </c>
      <c r="BT974" s="82">
        <v>40380</v>
      </c>
      <c r="BU974" s="81">
        <v>10</v>
      </c>
      <c r="BV974" s="81">
        <v>103</v>
      </c>
    </row>
    <row r="975" spans="67:74">
      <c r="BO975" s="82"/>
      <c r="BS975" s="81">
        <v>30</v>
      </c>
      <c r="BT975" s="82">
        <v>40380</v>
      </c>
      <c r="BU975" s="81">
        <v>10</v>
      </c>
      <c r="BV975" s="81">
        <v>85</v>
      </c>
    </row>
    <row r="976" spans="67:74">
      <c r="BO976" s="82"/>
      <c r="BS976" s="81">
        <v>30</v>
      </c>
      <c r="BT976" s="82">
        <v>40381</v>
      </c>
      <c r="BU976" s="81">
        <v>10</v>
      </c>
      <c r="BV976" s="81">
        <v>103</v>
      </c>
    </row>
    <row r="977" spans="67:74">
      <c r="BO977" s="82"/>
      <c r="BS977" s="81">
        <v>30</v>
      </c>
      <c r="BT977" s="82">
        <v>40381</v>
      </c>
      <c r="BU977" s="81">
        <v>10</v>
      </c>
      <c r="BV977" s="81">
        <v>90</v>
      </c>
    </row>
    <row r="978" spans="67:74">
      <c r="BO978" s="82"/>
      <c r="BS978" s="81">
        <v>30</v>
      </c>
      <c r="BT978" s="82">
        <v>40383</v>
      </c>
      <c r="BU978" s="81">
        <v>10</v>
      </c>
      <c r="BV978" s="81">
        <v>99</v>
      </c>
    </row>
    <row r="979" spans="67:74">
      <c r="BO979" s="82"/>
    </row>
    <row r="980" spans="67:74">
      <c r="BO980" s="82"/>
    </row>
    <row r="981" spans="67:74">
      <c r="BO981" s="82"/>
    </row>
    <row r="982" spans="67:74">
      <c r="BO982" s="82"/>
    </row>
    <row r="983" spans="67:74">
      <c r="BO983" s="82"/>
    </row>
    <row r="984" spans="67:74">
      <c r="BO984" s="82"/>
    </row>
    <row r="985" spans="67:74">
      <c r="BO985" s="82"/>
    </row>
    <row r="986" spans="67:74">
      <c r="BO986" s="82"/>
    </row>
    <row r="987" spans="67:74">
      <c r="BO987" s="82"/>
    </row>
    <row r="988" spans="67:74">
      <c r="BO988" s="82"/>
    </row>
    <row r="989" spans="67:74">
      <c r="BO989" s="82"/>
    </row>
    <row r="990" spans="67:74">
      <c r="BO990" s="82"/>
    </row>
    <row r="991" spans="67:74">
      <c r="BO991" s="82"/>
    </row>
    <row r="992" spans="67:74">
      <c r="BO992" s="82"/>
    </row>
    <row r="993" spans="67:67">
      <c r="BO993" s="82"/>
    </row>
    <row r="994" spans="67:67">
      <c r="BO994" s="82"/>
    </row>
    <row r="995" spans="67:67">
      <c r="BO995" s="82"/>
    </row>
    <row r="996" spans="67:67">
      <c r="BO996" s="82"/>
    </row>
    <row r="997" spans="67:67">
      <c r="BO997" s="82"/>
    </row>
    <row r="998" spans="67:67">
      <c r="BO998" s="82"/>
    </row>
    <row r="999" spans="67:67">
      <c r="BO999" s="82"/>
    </row>
    <row r="1000" spans="67:67">
      <c r="BO1000" s="82"/>
    </row>
    <row r="1001" spans="67:67">
      <c r="BO1001" s="82"/>
    </row>
    <row r="1002" spans="67:67">
      <c r="BO1002" s="82"/>
    </row>
    <row r="1003" spans="67:67">
      <c r="BO1003" s="82"/>
    </row>
    <row r="1004" spans="67:67">
      <c r="BO1004" s="82"/>
    </row>
    <row r="1005" spans="67:67">
      <c r="BO1005" s="82"/>
    </row>
    <row r="1006" spans="67:67">
      <c r="BO1006" s="82"/>
    </row>
    <row r="1007" spans="67:67">
      <c r="BO1007" s="82"/>
    </row>
    <row r="1008" spans="67:67">
      <c r="BO1008" s="82"/>
    </row>
    <row r="1009" spans="67:67">
      <c r="BO1009" s="82"/>
    </row>
    <row r="1010" spans="67:67">
      <c r="BO1010" s="82"/>
    </row>
    <row r="1011" spans="67:67">
      <c r="BO1011" s="82"/>
    </row>
    <row r="1012" spans="67:67">
      <c r="BO1012" s="82"/>
    </row>
    <row r="1013" spans="67:67">
      <c r="BO1013" s="82"/>
    </row>
    <row r="1014" spans="67:67">
      <c r="BO1014" s="82"/>
    </row>
    <row r="1015" spans="67:67">
      <c r="BO1015" s="82"/>
    </row>
    <row r="1016" spans="67:67">
      <c r="BO1016" s="82"/>
    </row>
    <row r="1017" spans="67:67">
      <c r="BO1017" s="82"/>
    </row>
    <row r="1018" spans="67:67">
      <c r="BO1018" s="82"/>
    </row>
    <row r="1019" spans="67:67">
      <c r="BO1019" s="82"/>
    </row>
    <row r="1020" spans="67:67">
      <c r="BO1020" s="82"/>
    </row>
    <row r="1021" spans="67:67">
      <c r="BO1021" s="82"/>
    </row>
    <row r="1022" spans="67:67">
      <c r="BO1022" s="82"/>
    </row>
    <row r="1023" spans="67:67">
      <c r="BO1023" s="82"/>
    </row>
    <row r="1024" spans="67:67">
      <c r="BO1024" s="82"/>
    </row>
    <row r="1025" spans="67:67">
      <c r="BO1025" s="82"/>
    </row>
    <row r="1026" spans="67:67">
      <c r="BO1026" s="82"/>
    </row>
    <row r="1027" spans="67:67">
      <c r="BO1027" s="82"/>
    </row>
    <row r="1028" spans="67:67">
      <c r="BO1028" s="82"/>
    </row>
    <row r="1029" spans="67:67">
      <c r="BO1029" s="82"/>
    </row>
    <row r="1030" spans="67:67">
      <c r="BO1030" s="82"/>
    </row>
    <row r="1031" spans="67:67">
      <c r="BO1031" s="82"/>
    </row>
    <row r="1032" spans="67:67">
      <c r="BO1032" s="82"/>
    </row>
    <row r="1033" spans="67:67">
      <c r="BO1033" s="82"/>
    </row>
    <row r="1034" spans="67:67">
      <c r="BO1034" s="82"/>
    </row>
    <row r="1035" spans="67:67">
      <c r="BO1035" s="82"/>
    </row>
    <row r="1036" spans="67:67">
      <c r="BO1036" s="82"/>
    </row>
    <row r="1037" spans="67:67">
      <c r="BO1037" s="82"/>
    </row>
    <row r="1038" spans="67:67">
      <c r="BO1038" s="82"/>
    </row>
    <row r="1039" spans="67:67">
      <c r="BO1039" s="82"/>
    </row>
    <row r="1040" spans="67:67">
      <c r="BO1040" s="82"/>
    </row>
    <row r="1041" spans="67:67">
      <c r="BO1041" s="82"/>
    </row>
    <row r="1042" spans="67:67">
      <c r="BO1042" s="82"/>
    </row>
    <row r="1043" spans="67:67">
      <c r="BO1043" s="82"/>
    </row>
    <row r="1044" spans="67:67">
      <c r="BO1044" s="82"/>
    </row>
    <row r="1045" spans="67:67">
      <c r="BO1045" s="82"/>
    </row>
    <row r="1046" spans="67:67">
      <c r="BO1046" s="82"/>
    </row>
    <row r="1047" spans="67:67">
      <c r="BO1047" s="82"/>
    </row>
    <row r="1048" spans="67:67">
      <c r="BO1048" s="82"/>
    </row>
    <row r="1049" spans="67:67">
      <c r="BO1049" s="82"/>
    </row>
    <row r="1050" spans="67:67">
      <c r="BO1050" s="82"/>
    </row>
    <row r="1051" spans="67:67">
      <c r="BO1051" s="82"/>
    </row>
    <row r="1052" spans="67:67">
      <c r="BO1052" s="82"/>
    </row>
    <row r="1053" spans="67:67">
      <c r="BO1053" s="82"/>
    </row>
    <row r="1054" spans="67:67">
      <c r="BO1054" s="82"/>
    </row>
    <row r="1055" spans="67:67">
      <c r="BO1055" s="82"/>
    </row>
    <row r="1056" spans="67:67">
      <c r="BO1056" s="82"/>
    </row>
    <row r="1057" spans="67:67">
      <c r="BO1057" s="82"/>
    </row>
    <row r="1058" spans="67:67">
      <c r="BO1058" s="82"/>
    </row>
    <row r="1059" spans="67:67">
      <c r="BO1059" s="82"/>
    </row>
    <row r="1060" spans="67:67">
      <c r="BO1060" s="82"/>
    </row>
    <row r="1061" spans="67:67">
      <c r="BO1061" s="82"/>
    </row>
    <row r="1062" spans="67:67">
      <c r="BO1062" s="82"/>
    </row>
    <row r="1063" spans="67:67">
      <c r="BO1063" s="82"/>
    </row>
    <row r="1064" spans="67:67">
      <c r="BO1064" s="82"/>
    </row>
    <row r="1065" spans="67:67">
      <c r="BO1065" s="82"/>
    </row>
    <row r="1066" spans="67:67">
      <c r="BO1066" s="82"/>
    </row>
    <row r="1067" spans="67:67">
      <c r="BO1067" s="82"/>
    </row>
    <row r="1068" spans="67:67">
      <c r="BO1068" s="82"/>
    </row>
    <row r="1069" spans="67:67">
      <c r="BO1069" s="82"/>
    </row>
    <row r="1070" spans="67:67">
      <c r="BO1070" s="82"/>
    </row>
    <row r="1071" spans="67:67">
      <c r="BO1071" s="82"/>
    </row>
    <row r="1072" spans="67:67">
      <c r="BO1072" s="82"/>
    </row>
    <row r="1073" spans="67:67">
      <c r="BO1073" s="82"/>
    </row>
    <row r="1074" spans="67:67">
      <c r="BO1074" s="82"/>
    </row>
    <row r="1075" spans="67:67">
      <c r="BO1075" s="82"/>
    </row>
    <row r="1076" spans="67:67">
      <c r="BO1076" s="82"/>
    </row>
    <row r="1077" spans="67:67">
      <c r="BO1077" s="82"/>
    </row>
    <row r="1078" spans="67:67">
      <c r="BO1078" s="82"/>
    </row>
    <row r="1079" spans="67:67">
      <c r="BO1079" s="82"/>
    </row>
    <row r="1080" spans="67:67">
      <c r="BO1080" s="82"/>
    </row>
    <row r="1081" spans="67:67">
      <c r="BO1081" s="82"/>
    </row>
    <row r="1082" spans="67:67">
      <c r="BO1082" s="82"/>
    </row>
    <row r="1083" spans="67:67">
      <c r="BO1083" s="82"/>
    </row>
    <row r="1084" spans="67:67">
      <c r="BO1084" s="82"/>
    </row>
    <row r="1085" spans="67:67">
      <c r="BO1085" s="82"/>
    </row>
    <row r="1086" spans="67:67">
      <c r="BO1086" s="82"/>
    </row>
    <row r="1087" spans="67:67">
      <c r="BO1087" s="82"/>
    </row>
    <row r="1088" spans="67:67">
      <c r="BO1088" s="82"/>
    </row>
    <row r="1089" spans="67:67">
      <c r="BO1089" s="82"/>
    </row>
    <row r="1090" spans="67:67">
      <c r="BO1090" s="82"/>
    </row>
    <row r="1091" spans="67:67">
      <c r="BO1091" s="82"/>
    </row>
    <row r="1092" spans="67:67">
      <c r="BO1092" s="82"/>
    </row>
    <row r="1093" spans="67:67">
      <c r="BO1093" s="82"/>
    </row>
    <row r="1094" spans="67:67">
      <c r="BO1094" s="82"/>
    </row>
    <row r="1095" spans="67:67">
      <c r="BO1095" s="82"/>
    </row>
    <row r="1096" spans="67:67">
      <c r="BO1096" s="82"/>
    </row>
    <row r="1097" spans="67:67">
      <c r="BO1097" s="82"/>
    </row>
    <row r="1098" spans="67:67">
      <c r="BO1098" s="82"/>
    </row>
    <row r="1099" spans="67:67">
      <c r="BO1099" s="82"/>
    </row>
    <row r="1100" spans="67:67">
      <c r="BO1100" s="82"/>
    </row>
    <row r="1101" spans="67:67">
      <c r="BO1101" s="82"/>
    </row>
    <row r="1102" spans="67:67">
      <c r="BO1102" s="82"/>
    </row>
    <row r="1103" spans="67:67">
      <c r="BO1103" s="82"/>
    </row>
    <row r="1104" spans="67:67">
      <c r="BO1104" s="82"/>
    </row>
    <row r="1105" spans="67:67">
      <c r="BO1105" s="82"/>
    </row>
    <row r="1106" spans="67:67">
      <c r="BO1106" s="82"/>
    </row>
    <row r="1107" spans="67:67">
      <c r="BO1107" s="82"/>
    </row>
    <row r="1108" spans="67:67">
      <c r="BO1108" s="82"/>
    </row>
    <row r="1109" spans="67:67">
      <c r="BO1109" s="82"/>
    </row>
    <row r="1110" spans="67:67">
      <c r="BO1110" s="82"/>
    </row>
    <row r="1111" spans="67:67">
      <c r="BO1111" s="82"/>
    </row>
    <row r="1112" spans="67:67">
      <c r="BO1112" s="82"/>
    </row>
    <row r="1113" spans="67:67">
      <c r="BO1113" s="82"/>
    </row>
    <row r="1114" spans="67:67">
      <c r="BO1114" s="82"/>
    </row>
    <row r="1115" spans="67:67">
      <c r="BO1115" s="82"/>
    </row>
    <row r="1116" spans="67:67">
      <c r="BO1116" s="82"/>
    </row>
    <row r="1117" spans="67:67">
      <c r="BO1117" s="82"/>
    </row>
    <row r="1118" spans="67:67">
      <c r="BO1118" s="82"/>
    </row>
    <row r="1119" spans="67:67">
      <c r="BO1119" s="82"/>
    </row>
    <row r="1120" spans="67:67">
      <c r="BO1120" s="82"/>
    </row>
    <row r="1121" spans="67:67">
      <c r="BO1121" s="82"/>
    </row>
    <row r="1122" spans="67:67">
      <c r="BO1122" s="82"/>
    </row>
    <row r="1123" spans="67:67">
      <c r="BO1123" s="82"/>
    </row>
    <row r="1124" spans="67:67">
      <c r="BO1124" s="82"/>
    </row>
    <row r="1125" spans="67:67">
      <c r="BO1125" s="82"/>
    </row>
    <row r="1126" spans="67:67">
      <c r="BO1126" s="82"/>
    </row>
    <row r="1127" spans="67:67">
      <c r="BO1127" s="82"/>
    </row>
    <row r="1128" spans="67:67">
      <c r="BO1128" s="82"/>
    </row>
    <row r="1129" spans="67:67">
      <c r="BO1129" s="82"/>
    </row>
    <row r="1130" spans="67:67">
      <c r="BO1130" s="82"/>
    </row>
    <row r="1131" spans="67:67">
      <c r="BO1131" s="82"/>
    </row>
    <row r="1132" spans="67:67">
      <c r="BO1132" s="82"/>
    </row>
    <row r="1133" spans="67:67">
      <c r="BO1133" s="82"/>
    </row>
    <row r="1134" spans="67:67">
      <c r="BO1134" s="82"/>
    </row>
    <row r="1135" spans="67:67">
      <c r="BO1135" s="82"/>
    </row>
    <row r="1136" spans="67:67">
      <c r="BO1136" s="82"/>
    </row>
    <row r="1137" spans="67:67">
      <c r="BO1137" s="82"/>
    </row>
    <row r="1138" spans="67:67">
      <c r="BO1138" s="82"/>
    </row>
    <row r="1139" spans="67:67">
      <c r="BO1139" s="82"/>
    </row>
    <row r="1140" spans="67:67">
      <c r="BO1140" s="82"/>
    </row>
    <row r="1141" spans="67:67">
      <c r="BO1141" s="82"/>
    </row>
    <row r="1142" spans="67:67">
      <c r="BO1142" s="82"/>
    </row>
    <row r="1143" spans="67:67">
      <c r="BO1143" s="82"/>
    </row>
    <row r="1144" spans="67:67">
      <c r="BO1144" s="82"/>
    </row>
    <row r="1145" spans="67:67">
      <c r="BO1145" s="82"/>
    </row>
    <row r="1146" spans="67:67">
      <c r="BO1146" s="82"/>
    </row>
    <row r="1147" spans="67:67">
      <c r="BO1147" s="82"/>
    </row>
    <row r="1148" spans="67:67">
      <c r="BO1148" s="82"/>
    </row>
    <row r="1149" spans="67:67">
      <c r="BO1149" s="82"/>
    </row>
    <row r="1150" spans="67:67">
      <c r="BO1150" s="82"/>
    </row>
    <row r="1151" spans="67:67">
      <c r="BO1151" s="82"/>
    </row>
    <row r="1152" spans="67:67">
      <c r="BO1152" s="82"/>
    </row>
    <row r="1153" spans="67:67">
      <c r="BO1153" s="82"/>
    </row>
    <row r="1154" spans="67:67">
      <c r="BO1154" s="82"/>
    </row>
    <row r="1155" spans="67:67">
      <c r="BO1155" s="82"/>
    </row>
    <row r="1156" spans="67:67">
      <c r="BO1156" s="82"/>
    </row>
    <row r="1157" spans="67:67">
      <c r="BO1157" s="82"/>
    </row>
    <row r="1158" spans="67:67">
      <c r="BO1158" s="82"/>
    </row>
    <row r="1159" spans="67:67">
      <c r="BO1159" s="82"/>
    </row>
    <row r="1160" spans="67:67">
      <c r="BO1160" s="82"/>
    </row>
    <row r="1161" spans="67:67">
      <c r="BO1161" s="82"/>
    </row>
    <row r="1162" spans="67:67">
      <c r="BO1162" s="82"/>
    </row>
    <row r="1163" spans="67:67">
      <c r="BO1163" s="82"/>
    </row>
    <row r="1164" spans="67:67">
      <c r="BO1164" s="82"/>
    </row>
    <row r="1165" spans="67:67">
      <c r="BO1165" s="82"/>
    </row>
    <row r="1166" spans="67:67">
      <c r="BO1166" s="82"/>
    </row>
    <row r="1167" spans="67:67">
      <c r="BO1167" s="82"/>
    </row>
    <row r="1168" spans="67:67">
      <c r="BO1168" s="82"/>
    </row>
    <row r="1169" spans="67:67">
      <c r="BO1169" s="82"/>
    </row>
    <row r="1170" spans="67:67">
      <c r="BO1170" s="82"/>
    </row>
    <row r="1171" spans="67:67">
      <c r="BO1171" s="82"/>
    </row>
    <row r="1172" spans="67:67">
      <c r="BO1172" s="82"/>
    </row>
    <row r="1173" spans="67:67">
      <c r="BO1173" s="82"/>
    </row>
    <row r="1174" spans="67:67">
      <c r="BO1174" s="82"/>
    </row>
    <row r="1175" spans="67:67">
      <c r="BO1175" s="82"/>
    </row>
    <row r="1176" spans="67:67">
      <c r="BO1176" s="82"/>
    </row>
    <row r="1177" spans="67:67">
      <c r="BO1177" s="82"/>
    </row>
    <row r="1178" spans="67:67">
      <c r="BO1178" s="82"/>
    </row>
    <row r="1179" spans="67:67">
      <c r="BO1179" s="82"/>
    </row>
    <row r="1180" spans="67:67">
      <c r="BO1180" s="82"/>
    </row>
    <row r="1181" spans="67:67">
      <c r="BO1181" s="82"/>
    </row>
    <row r="1182" spans="67:67">
      <c r="BO1182" s="82"/>
    </row>
    <row r="1183" spans="67:67">
      <c r="BO1183" s="82"/>
    </row>
    <row r="1184" spans="67:67">
      <c r="BO1184" s="82"/>
    </row>
    <row r="1185" spans="67:67">
      <c r="BO1185" s="82"/>
    </row>
    <row r="1186" spans="67:67">
      <c r="BO1186" s="82"/>
    </row>
    <row r="1187" spans="67:67">
      <c r="BO1187" s="82"/>
    </row>
    <row r="1188" spans="67:67">
      <c r="BO1188" s="82"/>
    </row>
    <row r="1189" spans="67:67">
      <c r="BO1189" s="82"/>
    </row>
    <row r="1190" spans="67:67">
      <c r="BO1190" s="82"/>
    </row>
    <row r="1191" spans="67:67">
      <c r="BO1191" s="82"/>
    </row>
    <row r="1192" spans="67:67">
      <c r="BO1192" s="82"/>
    </row>
    <row r="1193" spans="67:67">
      <c r="BO1193" s="82"/>
    </row>
    <row r="1194" spans="67:67">
      <c r="BO1194" s="82"/>
    </row>
    <row r="1195" spans="67:67">
      <c r="BO1195" s="82"/>
    </row>
    <row r="1196" spans="67:67">
      <c r="BO1196" s="82"/>
    </row>
    <row r="1197" spans="67:67">
      <c r="BO1197" s="82"/>
    </row>
    <row r="1198" spans="67:67">
      <c r="BO1198" s="82"/>
    </row>
    <row r="1199" spans="67:67">
      <c r="BO1199" s="82"/>
    </row>
    <row r="1200" spans="67:67">
      <c r="BO1200" s="82"/>
    </row>
    <row r="1201" spans="67:67">
      <c r="BO1201" s="82"/>
    </row>
    <row r="1202" spans="67:67">
      <c r="BO1202" s="82"/>
    </row>
    <row r="1203" spans="67:67">
      <c r="BO1203" s="82"/>
    </row>
    <row r="1204" spans="67:67">
      <c r="BO1204" s="82"/>
    </row>
    <row r="1205" spans="67:67">
      <c r="BO1205" s="82"/>
    </row>
    <row r="1206" spans="67:67">
      <c r="BO1206" s="82"/>
    </row>
    <row r="1207" spans="67:67">
      <c r="BO1207" s="82"/>
    </row>
    <row r="1208" spans="67:67">
      <c r="BO1208" s="82"/>
    </row>
    <row r="1209" spans="67:67">
      <c r="BO1209" s="82"/>
    </row>
    <row r="1210" spans="67:67">
      <c r="BO1210" s="82"/>
    </row>
    <row r="1211" spans="67:67">
      <c r="BO1211" s="82"/>
    </row>
    <row r="1212" spans="67:67">
      <c r="BO1212" s="82"/>
    </row>
    <row r="1213" spans="67:67">
      <c r="BO1213" s="82"/>
    </row>
    <row r="1214" spans="67:67">
      <c r="BO1214" s="82"/>
    </row>
    <row r="1215" spans="67:67">
      <c r="BO1215" s="82"/>
    </row>
    <row r="1216" spans="67:67">
      <c r="BO1216" s="82"/>
    </row>
    <row r="1217" spans="67:67">
      <c r="BO1217" s="82"/>
    </row>
    <row r="1218" spans="67:67">
      <c r="BO1218" s="82"/>
    </row>
    <row r="1219" spans="67:67">
      <c r="BO1219" s="82"/>
    </row>
    <row r="1220" spans="67:67">
      <c r="BO1220" s="82"/>
    </row>
    <row r="1221" spans="67:67">
      <c r="BO1221" s="82"/>
    </row>
    <row r="1222" spans="67:67">
      <c r="BO1222" s="82"/>
    </row>
    <row r="1223" spans="67:67">
      <c r="BO1223" s="82"/>
    </row>
    <row r="1224" spans="67:67">
      <c r="BO1224" s="82"/>
    </row>
    <row r="1225" spans="67:67">
      <c r="BO1225" s="82"/>
    </row>
    <row r="1226" spans="67:67">
      <c r="BO1226" s="82"/>
    </row>
    <row r="1227" spans="67:67">
      <c r="BO1227" s="82"/>
    </row>
    <row r="1228" spans="67:67">
      <c r="BO1228" s="82"/>
    </row>
    <row r="1229" spans="67:67">
      <c r="BO1229" s="82"/>
    </row>
    <row r="1230" spans="67:67">
      <c r="BO1230" s="82"/>
    </row>
    <row r="1231" spans="67:67">
      <c r="BO1231" s="82"/>
    </row>
    <row r="1232" spans="67:67">
      <c r="BO1232" s="82"/>
    </row>
    <row r="1233" spans="67:67">
      <c r="BO1233" s="82"/>
    </row>
    <row r="1234" spans="67:67">
      <c r="BO1234" s="82"/>
    </row>
    <row r="1235" spans="67:67">
      <c r="BO1235" s="82"/>
    </row>
    <row r="1236" spans="67:67">
      <c r="BO1236" s="82"/>
    </row>
    <row r="1237" spans="67:67">
      <c r="BO1237" s="82"/>
    </row>
    <row r="1238" spans="67:67">
      <c r="BO1238" s="82"/>
    </row>
    <row r="1239" spans="67:67">
      <c r="BO1239" s="82"/>
    </row>
    <row r="1240" spans="67:67">
      <c r="BO1240" s="82"/>
    </row>
    <row r="1241" spans="67:67">
      <c r="BO1241" s="82"/>
    </row>
    <row r="1242" spans="67:67">
      <c r="BO1242" s="82"/>
    </row>
    <row r="1243" spans="67:67">
      <c r="BO1243" s="82"/>
    </row>
    <row r="1244" spans="67:67">
      <c r="BO1244" s="82"/>
    </row>
    <row r="1245" spans="67:67">
      <c r="BO1245" s="82"/>
    </row>
    <row r="1246" spans="67:67">
      <c r="BO1246" s="82"/>
    </row>
    <row r="1247" spans="67:67">
      <c r="BO1247" s="82"/>
    </row>
    <row r="1248" spans="67:67">
      <c r="BO1248" s="82"/>
    </row>
    <row r="1249" spans="67:67">
      <c r="BO1249" s="82"/>
    </row>
    <row r="1250" spans="67:67">
      <c r="BO1250" s="82"/>
    </row>
    <row r="1251" spans="67:67">
      <c r="BO1251" s="82"/>
    </row>
    <row r="1252" spans="67:67">
      <c r="BO1252" s="82"/>
    </row>
    <row r="1253" spans="67:67">
      <c r="BO1253" s="82"/>
    </row>
    <row r="1254" spans="67:67">
      <c r="BO1254" s="82"/>
    </row>
    <row r="1255" spans="67:67">
      <c r="BO1255" s="82"/>
    </row>
    <row r="1256" spans="67:67">
      <c r="BO1256" s="82"/>
    </row>
    <row r="1257" spans="67:67">
      <c r="BO1257" s="82"/>
    </row>
    <row r="1258" spans="67:67">
      <c r="BO1258" s="82"/>
    </row>
    <row r="1259" spans="67:67">
      <c r="BO1259" s="82"/>
    </row>
    <row r="1260" spans="67:67">
      <c r="BO1260" s="82"/>
    </row>
    <row r="1261" spans="67:67">
      <c r="BO1261" s="82"/>
    </row>
    <row r="1262" spans="67:67">
      <c r="BO1262" s="82"/>
    </row>
    <row r="1263" spans="67:67">
      <c r="BO1263" s="82"/>
    </row>
    <row r="1264" spans="67:67">
      <c r="BO1264" s="82"/>
    </row>
    <row r="1265" spans="67:67">
      <c r="BO1265" s="82"/>
    </row>
    <row r="1266" spans="67:67">
      <c r="BO1266" s="82"/>
    </row>
    <row r="1267" spans="67:67">
      <c r="BO1267" s="82"/>
    </row>
    <row r="1268" spans="67:67">
      <c r="BO1268" s="82"/>
    </row>
    <row r="1269" spans="67:67">
      <c r="BO1269" s="82"/>
    </row>
    <row r="1270" spans="67:67">
      <c r="BO1270" s="82"/>
    </row>
    <row r="1271" spans="67:67">
      <c r="BO1271" s="82"/>
    </row>
    <row r="1272" spans="67:67">
      <c r="BO1272" s="82"/>
    </row>
    <row r="1273" spans="67:67">
      <c r="BO1273" s="82"/>
    </row>
    <row r="1274" spans="67:67">
      <c r="BO1274" s="82"/>
    </row>
    <row r="1275" spans="67:67">
      <c r="BO1275" s="82"/>
    </row>
    <row r="1276" spans="67:67">
      <c r="BO1276" s="82"/>
    </row>
    <row r="1277" spans="67:67">
      <c r="BO1277" s="82"/>
    </row>
    <row r="1278" spans="67:67">
      <c r="BO1278" s="82"/>
    </row>
    <row r="1279" spans="67:67">
      <c r="BO1279" s="82"/>
    </row>
    <row r="1280" spans="67:67">
      <c r="BO1280" s="82"/>
    </row>
    <row r="1281" spans="67:67">
      <c r="BO1281" s="82"/>
    </row>
    <row r="1282" spans="67:67">
      <c r="BO1282" s="82"/>
    </row>
    <row r="1283" spans="67:67">
      <c r="BO1283" s="82"/>
    </row>
    <row r="1284" spans="67:67">
      <c r="BO1284" s="82"/>
    </row>
    <row r="1285" spans="67:67">
      <c r="BO1285" s="82"/>
    </row>
    <row r="1286" spans="67:67">
      <c r="BO1286" s="82"/>
    </row>
    <row r="1287" spans="67:67">
      <c r="BO1287" s="82"/>
    </row>
    <row r="1288" spans="67:67">
      <c r="BO1288" s="82"/>
    </row>
    <row r="1289" spans="67:67">
      <c r="BO1289" s="82"/>
    </row>
    <row r="1290" spans="67:67">
      <c r="BO1290" s="82"/>
    </row>
    <row r="1291" spans="67:67">
      <c r="BO1291" s="82"/>
    </row>
    <row r="1292" spans="67:67">
      <c r="BO1292" s="82"/>
    </row>
    <row r="1293" spans="67:67">
      <c r="BO1293" s="82"/>
    </row>
    <row r="1294" spans="67:67">
      <c r="BO1294" s="82"/>
    </row>
    <row r="1295" spans="67:67">
      <c r="BO1295" s="82"/>
    </row>
    <row r="1296" spans="67:67">
      <c r="BO1296" s="82"/>
    </row>
    <row r="1297" spans="67:67">
      <c r="BO1297" s="82"/>
    </row>
    <row r="1298" spans="67:67">
      <c r="BO1298" s="82"/>
    </row>
    <row r="1299" spans="67:67">
      <c r="BO1299" s="82"/>
    </row>
    <row r="1300" spans="67:67">
      <c r="BO1300" s="82"/>
    </row>
    <row r="1301" spans="67:67">
      <c r="BO1301" s="82"/>
    </row>
    <row r="1302" spans="67:67">
      <c r="BO1302" s="82"/>
    </row>
    <row r="1303" spans="67:67">
      <c r="BO1303" s="82"/>
    </row>
    <row r="1304" spans="67:67">
      <c r="BO1304" s="82"/>
    </row>
    <row r="1305" spans="67:67">
      <c r="BO1305" s="82"/>
    </row>
    <row r="1306" spans="67:67">
      <c r="BO1306" s="82"/>
    </row>
    <row r="1307" spans="67:67">
      <c r="BO1307" s="82"/>
    </row>
    <row r="1308" spans="67:67">
      <c r="BO1308" s="82"/>
    </row>
    <row r="1309" spans="67:67">
      <c r="BO1309" s="82"/>
    </row>
    <row r="1310" spans="67:67">
      <c r="BO1310" s="82"/>
    </row>
    <row r="1311" spans="67:67">
      <c r="BO1311" s="82"/>
    </row>
    <row r="1312" spans="67:67">
      <c r="BO1312" s="82"/>
    </row>
    <row r="1313" spans="67:67">
      <c r="BO1313" s="82"/>
    </row>
    <row r="1314" spans="67:67">
      <c r="BO1314" s="82"/>
    </row>
    <row r="1315" spans="67:67">
      <c r="BO1315" s="82"/>
    </row>
    <row r="1316" spans="67:67">
      <c r="BO1316" s="82"/>
    </row>
    <row r="1317" spans="67:67">
      <c r="BO1317" s="82"/>
    </row>
    <row r="1318" spans="67:67">
      <c r="BO1318" s="82"/>
    </row>
    <row r="1319" spans="67:67">
      <c r="BO1319" s="82"/>
    </row>
    <row r="1320" spans="67:67">
      <c r="BO1320" s="82"/>
    </row>
    <row r="1321" spans="67:67">
      <c r="BO1321" s="82"/>
    </row>
    <row r="1322" spans="67:67">
      <c r="BO1322" s="82"/>
    </row>
    <row r="1323" spans="67:67">
      <c r="BO1323" s="82"/>
    </row>
    <row r="1324" spans="67:67">
      <c r="BO1324" s="82"/>
    </row>
    <row r="1325" spans="67:67">
      <c r="BO1325" s="82"/>
    </row>
    <row r="1326" spans="67:67">
      <c r="BO1326" s="82"/>
    </row>
    <row r="1327" spans="67:67">
      <c r="BO1327" s="82"/>
    </row>
    <row r="1328" spans="67:67">
      <c r="BO1328" s="82"/>
    </row>
    <row r="1329" spans="67:67">
      <c r="BO1329" s="82"/>
    </row>
    <row r="1330" spans="67:67">
      <c r="BO1330" s="82"/>
    </row>
    <row r="1331" spans="67:67">
      <c r="BO1331" s="82"/>
    </row>
    <row r="1332" spans="67:67">
      <c r="BO1332" s="82"/>
    </row>
    <row r="1333" spans="67:67">
      <c r="BO1333" s="82"/>
    </row>
    <row r="1334" spans="67:67">
      <c r="BO1334" s="82"/>
    </row>
    <row r="1335" spans="67:67">
      <c r="BO1335" s="82"/>
    </row>
    <row r="1336" spans="67:67">
      <c r="BO1336" s="82"/>
    </row>
    <row r="1337" spans="67:67">
      <c r="BO1337" s="82"/>
    </row>
    <row r="1338" spans="67:67">
      <c r="BO1338" s="82"/>
    </row>
    <row r="1339" spans="67:67">
      <c r="BO1339" s="82"/>
    </row>
    <row r="1340" spans="67:67">
      <c r="BO1340" s="82"/>
    </row>
    <row r="1341" spans="67:67">
      <c r="BO1341" s="82"/>
    </row>
    <row r="1342" spans="67:67">
      <c r="BO1342" s="82"/>
    </row>
    <row r="1343" spans="67:67">
      <c r="BO1343" s="82"/>
    </row>
    <row r="1344" spans="67:67">
      <c r="BO1344" s="82"/>
    </row>
    <row r="1345" spans="67:67">
      <c r="BO1345" s="82"/>
    </row>
    <row r="1346" spans="67:67">
      <c r="BO1346" s="82"/>
    </row>
    <row r="1347" spans="67:67">
      <c r="BO1347" s="82"/>
    </row>
    <row r="1348" spans="67:67">
      <c r="BO1348" s="82"/>
    </row>
    <row r="1349" spans="67:67">
      <c r="BO1349" s="82"/>
    </row>
    <row r="1350" spans="67:67">
      <c r="BO1350" s="82"/>
    </row>
    <row r="1351" spans="67:67">
      <c r="BO1351" s="82"/>
    </row>
    <row r="1352" spans="67:67">
      <c r="BO1352" s="82"/>
    </row>
    <row r="1353" spans="67:67">
      <c r="BO1353" s="82"/>
    </row>
    <row r="1354" spans="67:67">
      <c r="BO1354" s="82"/>
    </row>
    <row r="1355" spans="67:67">
      <c r="BO1355" s="82"/>
    </row>
    <row r="1356" spans="67:67">
      <c r="BO1356" s="82"/>
    </row>
    <row r="1357" spans="67:67">
      <c r="BO1357" s="82"/>
    </row>
    <row r="1358" spans="67:67">
      <c r="BO1358" s="82"/>
    </row>
    <row r="1359" spans="67:67">
      <c r="BO1359" s="82"/>
    </row>
    <row r="1360" spans="67:67">
      <c r="BO1360" s="82"/>
    </row>
    <row r="1361" spans="67:67">
      <c r="BO1361" s="82"/>
    </row>
    <row r="1362" spans="67:67">
      <c r="BO1362" s="82"/>
    </row>
    <row r="1363" spans="67:67">
      <c r="BO1363" s="82"/>
    </row>
    <row r="1364" spans="67:67">
      <c r="BO1364" s="82"/>
    </row>
    <row r="1365" spans="67:67">
      <c r="BO1365" s="82"/>
    </row>
    <row r="1366" spans="67:67">
      <c r="BO1366" s="82"/>
    </row>
    <row r="1367" spans="67:67">
      <c r="BO1367" s="82"/>
    </row>
    <row r="1368" spans="67:67">
      <c r="BO1368" s="82"/>
    </row>
    <row r="1369" spans="67:67">
      <c r="BO1369" s="82"/>
    </row>
    <row r="1370" spans="67:67">
      <c r="BO1370" s="82"/>
    </row>
    <row r="1371" spans="67:67">
      <c r="BO1371" s="82"/>
    </row>
    <row r="1372" spans="67:67">
      <c r="BO1372" s="82"/>
    </row>
    <row r="1373" spans="67:67">
      <c r="BO1373" s="82"/>
    </row>
    <row r="1374" spans="67:67">
      <c r="BO1374" s="82"/>
    </row>
    <row r="1375" spans="67:67">
      <c r="BO1375" s="82"/>
    </row>
    <row r="1376" spans="67:67">
      <c r="BO1376" s="82"/>
    </row>
    <row r="1377" spans="67:67">
      <c r="BO1377" s="82"/>
    </row>
    <row r="1378" spans="67:67">
      <c r="BO1378" s="82"/>
    </row>
    <row r="1379" spans="67:67">
      <c r="BO1379" s="82"/>
    </row>
    <row r="1380" spans="67:67">
      <c r="BO1380" s="82"/>
    </row>
    <row r="1381" spans="67:67">
      <c r="BO1381" s="82"/>
    </row>
    <row r="1382" spans="67:67">
      <c r="BO1382" s="82"/>
    </row>
    <row r="1383" spans="67:67">
      <c r="BO1383" s="82"/>
    </row>
    <row r="1384" spans="67:67">
      <c r="BO1384" s="82"/>
    </row>
    <row r="1385" spans="67:67">
      <c r="BO1385" s="82"/>
    </row>
    <row r="1386" spans="67:67">
      <c r="BO1386" s="82"/>
    </row>
    <row r="1387" spans="67:67">
      <c r="BO1387" s="82"/>
    </row>
    <row r="1388" spans="67:67">
      <c r="BO1388" s="82"/>
    </row>
    <row r="1389" spans="67:67">
      <c r="BO1389" s="82"/>
    </row>
    <row r="1390" spans="67:67">
      <c r="BO1390" s="82"/>
    </row>
    <row r="1391" spans="67:67">
      <c r="BO1391" s="82"/>
    </row>
    <row r="1392" spans="67:67">
      <c r="BO1392" s="82"/>
    </row>
    <row r="1393" spans="67:67">
      <c r="BO1393" s="82"/>
    </row>
    <row r="1394" spans="67:67">
      <c r="BO1394" s="82"/>
    </row>
    <row r="1395" spans="67:67">
      <c r="BO1395" s="82"/>
    </row>
    <row r="1396" spans="67:67">
      <c r="BO1396" s="82"/>
    </row>
    <row r="1397" spans="67:67">
      <c r="BO1397" s="82"/>
    </row>
    <row r="1398" spans="67:67">
      <c r="BO1398" s="82"/>
    </row>
    <row r="1399" spans="67:67">
      <c r="BO1399" s="82"/>
    </row>
    <row r="1400" spans="67:67">
      <c r="BO1400" s="82"/>
    </row>
    <row r="1401" spans="67:67">
      <c r="BO1401" s="82"/>
    </row>
    <row r="1402" spans="67:67">
      <c r="BO1402" s="82"/>
    </row>
    <row r="1403" spans="67:67">
      <c r="BO1403" s="82"/>
    </row>
    <row r="1404" spans="67:67">
      <c r="BO1404" s="82"/>
    </row>
    <row r="1405" spans="67:67">
      <c r="BO1405" s="82"/>
    </row>
    <row r="1406" spans="67:67">
      <c r="BO1406" s="82"/>
    </row>
    <row r="1407" spans="67:67">
      <c r="BO1407" s="82"/>
    </row>
    <row r="1408" spans="67:67">
      <c r="BO1408" s="82"/>
    </row>
    <row r="1409" spans="67:67">
      <c r="BO1409" s="82"/>
    </row>
    <row r="1410" spans="67:67">
      <c r="BO1410" s="82"/>
    </row>
    <row r="1411" spans="67:67">
      <c r="BO1411" s="82"/>
    </row>
    <row r="1412" spans="67:67">
      <c r="BO1412" s="82"/>
    </row>
    <row r="1413" spans="67:67">
      <c r="BO1413" s="82"/>
    </row>
    <row r="1414" spans="67:67">
      <c r="BO1414" s="82"/>
    </row>
    <row r="1415" spans="67:67">
      <c r="BO1415" s="82"/>
    </row>
    <row r="1416" spans="67:67">
      <c r="BO1416" s="82"/>
    </row>
    <row r="1417" spans="67:67">
      <c r="BO1417" s="82"/>
    </row>
    <row r="1418" spans="67:67">
      <c r="BO1418" s="82"/>
    </row>
    <row r="1419" spans="67:67">
      <c r="BO1419" s="82"/>
    </row>
    <row r="1420" spans="67:67">
      <c r="BO1420" s="82"/>
    </row>
    <row r="1421" spans="67:67">
      <c r="BO1421" s="82"/>
    </row>
    <row r="1422" spans="67:67">
      <c r="BO1422" s="82"/>
    </row>
    <row r="1423" spans="67:67">
      <c r="BO1423" s="82"/>
    </row>
    <row r="1424" spans="67:67">
      <c r="BO1424" s="82"/>
    </row>
    <row r="1425" spans="67:67">
      <c r="BO1425" s="82"/>
    </row>
    <row r="1426" spans="67:67">
      <c r="BO1426" s="82"/>
    </row>
    <row r="1427" spans="67:67">
      <c r="BO1427" s="82"/>
    </row>
    <row r="1428" spans="67:67">
      <c r="BO1428" s="82"/>
    </row>
    <row r="1429" spans="67:67">
      <c r="BO1429" s="82"/>
    </row>
    <row r="1430" spans="67:67">
      <c r="BO1430" s="82"/>
    </row>
    <row r="1431" spans="67:67">
      <c r="BO1431" s="82"/>
    </row>
    <row r="1432" spans="67:67">
      <c r="BO1432" s="82"/>
    </row>
    <row r="1433" spans="67:67">
      <c r="BO1433" s="82"/>
    </row>
    <row r="1434" spans="67:67">
      <c r="BO1434" s="82"/>
    </row>
    <row r="1435" spans="67:67">
      <c r="BO1435" s="82"/>
    </row>
    <row r="1436" spans="67:67">
      <c r="BO1436" s="82"/>
    </row>
    <row r="1437" spans="67:67">
      <c r="BO1437" s="82"/>
    </row>
    <row r="1438" spans="67:67">
      <c r="BO1438" s="82"/>
    </row>
    <row r="1439" spans="67:67">
      <c r="BO1439" s="82"/>
    </row>
    <row r="1440" spans="67:67">
      <c r="BO1440" s="82"/>
    </row>
    <row r="1441" spans="67:67">
      <c r="BO1441" s="82"/>
    </row>
    <row r="1442" spans="67:67">
      <c r="BO1442" s="82"/>
    </row>
    <row r="1443" spans="67:67">
      <c r="BO1443" s="82"/>
    </row>
    <row r="1444" spans="67:67">
      <c r="BO1444" s="82"/>
    </row>
    <row r="1445" spans="67:67">
      <c r="BO1445" s="82"/>
    </row>
    <row r="1446" spans="67:67">
      <c r="BO1446" s="82"/>
    </row>
    <row r="1447" spans="67:67">
      <c r="BO1447" s="82"/>
    </row>
    <row r="1448" spans="67:67">
      <c r="BO1448" s="82"/>
    </row>
    <row r="1449" spans="67:67">
      <c r="BO1449" s="82"/>
    </row>
    <row r="1450" spans="67:67">
      <c r="BO1450" s="82"/>
    </row>
    <row r="1451" spans="67:67">
      <c r="BO1451" s="82"/>
    </row>
    <row r="1452" spans="67:67">
      <c r="BO1452" s="82"/>
    </row>
    <row r="1453" spans="67:67">
      <c r="BO1453" s="82"/>
    </row>
    <row r="1454" spans="67:67">
      <c r="BO1454" s="82"/>
    </row>
    <row r="1455" spans="67:67">
      <c r="BO1455" s="82"/>
    </row>
    <row r="1456" spans="67:67">
      <c r="BO1456" s="82"/>
    </row>
    <row r="1457" spans="67:67">
      <c r="BO1457" s="82"/>
    </row>
    <row r="1458" spans="67:67">
      <c r="BO1458" s="82"/>
    </row>
    <row r="1459" spans="67:67">
      <c r="BO1459" s="82"/>
    </row>
    <row r="1460" spans="67:67">
      <c r="BO1460" s="82"/>
    </row>
    <row r="1461" spans="67:67">
      <c r="BO1461" s="82"/>
    </row>
    <row r="1462" spans="67:67">
      <c r="BO1462" s="82"/>
    </row>
    <row r="1463" spans="67:67">
      <c r="BO1463" s="82"/>
    </row>
    <row r="1464" spans="67:67">
      <c r="BO1464" s="82"/>
    </row>
    <row r="1465" spans="67:67">
      <c r="BO1465" s="82"/>
    </row>
    <row r="1466" spans="67:67">
      <c r="BO1466" s="82"/>
    </row>
    <row r="1467" spans="67:67">
      <c r="BO1467" s="82"/>
    </row>
    <row r="1468" spans="67:67">
      <c r="BO1468" s="82"/>
    </row>
    <row r="1469" spans="67:67">
      <c r="BO1469" s="82"/>
    </row>
    <row r="1470" spans="67:67">
      <c r="BO1470" s="82"/>
    </row>
    <row r="1471" spans="67:67">
      <c r="BO1471" s="82"/>
    </row>
    <row r="1472" spans="67:67">
      <c r="BO1472" s="82"/>
    </row>
    <row r="1473" spans="67:67">
      <c r="BO1473" s="82"/>
    </row>
    <row r="1474" spans="67:67">
      <c r="BO1474" s="82"/>
    </row>
    <row r="1475" spans="67:67">
      <c r="BO1475" s="82"/>
    </row>
    <row r="1476" spans="67:67">
      <c r="BO1476" s="82"/>
    </row>
    <row r="1477" spans="67:67">
      <c r="BO1477" s="82"/>
    </row>
    <row r="1478" spans="67:67">
      <c r="BO1478" s="82"/>
    </row>
    <row r="1479" spans="67:67">
      <c r="BO1479" s="82"/>
    </row>
    <row r="1480" spans="67:67">
      <c r="BO1480" s="82"/>
    </row>
    <row r="1481" spans="67:67">
      <c r="BO1481" s="82"/>
    </row>
    <row r="1482" spans="67:67">
      <c r="BO1482" s="82"/>
    </row>
    <row r="1483" spans="67:67">
      <c r="BO1483" s="82"/>
    </row>
    <row r="1484" spans="67:67">
      <c r="BO1484" s="82"/>
    </row>
    <row r="1485" spans="67:67">
      <c r="BO1485" s="82"/>
    </row>
    <row r="1486" spans="67:67">
      <c r="BO1486" s="82"/>
    </row>
    <row r="1487" spans="67:67">
      <c r="BO1487" s="82"/>
    </row>
    <row r="1488" spans="67:67">
      <c r="BO1488" s="82"/>
    </row>
    <row r="1489" spans="67:67">
      <c r="BO1489" s="82"/>
    </row>
    <row r="1490" spans="67:67">
      <c r="BO1490" s="82"/>
    </row>
    <row r="1491" spans="67:67">
      <c r="BO1491" s="82"/>
    </row>
    <row r="1492" spans="67:67">
      <c r="BO1492" s="82"/>
    </row>
    <row r="1493" spans="67:67">
      <c r="BO1493" s="82"/>
    </row>
    <row r="1494" spans="67:67">
      <c r="BO1494" s="82"/>
    </row>
    <row r="1495" spans="67:67">
      <c r="BO1495" s="82"/>
    </row>
    <row r="1496" spans="67:67">
      <c r="BO1496" s="82"/>
    </row>
    <row r="1497" spans="67:67">
      <c r="BO1497" s="82"/>
    </row>
    <row r="1498" spans="67:67">
      <c r="BO1498" s="82"/>
    </row>
    <row r="1499" spans="67:67">
      <c r="BO1499" s="82"/>
    </row>
    <row r="1500" spans="67:67">
      <c r="BO1500" s="82"/>
    </row>
    <row r="1501" spans="67:67">
      <c r="BO1501" s="82"/>
    </row>
    <row r="1502" spans="67:67">
      <c r="BO1502" s="82"/>
    </row>
    <row r="1503" spans="67:67">
      <c r="BO1503" s="82"/>
    </row>
    <row r="1504" spans="67:67">
      <c r="BO1504" s="82"/>
    </row>
    <row r="1505" spans="67:67">
      <c r="BO1505" s="82"/>
    </row>
    <row r="1506" spans="67:67">
      <c r="BO1506" s="82"/>
    </row>
    <row r="1507" spans="67:67">
      <c r="BO1507" s="82"/>
    </row>
    <row r="1508" spans="67:67">
      <c r="BO1508" s="82"/>
    </row>
    <row r="1509" spans="67:67">
      <c r="BO1509" s="82"/>
    </row>
    <row r="1510" spans="67:67">
      <c r="BO1510" s="82"/>
    </row>
    <row r="1511" spans="67:67">
      <c r="BO1511" s="82"/>
    </row>
    <row r="1512" spans="67:67">
      <c r="BO1512" s="82"/>
    </row>
    <row r="1513" spans="67:67">
      <c r="BO1513" s="82"/>
    </row>
    <row r="1514" spans="67:67">
      <c r="BO1514" s="82"/>
    </row>
    <row r="1515" spans="67:67">
      <c r="BO1515" s="82"/>
    </row>
    <row r="1516" spans="67:67">
      <c r="BO1516" s="82"/>
    </row>
    <row r="1517" spans="67:67">
      <c r="BO1517" s="82"/>
    </row>
    <row r="1518" spans="67:67">
      <c r="BO1518" s="82"/>
    </row>
    <row r="1519" spans="67:67">
      <c r="BO1519" s="82"/>
    </row>
    <row r="1520" spans="67:67">
      <c r="BO1520" s="82"/>
    </row>
    <row r="1521" spans="67:67">
      <c r="BO1521" s="82"/>
    </row>
    <row r="1522" spans="67:67">
      <c r="BO1522" s="82"/>
    </row>
    <row r="1523" spans="67:67">
      <c r="BO1523" s="82"/>
    </row>
    <row r="1524" spans="67:67">
      <c r="BO1524" s="82"/>
    </row>
    <row r="1525" spans="67:67">
      <c r="BO1525" s="82"/>
    </row>
    <row r="1526" spans="67:67">
      <c r="BO1526" s="82"/>
    </row>
    <row r="1527" spans="67:67">
      <c r="BO1527" s="82"/>
    </row>
    <row r="1528" spans="67:67">
      <c r="BO1528" s="82"/>
    </row>
    <row r="1529" spans="67:67">
      <c r="BO1529" s="82"/>
    </row>
    <row r="1530" spans="67:67">
      <c r="BO1530" s="82"/>
    </row>
    <row r="1531" spans="67:67">
      <c r="BO1531" s="82"/>
    </row>
    <row r="1532" spans="67:67">
      <c r="BO1532" s="82"/>
    </row>
    <row r="1533" spans="67:67">
      <c r="BO1533" s="82"/>
    </row>
    <row r="1534" spans="67:67">
      <c r="BO1534" s="82"/>
    </row>
    <row r="1535" spans="67:67">
      <c r="BO1535" s="82"/>
    </row>
    <row r="1536" spans="67:67">
      <c r="BO1536" s="82"/>
    </row>
    <row r="1537" spans="67:67">
      <c r="BO1537" s="82"/>
    </row>
    <row r="1538" spans="67:67">
      <c r="BO1538" s="82"/>
    </row>
    <row r="1539" spans="67:67">
      <c r="BO1539" s="82"/>
    </row>
    <row r="1540" spans="67:67">
      <c r="BO1540" s="82"/>
    </row>
    <row r="1541" spans="67:67">
      <c r="BO1541" s="82"/>
    </row>
    <row r="1542" spans="67:67">
      <c r="BO1542" s="82"/>
    </row>
    <row r="1543" spans="67:67">
      <c r="BO1543" s="82"/>
    </row>
    <row r="1544" spans="67:67">
      <c r="BO1544" s="82"/>
    </row>
    <row r="1545" spans="67:67">
      <c r="BO1545" s="82"/>
    </row>
    <row r="1546" spans="67:67">
      <c r="BO1546" s="82"/>
    </row>
    <row r="1547" spans="67:67">
      <c r="BO1547" s="82"/>
    </row>
    <row r="1548" spans="67:67">
      <c r="BO1548" s="82"/>
    </row>
    <row r="1549" spans="67:67">
      <c r="BO1549" s="82"/>
    </row>
    <row r="1550" spans="67:67">
      <c r="BO1550" s="82"/>
    </row>
    <row r="1551" spans="67:67">
      <c r="BO1551" s="82"/>
    </row>
    <row r="1552" spans="67:67">
      <c r="BO1552" s="82"/>
    </row>
    <row r="1553" spans="67:67">
      <c r="BO1553" s="82"/>
    </row>
    <row r="1554" spans="67:67">
      <c r="BO1554" s="82"/>
    </row>
    <row r="1555" spans="67:67">
      <c r="BO1555" s="82"/>
    </row>
    <row r="1556" spans="67:67">
      <c r="BO1556" s="82"/>
    </row>
    <row r="1557" spans="67:67">
      <c r="BO1557" s="82"/>
    </row>
    <row r="1558" spans="67:67">
      <c r="BO1558" s="82"/>
    </row>
    <row r="1559" spans="67:67">
      <c r="BO1559" s="82"/>
    </row>
    <row r="1560" spans="67:67">
      <c r="BO1560" s="82"/>
    </row>
    <row r="1561" spans="67:67">
      <c r="BO1561" s="82"/>
    </row>
    <row r="1562" spans="67:67">
      <c r="BO1562" s="82"/>
    </row>
    <row r="1563" spans="67:67">
      <c r="BO1563" s="82"/>
    </row>
    <row r="1564" spans="67:67">
      <c r="BO1564" s="82"/>
    </row>
    <row r="1565" spans="67:67">
      <c r="BO1565" s="82"/>
    </row>
    <row r="1566" spans="67:67">
      <c r="BO1566" s="82"/>
    </row>
    <row r="1567" spans="67:67">
      <c r="BO1567" s="82"/>
    </row>
    <row r="1568" spans="67:67">
      <c r="BO1568" s="82"/>
    </row>
    <row r="1569" spans="67:67">
      <c r="BO1569" s="82"/>
    </row>
    <row r="1570" spans="67:67">
      <c r="BO1570" s="82"/>
    </row>
    <row r="1571" spans="67:67">
      <c r="BO1571" s="82"/>
    </row>
    <row r="1572" spans="67:67">
      <c r="BO1572" s="82"/>
    </row>
    <row r="1573" spans="67:67">
      <c r="BO1573" s="82"/>
    </row>
    <row r="1574" spans="67:67">
      <c r="BO1574" s="82"/>
    </row>
    <row r="1575" spans="67:67">
      <c r="BO1575" s="82"/>
    </row>
    <row r="1576" spans="67:67">
      <c r="BO1576" s="82"/>
    </row>
    <row r="1577" spans="67:67">
      <c r="BO1577" s="82"/>
    </row>
    <row r="1578" spans="67:67">
      <c r="BO1578" s="82"/>
    </row>
    <row r="1579" spans="67:67">
      <c r="BO1579" s="82"/>
    </row>
    <row r="1580" spans="67:67">
      <c r="BO1580" s="82"/>
    </row>
    <row r="1581" spans="67:67">
      <c r="BO1581" s="82"/>
    </row>
    <row r="1582" spans="67:67">
      <c r="BO1582" s="82"/>
    </row>
    <row r="1583" spans="67:67">
      <c r="BO1583" s="82"/>
    </row>
    <row r="1584" spans="67:67">
      <c r="BO1584" s="82"/>
    </row>
    <row r="1585" spans="67:67">
      <c r="BO1585" s="82"/>
    </row>
    <row r="1586" spans="67:67">
      <c r="BO1586" s="82"/>
    </row>
    <row r="1587" spans="67:67">
      <c r="BO1587" s="82"/>
    </row>
    <row r="1588" spans="67:67">
      <c r="BO1588" s="82"/>
    </row>
    <row r="1589" spans="67:67">
      <c r="BO1589" s="82"/>
    </row>
    <row r="1590" spans="67:67">
      <c r="BO1590" s="82"/>
    </row>
    <row r="1591" spans="67:67">
      <c r="BO1591" s="82"/>
    </row>
    <row r="1592" spans="67:67">
      <c r="BO1592" s="82"/>
    </row>
    <row r="1593" spans="67:67">
      <c r="BO1593" s="82"/>
    </row>
    <row r="1594" spans="67:67">
      <c r="BO1594" s="82"/>
    </row>
    <row r="1595" spans="67:67">
      <c r="BO1595" s="82"/>
    </row>
    <row r="1596" spans="67:67">
      <c r="BO1596" s="82"/>
    </row>
    <row r="1597" spans="67:67">
      <c r="BO1597" s="82"/>
    </row>
    <row r="1598" spans="67:67">
      <c r="BO1598" s="82"/>
    </row>
    <row r="1599" spans="67:67">
      <c r="BO1599" s="82"/>
    </row>
    <row r="1600" spans="67:67">
      <c r="BO1600" s="82"/>
    </row>
    <row r="1601" spans="67:67">
      <c r="BO1601" s="82"/>
    </row>
    <row r="1602" spans="67:67">
      <c r="BO1602" s="82"/>
    </row>
    <row r="1603" spans="67:67">
      <c r="BO1603" s="82"/>
    </row>
    <row r="1604" spans="67:67">
      <c r="BO1604" s="82"/>
    </row>
    <row r="1605" spans="67:67">
      <c r="BO1605" s="82"/>
    </row>
    <row r="1606" spans="67:67">
      <c r="BO1606" s="82"/>
    </row>
    <row r="1607" spans="67:67">
      <c r="BO1607" s="82"/>
    </row>
    <row r="1608" spans="67:67">
      <c r="BO1608" s="82"/>
    </row>
    <row r="1609" spans="67:67">
      <c r="BO1609" s="82"/>
    </row>
    <row r="1610" spans="67:67">
      <c r="BO1610" s="82"/>
    </row>
    <row r="1611" spans="67:67">
      <c r="BO1611" s="82"/>
    </row>
    <row r="1612" spans="67:67">
      <c r="BO1612" s="82"/>
    </row>
    <row r="1613" spans="67:67">
      <c r="BO1613" s="82"/>
    </row>
    <row r="1614" spans="67:67">
      <c r="BO1614" s="82"/>
    </row>
    <row r="1615" spans="67:67">
      <c r="BO1615" s="82"/>
    </row>
    <row r="1616" spans="67:67">
      <c r="BO1616" s="82"/>
    </row>
    <row r="1617" spans="67:67">
      <c r="BO1617" s="82"/>
    </row>
    <row r="1618" spans="67:67">
      <c r="BO1618" s="82"/>
    </row>
    <row r="1619" spans="67:67">
      <c r="BO1619" s="82"/>
    </row>
    <row r="1620" spans="67:67">
      <c r="BO1620" s="82"/>
    </row>
    <row r="1621" spans="67:67">
      <c r="BO1621" s="82"/>
    </row>
    <row r="1622" spans="67:67">
      <c r="BO1622" s="82"/>
    </row>
    <row r="1623" spans="67:67">
      <c r="BO1623" s="82"/>
    </row>
    <row r="1624" spans="67:67">
      <c r="BO1624" s="82"/>
    </row>
    <row r="1625" spans="67:67">
      <c r="BO1625" s="82"/>
    </row>
    <row r="1626" spans="67:67">
      <c r="BO1626" s="82"/>
    </row>
    <row r="1627" spans="67:67">
      <c r="BO1627" s="82"/>
    </row>
    <row r="1628" spans="67:67">
      <c r="BO1628" s="82"/>
    </row>
    <row r="1629" spans="67:67">
      <c r="BO1629" s="82"/>
    </row>
    <row r="1630" spans="67:67">
      <c r="BO1630" s="82"/>
    </row>
    <row r="1631" spans="67:67">
      <c r="BO1631" s="82"/>
    </row>
    <row r="1632" spans="67:67">
      <c r="BO1632" s="82"/>
    </row>
    <row r="1633" spans="67:67">
      <c r="BO1633" s="82"/>
    </row>
    <row r="1634" spans="67:67">
      <c r="BO1634" s="82"/>
    </row>
    <row r="1635" spans="67:67">
      <c r="BO1635" s="82"/>
    </row>
    <row r="1636" spans="67:67">
      <c r="BO1636" s="82"/>
    </row>
    <row r="1637" spans="67:67">
      <c r="BO1637" s="82"/>
    </row>
  </sheetData>
  <mergeCells count="15">
    <mergeCell ref="F1:I1"/>
    <mergeCell ref="K1:N1"/>
    <mergeCell ref="P1:S1"/>
    <mergeCell ref="U1:X1"/>
    <mergeCell ref="AE1:AH1"/>
    <mergeCell ref="AJ1:AM1"/>
    <mergeCell ref="BS1:BV1"/>
    <mergeCell ref="BX1:CA1"/>
    <mergeCell ref="CC1:CF1"/>
    <mergeCell ref="AO1:AR1"/>
    <mergeCell ref="AT1:AW1"/>
    <mergeCell ref="AY1:BB1"/>
    <mergeCell ref="BD1:BG1"/>
    <mergeCell ref="BI1:BL1"/>
    <mergeCell ref="BN1:BQ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51"/>
  <sheetViews>
    <sheetView workbookViewId="0">
      <selection activeCell="R2" sqref="R2:R351"/>
    </sheetView>
  </sheetViews>
  <sheetFormatPr defaultRowHeight="12.75"/>
  <cols>
    <col min="4" max="5" width="10.140625" bestFit="1" customWidth="1"/>
    <col min="12" max="12" width="14.140625" customWidth="1"/>
    <col min="18" max="18" width="32.4257812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>
        <v>60</v>
      </c>
      <c r="C2" s="1">
        <v>2010</v>
      </c>
      <c r="D2" s="2">
        <v>40217.6875</v>
      </c>
      <c r="E2" s="2">
        <v>40218.354166666664</v>
      </c>
      <c r="F2" s="1">
        <v>16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1</v>
      </c>
      <c r="P2" s="1">
        <v>0</v>
      </c>
      <c r="Q2" s="1">
        <v>0</v>
      </c>
      <c r="R2" s="1">
        <v>3</v>
      </c>
      <c r="AI2" s="1">
        <v>1</v>
      </c>
    </row>
    <row r="3" spans="1:40">
      <c r="A3" s="1" t="s">
        <v>40</v>
      </c>
      <c r="B3" s="1">
        <v>60</v>
      </c>
      <c r="C3" s="1">
        <v>2010</v>
      </c>
      <c r="D3" s="2">
        <v>40218.354166666664</v>
      </c>
      <c r="E3" s="2">
        <v>40218.739583333336</v>
      </c>
      <c r="F3" s="1">
        <v>9.25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40">
      <c r="A4" s="1" t="s">
        <v>40</v>
      </c>
      <c r="B4" s="1">
        <v>60</v>
      </c>
      <c r="C4" s="1">
        <v>2010</v>
      </c>
      <c r="D4" s="2">
        <v>40218.739583333336</v>
      </c>
      <c r="E4" s="2">
        <v>40219.318055555559</v>
      </c>
      <c r="F4" s="1">
        <v>13.883333333333333</v>
      </c>
      <c r="G4" s="1">
        <v>0</v>
      </c>
      <c r="H4" s="1">
        <v>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6</v>
      </c>
      <c r="AI4" s="1">
        <v>1</v>
      </c>
    </row>
    <row r="5" spans="1:40">
      <c r="A5" s="1" t="s">
        <v>40</v>
      </c>
      <c r="B5" s="1">
        <v>60</v>
      </c>
      <c r="C5" s="1">
        <v>2010</v>
      </c>
      <c r="D5" s="2">
        <v>40219.322916666664</v>
      </c>
      <c r="E5" s="2">
        <v>40219.711805555555</v>
      </c>
      <c r="F5" s="1">
        <v>9.3333333333333339</v>
      </c>
      <c r="G5" s="1">
        <v>0.11666666666666667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</row>
    <row r="6" spans="1:40">
      <c r="A6" s="1" t="s">
        <v>40</v>
      </c>
      <c r="B6" s="1">
        <v>60</v>
      </c>
      <c r="C6" s="1">
        <v>2010</v>
      </c>
      <c r="D6" s="2">
        <v>40219.711805555555</v>
      </c>
      <c r="E6" s="2">
        <v>40220.309027777781</v>
      </c>
      <c r="F6" s="1">
        <v>14.333333333333334</v>
      </c>
      <c r="G6" s="1">
        <v>0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8</v>
      </c>
    </row>
    <row r="7" spans="1:40">
      <c r="A7" s="1" t="s">
        <v>40</v>
      </c>
      <c r="B7" s="1">
        <v>60</v>
      </c>
      <c r="C7" s="1">
        <v>2010</v>
      </c>
      <c r="D7" s="2">
        <v>40220.3125</v>
      </c>
      <c r="E7" s="2">
        <v>40220.732638888891</v>
      </c>
      <c r="F7" s="1">
        <v>10.083333333333334</v>
      </c>
      <c r="G7" s="1">
        <v>8.3333333333333329E-2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AI7" s="1">
        <v>1</v>
      </c>
    </row>
    <row r="8" spans="1:40">
      <c r="A8" s="1" t="s">
        <v>40</v>
      </c>
      <c r="B8" s="1">
        <v>60</v>
      </c>
      <c r="C8" s="1">
        <v>2010</v>
      </c>
      <c r="D8" s="2">
        <v>40220.732638888891</v>
      </c>
      <c r="E8" s="2">
        <v>40221.305555555555</v>
      </c>
      <c r="F8" s="1">
        <v>13.75</v>
      </c>
      <c r="G8" s="1">
        <v>0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5</v>
      </c>
    </row>
    <row r="9" spans="1:40">
      <c r="A9" s="1" t="s">
        <v>40</v>
      </c>
      <c r="B9" s="1">
        <v>60</v>
      </c>
      <c r="C9" s="1">
        <v>2010</v>
      </c>
      <c r="D9" s="2">
        <v>40221.305555555555</v>
      </c>
      <c r="E9" s="2">
        <v>40221.739583333336</v>
      </c>
      <c r="F9" s="1">
        <v>10.416666666666666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</v>
      </c>
    </row>
    <row r="10" spans="1:40">
      <c r="A10" s="1" t="s">
        <v>40</v>
      </c>
      <c r="B10" s="1">
        <v>60</v>
      </c>
      <c r="C10" s="1">
        <v>2010</v>
      </c>
      <c r="D10" s="2">
        <v>40221.739583333336</v>
      </c>
      <c r="E10" s="2">
        <v>40222.322916666664</v>
      </c>
      <c r="F10" s="1">
        <v>14</v>
      </c>
      <c r="G10" s="1">
        <v>0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4</v>
      </c>
      <c r="AI10" s="1">
        <v>1</v>
      </c>
    </row>
    <row r="11" spans="1:40">
      <c r="A11" s="1" t="s">
        <v>40</v>
      </c>
      <c r="B11" s="1">
        <v>60</v>
      </c>
      <c r="C11" s="1">
        <v>2010</v>
      </c>
      <c r="D11" s="2">
        <v>40222.322916666664</v>
      </c>
      <c r="E11" s="2">
        <v>40222.743055555555</v>
      </c>
      <c r="F11" s="1">
        <v>10.083333333333334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</row>
    <row r="12" spans="1:40">
      <c r="A12" s="1" t="s">
        <v>40</v>
      </c>
      <c r="B12" s="1">
        <v>60</v>
      </c>
      <c r="C12" s="1">
        <v>2010</v>
      </c>
      <c r="D12" s="2">
        <v>40222.743055555555</v>
      </c>
      <c r="E12" s="2">
        <v>40223.3125</v>
      </c>
      <c r="F12" s="1">
        <v>13.666666666666666</v>
      </c>
      <c r="G12" s="1">
        <v>0</v>
      </c>
      <c r="H12" s="1">
        <v>7</v>
      </c>
      <c r="I12" s="1">
        <v>0</v>
      </c>
      <c r="J12" s="1">
        <v>0</v>
      </c>
      <c r="K12" s="1">
        <v>0</v>
      </c>
      <c r="L12" s="1">
        <v>0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  <c r="R12" s="1">
        <v>7</v>
      </c>
    </row>
    <row r="13" spans="1:40">
      <c r="A13" s="1" t="s">
        <v>40</v>
      </c>
      <c r="B13" s="1">
        <v>60</v>
      </c>
      <c r="C13" s="1">
        <v>2010</v>
      </c>
      <c r="D13" s="2">
        <v>40223.3125</v>
      </c>
      <c r="E13" s="2">
        <v>40223.743055555555</v>
      </c>
      <c r="F13" s="1">
        <v>10.333333333333334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AI13" s="1">
        <v>1</v>
      </c>
      <c r="AJ13" s="1">
        <v>1</v>
      </c>
    </row>
    <row r="14" spans="1:40">
      <c r="A14" s="1" t="s">
        <v>40</v>
      </c>
      <c r="B14" s="1">
        <v>60</v>
      </c>
      <c r="C14" s="1">
        <v>2010</v>
      </c>
      <c r="D14" s="2">
        <v>40223.743055555555</v>
      </c>
      <c r="E14" s="2">
        <v>40224.305555555555</v>
      </c>
      <c r="F14" s="1">
        <v>13.5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6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</row>
    <row r="15" spans="1:40">
      <c r="A15" s="1" t="s">
        <v>40</v>
      </c>
      <c r="B15" s="1">
        <v>60</v>
      </c>
      <c r="C15" s="1">
        <v>2010</v>
      </c>
      <c r="D15" s="2">
        <v>40224.305555555555</v>
      </c>
      <c r="E15" s="2">
        <v>40224.75</v>
      </c>
      <c r="F15" s="1">
        <v>10.666666666666666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</row>
    <row r="16" spans="1:40">
      <c r="A16" s="1" t="s">
        <v>40</v>
      </c>
      <c r="B16" s="1">
        <v>60</v>
      </c>
      <c r="C16" s="1">
        <v>2010</v>
      </c>
      <c r="D16" s="2">
        <v>40224.75</v>
      </c>
      <c r="E16" s="2">
        <v>40225.347222222219</v>
      </c>
      <c r="F16" s="1">
        <v>14.333333333333334</v>
      </c>
      <c r="G16" s="1">
        <v>0</v>
      </c>
      <c r="H16" s="1">
        <v>4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4</v>
      </c>
      <c r="U16" s="1">
        <v>1</v>
      </c>
    </row>
    <row r="17" spans="1:25">
      <c r="A17" s="1" t="s">
        <v>40</v>
      </c>
      <c r="B17" s="1">
        <v>60</v>
      </c>
      <c r="C17" s="1">
        <v>2010</v>
      </c>
      <c r="D17" s="2">
        <v>40225.350694444445</v>
      </c>
      <c r="E17" s="2">
        <v>40225.715277777781</v>
      </c>
      <c r="F17" s="1">
        <v>8.75</v>
      </c>
      <c r="G17" s="1">
        <v>8.3333333333333329E-2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</row>
    <row r="18" spans="1:25">
      <c r="A18" s="1" t="s">
        <v>40</v>
      </c>
      <c r="B18" s="1">
        <v>60</v>
      </c>
      <c r="C18" s="1">
        <v>2010</v>
      </c>
      <c r="D18" s="2">
        <v>40225.715277777781</v>
      </c>
      <c r="E18" s="2">
        <v>40226.336805555555</v>
      </c>
      <c r="F18" s="1">
        <v>14.916666666666666</v>
      </c>
      <c r="G18" s="1">
        <v>0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4</v>
      </c>
    </row>
    <row r="19" spans="1:25">
      <c r="A19" s="1" t="s">
        <v>40</v>
      </c>
      <c r="B19" s="1">
        <v>60</v>
      </c>
      <c r="C19" s="1">
        <v>2010</v>
      </c>
      <c r="D19" s="2">
        <v>40226.340277777781</v>
      </c>
      <c r="E19" s="2">
        <v>40226.704861111109</v>
      </c>
      <c r="F19" s="1">
        <v>8.75</v>
      </c>
      <c r="G19" s="1">
        <v>8.3333333333333329E-2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</row>
    <row r="20" spans="1:25">
      <c r="A20" s="1" t="s">
        <v>40</v>
      </c>
      <c r="B20" s="1">
        <v>60</v>
      </c>
      <c r="C20" s="1">
        <v>2010</v>
      </c>
      <c r="D20" s="2">
        <v>40226.704861111109</v>
      </c>
      <c r="E20" s="2">
        <v>40227.309027777781</v>
      </c>
      <c r="F20" s="1">
        <v>14.5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</row>
    <row r="21" spans="1:25">
      <c r="A21" s="1" t="s">
        <v>40</v>
      </c>
      <c r="B21" s="1">
        <v>60</v>
      </c>
      <c r="C21" s="1">
        <v>2010</v>
      </c>
      <c r="D21" s="2">
        <v>40227.309027777781</v>
      </c>
      <c r="E21" s="2">
        <v>40227.739583333336</v>
      </c>
      <c r="F21" s="1">
        <v>10.333333333333334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</row>
    <row r="22" spans="1:25">
      <c r="A22" s="1" t="s">
        <v>40</v>
      </c>
      <c r="B22" s="1">
        <v>60</v>
      </c>
      <c r="C22" s="1">
        <v>2010</v>
      </c>
      <c r="D22" s="2">
        <v>40227.739583333336</v>
      </c>
      <c r="E22" s="2">
        <v>40228.307638888888</v>
      </c>
      <c r="F22" s="1">
        <v>13.633333333333333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</row>
    <row r="23" spans="1:25">
      <c r="A23" s="1" t="s">
        <v>40</v>
      </c>
      <c r="B23" s="1">
        <v>60</v>
      </c>
      <c r="C23" s="1">
        <v>2010</v>
      </c>
      <c r="D23" s="2">
        <v>40228.307638888888</v>
      </c>
      <c r="E23" s="2">
        <v>40228.71875</v>
      </c>
      <c r="F23" s="1">
        <v>9.8666666666666671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</row>
    <row r="24" spans="1:25">
      <c r="A24" s="1" t="s">
        <v>40</v>
      </c>
      <c r="B24" s="1">
        <v>60</v>
      </c>
      <c r="C24" s="1">
        <v>2010</v>
      </c>
      <c r="D24" s="2">
        <v>40228.71875</v>
      </c>
      <c r="E24" s="2">
        <v>40229.309027777781</v>
      </c>
      <c r="F24" s="1">
        <v>14.166666666666666</v>
      </c>
      <c r="G24" s="1">
        <v>0</v>
      </c>
      <c r="H24" s="1">
        <v>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9</v>
      </c>
    </row>
    <row r="25" spans="1:25">
      <c r="A25" s="1" t="s">
        <v>40</v>
      </c>
      <c r="B25" s="1">
        <v>60</v>
      </c>
      <c r="C25" s="1">
        <v>2010</v>
      </c>
      <c r="D25" s="2">
        <v>40229.309027777781</v>
      </c>
      <c r="E25" s="2">
        <v>40229.734722222223</v>
      </c>
      <c r="F25" s="1">
        <v>10.216666666666667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25">
      <c r="A26" s="1" t="s">
        <v>40</v>
      </c>
      <c r="B26" s="1">
        <v>60</v>
      </c>
      <c r="C26" s="1">
        <v>2010</v>
      </c>
      <c r="D26" s="2">
        <v>40229.734722222223</v>
      </c>
      <c r="E26" s="2">
        <v>40230.329861111109</v>
      </c>
      <c r="F26" s="1">
        <v>14.283333333333333</v>
      </c>
      <c r="G26" s="1">
        <v>0</v>
      </c>
      <c r="H26" s="1">
        <v>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7</v>
      </c>
    </row>
    <row r="27" spans="1:25">
      <c r="A27" s="1" t="s">
        <v>40</v>
      </c>
      <c r="B27" s="1">
        <v>60</v>
      </c>
      <c r="C27" s="1">
        <v>2010</v>
      </c>
      <c r="D27" s="2">
        <v>40230.329861111109</v>
      </c>
      <c r="E27" s="2">
        <v>40230.722222222219</v>
      </c>
      <c r="F27" s="1">
        <v>9.4166666666666661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</row>
    <row r="28" spans="1:25">
      <c r="A28" s="1" t="s">
        <v>40</v>
      </c>
      <c r="B28" s="1">
        <v>60</v>
      </c>
      <c r="C28" s="1">
        <v>2010</v>
      </c>
      <c r="D28" s="2">
        <v>40230.722222222219</v>
      </c>
      <c r="E28" s="2">
        <v>40231.336805555555</v>
      </c>
      <c r="F28" s="1">
        <v>14.75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</v>
      </c>
      <c r="Y28" s="1">
        <v>1</v>
      </c>
    </row>
    <row r="29" spans="1:25">
      <c r="A29" s="1" t="s">
        <v>40</v>
      </c>
      <c r="B29" s="1">
        <v>60</v>
      </c>
      <c r="C29" s="1">
        <v>2010</v>
      </c>
      <c r="D29" s="2">
        <v>40231.340277777781</v>
      </c>
      <c r="E29" s="2">
        <v>40231.711805555555</v>
      </c>
      <c r="F29" s="1">
        <v>8.9166666666666661</v>
      </c>
      <c r="G29" s="1">
        <v>8.3333333333333329E-2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25">
      <c r="A30" s="1" t="s">
        <v>40</v>
      </c>
      <c r="B30" s="1">
        <v>60</v>
      </c>
      <c r="C30" s="1">
        <v>2010</v>
      </c>
      <c r="D30" s="2">
        <v>40231.711805555555</v>
      </c>
      <c r="E30" s="2">
        <v>40232.319444444445</v>
      </c>
      <c r="F30" s="1">
        <v>14.583333333333334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</row>
    <row r="31" spans="1:25">
      <c r="A31" s="1" t="s">
        <v>40</v>
      </c>
      <c r="B31" s="1">
        <v>60</v>
      </c>
      <c r="C31" s="1">
        <v>2010</v>
      </c>
      <c r="D31" s="2">
        <v>40232.322916666664</v>
      </c>
      <c r="E31" s="2">
        <v>40232.75</v>
      </c>
      <c r="F31" s="1">
        <v>10.25</v>
      </c>
      <c r="G31" s="1">
        <v>8.3333333333333329E-2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25">
      <c r="A32" s="1" t="s">
        <v>40</v>
      </c>
      <c r="B32" s="1">
        <v>60</v>
      </c>
      <c r="C32" s="1">
        <v>2010</v>
      </c>
      <c r="D32" s="2">
        <v>40232.75</v>
      </c>
      <c r="E32" s="2">
        <v>40233.305555555555</v>
      </c>
      <c r="F32" s="1">
        <v>13.333333333333334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</row>
    <row r="33" spans="1:35">
      <c r="A33" s="1" t="s">
        <v>40</v>
      </c>
      <c r="B33" s="1">
        <v>60</v>
      </c>
      <c r="C33" s="1">
        <v>2010</v>
      </c>
      <c r="D33" s="2">
        <v>40233.309027777781</v>
      </c>
      <c r="E33" s="2">
        <v>40233.730555555558</v>
      </c>
      <c r="F33" s="1">
        <v>10.116666666666667</v>
      </c>
      <c r="G33" s="1">
        <v>8.3333333333333329E-2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35">
      <c r="A34" s="1" t="s">
        <v>40</v>
      </c>
      <c r="B34" s="1">
        <v>60</v>
      </c>
      <c r="C34" s="1">
        <v>2010</v>
      </c>
      <c r="D34" s="2">
        <v>40233.730555555558</v>
      </c>
      <c r="E34" s="2">
        <v>40234.303472222222</v>
      </c>
      <c r="F34" s="1">
        <v>13.75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3</v>
      </c>
    </row>
    <row r="35" spans="1:35">
      <c r="A35" s="1" t="s">
        <v>40</v>
      </c>
      <c r="B35" s="1">
        <v>60</v>
      </c>
      <c r="C35" s="1">
        <v>2010</v>
      </c>
      <c r="D35" s="2">
        <v>40234.303472222222</v>
      </c>
      <c r="E35" s="2">
        <v>40234.739583333336</v>
      </c>
      <c r="F35" s="1">
        <v>10.466666666666667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35">
      <c r="A36" s="1" t="s">
        <v>40</v>
      </c>
      <c r="B36" s="1">
        <v>60</v>
      </c>
      <c r="C36" s="1">
        <v>2010</v>
      </c>
      <c r="D36" s="2">
        <v>40234.739583333336</v>
      </c>
      <c r="E36" s="2">
        <v>40235.315972222219</v>
      </c>
      <c r="F36" s="1">
        <v>13.833333333333334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</row>
    <row r="37" spans="1:35">
      <c r="A37" s="1" t="s">
        <v>40</v>
      </c>
      <c r="B37" s="1">
        <v>60</v>
      </c>
      <c r="C37" s="1">
        <v>2010</v>
      </c>
      <c r="D37" s="2">
        <v>40235.315972222219</v>
      </c>
      <c r="E37" s="2">
        <v>40235.722222222219</v>
      </c>
      <c r="F37" s="1">
        <v>9.75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35">
      <c r="A38" s="1" t="s">
        <v>40</v>
      </c>
      <c r="B38" s="1">
        <v>60</v>
      </c>
      <c r="C38" s="1">
        <v>2010</v>
      </c>
      <c r="D38" s="2">
        <v>40235.722222222219</v>
      </c>
      <c r="E38" s="2">
        <v>40236.298611111109</v>
      </c>
      <c r="F38" s="1">
        <v>13.833333333333334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</row>
    <row r="39" spans="1:35">
      <c r="A39" s="1" t="s">
        <v>40</v>
      </c>
      <c r="B39" s="1">
        <v>60</v>
      </c>
      <c r="C39" s="1">
        <v>2010</v>
      </c>
      <c r="D39" s="2">
        <v>40236.298611111109</v>
      </c>
      <c r="E39" s="2">
        <v>40236.760416666664</v>
      </c>
      <c r="F39" s="1">
        <v>11.083333333333334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35">
      <c r="A40" s="1" t="s">
        <v>40</v>
      </c>
      <c r="B40" s="1">
        <v>60</v>
      </c>
      <c r="C40" s="1">
        <v>2010</v>
      </c>
      <c r="D40" s="2">
        <v>40236.760416666664</v>
      </c>
      <c r="E40" s="2">
        <v>40237.326388888891</v>
      </c>
      <c r="F40" s="1">
        <v>13.583333333333334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</row>
    <row r="41" spans="1:35">
      <c r="A41" s="1" t="s">
        <v>40</v>
      </c>
      <c r="B41" s="1">
        <v>60</v>
      </c>
      <c r="C41" s="1">
        <v>2010</v>
      </c>
      <c r="D41" s="2">
        <v>40237.326388888891</v>
      </c>
      <c r="E41" s="2">
        <v>40237.729166666664</v>
      </c>
      <c r="F41" s="1">
        <v>9.6666666666666661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35">
      <c r="A42" s="1" t="s">
        <v>40</v>
      </c>
      <c r="B42" s="1">
        <v>60</v>
      </c>
      <c r="C42" s="1">
        <v>2010</v>
      </c>
      <c r="D42" s="2">
        <v>40237.729166666664</v>
      </c>
      <c r="E42" s="2">
        <v>40238.340277777781</v>
      </c>
      <c r="F42" s="1">
        <v>14.666666666666666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</v>
      </c>
      <c r="N42" s="1">
        <v>0</v>
      </c>
      <c r="O42" s="1">
        <v>1</v>
      </c>
      <c r="P42" s="1">
        <v>0</v>
      </c>
      <c r="Q42" s="1">
        <v>0</v>
      </c>
      <c r="AI42" s="1">
        <v>1</v>
      </c>
    </row>
    <row r="43" spans="1:35">
      <c r="A43" s="1" t="s">
        <v>40</v>
      </c>
      <c r="B43" s="1">
        <v>60</v>
      </c>
      <c r="C43" s="1">
        <v>2010</v>
      </c>
      <c r="D43" s="2">
        <v>40238.340277777781</v>
      </c>
      <c r="E43" s="2">
        <v>40238.753472222219</v>
      </c>
      <c r="F43" s="1">
        <v>9.9166666666666661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</row>
    <row r="44" spans="1:35">
      <c r="A44" s="1" t="s">
        <v>40</v>
      </c>
      <c r="B44" s="1">
        <v>60</v>
      </c>
      <c r="C44" s="1">
        <v>2010</v>
      </c>
      <c r="D44" s="2">
        <v>40238.753472222219</v>
      </c>
      <c r="E44" s="2">
        <v>40239.288194444445</v>
      </c>
      <c r="F44" s="1">
        <v>12.833333333333334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4</v>
      </c>
      <c r="N44" s="1">
        <v>0</v>
      </c>
      <c r="O44" s="1">
        <v>0</v>
      </c>
      <c r="P44" s="1">
        <v>0</v>
      </c>
      <c r="Q44" s="1">
        <v>0</v>
      </c>
    </row>
    <row r="45" spans="1:35">
      <c r="A45" s="1" t="s">
        <v>40</v>
      </c>
      <c r="B45" s="1">
        <v>60</v>
      </c>
      <c r="C45" s="1">
        <v>2010</v>
      </c>
      <c r="D45" s="2">
        <v>40239.288194444445</v>
      </c>
      <c r="E45" s="2">
        <v>40239.715277777781</v>
      </c>
      <c r="F45" s="1">
        <v>10.25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35">
      <c r="A46" s="1" t="s">
        <v>40</v>
      </c>
      <c r="B46" s="1">
        <v>60</v>
      </c>
      <c r="C46" s="1">
        <v>2010</v>
      </c>
      <c r="D46" s="2">
        <v>40239.715277777781</v>
      </c>
      <c r="E46" s="2">
        <v>40240.3125</v>
      </c>
      <c r="F46" s="1">
        <v>14.333333333333334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AI46" s="1">
        <v>1</v>
      </c>
    </row>
    <row r="47" spans="1:35">
      <c r="A47" s="1" t="s">
        <v>40</v>
      </c>
      <c r="B47" s="1">
        <v>60</v>
      </c>
      <c r="C47" s="1">
        <v>2010</v>
      </c>
      <c r="D47" s="2">
        <v>40240.3125</v>
      </c>
      <c r="E47" s="2">
        <v>40240.743055555555</v>
      </c>
      <c r="F47" s="1">
        <v>10.333333333333334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35">
      <c r="A48" s="1" t="s">
        <v>40</v>
      </c>
      <c r="B48" s="1">
        <v>60</v>
      </c>
      <c r="C48" s="1">
        <v>2010</v>
      </c>
      <c r="D48" s="2">
        <v>40240.743055555555</v>
      </c>
      <c r="E48" s="2">
        <v>40241.304166666669</v>
      </c>
      <c r="F48" s="1">
        <v>13.466666666666667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AI48" s="1">
        <v>1</v>
      </c>
    </row>
    <row r="49" spans="1:18">
      <c r="A49" s="1" t="s">
        <v>40</v>
      </c>
      <c r="B49" s="1">
        <v>60</v>
      </c>
      <c r="C49" s="1">
        <v>2010</v>
      </c>
      <c r="D49" s="2">
        <v>40241.304166666669</v>
      </c>
      <c r="E49" s="2">
        <v>40241.756944444445</v>
      </c>
      <c r="F49" s="1">
        <v>10.866666666666667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8">
      <c r="A50" s="1" t="s">
        <v>40</v>
      </c>
      <c r="B50" s="1">
        <v>60</v>
      </c>
      <c r="C50" s="1">
        <v>2010</v>
      </c>
      <c r="D50" s="2">
        <v>40241.756944444445</v>
      </c>
      <c r="E50" s="2">
        <v>40242.305555555555</v>
      </c>
      <c r="F50" s="1">
        <v>13.166666666666666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</row>
    <row r="51" spans="1:18">
      <c r="A51" s="1" t="s">
        <v>40</v>
      </c>
      <c r="B51" s="1">
        <v>60</v>
      </c>
      <c r="C51" s="1">
        <v>2010</v>
      </c>
      <c r="D51" s="2">
        <v>40242.305555555555</v>
      </c>
      <c r="E51" s="2">
        <v>40242.756944444445</v>
      </c>
      <c r="F51" s="1">
        <v>10.833333333333334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8">
      <c r="A52" s="1" t="s">
        <v>40</v>
      </c>
      <c r="B52" s="1">
        <v>60</v>
      </c>
      <c r="C52" s="1">
        <v>2010</v>
      </c>
      <c r="D52" s="2">
        <v>40242.756944444445</v>
      </c>
      <c r="E52" s="2">
        <v>40243.3125</v>
      </c>
      <c r="F52" s="1">
        <v>13.333333333333334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</row>
    <row r="53" spans="1:18">
      <c r="A53" s="1" t="s">
        <v>40</v>
      </c>
      <c r="B53" s="1">
        <v>60</v>
      </c>
      <c r="C53" s="1">
        <v>2010</v>
      </c>
      <c r="D53" s="2">
        <v>40243.315972222219</v>
      </c>
      <c r="E53" s="2">
        <v>40243.791666666664</v>
      </c>
      <c r="F53" s="1">
        <v>11.416666666666666</v>
      </c>
      <c r="G53" s="1">
        <v>8.3333333333333329E-2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8">
      <c r="A54" s="1" t="s">
        <v>40</v>
      </c>
      <c r="B54" s="1">
        <v>60</v>
      </c>
      <c r="C54" s="1">
        <v>2010</v>
      </c>
      <c r="D54" s="2">
        <v>40243.791666666664</v>
      </c>
      <c r="E54" s="2">
        <v>40244.354166666664</v>
      </c>
      <c r="F54" s="1">
        <v>13.5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2</v>
      </c>
    </row>
    <row r="55" spans="1:18">
      <c r="A55" s="1" t="s">
        <v>40</v>
      </c>
      <c r="B55" s="1">
        <v>60</v>
      </c>
      <c r="C55" s="1">
        <v>2010</v>
      </c>
      <c r="D55" s="2">
        <v>40244.357638888891</v>
      </c>
      <c r="E55" s="2">
        <v>40244.756944444445</v>
      </c>
      <c r="F55" s="1">
        <v>9.5833333333333339</v>
      </c>
      <c r="G55" s="1">
        <v>8.3333333333333329E-2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8">
      <c r="A56" s="1" t="s">
        <v>40</v>
      </c>
      <c r="B56" s="1">
        <v>60</v>
      </c>
      <c r="C56" s="1">
        <v>2010</v>
      </c>
      <c r="D56" s="2">
        <v>40244.756944444445</v>
      </c>
      <c r="E56" s="2">
        <v>40245.34375</v>
      </c>
      <c r="F56" s="1">
        <v>14.083333333333334</v>
      </c>
      <c r="G56" s="1">
        <v>0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2</v>
      </c>
    </row>
    <row r="57" spans="1:18">
      <c r="A57" s="1" t="s">
        <v>40</v>
      </c>
      <c r="B57" s="1">
        <v>60</v>
      </c>
      <c r="C57" s="1">
        <v>2010</v>
      </c>
      <c r="D57" s="2">
        <v>40245.34375</v>
      </c>
      <c r="E57" s="2">
        <v>40245.736111111109</v>
      </c>
      <c r="F57" s="1">
        <v>9.4166666666666661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</row>
    <row r="58" spans="1:18">
      <c r="A58" s="1" t="s">
        <v>40</v>
      </c>
      <c r="B58" s="1">
        <v>60</v>
      </c>
      <c r="C58" s="1">
        <v>2010</v>
      </c>
      <c r="D58" s="2">
        <v>40245.736111111109</v>
      </c>
      <c r="E58" s="2">
        <v>40246.305555555555</v>
      </c>
      <c r="F58" s="1">
        <v>13.666666666666666</v>
      </c>
      <c r="G58" s="1">
        <v>0</v>
      </c>
      <c r="H58" s="1">
        <v>3</v>
      </c>
      <c r="I58" s="1">
        <v>0</v>
      </c>
      <c r="J58" s="1">
        <v>5</v>
      </c>
      <c r="K58" s="1">
        <v>0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3</v>
      </c>
    </row>
    <row r="59" spans="1:18">
      <c r="A59" s="1" t="s">
        <v>40</v>
      </c>
      <c r="B59" s="1">
        <v>60</v>
      </c>
      <c r="C59" s="1">
        <v>2010</v>
      </c>
      <c r="D59" s="2">
        <v>40246.305555555555</v>
      </c>
      <c r="E59" s="2">
        <v>40246.734722222223</v>
      </c>
      <c r="F59" s="1">
        <v>10.3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8">
      <c r="A60" s="1" t="s">
        <v>40</v>
      </c>
      <c r="B60" s="1">
        <v>60</v>
      </c>
      <c r="C60" s="1">
        <v>2010</v>
      </c>
      <c r="D60" s="2">
        <v>40246.734722222223</v>
      </c>
      <c r="E60" s="2">
        <v>40247.3125</v>
      </c>
      <c r="F60" s="1">
        <v>13.866666666666667</v>
      </c>
      <c r="G60" s="1">
        <v>0</v>
      </c>
      <c r="H60" s="1">
        <v>6</v>
      </c>
      <c r="I60" s="1">
        <v>0</v>
      </c>
      <c r="J60" s="1">
        <v>6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6</v>
      </c>
    </row>
    <row r="61" spans="1:18">
      <c r="A61" s="1" t="s">
        <v>40</v>
      </c>
      <c r="B61" s="1">
        <v>60</v>
      </c>
      <c r="C61" s="1">
        <v>2010</v>
      </c>
      <c r="D61" s="2">
        <v>40247.3125</v>
      </c>
      <c r="E61" s="2">
        <v>40247.645833333336</v>
      </c>
      <c r="F61" s="1">
        <v>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8">
      <c r="A62" s="1" t="s">
        <v>40</v>
      </c>
      <c r="B62" s="1">
        <v>60</v>
      </c>
      <c r="C62" s="1">
        <v>2010</v>
      </c>
      <c r="D62" s="2">
        <v>40247.645833333336</v>
      </c>
      <c r="E62" s="2">
        <v>40248.311111111114</v>
      </c>
      <c r="F62" s="1">
        <v>15.966666666666667</v>
      </c>
      <c r="G62" s="1">
        <v>0</v>
      </c>
      <c r="H62" s="1">
        <v>3</v>
      </c>
      <c r="I62" s="1">
        <v>0</v>
      </c>
      <c r="J62" s="1">
        <v>3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3</v>
      </c>
    </row>
    <row r="63" spans="1:18">
      <c r="A63" s="1" t="s">
        <v>40</v>
      </c>
      <c r="B63" s="1">
        <v>60</v>
      </c>
      <c r="C63" s="1">
        <v>2010</v>
      </c>
      <c r="D63" s="2">
        <v>40248.311111111114</v>
      </c>
      <c r="E63" s="2">
        <v>40248.729166666664</v>
      </c>
      <c r="F63" s="1">
        <v>10.033333333333333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8">
      <c r="A64" s="1" t="s">
        <v>40</v>
      </c>
      <c r="B64" s="1">
        <v>60</v>
      </c>
      <c r="C64" s="1">
        <v>2010</v>
      </c>
      <c r="D64" s="2">
        <v>40248.729166666664</v>
      </c>
      <c r="E64" s="2">
        <v>40249.3125</v>
      </c>
      <c r="F64" s="1">
        <v>14</v>
      </c>
      <c r="G64" s="1">
        <v>0</v>
      </c>
      <c r="H64" s="1">
        <v>1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</row>
    <row r="65" spans="1:36">
      <c r="A65" s="1" t="s">
        <v>40</v>
      </c>
      <c r="B65" s="1">
        <v>60</v>
      </c>
      <c r="C65" s="1">
        <v>2010</v>
      </c>
      <c r="D65" s="2">
        <v>40249.3125</v>
      </c>
      <c r="E65" s="2">
        <v>40249.71875</v>
      </c>
      <c r="F65" s="1">
        <v>9.75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36">
      <c r="A66" s="1" t="s">
        <v>40</v>
      </c>
      <c r="B66" s="1">
        <v>60</v>
      </c>
      <c r="C66" s="1">
        <v>2010</v>
      </c>
      <c r="D66" s="2">
        <v>40249.71875</v>
      </c>
      <c r="E66" s="2">
        <v>40250.288194444445</v>
      </c>
      <c r="F66" s="1">
        <v>13.666666666666666</v>
      </c>
      <c r="G66" s="1">
        <v>0</v>
      </c>
      <c r="H66" s="1">
        <v>7</v>
      </c>
      <c r="I66" s="1">
        <v>0</v>
      </c>
      <c r="J66" s="1">
        <v>11</v>
      </c>
      <c r="K66" s="1">
        <v>0</v>
      </c>
      <c r="L66" s="1">
        <v>0</v>
      </c>
      <c r="M66" s="1">
        <v>4</v>
      </c>
      <c r="N66" s="1">
        <v>0</v>
      </c>
      <c r="O66" s="1">
        <v>0</v>
      </c>
      <c r="P66" s="1">
        <v>0</v>
      </c>
      <c r="Q66" s="1">
        <v>0</v>
      </c>
      <c r="R66" s="1">
        <v>7</v>
      </c>
    </row>
    <row r="67" spans="1:36">
      <c r="A67" s="1" t="s">
        <v>40</v>
      </c>
      <c r="B67" s="1">
        <v>60</v>
      </c>
      <c r="C67" s="1">
        <v>2010</v>
      </c>
      <c r="D67" s="2">
        <v>40250.288194444445</v>
      </c>
      <c r="E67" s="2">
        <v>40250.770833333336</v>
      </c>
      <c r="F67" s="1">
        <v>11.583333333333334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AJ67" s="1">
        <v>1</v>
      </c>
    </row>
    <row r="68" spans="1:36">
      <c r="A68" s="1" t="s">
        <v>40</v>
      </c>
      <c r="B68" s="1">
        <v>60</v>
      </c>
      <c r="C68" s="1">
        <v>2010</v>
      </c>
      <c r="D68" s="2">
        <v>40250.770833333336</v>
      </c>
      <c r="E68" s="2">
        <v>40251.315972222219</v>
      </c>
      <c r="F68" s="1">
        <v>13.083333333333334</v>
      </c>
      <c r="G68" s="1">
        <v>0</v>
      </c>
      <c r="H68" s="1">
        <v>3</v>
      </c>
      <c r="I68" s="1">
        <v>0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</row>
    <row r="69" spans="1:36">
      <c r="A69" s="1" t="s">
        <v>40</v>
      </c>
      <c r="B69" s="1">
        <v>60</v>
      </c>
      <c r="C69" s="1">
        <v>2010</v>
      </c>
      <c r="D69" s="2">
        <v>40251.315972222219</v>
      </c>
      <c r="E69" s="2">
        <v>40251.791666666664</v>
      </c>
      <c r="F69" s="1">
        <v>11.416666666666666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36">
      <c r="A70" s="1" t="s">
        <v>40</v>
      </c>
      <c r="B70" s="1">
        <v>60</v>
      </c>
      <c r="C70" s="1">
        <v>2010</v>
      </c>
      <c r="D70" s="2">
        <v>40251.791666666664</v>
      </c>
      <c r="E70" s="2">
        <v>40252.333333333336</v>
      </c>
      <c r="F70" s="1">
        <v>13</v>
      </c>
      <c r="G70" s="1">
        <v>0</v>
      </c>
      <c r="H70" s="1">
        <v>3</v>
      </c>
      <c r="I70" s="1">
        <v>0</v>
      </c>
      <c r="J70" s="1">
        <v>3</v>
      </c>
      <c r="K70" s="1">
        <v>0</v>
      </c>
      <c r="L70" s="1">
        <v>0</v>
      </c>
      <c r="M70" s="1">
        <v>2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</row>
    <row r="71" spans="1:36">
      <c r="A71" s="1" t="s">
        <v>40</v>
      </c>
      <c r="B71" s="1">
        <v>60</v>
      </c>
      <c r="C71" s="1">
        <v>2010</v>
      </c>
      <c r="D71" s="2">
        <v>40252.333333333336</v>
      </c>
      <c r="E71" s="2">
        <v>40252.795138888891</v>
      </c>
      <c r="F71" s="1">
        <v>11.083333333333334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36">
      <c r="A72" s="1" t="s">
        <v>40</v>
      </c>
      <c r="B72" s="1">
        <v>60</v>
      </c>
      <c r="C72" s="1">
        <v>2010</v>
      </c>
      <c r="D72" s="2">
        <v>40252.795138888891</v>
      </c>
      <c r="E72" s="2">
        <v>40253.326388888891</v>
      </c>
      <c r="F72" s="1">
        <v>12.75</v>
      </c>
      <c r="G72" s="1">
        <v>0</v>
      </c>
      <c r="H72" s="1">
        <v>3</v>
      </c>
      <c r="I72" s="1">
        <v>0</v>
      </c>
      <c r="J72" s="1">
        <v>9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3</v>
      </c>
    </row>
    <row r="73" spans="1:36">
      <c r="A73" s="1" t="s">
        <v>40</v>
      </c>
      <c r="B73" s="1">
        <v>60</v>
      </c>
      <c r="C73" s="1">
        <v>2010</v>
      </c>
      <c r="D73" s="2">
        <v>40253.326388888891</v>
      </c>
      <c r="E73" s="2">
        <v>40253.642361111109</v>
      </c>
      <c r="F73" s="1">
        <v>7.583333333333333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36">
      <c r="A74" s="1" t="s">
        <v>40</v>
      </c>
      <c r="B74" s="1">
        <v>60</v>
      </c>
      <c r="C74" s="1">
        <v>2010</v>
      </c>
      <c r="D74" s="2">
        <v>40253.642361111109</v>
      </c>
      <c r="E74" s="2">
        <v>40254.354166666664</v>
      </c>
      <c r="F74" s="1">
        <v>17.083333333333332</v>
      </c>
      <c r="G74" s="1">
        <v>0</v>
      </c>
      <c r="H74" s="1">
        <v>6</v>
      </c>
      <c r="I74" s="1">
        <v>0</v>
      </c>
      <c r="J74" s="1">
        <v>7</v>
      </c>
      <c r="K74" s="1">
        <v>0</v>
      </c>
      <c r="L74" s="1">
        <v>0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6</v>
      </c>
    </row>
    <row r="75" spans="1:36">
      <c r="A75" s="1" t="s">
        <v>40</v>
      </c>
      <c r="B75" s="1">
        <v>60</v>
      </c>
      <c r="C75" s="1">
        <v>2010</v>
      </c>
      <c r="D75" s="2">
        <v>40254.354166666664</v>
      </c>
      <c r="E75" s="2">
        <v>40254.802083333336</v>
      </c>
      <c r="F75" s="1">
        <v>10.75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36">
      <c r="A76" s="1" t="s">
        <v>40</v>
      </c>
      <c r="B76" s="1">
        <v>60</v>
      </c>
      <c r="C76" s="1">
        <v>2010</v>
      </c>
      <c r="D76" s="2">
        <v>40254.802083333336</v>
      </c>
      <c r="E76" s="2">
        <v>40255.326388888891</v>
      </c>
      <c r="F76" s="1">
        <v>12.583333333333334</v>
      </c>
      <c r="G76" s="1">
        <v>0</v>
      </c>
      <c r="H76" s="1">
        <v>6</v>
      </c>
      <c r="I76" s="1">
        <v>0</v>
      </c>
      <c r="J76" s="1">
        <v>3</v>
      </c>
      <c r="K76" s="1">
        <v>0</v>
      </c>
      <c r="L76" s="1">
        <v>0</v>
      </c>
      <c r="M76" s="1">
        <v>2</v>
      </c>
      <c r="N76" s="1">
        <v>0</v>
      </c>
      <c r="O76" s="1">
        <v>1</v>
      </c>
      <c r="P76" s="1">
        <v>0</v>
      </c>
      <c r="Q76" s="1">
        <v>0</v>
      </c>
      <c r="R76" s="1">
        <v>6</v>
      </c>
      <c r="AI76" s="1">
        <v>1</v>
      </c>
    </row>
    <row r="77" spans="1:36">
      <c r="A77" s="1" t="s">
        <v>40</v>
      </c>
      <c r="B77" s="1">
        <v>60</v>
      </c>
      <c r="C77" s="1">
        <v>2010</v>
      </c>
      <c r="D77" s="2">
        <v>40255.326388888891</v>
      </c>
      <c r="E77" s="2">
        <v>40255.818055555559</v>
      </c>
      <c r="F77" s="1">
        <v>11.8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36">
      <c r="A78" s="1" t="s">
        <v>40</v>
      </c>
      <c r="B78" s="1">
        <v>60</v>
      </c>
      <c r="C78" s="1">
        <v>2010</v>
      </c>
      <c r="D78" s="2">
        <v>40255.818055555559</v>
      </c>
      <c r="E78" s="2">
        <v>40256.375</v>
      </c>
      <c r="F78" s="1">
        <v>13.366666666666667</v>
      </c>
      <c r="G78" s="1">
        <v>0</v>
      </c>
      <c r="H78" s="1">
        <v>4</v>
      </c>
      <c r="I78" s="1">
        <v>0</v>
      </c>
      <c r="J78" s="1">
        <v>3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4</v>
      </c>
      <c r="Y78" s="1">
        <v>1</v>
      </c>
    </row>
    <row r="79" spans="1:36">
      <c r="A79" s="1" t="s">
        <v>40</v>
      </c>
      <c r="B79" s="1">
        <v>60</v>
      </c>
      <c r="C79" s="1">
        <v>2010</v>
      </c>
      <c r="D79" s="2">
        <v>40256.375</v>
      </c>
      <c r="E79" s="2">
        <v>40256.770833333336</v>
      </c>
      <c r="F79" s="1">
        <v>9.5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36">
      <c r="A80" s="1" t="s">
        <v>40</v>
      </c>
      <c r="B80" s="1">
        <v>60</v>
      </c>
      <c r="C80" s="1">
        <v>2010</v>
      </c>
      <c r="D80" s="2">
        <v>40256.770833333336</v>
      </c>
      <c r="E80" s="2">
        <v>40257.333333333336</v>
      </c>
      <c r="F80" s="1">
        <v>13.5</v>
      </c>
      <c r="G80" s="1">
        <v>0</v>
      </c>
      <c r="H80" s="1">
        <v>1</v>
      </c>
      <c r="I80" s="1">
        <v>0</v>
      </c>
      <c r="J80" s="1">
        <v>6</v>
      </c>
      <c r="K80" s="1">
        <v>0</v>
      </c>
      <c r="L80" s="1">
        <v>0</v>
      </c>
      <c r="M80" s="1">
        <v>4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</row>
    <row r="81" spans="1:18">
      <c r="A81" s="1" t="s">
        <v>40</v>
      </c>
      <c r="B81" s="1">
        <v>60</v>
      </c>
      <c r="C81" s="1">
        <v>2010</v>
      </c>
      <c r="D81" s="2">
        <v>40257.336805555555</v>
      </c>
      <c r="E81" s="2">
        <v>40257.784722222219</v>
      </c>
      <c r="F81" s="1">
        <v>10.75</v>
      </c>
      <c r="G81" s="1">
        <v>8.3333333333333329E-2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8">
      <c r="A82" s="1" t="s">
        <v>40</v>
      </c>
      <c r="B82" s="1">
        <v>60</v>
      </c>
      <c r="C82" s="1">
        <v>2010</v>
      </c>
      <c r="D82" s="2">
        <v>40257.784722222219</v>
      </c>
      <c r="E82" s="2">
        <v>40258.34375</v>
      </c>
      <c r="F82" s="1">
        <v>13.416666666666666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</row>
    <row r="83" spans="1:18">
      <c r="A83" s="1" t="s">
        <v>40</v>
      </c>
      <c r="B83" s="1">
        <v>60</v>
      </c>
      <c r="C83" s="1">
        <v>2010</v>
      </c>
      <c r="D83" s="2">
        <v>40258.347222222219</v>
      </c>
      <c r="E83" s="2">
        <v>40258.729166666664</v>
      </c>
      <c r="F83" s="1">
        <v>9.1666666666666661</v>
      </c>
      <c r="G83" s="1">
        <v>8.3333333333333329E-2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8">
      <c r="A84" s="1" t="s">
        <v>40</v>
      </c>
      <c r="B84" s="1">
        <v>60</v>
      </c>
      <c r="C84" s="1">
        <v>2010</v>
      </c>
      <c r="D84" s="2">
        <v>40258.729166666664</v>
      </c>
      <c r="E84" s="2">
        <v>40259.322916666664</v>
      </c>
      <c r="F84" s="1">
        <v>14.25</v>
      </c>
      <c r="G84" s="1">
        <v>0</v>
      </c>
      <c r="H84" s="1">
        <v>2</v>
      </c>
      <c r="I84" s="1">
        <v>0</v>
      </c>
      <c r="J84" s="1">
        <v>4</v>
      </c>
      <c r="K84" s="1">
        <v>0</v>
      </c>
      <c r="L84" s="1">
        <v>0</v>
      </c>
      <c r="M84" s="1">
        <v>7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</row>
    <row r="85" spans="1:18">
      <c r="A85" s="1" t="s">
        <v>40</v>
      </c>
      <c r="B85" s="1">
        <v>60</v>
      </c>
      <c r="C85" s="1">
        <v>2010</v>
      </c>
      <c r="D85" s="2">
        <v>40259.326388888891</v>
      </c>
      <c r="E85" s="2">
        <v>40259.708333333336</v>
      </c>
      <c r="F85" s="1">
        <v>9.1666666666666661</v>
      </c>
      <c r="G85" s="1">
        <v>8.3333333333333329E-2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8">
      <c r="A86" s="1" t="s">
        <v>40</v>
      </c>
      <c r="B86" s="1">
        <v>60</v>
      </c>
      <c r="C86" s="1">
        <v>2010</v>
      </c>
      <c r="D86" s="2">
        <v>40259.708333333336</v>
      </c>
      <c r="E86" s="2">
        <v>40260.319444444445</v>
      </c>
      <c r="F86" s="1">
        <v>14.666666666666666</v>
      </c>
      <c r="G86" s="1">
        <v>0</v>
      </c>
      <c r="H86" s="1">
        <v>2</v>
      </c>
      <c r="I86" s="1">
        <v>0</v>
      </c>
      <c r="J86" s="1">
        <v>3</v>
      </c>
      <c r="K86" s="1">
        <v>0</v>
      </c>
      <c r="L86" s="1">
        <v>0</v>
      </c>
      <c r="M86" s="1">
        <v>7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</row>
    <row r="87" spans="1:18">
      <c r="A87" s="1" t="s">
        <v>40</v>
      </c>
      <c r="B87" s="1">
        <v>60</v>
      </c>
      <c r="C87" s="1">
        <v>2010</v>
      </c>
      <c r="D87" s="2">
        <v>40260.322916666664</v>
      </c>
      <c r="E87" s="2">
        <v>40260.791666666664</v>
      </c>
      <c r="F87" s="1">
        <v>11.25</v>
      </c>
      <c r="G87" s="1">
        <v>8.3333333333333329E-2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8">
      <c r="A88" s="1" t="s">
        <v>40</v>
      </c>
      <c r="B88" s="1">
        <v>60</v>
      </c>
      <c r="C88" s="1">
        <v>2010</v>
      </c>
      <c r="D88" s="2">
        <v>40260.791666666664</v>
      </c>
      <c r="E88" s="2">
        <v>40261.319444444445</v>
      </c>
      <c r="F88" s="1">
        <v>12.666666666666666</v>
      </c>
      <c r="G88" s="1">
        <v>0</v>
      </c>
      <c r="H88" s="1">
        <v>2</v>
      </c>
      <c r="I88" s="1">
        <v>0</v>
      </c>
      <c r="J88" s="1">
        <v>4</v>
      </c>
      <c r="K88" s="1">
        <v>0</v>
      </c>
      <c r="L88" s="1">
        <v>0</v>
      </c>
      <c r="M88" s="1">
        <v>5</v>
      </c>
      <c r="N88" s="1">
        <v>0</v>
      </c>
      <c r="O88" s="1">
        <v>0</v>
      </c>
      <c r="P88" s="1">
        <v>0</v>
      </c>
      <c r="Q88" s="1">
        <v>0</v>
      </c>
      <c r="R88" s="1">
        <v>2</v>
      </c>
    </row>
    <row r="89" spans="1:18">
      <c r="A89" s="1" t="s">
        <v>40</v>
      </c>
      <c r="B89" s="1">
        <v>60</v>
      </c>
      <c r="C89" s="1">
        <v>2010</v>
      </c>
      <c r="D89" s="2">
        <v>40261.319444444445</v>
      </c>
      <c r="E89" s="2">
        <v>40261.770833333336</v>
      </c>
      <c r="F89" s="1">
        <v>10.833333333333334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8">
      <c r="A90" s="1" t="s">
        <v>40</v>
      </c>
      <c r="B90" s="1">
        <v>60</v>
      </c>
      <c r="C90" s="1">
        <v>2010</v>
      </c>
      <c r="D90" s="2">
        <v>40261.770833333336</v>
      </c>
      <c r="E90" s="2">
        <v>40262.322916666664</v>
      </c>
      <c r="F90" s="1">
        <v>13.25</v>
      </c>
      <c r="G90" s="1">
        <v>0</v>
      </c>
      <c r="H90" s="1">
        <v>2</v>
      </c>
      <c r="I90" s="1">
        <v>0</v>
      </c>
      <c r="J90" s="1">
        <v>1</v>
      </c>
      <c r="K90" s="1">
        <v>0</v>
      </c>
      <c r="L90" s="1">
        <v>0</v>
      </c>
      <c r="M90" s="1">
        <v>7</v>
      </c>
      <c r="N90" s="1">
        <v>0</v>
      </c>
      <c r="O90" s="1">
        <v>0</v>
      </c>
      <c r="P90" s="1">
        <v>0</v>
      </c>
      <c r="Q90" s="1">
        <v>0</v>
      </c>
      <c r="R90" s="1">
        <v>2</v>
      </c>
    </row>
    <row r="91" spans="1:18">
      <c r="A91" s="1" t="s">
        <v>40</v>
      </c>
      <c r="B91" s="1">
        <v>60</v>
      </c>
      <c r="C91" s="1">
        <v>2010</v>
      </c>
      <c r="D91" s="2">
        <v>40262.322916666664</v>
      </c>
      <c r="E91" s="2">
        <v>40262.739583333336</v>
      </c>
      <c r="F91" s="1">
        <v>10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</row>
    <row r="92" spans="1:18">
      <c r="A92" s="1" t="s">
        <v>40</v>
      </c>
      <c r="B92" s="1">
        <v>60</v>
      </c>
      <c r="C92" s="1">
        <v>2010</v>
      </c>
      <c r="D92" s="2">
        <v>40262.739583333336</v>
      </c>
      <c r="E92" s="2">
        <v>40263.302083333336</v>
      </c>
      <c r="F92" s="1">
        <v>13.5</v>
      </c>
      <c r="G92" s="1">
        <v>0</v>
      </c>
      <c r="H92" s="1">
        <v>4</v>
      </c>
      <c r="I92" s="1">
        <v>0</v>
      </c>
      <c r="J92" s="1">
        <v>2</v>
      </c>
      <c r="K92" s="1">
        <v>0</v>
      </c>
      <c r="L92" s="1">
        <v>0</v>
      </c>
      <c r="M92" s="1">
        <v>7</v>
      </c>
      <c r="N92" s="1">
        <v>0</v>
      </c>
      <c r="O92" s="1">
        <v>0</v>
      </c>
      <c r="P92" s="1">
        <v>0</v>
      </c>
      <c r="Q92" s="1">
        <v>0</v>
      </c>
      <c r="R92" s="1">
        <v>4</v>
      </c>
    </row>
    <row r="93" spans="1:18">
      <c r="A93" s="1" t="s">
        <v>40</v>
      </c>
      <c r="B93" s="1">
        <v>60</v>
      </c>
      <c r="C93" s="1">
        <v>2010</v>
      </c>
      <c r="D93" s="2">
        <v>40263.302083333336</v>
      </c>
      <c r="E93" s="2">
        <v>40263.729166666664</v>
      </c>
      <c r="F93" s="1">
        <v>10.25</v>
      </c>
      <c r="G93" s="1">
        <v>0</v>
      </c>
      <c r="H93" s="1">
        <v>0</v>
      </c>
      <c r="I93" s="1">
        <v>0</v>
      </c>
      <c r="J93" s="1">
        <v>3</v>
      </c>
      <c r="K93" s="1">
        <v>0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</row>
    <row r="94" spans="1:18">
      <c r="A94" s="1" t="s">
        <v>40</v>
      </c>
      <c r="B94" s="1">
        <v>60</v>
      </c>
      <c r="C94" s="1">
        <v>2010</v>
      </c>
      <c r="D94" s="2">
        <v>40263.729166666664</v>
      </c>
      <c r="E94" s="2">
        <v>40264.375</v>
      </c>
      <c r="F94" s="1">
        <v>15.5</v>
      </c>
      <c r="G94" s="1">
        <v>0</v>
      </c>
      <c r="H94" s="1">
        <v>1</v>
      </c>
      <c r="I94" s="1">
        <v>0</v>
      </c>
      <c r="J94" s="1">
        <v>11</v>
      </c>
      <c r="K94" s="1">
        <v>0</v>
      </c>
      <c r="L94" s="1">
        <v>0</v>
      </c>
      <c r="M94" s="1">
        <v>30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</row>
    <row r="95" spans="1:18">
      <c r="A95" s="1" t="s">
        <v>40</v>
      </c>
      <c r="B95" s="1">
        <v>60</v>
      </c>
      <c r="C95" s="1">
        <v>2010</v>
      </c>
      <c r="D95" s="2">
        <v>40264.375</v>
      </c>
      <c r="E95" s="2">
        <v>40264.756944444445</v>
      </c>
      <c r="F95" s="1">
        <v>9.1666666666666661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8">
      <c r="A96" s="1" t="s">
        <v>40</v>
      </c>
      <c r="B96" s="1">
        <v>60</v>
      </c>
      <c r="C96" s="1">
        <v>2010</v>
      </c>
      <c r="D96" s="2">
        <v>40264.756944444445</v>
      </c>
      <c r="E96" s="2">
        <v>40265.395833333336</v>
      </c>
      <c r="F96" s="1">
        <v>15.333333333333334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41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</row>
    <row r="97" spans="1:35">
      <c r="A97" s="1" t="s">
        <v>40</v>
      </c>
      <c r="B97" s="1">
        <v>60</v>
      </c>
      <c r="C97" s="1">
        <v>2010</v>
      </c>
      <c r="D97" s="2">
        <v>40265.395833333336</v>
      </c>
      <c r="E97" s="2">
        <v>40265.732638888891</v>
      </c>
      <c r="F97" s="1">
        <v>8.0833333333333339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35">
      <c r="A98" s="1" t="s">
        <v>40</v>
      </c>
      <c r="B98" s="1">
        <v>60</v>
      </c>
      <c r="C98" s="1">
        <v>2010</v>
      </c>
      <c r="D98" s="2">
        <v>40265.732638888891</v>
      </c>
      <c r="E98" s="2">
        <v>40266.368055555555</v>
      </c>
      <c r="F98" s="1">
        <v>15.25</v>
      </c>
      <c r="G98" s="1">
        <v>0</v>
      </c>
      <c r="H98" s="1">
        <v>1</v>
      </c>
      <c r="I98" s="1">
        <v>1</v>
      </c>
      <c r="J98" s="1">
        <v>8</v>
      </c>
      <c r="K98" s="1">
        <v>0</v>
      </c>
      <c r="L98" s="1">
        <v>0</v>
      </c>
      <c r="M98" s="1">
        <v>70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U98" s="1">
        <v>1</v>
      </c>
    </row>
    <row r="99" spans="1:35">
      <c r="A99" s="1" t="s">
        <v>40</v>
      </c>
      <c r="B99" s="1">
        <v>60</v>
      </c>
      <c r="C99" s="1">
        <v>2010</v>
      </c>
      <c r="D99" s="2">
        <v>40266.368055555555</v>
      </c>
      <c r="E99" s="2">
        <v>40266.75</v>
      </c>
      <c r="F99" s="1">
        <v>9.1666666666666661</v>
      </c>
      <c r="G99" s="1">
        <v>0</v>
      </c>
      <c r="H99" s="1">
        <v>0</v>
      </c>
      <c r="I99" s="1">
        <v>0</v>
      </c>
      <c r="J99" s="1">
        <v>2</v>
      </c>
      <c r="K99" s="1">
        <v>0</v>
      </c>
      <c r="L99" s="1">
        <v>0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</row>
    <row r="100" spans="1:35">
      <c r="A100" s="1" t="s">
        <v>40</v>
      </c>
      <c r="B100" s="1">
        <v>60</v>
      </c>
      <c r="C100" s="1">
        <v>2010</v>
      </c>
      <c r="D100" s="2">
        <v>40266.75</v>
      </c>
      <c r="E100" s="2">
        <v>40267.302083333336</v>
      </c>
      <c r="F100" s="1">
        <v>13.25</v>
      </c>
      <c r="G100" s="1">
        <v>0</v>
      </c>
      <c r="H100" s="1">
        <v>0</v>
      </c>
      <c r="I100" s="1">
        <v>0</v>
      </c>
      <c r="J100" s="1">
        <v>12</v>
      </c>
      <c r="K100" s="1">
        <v>0</v>
      </c>
      <c r="L100" s="1">
        <v>0</v>
      </c>
      <c r="M100" s="1">
        <v>41</v>
      </c>
      <c r="N100" s="1">
        <v>0</v>
      </c>
      <c r="O100" s="1">
        <v>0</v>
      </c>
      <c r="P100" s="1">
        <v>0</v>
      </c>
      <c r="Q100" s="1">
        <v>0</v>
      </c>
    </row>
    <row r="101" spans="1:35">
      <c r="A101" s="1" t="s">
        <v>40</v>
      </c>
      <c r="B101" s="1">
        <v>60</v>
      </c>
      <c r="C101" s="1">
        <v>2010</v>
      </c>
      <c r="D101" s="2">
        <v>40267.315972222219</v>
      </c>
      <c r="E101" s="2">
        <v>40267.8125</v>
      </c>
      <c r="F101" s="1">
        <v>11.916666666666666</v>
      </c>
      <c r="G101" s="1">
        <v>0.33333333333333331</v>
      </c>
      <c r="H101" s="1">
        <v>0</v>
      </c>
      <c r="I101" s="1">
        <v>0</v>
      </c>
      <c r="J101" s="1">
        <v>4</v>
      </c>
      <c r="K101" s="1">
        <v>0</v>
      </c>
      <c r="L101" s="1">
        <v>0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</row>
    <row r="102" spans="1:35">
      <c r="A102" s="1" t="s">
        <v>40</v>
      </c>
      <c r="B102" s="1">
        <v>60</v>
      </c>
      <c r="C102" s="1">
        <v>2010</v>
      </c>
      <c r="D102" s="2">
        <v>40267.8125</v>
      </c>
      <c r="E102" s="2">
        <v>40268.3125</v>
      </c>
      <c r="F102" s="1">
        <v>12</v>
      </c>
      <c r="G102" s="1">
        <v>0</v>
      </c>
      <c r="H102" s="1">
        <v>0</v>
      </c>
      <c r="I102" s="1">
        <v>0</v>
      </c>
      <c r="J102" s="1">
        <v>22</v>
      </c>
      <c r="K102" s="1">
        <v>0</v>
      </c>
      <c r="L102" s="1">
        <v>0</v>
      </c>
      <c r="M102" s="1">
        <v>93</v>
      </c>
      <c r="N102" s="1">
        <v>0</v>
      </c>
      <c r="O102" s="1">
        <v>0</v>
      </c>
      <c r="P102" s="1">
        <v>0</v>
      </c>
      <c r="Q102" s="1">
        <v>0</v>
      </c>
    </row>
    <row r="103" spans="1:35">
      <c r="A103" s="1" t="s">
        <v>40</v>
      </c>
      <c r="B103" s="1">
        <v>60</v>
      </c>
      <c r="C103" s="1">
        <v>2010</v>
      </c>
      <c r="D103" s="2">
        <v>40268.315972222219</v>
      </c>
      <c r="E103" s="2">
        <v>40268.833333333336</v>
      </c>
      <c r="F103" s="1">
        <v>12.416666666666666</v>
      </c>
      <c r="G103" s="1">
        <v>8.3333333333333329E-2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35">
      <c r="A104" s="1" t="s">
        <v>40</v>
      </c>
      <c r="B104" s="1">
        <v>60</v>
      </c>
      <c r="C104" s="1">
        <v>2010</v>
      </c>
      <c r="D104" s="2">
        <v>40268.833333333336</v>
      </c>
      <c r="E104" s="2">
        <v>40269.322916666664</v>
      </c>
      <c r="F104" s="1">
        <v>11.75</v>
      </c>
      <c r="G104" s="1">
        <v>0</v>
      </c>
      <c r="H104" s="1">
        <v>0</v>
      </c>
      <c r="I104" s="1">
        <v>1</v>
      </c>
      <c r="J104" s="1">
        <v>115</v>
      </c>
      <c r="K104" s="1">
        <v>0</v>
      </c>
      <c r="L104" s="1">
        <v>0</v>
      </c>
      <c r="M104" s="1">
        <v>218</v>
      </c>
      <c r="N104" s="1">
        <v>0</v>
      </c>
      <c r="O104" s="1">
        <v>3</v>
      </c>
      <c r="P104" s="1">
        <v>0</v>
      </c>
      <c r="Q104" s="1">
        <v>0</v>
      </c>
      <c r="U104" s="1">
        <v>1</v>
      </c>
      <c r="AI104" s="1">
        <v>3</v>
      </c>
    </row>
    <row r="105" spans="1:35">
      <c r="A105" s="1" t="s">
        <v>40</v>
      </c>
      <c r="B105" s="1">
        <v>60</v>
      </c>
      <c r="C105" s="1">
        <v>2010</v>
      </c>
      <c r="D105" s="2">
        <v>40269.322916666664</v>
      </c>
      <c r="E105" s="2">
        <v>40269.770833333336</v>
      </c>
      <c r="F105" s="1">
        <v>10.75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35">
      <c r="A106" s="1" t="s">
        <v>40</v>
      </c>
      <c r="B106" s="1">
        <v>60</v>
      </c>
      <c r="C106" s="1">
        <v>2010</v>
      </c>
      <c r="D106" s="2">
        <v>40269.770833333336</v>
      </c>
      <c r="E106" s="2">
        <v>40270.368055555555</v>
      </c>
      <c r="F106" s="1">
        <v>14.333333333333334</v>
      </c>
      <c r="G106" s="1">
        <v>0</v>
      </c>
      <c r="H106" s="1">
        <v>0</v>
      </c>
      <c r="I106" s="1">
        <v>0</v>
      </c>
      <c r="J106" s="1">
        <v>16</v>
      </c>
      <c r="K106" s="1">
        <v>0</v>
      </c>
      <c r="L106" s="1">
        <v>0</v>
      </c>
      <c r="M106" s="1">
        <v>10</v>
      </c>
      <c r="N106" s="1">
        <v>0</v>
      </c>
      <c r="O106" s="1">
        <v>1</v>
      </c>
      <c r="P106" s="1">
        <v>0</v>
      </c>
      <c r="Q106" s="1">
        <v>0</v>
      </c>
      <c r="AI106" s="1">
        <v>1</v>
      </c>
    </row>
    <row r="107" spans="1:35">
      <c r="A107" s="1" t="s">
        <v>40</v>
      </c>
      <c r="B107" s="1">
        <v>60</v>
      </c>
      <c r="C107" s="1">
        <v>2010</v>
      </c>
      <c r="D107" s="2">
        <v>40270.368055555555</v>
      </c>
      <c r="E107" s="2">
        <v>40270.541666666664</v>
      </c>
      <c r="F107" s="1">
        <v>4.166666666666667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</row>
    <row r="108" spans="1:35">
      <c r="A108" s="1" t="s">
        <v>40</v>
      </c>
      <c r="B108" s="1">
        <v>60</v>
      </c>
      <c r="C108" s="1">
        <v>2010</v>
      </c>
      <c r="D108" s="2">
        <v>40270.541666666664</v>
      </c>
      <c r="E108" s="2">
        <v>40270.677083333336</v>
      </c>
      <c r="F108" s="1">
        <v>3.25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35">
      <c r="A109" s="1" t="s">
        <v>40</v>
      </c>
      <c r="B109" s="1">
        <v>60</v>
      </c>
      <c r="C109" s="1">
        <v>2010</v>
      </c>
      <c r="D109" s="2">
        <v>40270.677083333336</v>
      </c>
      <c r="E109" s="2">
        <v>40271.336805555555</v>
      </c>
      <c r="F109" s="1">
        <v>15.833333333333334</v>
      </c>
      <c r="G109" s="1">
        <v>0</v>
      </c>
      <c r="H109" s="1">
        <v>1</v>
      </c>
      <c r="I109" s="1">
        <v>0</v>
      </c>
      <c r="J109" s="1">
        <v>16</v>
      </c>
      <c r="K109" s="1">
        <v>0</v>
      </c>
      <c r="L109" s="1">
        <v>0</v>
      </c>
      <c r="M109" s="1">
        <v>35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</row>
    <row r="110" spans="1:35">
      <c r="A110" s="1" t="s">
        <v>40</v>
      </c>
      <c r="B110" s="1">
        <v>60</v>
      </c>
      <c r="C110" s="1">
        <v>2010</v>
      </c>
      <c r="D110" s="2">
        <v>40271.336805555555</v>
      </c>
      <c r="E110" s="2">
        <v>40271.854166666664</v>
      </c>
      <c r="F110" s="1">
        <v>12.416666666666666</v>
      </c>
      <c r="G110" s="1">
        <v>0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</row>
    <row r="111" spans="1:35">
      <c r="A111" s="1" t="s">
        <v>40</v>
      </c>
      <c r="B111" s="1">
        <v>60</v>
      </c>
      <c r="C111" s="1">
        <v>2010</v>
      </c>
      <c r="D111" s="2">
        <v>40271.854166666664</v>
      </c>
      <c r="E111" s="2">
        <v>40272.388888888891</v>
      </c>
      <c r="F111" s="1">
        <v>12.833333333333334</v>
      </c>
      <c r="G111" s="1">
        <v>0</v>
      </c>
      <c r="H111" s="1">
        <v>0</v>
      </c>
      <c r="I111" s="1">
        <v>0</v>
      </c>
      <c r="J111" s="1">
        <v>17</v>
      </c>
      <c r="K111" s="1">
        <v>0</v>
      </c>
      <c r="L111" s="1">
        <v>0</v>
      </c>
      <c r="M111" s="1">
        <v>14</v>
      </c>
      <c r="N111" s="1">
        <v>0</v>
      </c>
      <c r="O111" s="1">
        <v>1</v>
      </c>
      <c r="P111" s="1">
        <v>0</v>
      </c>
      <c r="Q111" s="1">
        <v>0</v>
      </c>
      <c r="AI111" s="1">
        <v>1</v>
      </c>
    </row>
    <row r="112" spans="1:35">
      <c r="A112" s="1" t="s">
        <v>40</v>
      </c>
      <c r="B112" s="1">
        <v>60</v>
      </c>
      <c r="C112" s="1">
        <v>2010</v>
      </c>
      <c r="D112" s="2">
        <v>40272.388888888891</v>
      </c>
      <c r="E112" s="2">
        <v>40272.795138888891</v>
      </c>
      <c r="F112" s="1">
        <v>9.75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</row>
    <row r="113" spans="1:36">
      <c r="A113" s="1" t="s">
        <v>40</v>
      </c>
      <c r="B113" s="1">
        <v>60</v>
      </c>
      <c r="C113" s="1">
        <v>2010</v>
      </c>
      <c r="D113" s="2">
        <v>40272.795138888891</v>
      </c>
      <c r="E113" s="2">
        <v>40273.305555555555</v>
      </c>
      <c r="F113" s="1">
        <v>12.25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10</v>
      </c>
      <c r="N113" s="1">
        <v>0</v>
      </c>
      <c r="O113" s="1">
        <v>0</v>
      </c>
      <c r="P113" s="1">
        <v>2</v>
      </c>
      <c r="Q113" s="1">
        <v>0</v>
      </c>
      <c r="AJ113" s="1">
        <v>2</v>
      </c>
    </row>
    <row r="114" spans="1:36">
      <c r="A114" s="1" t="s">
        <v>40</v>
      </c>
      <c r="B114" s="1">
        <v>60</v>
      </c>
      <c r="C114" s="1">
        <v>2010</v>
      </c>
      <c r="D114" s="2">
        <v>40273.305555555555</v>
      </c>
      <c r="E114" s="2">
        <v>40273.875</v>
      </c>
      <c r="F114" s="1">
        <v>13.666666666666666</v>
      </c>
      <c r="G114" s="1">
        <v>0</v>
      </c>
      <c r="H114" s="1">
        <v>1</v>
      </c>
      <c r="I114" s="1">
        <v>0</v>
      </c>
      <c r="J114" s="1">
        <v>2</v>
      </c>
      <c r="K114" s="1">
        <v>0</v>
      </c>
      <c r="L114" s="1">
        <v>0</v>
      </c>
      <c r="M114" s="1">
        <v>3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</row>
    <row r="115" spans="1:36">
      <c r="A115" s="1" t="s">
        <v>40</v>
      </c>
      <c r="B115" s="1">
        <v>60</v>
      </c>
      <c r="C115" s="1">
        <v>2010</v>
      </c>
      <c r="D115" s="2">
        <v>40273.875</v>
      </c>
      <c r="E115" s="2">
        <v>40274.3125</v>
      </c>
      <c r="F115" s="1">
        <v>10.5</v>
      </c>
      <c r="G115" s="1">
        <v>0</v>
      </c>
      <c r="H115" s="1">
        <v>0</v>
      </c>
      <c r="I115" s="1">
        <v>0</v>
      </c>
      <c r="J115" s="1">
        <v>13</v>
      </c>
      <c r="K115" s="1">
        <v>0</v>
      </c>
      <c r="L115" s="1">
        <v>0</v>
      </c>
      <c r="M115" s="1">
        <v>13</v>
      </c>
      <c r="N115" s="1">
        <v>0</v>
      </c>
      <c r="O115" s="1">
        <v>2</v>
      </c>
      <c r="P115" s="1">
        <v>0</v>
      </c>
      <c r="Q115" s="1">
        <v>0</v>
      </c>
      <c r="AI115" s="1">
        <v>2</v>
      </c>
    </row>
    <row r="116" spans="1:36">
      <c r="A116" s="1" t="s">
        <v>40</v>
      </c>
      <c r="B116" s="1">
        <v>60</v>
      </c>
      <c r="C116" s="1">
        <v>2010</v>
      </c>
      <c r="D116" s="2">
        <v>40274.315972222219</v>
      </c>
      <c r="E116" s="2">
        <v>40274.868055555555</v>
      </c>
      <c r="F116" s="1">
        <v>13.25</v>
      </c>
      <c r="G116" s="1">
        <v>8.3333333333333329E-2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36">
      <c r="A117" s="1" t="s">
        <v>40</v>
      </c>
      <c r="B117" s="1">
        <v>60</v>
      </c>
      <c r="C117" s="1">
        <v>2010</v>
      </c>
      <c r="D117" s="2">
        <v>40274.868055555555</v>
      </c>
      <c r="E117" s="2">
        <v>40275.302083333336</v>
      </c>
      <c r="F117" s="1">
        <v>10.416666666666666</v>
      </c>
      <c r="G117" s="1">
        <v>0</v>
      </c>
      <c r="H117" s="1">
        <v>1</v>
      </c>
      <c r="I117" s="1">
        <v>0</v>
      </c>
      <c r="J117" s="1">
        <v>6</v>
      </c>
      <c r="K117" s="1">
        <v>0</v>
      </c>
      <c r="L117" s="1">
        <v>0</v>
      </c>
      <c r="M117" s="1">
        <v>8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AI117" s="1">
        <v>1</v>
      </c>
    </row>
    <row r="118" spans="1:36">
      <c r="A118" s="1" t="s">
        <v>40</v>
      </c>
      <c r="B118" s="1">
        <v>60</v>
      </c>
      <c r="C118" s="1">
        <v>2010</v>
      </c>
      <c r="D118" s="2">
        <v>40275.302083333336</v>
      </c>
      <c r="E118" s="2">
        <v>40275.520833333336</v>
      </c>
      <c r="F118" s="1">
        <v>5.25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36">
      <c r="A119" s="1" t="s">
        <v>40</v>
      </c>
      <c r="B119" s="1">
        <v>60</v>
      </c>
      <c r="C119" s="1">
        <v>2010</v>
      </c>
      <c r="D119" s="2">
        <v>40275.611111111109</v>
      </c>
      <c r="E119" s="2">
        <v>40275.822916666664</v>
      </c>
      <c r="F119" s="1">
        <v>5.083333333333333</v>
      </c>
      <c r="G119" s="1">
        <v>2.1666666666666665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0</v>
      </c>
      <c r="P119" s="1">
        <v>0</v>
      </c>
      <c r="Q119" s="1">
        <v>0</v>
      </c>
    </row>
    <row r="120" spans="1:36">
      <c r="A120" s="1" t="s">
        <v>40</v>
      </c>
      <c r="B120" s="1">
        <v>60</v>
      </c>
      <c r="C120" s="1">
        <v>2010</v>
      </c>
      <c r="D120" s="2">
        <v>40275.822916666664</v>
      </c>
      <c r="E120" s="2">
        <v>40276.020833333336</v>
      </c>
      <c r="F120" s="1">
        <v>4.75</v>
      </c>
      <c r="G120" s="1">
        <v>0</v>
      </c>
      <c r="H120" s="1">
        <v>1</v>
      </c>
      <c r="I120" s="1">
        <v>127</v>
      </c>
      <c r="J120" s="1">
        <v>52</v>
      </c>
      <c r="K120" s="1">
        <v>0</v>
      </c>
      <c r="L120" s="1">
        <v>0</v>
      </c>
      <c r="M120" s="1">
        <v>1024</v>
      </c>
      <c r="N120" s="1">
        <v>0</v>
      </c>
      <c r="O120" s="1">
        <v>0</v>
      </c>
      <c r="P120" s="1">
        <v>3</v>
      </c>
      <c r="Q120" s="1">
        <v>0</v>
      </c>
      <c r="R120" s="1">
        <v>1</v>
      </c>
      <c r="U120" s="1">
        <v>1</v>
      </c>
      <c r="V120" s="1">
        <v>3</v>
      </c>
      <c r="W120" s="1">
        <v>123</v>
      </c>
      <c r="AJ120" s="1">
        <v>3</v>
      </c>
    </row>
    <row r="121" spans="1:36">
      <c r="A121" s="1" t="s">
        <v>40</v>
      </c>
      <c r="B121" s="1">
        <v>60</v>
      </c>
      <c r="C121" s="1">
        <v>2010</v>
      </c>
      <c r="D121" s="2">
        <v>40276.020833333336</v>
      </c>
      <c r="E121" s="2">
        <v>40276.09375</v>
      </c>
      <c r="F121" s="1">
        <v>1.75</v>
      </c>
      <c r="G121" s="1">
        <v>0</v>
      </c>
      <c r="H121" s="1">
        <v>0</v>
      </c>
      <c r="I121" s="1">
        <v>472</v>
      </c>
      <c r="J121" s="1">
        <v>25</v>
      </c>
      <c r="K121" s="1">
        <v>0</v>
      </c>
      <c r="L121" s="1">
        <v>0</v>
      </c>
      <c r="M121" s="1">
        <v>274</v>
      </c>
      <c r="N121" s="1">
        <v>0</v>
      </c>
      <c r="O121" s="1">
        <v>0</v>
      </c>
      <c r="P121" s="1">
        <v>0</v>
      </c>
      <c r="Q121" s="1">
        <v>0</v>
      </c>
      <c r="V121" s="1">
        <v>6</v>
      </c>
      <c r="W121" s="1">
        <v>466</v>
      </c>
    </row>
    <row r="122" spans="1:36">
      <c r="A122" s="1" t="s">
        <v>40</v>
      </c>
      <c r="B122" s="1">
        <v>60</v>
      </c>
      <c r="C122" s="1">
        <v>2010</v>
      </c>
      <c r="D122" s="2">
        <v>40276.125</v>
      </c>
      <c r="E122" s="2">
        <v>40276.364583333336</v>
      </c>
      <c r="F122" s="1">
        <v>5.75</v>
      </c>
      <c r="G122" s="1">
        <v>0.75</v>
      </c>
      <c r="H122" s="1">
        <v>1</v>
      </c>
      <c r="I122" s="1">
        <v>76</v>
      </c>
      <c r="J122" s="1">
        <v>80</v>
      </c>
      <c r="K122" s="1">
        <v>0</v>
      </c>
      <c r="L122" s="1">
        <v>0</v>
      </c>
      <c r="M122" s="1">
        <v>357</v>
      </c>
      <c r="N122" s="1">
        <v>0</v>
      </c>
      <c r="O122" s="1">
        <v>0</v>
      </c>
      <c r="P122" s="1">
        <v>4</v>
      </c>
      <c r="Q122" s="1">
        <v>0</v>
      </c>
      <c r="R122" s="1">
        <v>1</v>
      </c>
      <c r="V122" s="1">
        <v>2</v>
      </c>
      <c r="W122" s="1">
        <v>74</v>
      </c>
      <c r="AJ122" s="1">
        <v>4</v>
      </c>
    </row>
    <row r="123" spans="1:36">
      <c r="A123" s="1" t="s">
        <v>40</v>
      </c>
      <c r="B123" s="1">
        <v>60</v>
      </c>
      <c r="C123" s="1">
        <v>2010</v>
      </c>
      <c r="D123" s="2">
        <v>40276.375</v>
      </c>
      <c r="E123" s="2">
        <v>40276.8125</v>
      </c>
      <c r="F123" s="1">
        <v>10.5</v>
      </c>
      <c r="G123" s="1">
        <v>0.25</v>
      </c>
      <c r="H123" s="1">
        <v>1</v>
      </c>
      <c r="I123" s="1">
        <v>1</v>
      </c>
      <c r="J123" s="1">
        <v>6</v>
      </c>
      <c r="K123" s="1">
        <v>0</v>
      </c>
      <c r="L123" s="1">
        <v>0</v>
      </c>
      <c r="M123" s="1">
        <v>8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W123" s="1">
        <v>1</v>
      </c>
    </row>
    <row r="124" spans="1:36">
      <c r="A124" s="1" t="s">
        <v>40</v>
      </c>
      <c r="B124" s="1">
        <v>60</v>
      </c>
      <c r="C124" s="1">
        <v>2010</v>
      </c>
      <c r="D124" s="2">
        <v>40276.815972222219</v>
      </c>
      <c r="E124" s="2">
        <v>40276.875</v>
      </c>
      <c r="F124" s="1">
        <v>1.4166666666666667</v>
      </c>
      <c r="G124" s="1">
        <v>8.3333333333333329E-2</v>
      </c>
      <c r="H124" s="1">
        <v>0</v>
      </c>
      <c r="I124" s="1">
        <v>463</v>
      </c>
      <c r="J124" s="1">
        <v>4</v>
      </c>
      <c r="K124" s="1">
        <v>0</v>
      </c>
      <c r="L124" s="1">
        <v>0</v>
      </c>
      <c r="M124" s="1">
        <v>20</v>
      </c>
      <c r="N124" s="1">
        <v>0</v>
      </c>
      <c r="O124" s="1">
        <v>0</v>
      </c>
      <c r="P124" s="1">
        <v>0</v>
      </c>
      <c r="Q124" s="1">
        <v>0</v>
      </c>
      <c r="U124" s="1">
        <v>1</v>
      </c>
      <c r="W124" s="1">
        <v>462</v>
      </c>
    </row>
    <row r="125" spans="1:36">
      <c r="A125" s="1" t="s">
        <v>40</v>
      </c>
      <c r="B125" s="1">
        <v>60</v>
      </c>
      <c r="C125" s="1">
        <v>2010</v>
      </c>
      <c r="D125" s="2">
        <v>40276.916666666664</v>
      </c>
      <c r="E125" s="2">
        <v>40276.989583333336</v>
      </c>
      <c r="F125" s="1">
        <v>1.75</v>
      </c>
      <c r="G125" s="1">
        <v>1</v>
      </c>
      <c r="H125" s="1">
        <v>0</v>
      </c>
      <c r="I125" s="1">
        <v>341</v>
      </c>
      <c r="J125" s="1">
        <v>59</v>
      </c>
      <c r="K125" s="1">
        <v>0</v>
      </c>
      <c r="L125" s="1">
        <v>0</v>
      </c>
      <c r="M125" s="1">
        <v>281</v>
      </c>
      <c r="N125" s="1">
        <v>0</v>
      </c>
      <c r="O125" s="1">
        <v>0</v>
      </c>
      <c r="P125" s="1">
        <v>1</v>
      </c>
      <c r="Q125" s="1">
        <v>0</v>
      </c>
      <c r="U125" s="1">
        <v>1</v>
      </c>
      <c r="W125" s="1">
        <v>340</v>
      </c>
      <c r="AJ125" s="1">
        <v>1</v>
      </c>
    </row>
    <row r="126" spans="1:36">
      <c r="A126" s="1" t="s">
        <v>40</v>
      </c>
      <c r="B126" s="1">
        <v>60</v>
      </c>
      <c r="C126" s="1">
        <v>2010</v>
      </c>
      <c r="D126" s="2">
        <v>40276.989583333336</v>
      </c>
      <c r="E126" s="2">
        <v>40277.020833333336</v>
      </c>
      <c r="F126" s="1">
        <v>0.75</v>
      </c>
      <c r="G126" s="1">
        <v>0</v>
      </c>
      <c r="H126" s="1">
        <v>0</v>
      </c>
      <c r="I126" s="1">
        <v>113</v>
      </c>
      <c r="J126" s="1">
        <v>33</v>
      </c>
      <c r="K126" s="1">
        <v>0</v>
      </c>
      <c r="L126" s="1">
        <v>0</v>
      </c>
      <c r="M126" s="1">
        <v>254</v>
      </c>
      <c r="N126" s="1">
        <v>0</v>
      </c>
      <c r="O126" s="1">
        <v>0</v>
      </c>
      <c r="P126" s="1">
        <v>2</v>
      </c>
      <c r="Q126" s="1">
        <v>0</v>
      </c>
      <c r="W126" s="1">
        <v>113</v>
      </c>
      <c r="AJ126" s="1">
        <v>2</v>
      </c>
    </row>
    <row r="127" spans="1:36">
      <c r="A127" s="1" t="s">
        <v>40</v>
      </c>
      <c r="B127" s="1">
        <v>60</v>
      </c>
      <c r="C127" s="1">
        <v>2010</v>
      </c>
      <c r="D127" s="2">
        <v>40277.020833333336</v>
      </c>
      <c r="E127" s="2">
        <v>40277.347222222219</v>
      </c>
      <c r="F127" s="1">
        <v>7.833333333333333</v>
      </c>
      <c r="G127" s="1">
        <v>0</v>
      </c>
      <c r="H127" s="1">
        <v>0</v>
      </c>
      <c r="I127" s="1">
        <v>37</v>
      </c>
      <c r="J127" s="1">
        <v>81</v>
      </c>
      <c r="K127" s="1">
        <v>0</v>
      </c>
      <c r="L127" s="1">
        <v>0</v>
      </c>
      <c r="M127" s="1">
        <v>927</v>
      </c>
      <c r="N127" s="1">
        <v>0</v>
      </c>
      <c r="O127" s="1">
        <v>0</v>
      </c>
      <c r="P127" s="1">
        <v>4</v>
      </c>
      <c r="Q127" s="1">
        <v>0</v>
      </c>
      <c r="W127" s="1">
        <v>37</v>
      </c>
      <c r="AJ127" s="1">
        <v>4</v>
      </c>
    </row>
    <row r="128" spans="1:36">
      <c r="A128" s="1" t="s">
        <v>40</v>
      </c>
      <c r="B128" s="1">
        <v>60</v>
      </c>
      <c r="C128" s="1">
        <v>2010</v>
      </c>
      <c r="D128" s="2">
        <v>40277.368055555555</v>
      </c>
      <c r="E128" s="2">
        <v>40277.805555555555</v>
      </c>
      <c r="F128" s="1">
        <v>10.5</v>
      </c>
      <c r="G128" s="1">
        <v>0.5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7</v>
      </c>
      <c r="N128" s="1">
        <v>0</v>
      </c>
      <c r="O128" s="1">
        <v>0</v>
      </c>
      <c r="P128" s="1">
        <v>0</v>
      </c>
      <c r="Q128" s="1">
        <v>0</v>
      </c>
    </row>
    <row r="129" spans="1:36">
      <c r="A129" s="1" t="s">
        <v>40</v>
      </c>
      <c r="B129" s="1">
        <v>60</v>
      </c>
      <c r="C129" s="1">
        <v>2010</v>
      </c>
      <c r="D129" s="2">
        <v>40277.805555555555</v>
      </c>
      <c r="E129" s="2">
        <v>40278.017361111109</v>
      </c>
      <c r="F129" s="1">
        <v>5.083333333333333</v>
      </c>
      <c r="G129" s="1">
        <v>0</v>
      </c>
      <c r="H129" s="1">
        <v>0</v>
      </c>
      <c r="I129" s="1">
        <v>411</v>
      </c>
      <c r="J129" s="1">
        <v>171</v>
      </c>
      <c r="K129" s="1">
        <v>0</v>
      </c>
      <c r="L129" s="1">
        <v>0</v>
      </c>
      <c r="M129" s="1">
        <v>408</v>
      </c>
      <c r="N129" s="1">
        <v>0</v>
      </c>
      <c r="O129" s="1">
        <v>0</v>
      </c>
      <c r="P129" s="1">
        <v>2</v>
      </c>
      <c r="Q129" s="1">
        <v>0</v>
      </c>
      <c r="U129" s="1">
        <v>3</v>
      </c>
      <c r="W129" s="1">
        <v>408</v>
      </c>
      <c r="AJ129" s="1">
        <v>2</v>
      </c>
    </row>
    <row r="130" spans="1:36">
      <c r="A130" s="1" t="s">
        <v>40</v>
      </c>
      <c r="B130" s="1">
        <v>60</v>
      </c>
      <c r="C130" s="1">
        <v>2010</v>
      </c>
      <c r="D130" s="2">
        <v>40278.017361111109</v>
      </c>
      <c r="E130" s="2">
        <v>40278.357638888891</v>
      </c>
      <c r="F130" s="1">
        <v>8.1666666666666661</v>
      </c>
      <c r="G130" s="1">
        <v>0</v>
      </c>
      <c r="H130" s="1">
        <v>0</v>
      </c>
      <c r="I130" s="1">
        <v>85</v>
      </c>
      <c r="J130" s="1">
        <v>83</v>
      </c>
      <c r="K130" s="1">
        <v>0</v>
      </c>
      <c r="L130" s="1">
        <v>0</v>
      </c>
      <c r="M130" s="1">
        <v>357</v>
      </c>
      <c r="N130" s="1">
        <v>0</v>
      </c>
      <c r="O130" s="1">
        <v>0</v>
      </c>
      <c r="P130" s="1">
        <v>0</v>
      </c>
      <c r="Q130" s="1">
        <v>0</v>
      </c>
      <c r="U130" s="1">
        <v>1</v>
      </c>
      <c r="W130" s="1">
        <v>84</v>
      </c>
    </row>
    <row r="131" spans="1:36">
      <c r="A131" s="1" t="s">
        <v>40</v>
      </c>
      <c r="B131" s="1">
        <v>60</v>
      </c>
      <c r="C131" s="1">
        <v>2010</v>
      </c>
      <c r="D131" s="2">
        <v>40278.375</v>
      </c>
      <c r="E131" s="2">
        <v>40278.854166666664</v>
      </c>
      <c r="F131" s="1">
        <v>11.5</v>
      </c>
      <c r="G131" s="1">
        <v>0.41666666666666669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3</v>
      </c>
      <c r="N131" s="1">
        <v>0</v>
      </c>
      <c r="O131" s="1">
        <v>0</v>
      </c>
      <c r="P131" s="1">
        <v>0</v>
      </c>
      <c r="Q131" s="1">
        <v>0</v>
      </c>
    </row>
    <row r="132" spans="1:36">
      <c r="A132" s="1" t="s">
        <v>40</v>
      </c>
      <c r="B132" s="1">
        <v>60</v>
      </c>
      <c r="C132" s="1">
        <v>2010</v>
      </c>
      <c r="D132" s="2">
        <v>40278.854166666664</v>
      </c>
      <c r="E132" s="2">
        <v>40279.350694444445</v>
      </c>
      <c r="F132" s="1">
        <v>11.916666666666666</v>
      </c>
      <c r="G132" s="1">
        <v>0</v>
      </c>
      <c r="H132" s="1">
        <v>2</v>
      </c>
      <c r="I132" s="1">
        <v>0</v>
      </c>
      <c r="J132" s="1">
        <v>202</v>
      </c>
      <c r="K132" s="1">
        <v>0</v>
      </c>
      <c r="L132" s="1">
        <v>2</v>
      </c>
      <c r="M132" s="1">
        <v>2903</v>
      </c>
      <c r="N132" s="1">
        <v>0</v>
      </c>
      <c r="O132" s="1">
        <v>1</v>
      </c>
      <c r="P132" s="1">
        <v>0</v>
      </c>
      <c r="Q132" s="1">
        <v>0</v>
      </c>
      <c r="R132" s="1">
        <v>2</v>
      </c>
      <c r="Y132" s="1">
        <v>2</v>
      </c>
      <c r="AI132" s="1">
        <v>1</v>
      </c>
    </row>
    <row r="133" spans="1:36">
      <c r="A133" s="1" t="s">
        <v>40</v>
      </c>
      <c r="B133" s="1">
        <v>60</v>
      </c>
      <c r="C133" s="1">
        <v>2010</v>
      </c>
      <c r="D133" s="2">
        <v>40279.354166666664</v>
      </c>
      <c r="E133" s="2">
        <v>40279.854166666664</v>
      </c>
      <c r="F133" s="1">
        <v>12</v>
      </c>
      <c r="G133" s="1">
        <v>8.3333333333333329E-2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</row>
    <row r="134" spans="1:36">
      <c r="A134" s="1" t="s">
        <v>40</v>
      </c>
      <c r="B134" s="1">
        <v>60</v>
      </c>
      <c r="C134" s="1">
        <v>2010</v>
      </c>
      <c r="D134" s="2">
        <v>40279.854166666664</v>
      </c>
      <c r="E134" s="2">
        <v>40280.333333333336</v>
      </c>
      <c r="F134" s="1">
        <v>11.5</v>
      </c>
      <c r="G134" s="1">
        <v>0</v>
      </c>
      <c r="H134" s="1">
        <v>0</v>
      </c>
      <c r="I134" s="1">
        <v>4</v>
      </c>
      <c r="J134" s="1">
        <v>184</v>
      </c>
      <c r="K134" s="1">
        <v>0</v>
      </c>
      <c r="L134" s="1">
        <v>3</v>
      </c>
      <c r="M134" s="1">
        <v>3040</v>
      </c>
      <c r="N134" s="1">
        <v>0</v>
      </c>
      <c r="O134" s="1">
        <v>3</v>
      </c>
      <c r="P134" s="1">
        <v>0</v>
      </c>
      <c r="Q134" s="1">
        <v>1</v>
      </c>
      <c r="W134" s="1">
        <v>4</v>
      </c>
      <c r="Y134" s="1">
        <v>3</v>
      </c>
      <c r="AG134" s="1">
        <v>1</v>
      </c>
      <c r="AI134" s="1">
        <v>3</v>
      </c>
    </row>
    <row r="135" spans="1:36">
      <c r="A135" s="1" t="s">
        <v>40</v>
      </c>
      <c r="B135" s="1">
        <v>60</v>
      </c>
      <c r="C135" s="1">
        <v>2010</v>
      </c>
      <c r="D135" s="2">
        <v>40280.336805555555</v>
      </c>
      <c r="E135" s="2">
        <v>40280.854166666664</v>
      </c>
      <c r="F135" s="1">
        <v>12.416666666666666</v>
      </c>
      <c r="G135" s="1">
        <v>8.3333333333333329E-2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8</v>
      </c>
      <c r="N135" s="1">
        <v>0</v>
      </c>
      <c r="O135" s="1">
        <v>1</v>
      </c>
      <c r="P135" s="1">
        <v>0</v>
      </c>
      <c r="Q135" s="1">
        <v>0</v>
      </c>
      <c r="AI135" s="1">
        <v>1</v>
      </c>
    </row>
    <row r="136" spans="1:36">
      <c r="A136" s="1" t="s">
        <v>40</v>
      </c>
      <c r="B136" s="1">
        <v>60</v>
      </c>
      <c r="C136" s="1">
        <v>2010</v>
      </c>
      <c r="D136" s="2">
        <v>40280.854166666664</v>
      </c>
      <c r="E136" s="2">
        <v>40281.347222222219</v>
      </c>
      <c r="F136" s="1">
        <v>11.833333333333334</v>
      </c>
      <c r="G136" s="1">
        <v>0</v>
      </c>
      <c r="H136" s="1">
        <v>0</v>
      </c>
      <c r="I136" s="1">
        <v>2</v>
      </c>
      <c r="J136" s="1">
        <v>265</v>
      </c>
      <c r="K136" s="1">
        <v>0</v>
      </c>
      <c r="L136" s="1">
        <v>0</v>
      </c>
      <c r="M136" s="1">
        <v>3724</v>
      </c>
      <c r="N136" s="1">
        <v>0</v>
      </c>
      <c r="O136" s="1">
        <v>2</v>
      </c>
      <c r="P136" s="1">
        <v>0</v>
      </c>
      <c r="Q136" s="1">
        <v>0</v>
      </c>
      <c r="W136" s="1">
        <v>2</v>
      </c>
      <c r="AI136" s="1">
        <v>2</v>
      </c>
    </row>
    <row r="137" spans="1:36">
      <c r="A137" s="1" t="s">
        <v>40</v>
      </c>
      <c r="B137" s="1">
        <v>60</v>
      </c>
      <c r="C137" s="1">
        <v>2010</v>
      </c>
      <c r="D137" s="2">
        <v>40281.347222222219</v>
      </c>
      <c r="E137" s="2">
        <v>40281.597222222219</v>
      </c>
      <c r="F137" s="1">
        <v>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</row>
    <row r="138" spans="1:36">
      <c r="A138" s="1" t="s">
        <v>40</v>
      </c>
      <c r="B138" s="1">
        <v>60</v>
      </c>
      <c r="C138" s="1">
        <v>2010</v>
      </c>
      <c r="D138" s="2">
        <v>40281.597222222219</v>
      </c>
      <c r="E138" s="2">
        <v>40282.368055555555</v>
      </c>
      <c r="F138" s="1">
        <v>18.5</v>
      </c>
      <c r="G138" s="1">
        <v>0</v>
      </c>
      <c r="H138" s="1">
        <v>1</v>
      </c>
      <c r="I138" s="1">
        <v>7</v>
      </c>
      <c r="J138" s="1">
        <v>1504</v>
      </c>
      <c r="K138" s="1">
        <v>0</v>
      </c>
      <c r="L138" s="1">
        <v>4</v>
      </c>
      <c r="M138" s="1">
        <v>4203</v>
      </c>
      <c r="N138" s="1">
        <v>0</v>
      </c>
      <c r="O138" s="1">
        <v>1</v>
      </c>
      <c r="P138" s="1">
        <v>2</v>
      </c>
      <c r="Q138" s="1">
        <v>0</v>
      </c>
      <c r="R138" s="1">
        <v>1</v>
      </c>
      <c r="U138" s="1">
        <v>2</v>
      </c>
      <c r="W138" s="1">
        <v>5</v>
      </c>
      <c r="Y138" s="1">
        <v>4</v>
      </c>
      <c r="AI138" s="1">
        <v>1</v>
      </c>
      <c r="AJ138" s="1">
        <v>2</v>
      </c>
    </row>
    <row r="139" spans="1:36">
      <c r="A139" s="1" t="s">
        <v>40</v>
      </c>
      <c r="B139" s="1">
        <v>60</v>
      </c>
      <c r="C139" s="1">
        <v>2010</v>
      </c>
      <c r="D139" s="2">
        <v>40282.368055555555</v>
      </c>
      <c r="E139" s="2">
        <v>40282.65625</v>
      </c>
      <c r="F139" s="1">
        <v>6.916666666666667</v>
      </c>
      <c r="G139" s="1">
        <v>0</v>
      </c>
      <c r="H139" s="1">
        <v>0</v>
      </c>
      <c r="I139" s="1">
        <v>0</v>
      </c>
      <c r="J139" s="1">
        <v>4</v>
      </c>
      <c r="K139" s="1">
        <v>0</v>
      </c>
      <c r="L139" s="1">
        <v>0</v>
      </c>
      <c r="M139" s="1">
        <v>8</v>
      </c>
      <c r="N139" s="1">
        <v>0</v>
      </c>
      <c r="O139" s="1">
        <v>0</v>
      </c>
      <c r="P139" s="1">
        <v>0</v>
      </c>
      <c r="Q139" s="1">
        <v>0</v>
      </c>
    </row>
    <row r="140" spans="1:36">
      <c r="A140" s="1" t="s">
        <v>40</v>
      </c>
      <c r="B140" s="1">
        <v>60</v>
      </c>
      <c r="C140" s="1">
        <v>2010</v>
      </c>
      <c r="D140" s="2">
        <v>40282.65625</v>
      </c>
      <c r="E140" s="2">
        <v>40283.375</v>
      </c>
      <c r="F140" s="1">
        <v>17.25</v>
      </c>
      <c r="G140" s="1">
        <v>0</v>
      </c>
      <c r="H140" s="1">
        <v>0</v>
      </c>
      <c r="I140" s="1">
        <v>6</v>
      </c>
      <c r="J140" s="1">
        <v>448</v>
      </c>
      <c r="K140" s="1">
        <v>0</v>
      </c>
      <c r="L140" s="1">
        <v>2</v>
      </c>
      <c r="M140" s="1">
        <v>4033</v>
      </c>
      <c r="N140" s="1">
        <v>0</v>
      </c>
      <c r="O140" s="1">
        <v>4</v>
      </c>
      <c r="P140" s="1">
        <v>2</v>
      </c>
      <c r="Q140" s="1">
        <v>1</v>
      </c>
      <c r="W140" s="1">
        <v>6</v>
      </c>
      <c r="Y140" s="1">
        <v>2</v>
      </c>
      <c r="AG140" s="1">
        <v>1</v>
      </c>
      <c r="AI140" s="1">
        <v>4</v>
      </c>
      <c r="AJ140" s="1">
        <v>2</v>
      </c>
    </row>
    <row r="141" spans="1:36">
      <c r="A141" s="1" t="s">
        <v>40</v>
      </c>
      <c r="B141" s="1">
        <v>60</v>
      </c>
      <c r="C141" s="1">
        <v>2010</v>
      </c>
      <c r="D141" s="2">
        <v>40283.381944444445</v>
      </c>
      <c r="E141" s="2">
        <v>40283.847222222219</v>
      </c>
      <c r="F141" s="1">
        <v>11.166666666666666</v>
      </c>
      <c r="G141" s="1">
        <v>0.16666666666666666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6</v>
      </c>
      <c r="N141" s="1">
        <v>0</v>
      </c>
      <c r="O141" s="1">
        <v>0</v>
      </c>
      <c r="P141" s="1">
        <v>0</v>
      </c>
      <c r="Q141" s="1">
        <v>0</v>
      </c>
      <c r="W141" s="1">
        <v>1</v>
      </c>
    </row>
    <row r="142" spans="1:36">
      <c r="A142" s="1" t="s">
        <v>40</v>
      </c>
      <c r="B142" s="1">
        <v>60</v>
      </c>
      <c r="C142" s="1">
        <v>2010</v>
      </c>
      <c r="D142" s="2">
        <v>40283.847222222219</v>
      </c>
      <c r="E142" s="2">
        <v>40284.34375</v>
      </c>
      <c r="F142" s="1">
        <v>11.916666666666666</v>
      </c>
      <c r="G142" s="1">
        <v>0</v>
      </c>
      <c r="H142" s="1">
        <v>0</v>
      </c>
      <c r="I142" s="1">
        <v>11</v>
      </c>
      <c r="J142" s="1">
        <v>334</v>
      </c>
      <c r="K142" s="1">
        <v>0</v>
      </c>
      <c r="L142" s="1">
        <v>2</v>
      </c>
      <c r="M142" s="1">
        <v>2770</v>
      </c>
      <c r="N142" s="1">
        <v>0</v>
      </c>
      <c r="O142" s="1">
        <v>0</v>
      </c>
      <c r="P142" s="1">
        <v>2</v>
      </c>
      <c r="Q142" s="1">
        <v>0</v>
      </c>
      <c r="U142" s="1">
        <v>9</v>
      </c>
      <c r="W142" s="1">
        <v>2</v>
      </c>
      <c r="Y142" s="1">
        <v>2</v>
      </c>
      <c r="AJ142" s="1">
        <v>2</v>
      </c>
    </row>
    <row r="143" spans="1:36">
      <c r="A143" s="1" t="s">
        <v>40</v>
      </c>
      <c r="B143" s="1">
        <v>60</v>
      </c>
      <c r="C143" s="1">
        <v>2010</v>
      </c>
      <c r="D143" s="2">
        <v>40284.34375</v>
      </c>
      <c r="E143" s="2">
        <v>40284.822916666664</v>
      </c>
      <c r="F143" s="1">
        <v>11.5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</row>
    <row r="144" spans="1:36">
      <c r="A144" s="1" t="s">
        <v>40</v>
      </c>
      <c r="B144" s="1">
        <v>60</v>
      </c>
      <c r="C144" s="1">
        <v>2010</v>
      </c>
      <c r="D144" s="2">
        <v>40284.822916666664</v>
      </c>
      <c r="E144" s="2">
        <v>40285.364583333336</v>
      </c>
      <c r="F144" s="1">
        <v>13</v>
      </c>
      <c r="G144" s="1">
        <v>0</v>
      </c>
      <c r="H144" s="1">
        <v>0</v>
      </c>
      <c r="I144" s="1">
        <v>4</v>
      </c>
      <c r="J144" s="1">
        <v>334</v>
      </c>
      <c r="K144" s="1">
        <v>0</v>
      </c>
      <c r="L144" s="1">
        <v>0</v>
      </c>
      <c r="M144" s="1">
        <v>2793</v>
      </c>
      <c r="N144" s="1">
        <v>0</v>
      </c>
      <c r="O144" s="1">
        <v>3</v>
      </c>
      <c r="P144" s="1">
        <v>0</v>
      </c>
      <c r="Q144" s="1">
        <v>0</v>
      </c>
      <c r="U144" s="1">
        <v>2</v>
      </c>
      <c r="W144" s="1">
        <v>2</v>
      </c>
      <c r="AI144" s="1">
        <v>3</v>
      </c>
    </row>
    <row r="145" spans="1:36">
      <c r="A145" s="1" t="s">
        <v>40</v>
      </c>
      <c r="B145" s="1">
        <v>60</v>
      </c>
      <c r="C145" s="1">
        <v>2010</v>
      </c>
      <c r="D145" s="2">
        <v>40285.368055555555</v>
      </c>
      <c r="E145" s="2">
        <v>40285.809027777781</v>
      </c>
      <c r="F145" s="1">
        <v>10.583333333333334</v>
      </c>
      <c r="G145" s="1">
        <v>8.3333333333333329E-2</v>
      </c>
      <c r="H145" s="1">
        <v>0</v>
      </c>
      <c r="I145" s="1">
        <v>0</v>
      </c>
      <c r="J145" s="1">
        <v>2</v>
      </c>
      <c r="K145" s="1">
        <v>0</v>
      </c>
      <c r="L145" s="1">
        <v>0</v>
      </c>
      <c r="M145" s="1">
        <v>8</v>
      </c>
      <c r="N145" s="1">
        <v>0</v>
      </c>
      <c r="O145" s="1">
        <v>0</v>
      </c>
      <c r="P145" s="1">
        <v>0</v>
      </c>
      <c r="Q145" s="1">
        <v>0</v>
      </c>
    </row>
    <row r="146" spans="1:36">
      <c r="A146" s="1" t="s">
        <v>40</v>
      </c>
      <c r="B146" s="1">
        <v>60</v>
      </c>
      <c r="C146" s="1">
        <v>2010</v>
      </c>
      <c r="D146" s="2">
        <v>40285.809027777781</v>
      </c>
      <c r="E146" s="2">
        <v>40286.40625</v>
      </c>
      <c r="F146" s="1">
        <v>14.333333333333334</v>
      </c>
      <c r="G146" s="1">
        <v>0</v>
      </c>
      <c r="H146" s="1">
        <v>1</v>
      </c>
      <c r="I146" s="1">
        <v>12</v>
      </c>
      <c r="J146" s="1">
        <v>415</v>
      </c>
      <c r="K146" s="1">
        <v>0</v>
      </c>
      <c r="L146" s="1">
        <v>30</v>
      </c>
      <c r="M146" s="1">
        <v>2802</v>
      </c>
      <c r="N146" s="1">
        <v>0</v>
      </c>
      <c r="O146" s="1">
        <v>12</v>
      </c>
      <c r="P146" s="1">
        <v>0</v>
      </c>
      <c r="Q146" s="1">
        <v>0</v>
      </c>
      <c r="R146" s="1">
        <v>1</v>
      </c>
      <c r="U146" s="1">
        <v>6</v>
      </c>
      <c r="W146" s="1">
        <v>6</v>
      </c>
      <c r="Y146" s="1">
        <v>30</v>
      </c>
      <c r="AI146" s="1">
        <v>12</v>
      </c>
    </row>
    <row r="147" spans="1:36">
      <c r="A147" s="1" t="s">
        <v>40</v>
      </c>
      <c r="B147" s="1">
        <v>60</v>
      </c>
      <c r="C147" s="1">
        <v>2010</v>
      </c>
      <c r="D147" s="2">
        <v>40286.413194444445</v>
      </c>
      <c r="E147" s="2">
        <v>40286.833333333336</v>
      </c>
      <c r="F147" s="1">
        <v>10.083333333333334</v>
      </c>
      <c r="G147" s="1">
        <v>0.16666666666666666</v>
      </c>
      <c r="H147" s="1">
        <v>0</v>
      </c>
      <c r="I147" s="1">
        <v>0</v>
      </c>
      <c r="J147" s="1">
        <v>9</v>
      </c>
      <c r="K147" s="1">
        <v>0</v>
      </c>
      <c r="L147" s="1">
        <v>0</v>
      </c>
      <c r="M147" s="1">
        <v>26</v>
      </c>
      <c r="N147" s="1">
        <v>0</v>
      </c>
      <c r="O147" s="1">
        <v>0</v>
      </c>
      <c r="P147" s="1">
        <v>0</v>
      </c>
      <c r="Q147" s="1">
        <v>0</v>
      </c>
    </row>
    <row r="148" spans="1:36">
      <c r="A148" s="1" t="s">
        <v>40</v>
      </c>
      <c r="B148" s="1">
        <v>60</v>
      </c>
      <c r="C148" s="1">
        <v>2010</v>
      </c>
      <c r="D148" s="2">
        <v>40286.833333333336</v>
      </c>
      <c r="E148" s="2">
        <v>40287.291666666664</v>
      </c>
      <c r="F148" s="1">
        <v>11</v>
      </c>
      <c r="G148" s="1">
        <v>0</v>
      </c>
      <c r="H148" s="1">
        <v>0</v>
      </c>
      <c r="I148" s="1">
        <v>6</v>
      </c>
      <c r="J148" s="1">
        <v>82</v>
      </c>
      <c r="K148" s="1">
        <v>0</v>
      </c>
      <c r="L148" s="1">
        <v>10</v>
      </c>
      <c r="M148" s="1">
        <v>731</v>
      </c>
      <c r="N148" s="1">
        <v>0</v>
      </c>
      <c r="O148" s="1">
        <v>8</v>
      </c>
      <c r="P148" s="1">
        <v>0</v>
      </c>
      <c r="Q148" s="1">
        <v>1</v>
      </c>
      <c r="U148" s="1">
        <v>4</v>
      </c>
      <c r="W148" s="1">
        <v>2</v>
      </c>
      <c r="Y148" s="1">
        <v>10</v>
      </c>
      <c r="AG148" s="1">
        <v>1</v>
      </c>
      <c r="AI148" s="1">
        <v>8</v>
      </c>
    </row>
    <row r="149" spans="1:36">
      <c r="A149" s="1" t="s">
        <v>40</v>
      </c>
      <c r="B149" s="1">
        <v>60</v>
      </c>
      <c r="C149" s="1">
        <v>2010</v>
      </c>
      <c r="D149" s="2">
        <v>40287.291666666664</v>
      </c>
      <c r="E149" s="2">
        <v>40287.791666666664</v>
      </c>
      <c r="F149" s="1">
        <v>12</v>
      </c>
      <c r="G149" s="1">
        <v>0</v>
      </c>
      <c r="H149" s="1">
        <v>0</v>
      </c>
      <c r="I149" s="1">
        <v>0</v>
      </c>
      <c r="J149" s="1">
        <v>10</v>
      </c>
      <c r="K149" s="1">
        <v>0</v>
      </c>
      <c r="L149" s="1">
        <v>0</v>
      </c>
      <c r="M149" s="1">
        <v>32</v>
      </c>
      <c r="N149" s="1">
        <v>0</v>
      </c>
      <c r="O149" s="1">
        <v>0</v>
      </c>
      <c r="P149" s="1">
        <v>1</v>
      </c>
      <c r="Q149" s="1">
        <v>0</v>
      </c>
      <c r="AJ149" s="1">
        <v>1</v>
      </c>
    </row>
    <row r="150" spans="1:36">
      <c r="A150" s="1" t="s">
        <v>40</v>
      </c>
      <c r="B150" s="1">
        <v>60</v>
      </c>
      <c r="C150" s="1">
        <v>2010</v>
      </c>
      <c r="D150" s="2">
        <v>40287.791666666664</v>
      </c>
      <c r="E150" s="2">
        <v>40288.34375</v>
      </c>
      <c r="F150" s="1">
        <v>13.25</v>
      </c>
      <c r="G150" s="1">
        <v>0</v>
      </c>
      <c r="H150" s="1">
        <v>1</v>
      </c>
      <c r="I150" s="1">
        <v>0</v>
      </c>
      <c r="J150" s="1">
        <v>95</v>
      </c>
      <c r="K150" s="1">
        <v>0</v>
      </c>
      <c r="L150" s="1">
        <v>9</v>
      </c>
      <c r="M150" s="1">
        <v>469</v>
      </c>
      <c r="N150" s="1">
        <v>0</v>
      </c>
      <c r="O150" s="1">
        <v>3</v>
      </c>
      <c r="P150" s="1">
        <v>11</v>
      </c>
      <c r="Q150" s="1">
        <v>0</v>
      </c>
      <c r="R150" s="1">
        <v>1</v>
      </c>
      <c r="Y150" s="1">
        <v>9</v>
      </c>
      <c r="AI150" s="1">
        <v>3</v>
      </c>
      <c r="AJ150" s="1">
        <v>11</v>
      </c>
    </row>
    <row r="151" spans="1:36">
      <c r="A151" s="1" t="s">
        <v>40</v>
      </c>
      <c r="B151" s="1">
        <v>60</v>
      </c>
      <c r="C151" s="1">
        <v>2010</v>
      </c>
      <c r="D151" s="2">
        <v>40288.354166666664</v>
      </c>
      <c r="E151" s="2">
        <v>40289.309027777781</v>
      </c>
      <c r="F151" s="1">
        <v>22.916666666666668</v>
      </c>
      <c r="G151" s="1">
        <v>0.25</v>
      </c>
      <c r="H151" s="1">
        <v>0</v>
      </c>
      <c r="I151" s="1">
        <v>3</v>
      </c>
      <c r="J151" s="1">
        <v>13</v>
      </c>
      <c r="K151" s="1">
        <v>0</v>
      </c>
      <c r="L151" s="1">
        <v>8</v>
      </c>
      <c r="M151" s="1">
        <v>92</v>
      </c>
      <c r="N151" s="1">
        <v>0</v>
      </c>
      <c r="O151" s="1">
        <v>2</v>
      </c>
      <c r="P151" s="1">
        <v>7</v>
      </c>
      <c r="Q151" s="1">
        <v>0</v>
      </c>
      <c r="U151" s="1">
        <v>2</v>
      </c>
      <c r="W151" s="1">
        <v>1</v>
      </c>
      <c r="X151" s="1">
        <v>34</v>
      </c>
      <c r="Y151" s="1">
        <v>8</v>
      </c>
      <c r="AI151" s="1">
        <v>2</v>
      </c>
      <c r="AJ151" s="1">
        <v>7</v>
      </c>
    </row>
    <row r="152" spans="1:36">
      <c r="A152" s="1" t="s">
        <v>40</v>
      </c>
      <c r="B152" s="1">
        <v>60</v>
      </c>
      <c r="C152" s="1">
        <v>2010</v>
      </c>
      <c r="D152" s="2">
        <v>40289.319444444445</v>
      </c>
      <c r="E152" s="2">
        <v>40289.833333333336</v>
      </c>
      <c r="F152" s="1">
        <v>12.333333333333334</v>
      </c>
      <c r="G152" s="1">
        <v>0.25</v>
      </c>
      <c r="H152" s="1">
        <v>0</v>
      </c>
      <c r="I152" s="1">
        <v>0</v>
      </c>
      <c r="J152" s="1">
        <v>17</v>
      </c>
      <c r="K152" s="1">
        <v>0</v>
      </c>
      <c r="L152" s="1">
        <v>3</v>
      </c>
      <c r="M152" s="1">
        <v>95</v>
      </c>
      <c r="N152" s="1">
        <v>0</v>
      </c>
      <c r="O152" s="1">
        <v>0</v>
      </c>
      <c r="P152" s="1">
        <v>2</v>
      </c>
      <c r="Q152" s="1">
        <v>0</v>
      </c>
      <c r="X152" s="1">
        <v>62</v>
      </c>
      <c r="Y152" s="1">
        <v>3</v>
      </c>
      <c r="AJ152" s="1">
        <v>2</v>
      </c>
    </row>
    <row r="153" spans="1:36">
      <c r="A153" s="1" t="s">
        <v>40</v>
      </c>
      <c r="B153" s="1">
        <v>60</v>
      </c>
      <c r="C153" s="1">
        <v>2010</v>
      </c>
      <c r="D153" s="2">
        <v>40289.833333333336</v>
      </c>
      <c r="E153" s="2">
        <v>40290.291666666664</v>
      </c>
      <c r="F153" s="1">
        <v>11</v>
      </c>
      <c r="G153" s="1">
        <v>0</v>
      </c>
      <c r="H153" s="1">
        <v>0</v>
      </c>
      <c r="I153" s="1">
        <v>0</v>
      </c>
      <c r="J153" s="1">
        <v>9</v>
      </c>
      <c r="K153" s="1">
        <v>0</v>
      </c>
      <c r="L153" s="1">
        <v>13</v>
      </c>
      <c r="M153" s="1">
        <v>67</v>
      </c>
      <c r="N153" s="1">
        <v>0</v>
      </c>
      <c r="O153" s="1">
        <v>4</v>
      </c>
      <c r="P153" s="1">
        <v>4</v>
      </c>
      <c r="Q153" s="1">
        <v>0</v>
      </c>
      <c r="X153" s="1">
        <v>41</v>
      </c>
      <c r="Y153" s="1">
        <v>13</v>
      </c>
      <c r="AI153" s="1">
        <v>4</v>
      </c>
      <c r="AJ153" s="1">
        <v>4</v>
      </c>
    </row>
    <row r="154" spans="1:36">
      <c r="A154" s="1" t="s">
        <v>40</v>
      </c>
      <c r="B154" s="1">
        <v>60</v>
      </c>
      <c r="C154" s="1">
        <v>2010</v>
      </c>
      <c r="D154" s="2">
        <v>40290.291666666664</v>
      </c>
      <c r="E154" s="2">
        <v>40290.84375</v>
      </c>
      <c r="F154" s="1">
        <v>13.25</v>
      </c>
      <c r="G154" s="1">
        <v>0</v>
      </c>
      <c r="H154" s="1">
        <v>1</v>
      </c>
      <c r="I154" s="1">
        <v>1</v>
      </c>
      <c r="J154" s="1">
        <v>3</v>
      </c>
      <c r="K154" s="1">
        <v>0</v>
      </c>
      <c r="L154" s="1">
        <v>0</v>
      </c>
      <c r="M154" s="1">
        <v>29</v>
      </c>
      <c r="N154" s="1">
        <v>0</v>
      </c>
      <c r="O154" s="1">
        <v>0</v>
      </c>
      <c r="P154" s="1">
        <v>0</v>
      </c>
      <c r="Q154" s="1">
        <v>1</v>
      </c>
      <c r="R154" s="1">
        <v>1</v>
      </c>
      <c r="W154" s="1">
        <v>1</v>
      </c>
      <c r="X154" s="1">
        <v>29</v>
      </c>
      <c r="AG154" s="1">
        <v>1</v>
      </c>
    </row>
    <row r="155" spans="1:36">
      <c r="A155" s="1" t="s">
        <v>40</v>
      </c>
      <c r="B155" s="1">
        <v>60</v>
      </c>
      <c r="C155" s="1">
        <v>2010</v>
      </c>
      <c r="D155" s="2">
        <v>40290.84375</v>
      </c>
      <c r="E155" s="2">
        <v>40291.333333333336</v>
      </c>
      <c r="F155" s="1">
        <v>11.75</v>
      </c>
      <c r="G155" s="1">
        <v>0</v>
      </c>
      <c r="H155" s="1">
        <v>0</v>
      </c>
      <c r="I155" s="1">
        <v>1</v>
      </c>
      <c r="J155" s="1">
        <v>22</v>
      </c>
      <c r="K155" s="1">
        <v>0</v>
      </c>
      <c r="L155" s="1">
        <v>13</v>
      </c>
      <c r="M155" s="1">
        <v>80</v>
      </c>
      <c r="N155" s="1">
        <v>0</v>
      </c>
      <c r="O155" s="1">
        <v>6</v>
      </c>
      <c r="P155" s="1">
        <v>1</v>
      </c>
      <c r="Q155" s="1">
        <v>0</v>
      </c>
      <c r="U155" s="1">
        <v>1</v>
      </c>
      <c r="X155" s="1">
        <v>12</v>
      </c>
      <c r="Y155" s="1">
        <v>13</v>
      </c>
      <c r="AI155" s="1">
        <v>6</v>
      </c>
      <c r="AJ155" s="1">
        <v>1</v>
      </c>
    </row>
    <row r="156" spans="1:36">
      <c r="A156" s="1" t="s">
        <v>40</v>
      </c>
      <c r="B156" s="1">
        <v>60</v>
      </c>
      <c r="C156" s="1">
        <v>2010</v>
      </c>
      <c r="D156" s="2">
        <v>40291.336805555555</v>
      </c>
      <c r="E156" s="2">
        <v>40291.708333333336</v>
      </c>
      <c r="F156" s="1">
        <v>8.9166666666666661</v>
      </c>
      <c r="G156" s="1">
        <v>8.3333333333333329E-2</v>
      </c>
      <c r="H156" s="1">
        <v>0</v>
      </c>
      <c r="I156" s="1">
        <v>0</v>
      </c>
      <c r="J156" s="1">
        <v>6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</row>
    <row r="157" spans="1:36">
      <c r="A157" s="1" t="s">
        <v>40</v>
      </c>
      <c r="B157" s="1">
        <v>60</v>
      </c>
      <c r="C157" s="1">
        <v>2010</v>
      </c>
      <c r="D157" s="2">
        <v>40291.708333333336</v>
      </c>
      <c r="E157" s="2">
        <v>40292.333333333336</v>
      </c>
      <c r="F157" s="1">
        <v>15</v>
      </c>
      <c r="G157" s="1">
        <v>0</v>
      </c>
      <c r="H157" s="1">
        <v>0</v>
      </c>
      <c r="I157" s="1">
        <v>7</v>
      </c>
      <c r="J157" s="1">
        <v>61</v>
      </c>
      <c r="K157" s="1">
        <v>0</v>
      </c>
      <c r="L157" s="1">
        <v>3</v>
      </c>
      <c r="M157" s="1">
        <v>139</v>
      </c>
      <c r="N157" s="1">
        <v>0</v>
      </c>
      <c r="O157" s="1">
        <v>9</v>
      </c>
      <c r="P157" s="1">
        <v>3</v>
      </c>
      <c r="Q157" s="1">
        <v>0</v>
      </c>
      <c r="U157" s="1">
        <v>7</v>
      </c>
      <c r="X157" s="1">
        <v>7</v>
      </c>
      <c r="Y157" s="1">
        <v>3</v>
      </c>
      <c r="AI157" s="1">
        <v>9</v>
      </c>
      <c r="AJ157" s="1">
        <v>3</v>
      </c>
    </row>
    <row r="158" spans="1:36">
      <c r="A158" s="1" t="s">
        <v>40</v>
      </c>
      <c r="B158" s="1">
        <v>60</v>
      </c>
      <c r="C158" s="1">
        <v>2010</v>
      </c>
      <c r="D158" s="2">
        <v>40292.336805555555</v>
      </c>
      <c r="E158" s="2">
        <v>40292.885416666664</v>
      </c>
      <c r="F158" s="1">
        <v>13.166666666666666</v>
      </c>
      <c r="G158" s="1">
        <v>8.3333333333333329E-2</v>
      </c>
      <c r="H158" s="1">
        <v>0</v>
      </c>
      <c r="I158" s="1">
        <v>0</v>
      </c>
      <c r="J158" s="1">
        <v>9</v>
      </c>
      <c r="K158" s="1">
        <v>0</v>
      </c>
      <c r="L158" s="1">
        <v>0</v>
      </c>
      <c r="M158" s="1">
        <v>8</v>
      </c>
      <c r="N158" s="1">
        <v>0</v>
      </c>
      <c r="O158" s="1">
        <v>0</v>
      </c>
      <c r="P158" s="1">
        <v>0</v>
      </c>
      <c r="Q158" s="1">
        <v>0</v>
      </c>
    </row>
    <row r="159" spans="1:36">
      <c r="A159" s="1" t="s">
        <v>40</v>
      </c>
      <c r="B159" s="1">
        <v>60</v>
      </c>
      <c r="C159" s="1">
        <v>2010</v>
      </c>
      <c r="D159" s="2">
        <v>40292.885416666664</v>
      </c>
      <c r="E159" s="2">
        <v>40293.329861111109</v>
      </c>
      <c r="F159" s="1">
        <v>10.666666666666666</v>
      </c>
      <c r="G159" s="1">
        <v>0</v>
      </c>
      <c r="H159" s="1">
        <v>0</v>
      </c>
      <c r="I159" s="1">
        <v>3</v>
      </c>
      <c r="J159" s="1">
        <v>6</v>
      </c>
      <c r="K159" s="1">
        <v>0</v>
      </c>
      <c r="L159" s="1">
        <v>5</v>
      </c>
      <c r="M159" s="1">
        <v>51</v>
      </c>
      <c r="N159" s="1">
        <v>0</v>
      </c>
      <c r="O159" s="1">
        <v>7</v>
      </c>
      <c r="P159" s="1">
        <v>1</v>
      </c>
      <c r="Q159" s="1">
        <v>0</v>
      </c>
      <c r="U159" s="1">
        <v>3</v>
      </c>
      <c r="X159" s="1">
        <v>1</v>
      </c>
      <c r="Y159" s="1">
        <v>5</v>
      </c>
      <c r="AI159" s="1">
        <v>7</v>
      </c>
      <c r="AJ159" s="1">
        <v>1</v>
      </c>
    </row>
    <row r="160" spans="1:36">
      <c r="A160" s="1" t="s">
        <v>40</v>
      </c>
      <c r="B160" s="1">
        <v>60</v>
      </c>
      <c r="C160" s="1">
        <v>2010</v>
      </c>
      <c r="D160" s="2">
        <v>40293.336805555555</v>
      </c>
      <c r="E160" s="2">
        <v>40293.736111111109</v>
      </c>
      <c r="F160" s="1">
        <v>9.5833333333333339</v>
      </c>
      <c r="G160" s="1">
        <v>0.16666666666666666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3</v>
      </c>
      <c r="N160" s="1">
        <v>0</v>
      </c>
      <c r="O160" s="1">
        <v>0</v>
      </c>
      <c r="P160" s="1">
        <v>0</v>
      </c>
      <c r="Q160" s="1">
        <v>0</v>
      </c>
    </row>
    <row r="161" spans="1:40">
      <c r="A161" s="1" t="s">
        <v>40</v>
      </c>
      <c r="B161" s="1">
        <v>60</v>
      </c>
      <c r="C161" s="1">
        <v>2010</v>
      </c>
      <c r="D161" s="2">
        <v>40293.736111111109</v>
      </c>
      <c r="E161" s="2">
        <v>40294.322916666664</v>
      </c>
      <c r="F161" s="1">
        <v>14.083333333333334</v>
      </c>
      <c r="G161" s="1">
        <v>0</v>
      </c>
      <c r="H161" s="1">
        <v>0</v>
      </c>
      <c r="I161" s="1">
        <v>0</v>
      </c>
      <c r="J161" s="1">
        <v>45</v>
      </c>
      <c r="K161" s="1">
        <v>0</v>
      </c>
      <c r="L161" s="1">
        <v>8</v>
      </c>
      <c r="M161" s="1">
        <v>214</v>
      </c>
      <c r="N161" s="1">
        <v>0</v>
      </c>
      <c r="O161" s="1">
        <v>1</v>
      </c>
      <c r="P161" s="1">
        <v>2</v>
      </c>
      <c r="Q161" s="1">
        <v>1</v>
      </c>
      <c r="Y161" s="1">
        <v>8</v>
      </c>
      <c r="AG161" s="1">
        <v>1</v>
      </c>
      <c r="AI161" s="1">
        <v>1</v>
      </c>
      <c r="AJ161" s="1">
        <v>2</v>
      </c>
    </row>
    <row r="162" spans="1:40">
      <c r="A162" s="1" t="s">
        <v>40</v>
      </c>
      <c r="B162" s="1">
        <v>60</v>
      </c>
      <c r="C162" s="1">
        <v>2010</v>
      </c>
      <c r="D162" s="2">
        <v>40294.322916666664</v>
      </c>
      <c r="E162" s="2">
        <v>40294.826388888891</v>
      </c>
      <c r="F162" s="1">
        <v>12.083333333333334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40">
      <c r="A163" s="1" t="s">
        <v>40</v>
      </c>
      <c r="B163" s="1">
        <v>60</v>
      </c>
      <c r="C163" s="1">
        <v>2010</v>
      </c>
      <c r="D163" s="2">
        <v>40294.833333333336</v>
      </c>
      <c r="E163" s="2">
        <v>40295.315972222219</v>
      </c>
      <c r="F163" s="1">
        <v>11.583333333333334</v>
      </c>
      <c r="G163" s="1">
        <v>0.16666666666666666</v>
      </c>
      <c r="H163" s="1">
        <v>0</v>
      </c>
      <c r="I163" s="1">
        <v>9</v>
      </c>
      <c r="J163" s="1">
        <v>0</v>
      </c>
      <c r="K163" s="1">
        <v>0</v>
      </c>
      <c r="L163" s="1">
        <v>22</v>
      </c>
      <c r="M163" s="1">
        <v>140</v>
      </c>
      <c r="N163" s="1">
        <v>0</v>
      </c>
      <c r="O163" s="1">
        <v>0</v>
      </c>
      <c r="P163" s="1">
        <v>17</v>
      </c>
      <c r="Q163" s="1">
        <v>0</v>
      </c>
      <c r="U163" s="1">
        <v>9</v>
      </c>
      <c r="X163" s="1">
        <v>3</v>
      </c>
      <c r="Y163" s="1">
        <v>22</v>
      </c>
      <c r="AJ163" s="1">
        <v>17</v>
      </c>
    </row>
    <row r="164" spans="1:40">
      <c r="A164" s="1" t="s">
        <v>40</v>
      </c>
      <c r="B164" s="1">
        <v>60</v>
      </c>
      <c r="C164" s="1">
        <v>2010</v>
      </c>
      <c r="D164" s="2">
        <v>40295.322916666664</v>
      </c>
      <c r="E164" s="2">
        <v>40295.791666666664</v>
      </c>
      <c r="F164" s="1">
        <v>11.25</v>
      </c>
      <c r="G164" s="1">
        <v>0.16666666666666666</v>
      </c>
      <c r="H164" s="1">
        <v>0</v>
      </c>
      <c r="I164" s="1">
        <v>1</v>
      </c>
      <c r="J164" s="1">
        <v>9</v>
      </c>
      <c r="K164" s="1">
        <v>0</v>
      </c>
      <c r="L164" s="1">
        <v>1</v>
      </c>
      <c r="M164" s="1">
        <v>13</v>
      </c>
      <c r="N164" s="1">
        <v>0</v>
      </c>
      <c r="O164" s="1">
        <v>1</v>
      </c>
      <c r="P164" s="1">
        <v>2</v>
      </c>
      <c r="Q164" s="1">
        <v>0</v>
      </c>
      <c r="U164" s="1">
        <v>1</v>
      </c>
      <c r="X164" s="1">
        <v>2</v>
      </c>
      <c r="Y164" s="1">
        <v>1</v>
      </c>
      <c r="AI164" s="1">
        <v>1</v>
      </c>
      <c r="AJ164" s="1">
        <v>2</v>
      </c>
    </row>
    <row r="165" spans="1:40">
      <c r="A165" s="1" t="s">
        <v>40</v>
      </c>
      <c r="B165" s="1">
        <v>60</v>
      </c>
      <c r="C165" s="1">
        <v>2010</v>
      </c>
      <c r="D165" s="2">
        <v>40295.791666666664</v>
      </c>
      <c r="E165" s="2">
        <v>40296.3125</v>
      </c>
      <c r="F165" s="1">
        <v>12.5</v>
      </c>
      <c r="G165" s="1">
        <v>0</v>
      </c>
      <c r="H165" s="1">
        <v>0</v>
      </c>
      <c r="I165" s="1">
        <v>3</v>
      </c>
      <c r="J165" s="1">
        <v>2</v>
      </c>
      <c r="K165" s="1">
        <v>0</v>
      </c>
      <c r="L165" s="1">
        <v>27</v>
      </c>
      <c r="M165" s="1">
        <v>5</v>
      </c>
      <c r="N165" s="1">
        <v>0</v>
      </c>
      <c r="O165" s="1">
        <v>6</v>
      </c>
      <c r="P165" s="1">
        <v>13</v>
      </c>
      <c r="Q165" s="1">
        <v>0</v>
      </c>
      <c r="U165" s="1">
        <v>3</v>
      </c>
      <c r="Y165" s="1">
        <v>27</v>
      </c>
      <c r="AI165" s="1">
        <v>6</v>
      </c>
      <c r="AJ165" s="1">
        <v>13</v>
      </c>
    </row>
    <row r="166" spans="1:40">
      <c r="A166" s="1" t="s">
        <v>40</v>
      </c>
      <c r="B166" s="1">
        <v>60</v>
      </c>
      <c r="C166" s="1">
        <v>2010</v>
      </c>
      <c r="D166" s="2">
        <v>40296.319444444445</v>
      </c>
      <c r="E166" s="2">
        <v>40296.770833333336</v>
      </c>
      <c r="F166" s="1">
        <v>10.833333333333334</v>
      </c>
      <c r="G166" s="1">
        <v>0.16666666666666666</v>
      </c>
      <c r="H166" s="1">
        <v>2</v>
      </c>
      <c r="I166" s="1">
        <v>1</v>
      </c>
      <c r="J166" s="1">
        <v>3</v>
      </c>
      <c r="K166" s="1">
        <v>0</v>
      </c>
      <c r="L166" s="1">
        <v>0</v>
      </c>
      <c r="M166" s="1">
        <v>2</v>
      </c>
      <c r="N166" s="1">
        <v>0</v>
      </c>
      <c r="O166" s="1">
        <v>1</v>
      </c>
      <c r="P166" s="1">
        <v>0</v>
      </c>
      <c r="Q166" s="1">
        <v>0</v>
      </c>
      <c r="R166" s="1">
        <v>2</v>
      </c>
      <c r="U166" s="1">
        <v>1</v>
      </c>
      <c r="AI166" s="1">
        <v>1</v>
      </c>
    </row>
    <row r="167" spans="1:40">
      <c r="A167" s="1" t="s">
        <v>40</v>
      </c>
      <c r="B167" s="1">
        <v>60</v>
      </c>
      <c r="C167" s="1">
        <v>2010</v>
      </c>
      <c r="D167" s="2">
        <v>40296.770833333336</v>
      </c>
      <c r="E167" s="2">
        <v>40297.326388888891</v>
      </c>
      <c r="F167" s="1">
        <v>13.333333333333334</v>
      </c>
      <c r="G167" s="1">
        <v>0</v>
      </c>
      <c r="H167" s="1">
        <v>4</v>
      </c>
      <c r="I167" s="1">
        <v>1</v>
      </c>
      <c r="J167" s="1">
        <v>18</v>
      </c>
      <c r="K167" s="1">
        <v>0</v>
      </c>
      <c r="L167" s="1">
        <v>10</v>
      </c>
      <c r="M167" s="1">
        <v>8</v>
      </c>
      <c r="N167" s="1">
        <v>0</v>
      </c>
      <c r="O167" s="1">
        <v>11</v>
      </c>
      <c r="P167" s="1">
        <v>10</v>
      </c>
      <c r="Q167" s="1">
        <v>1</v>
      </c>
      <c r="R167" s="1">
        <v>4</v>
      </c>
      <c r="U167" s="1">
        <v>1</v>
      </c>
      <c r="Y167" s="1">
        <v>10</v>
      </c>
      <c r="AG167" s="1">
        <v>1</v>
      </c>
      <c r="AI167" s="1">
        <v>11</v>
      </c>
      <c r="AJ167" s="1">
        <v>10</v>
      </c>
    </row>
    <row r="168" spans="1:40">
      <c r="A168" s="1" t="s">
        <v>40</v>
      </c>
      <c r="B168" s="1">
        <v>60</v>
      </c>
      <c r="C168" s="1">
        <v>2010</v>
      </c>
      <c r="D168" s="2">
        <v>40297.329861111109</v>
      </c>
      <c r="E168" s="2">
        <v>40297.84375</v>
      </c>
      <c r="F168" s="1">
        <v>12.333333333333334</v>
      </c>
      <c r="G168" s="1">
        <v>8.3333333333333329E-2</v>
      </c>
      <c r="H168" s="1">
        <v>0</v>
      </c>
      <c r="I168" s="1">
        <v>0</v>
      </c>
      <c r="J168" s="1">
        <v>3</v>
      </c>
      <c r="K168" s="1">
        <v>0</v>
      </c>
      <c r="L168" s="1">
        <v>0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</row>
    <row r="169" spans="1:40">
      <c r="A169" s="1" t="s">
        <v>40</v>
      </c>
      <c r="B169" s="1">
        <v>60</v>
      </c>
      <c r="C169" s="1">
        <v>2010</v>
      </c>
      <c r="D169" s="2">
        <v>40297.84375</v>
      </c>
      <c r="E169" s="2">
        <v>40298.340277777781</v>
      </c>
      <c r="F169" s="1">
        <v>11.916666666666666</v>
      </c>
      <c r="G169" s="1">
        <v>0</v>
      </c>
      <c r="H169" s="1">
        <v>0</v>
      </c>
      <c r="I169" s="1">
        <v>1</v>
      </c>
      <c r="J169" s="1">
        <v>73</v>
      </c>
      <c r="K169" s="1">
        <v>0</v>
      </c>
      <c r="L169" s="1">
        <v>9</v>
      </c>
      <c r="M169" s="1">
        <v>67</v>
      </c>
      <c r="N169" s="1">
        <v>0</v>
      </c>
      <c r="O169" s="1">
        <v>11</v>
      </c>
      <c r="P169" s="1">
        <v>1</v>
      </c>
      <c r="Q169" s="1">
        <v>1</v>
      </c>
      <c r="U169" s="1">
        <v>1</v>
      </c>
      <c r="Y169" s="1">
        <v>9</v>
      </c>
      <c r="AG169" s="1">
        <v>1</v>
      </c>
      <c r="AI169" s="1">
        <v>11</v>
      </c>
      <c r="AJ169" s="1">
        <v>1</v>
      </c>
      <c r="AN169" s="1">
        <v>1</v>
      </c>
    </row>
    <row r="170" spans="1:40">
      <c r="A170" s="1" t="s">
        <v>40</v>
      </c>
      <c r="B170" s="1">
        <v>60</v>
      </c>
      <c r="C170" s="1">
        <v>2010</v>
      </c>
      <c r="D170" s="2">
        <v>40298.34375</v>
      </c>
      <c r="E170" s="2">
        <v>40298.8125</v>
      </c>
      <c r="F170" s="1">
        <v>11.25</v>
      </c>
      <c r="G170" s="1">
        <v>8.3333333333333329E-2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0</v>
      </c>
      <c r="P170" s="1">
        <v>0</v>
      </c>
      <c r="Q170" s="1">
        <v>0</v>
      </c>
    </row>
    <row r="171" spans="1:40">
      <c r="A171" s="1" t="s">
        <v>40</v>
      </c>
      <c r="B171" s="1">
        <v>60</v>
      </c>
      <c r="C171" s="1">
        <v>2010</v>
      </c>
      <c r="D171" s="2">
        <v>40298.8125</v>
      </c>
      <c r="E171" s="2">
        <v>40299.326388888891</v>
      </c>
      <c r="F171" s="1">
        <v>12.333333333333334</v>
      </c>
      <c r="G171" s="1">
        <v>0</v>
      </c>
      <c r="H171" s="1">
        <v>1</v>
      </c>
      <c r="I171" s="1">
        <v>0</v>
      </c>
      <c r="J171" s="1">
        <v>34</v>
      </c>
      <c r="K171" s="1">
        <v>0</v>
      </c>
      <c r="L171" s="1">
        <v>2</v>
      </c>
      <c r="M171" s="1">
        <v>41</v>
      </c>
      <c r="N171" s="1">
        <v>0</v>
      </c>
      <c r="O171" s="1">
        <v>7</v>
      </c>
      <c r="P171" s="1">
        <v>2</v>
      </c>
      <c r="Q171" s="1">
        <v>0</v>
      </c>
      <c r="R171" s="1">
        <v>1</v>
      </c>
      <c r="Y171" s="1">
        <v>2</v>
      </c>
      <c r="AI171" s="1">
        <v>7</v>
      </c>
      <c r="AJ171" s="1">
        <v>2</v>
      </c>
    </row>
    <row r="172" spans="1:40">
      <c r="A172" s="1" t="s">
        <v>40</v>
      </c>
      <c r="B172" s="1">
        <v>60</v>
      </c>
      <c r="C172" s="1">
        <v>2010</v>
      </c>
      <c r="D172" s="2">
        <v>40299.329861111109</v>
      </c>
      <c r="E172" s="2">
        <v>40299.809027777781</v>
      </c>
      <c r="F172" s="1">
        <v>11.5</v>
      </c>
      <c r="G172" s="1">
        <v>8.3333333333333329E-2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</row>
    <row r="173" spans="1:40">
      <c r="A173" s="1" t="s">
        <v>40</v>
      </c>
      <c r="B173" s="1">
        <v>60</v>
      </c>
      <c r="C173" s="1">
        <v>2010</v>
      </c>
      <c r="D173" s="2">
        <v>40299.809027777781</v>
      </c>
      <c r="E173" s="2">
        <v>40300.375</v>
      </c>
      <c r="F173" s="1">
        <v>13.583333333333334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7</v>
      </c>
      <c r="M173" s="1">
        <v>11</v>
      </c>
      <c r="N173" s="1">
        <v>0</v>
      </c>
      <c r="O173" s="1">
        <v>2</v>
      </c>
      <c r="P173" s="1">
        <v>5</v>
      </c>
      <c r="Q173" s="1">
        <v>0</v>
      </c>
      <c r="U173" s="1">
        <v>2</v>
      </c>
      <c r="X173" s="1">
        <v>1</v>
      </c>
      <c r="Y173" s="1">
        <v>7</v>
      </c>
      <c r="AI173" s="1">
        <v>2</v>
      </c>
      <c r="AJ173" s="1">
        <v>5</v>
      </c>
    </row>
    <row r="174" spans="1:40">
      <c r="A174" s="1" t="s">
        <v>40</v>
      </c>
      <c r="B174" s="1">
        <v>60</v>
      </c>
      <c r="C174" s="1">
        <v>2010</v>
      </c>
      <c r="D174" s="2">
        <v>40300.375</v>
      </c>
      <c r="E174" s="2">
        <v>40300.8125</v>
      </c>
      <c r="F174" s="1">
        <v>10.5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AJ174" s="1">
        <v>1</v>
      </c>
    </row>
    <row r="175" spans="1:40">
      <c r="A175" s="1" t="s">
        <v>40</v>
      </c>
      <c r="B175" s="1">
        <v>60</v>
      </c>
      <c r="C175" s="1">
        <v>2010</v>
      </c>
      <c r="D175" s="2">
        <v>40300.8125</v>
      </c>
      <c r="E175" s="2">
        <v>40301.229166666664</v>
      </c>
      <c r="F175" s="1">
        <v>10</v>
      </c>
      <c r="G175" s="1">
        <v>0</v>
      </c>
      <c r="H175" s="1">
        <v>0</v>
      </c>
      <c r="I175" s="1">
        <v>0</v>
      </c>
      <c r="J175" s="1">
        <v>35</v>
      </c>
      <c r="K175" s="1">
        <v>0</v>
      </c>
      <c r="L175" s="1">
        <v>2</v>
      </c>
      <c r="M175" s="1">
        <v>45</v>
      </c>
      <c r="N175" s="1">
        <v>0</v>
      </c>
      <c r="O175" s="1">
        <v>3</v>
      </c>
      <c r="P175" s="1">
        <v>3</v>
      </c>
      <c r="Q175" s="1">
        <v>0</v>
      </c>
      <c r="Y175" s="1">
        <v>2</v>
      </c>
      <c r="AI175" s="1">
        <v>3</v>
      </c>
      <c r="AJ175" s="1">
        <v>3</v>
      </c>
    </row>
    <row r="176" spans="1:40">
      <c r="A176" s="1" t="s">
        <v>40</v>
      </c>
      <c r="B176" s="1">
        <v>60</v>
      </c>
      <c r="C176" s="1">
        <v>2010</v>
      </c>
      <c r="D176" s="2">
        <v>40301.229166666664</v>
      </c>
      <c r="E176" s="2">
        <v>40301.784722222219</v>
      </c>
      <c r="F176" s="1">
        <v>13.333333333333334</v>
      </c>
      <c r="G176" s="1">
        <v>0</v>
      </c>
      <c r="H176" s="1">
        <v>0</v>
      </c>
      <c r="I176" s="1">
        <v>0</v>
      </c>
      <c r="J176" s="1">
        <v>6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</row>
    <row r="177" spans="1:40">
      <c r="A177" s="1" t="s">
        <v>40</v>
      </c>
      <c r="B177" s="1">
        <v>60</v>
      </c>
      <c r="C177" s="1">
        <v>2010</v>
      </c>
      <c r="D177" s="2">
        <v>40301.791666666664</v>
      </c>
      <c r="E177" s="2">
        <v>40302.274305555555</v>
      </c>
      <c r="F177" s="1">
        <v>11.583333333333334</v>
      </c>
      <c r="G177" s="1">
        <v>0.16666666666666666</v>
      </c>
      <c r="H177" s="1">
        <v>0</v>
      </c>
      <c r="I177" s="1">
        <v>1</v>
      </c>
      <c r="J177" s="1">
        <v>24</v>
      </c>
      <c r="K177" s="1">
        <v>0</v>
      </c>
      <c r="L177" s="1">
        <v>4</v>
      </c>
      <c r="M177" s="1">
        <v>17</v>
      </c>
      <c r="N177" s="1">
        <v>0</v>
      </c>
      <c r="O177" s="1">
        <v>0</v>
      </c>
      <c r="P177" s="1">
        <v>8</v>
      </c>
      <c r="Q177" s="1">
        <v>0</v>
      </c>
      <c r="U177" s="1">
        <v>1</v>
      </c>
      <c r="Y177" s="1">
        <v>4</v>
      </c>
      <c r="AJ177" s="1">
        <v>8</v>
      </c>
    </row>
    <row r="178" spans="1:40">
      <c r="A178" s="1" t="s">
        <v>40</v>
      </c>
      <c r="B178" s="1">
        <v>60</v>
      </c>
      <c r="C178" s="1">
        <v>2010</v>
      </c>
      <c r="D178" s="2">
        <v>40302.277777777781</v>
      </c>
      <c r="E178" s="2">
        <v>40302.833333333336</v>
      </c>
      <c r="F178" s="1">
        <v>13.333333333333334</v>
      </c>
      <c r="G178" s="1">
        <v>8.3333333333333329E-2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40">
      <c r="A179" s="1" t="s">
        <v>40</v>
      </c>
      <c r="B179" s="1">
        <v>60</v>
      </c>
      <c r="C179" s="1">
        <v>2010</v>
      </c>
      <c r="D179" s="2">
        <v>40302.833333333336</v>
      </c>
      <c r="E179" s="2">
        <v>40303.329861111109</v>
      </c>
      <c r="F179" s="1">
        <v>11.916666666666666</v>
      </c>
      <c r="G179" s="1">
        <v>0</v>
      </c>
      <c r="H179" s="1">
        <v>1</v>
      </c>
      <c r="I179" s="1">
        <v>6</v>
      </c>
      <c r="J179" s="1">
        <v>18</v>
      </c>
      <c r="K179" s="1">
        <v>0</v>
      </c>
      <c r="L179" s="1">
        <v>6</v>
      </c>
      <c r="M179" s="1">
        <v>3</v>
      </c>
      <c r="N179" s="1">
        <v>0</v>
      </c>
      <c r="O179" s="1">
        <v>4</v>
      </c>
      <c r="P179" s="1">
        <v>0</v>
      </c>
      <c r="Q179" s="1">
        <v>0</v>
      </c>
      <c r="R179" s="1">
        <v>1</v>
      </c>
      <c r="U179" s="1">
        <v>6</v>
      </c>
      <c r="Y179" s="1">
        <v>6</v>
      </c>
      <c r="AI179" s="1">
        <v>4</v>
      </c>
    </row>
    <row r="180" spans="1:40">
      <c r="A180" s="1" t="s">
        <v>40</v>
      </c>
      <c r="B180" s="1">
        <v>60</v>
      </c>
      <c r="C180" s="1">
        <v>2010</v>
      </c>
      <c r="D180" s="2">
        <v>40303.333333333336</v>
      </c>
      <c r="E180" s="2">
        <v>40303.829861111109</v>
      </c>
      <c r="F180" s="1">
        <v>11.916666666666666</v>
      </c>
      <c r="G180" s="1">
        <v>8.3333333333333329E-2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40">
      <c r="A181" s="1" t="s">
        <v>40</v>
      </c>
      <c r="B181" s="1">
        <v>60</v>
      </c>
      <c r="C181" s="1">
        <v>2010</v>
      </c>
      <c r="D181" s="2">
        <v>40303.829861111109</v>
      </c>
      <c r="E181" s="2">
        <v>40304.354166666664</v>
      </c>
      <c r="F181" s="1">
        <v>12.583333333333334</v>
      </c>
      <c r="G181" s="1">
        <v>0</v>
      </c>
      <c r="H181" s="1">
        <v>0</v>
      </c>
      <c r="I181" s="1">
        <v>1</v>
      </c>
      <c r="J181" s="1">
        <v>39</v>
      </c>
      <c r="K181" s="1">
        <v>0</v>
      </c>
      <c r="L181" s="1">
        <v>8</v>
      </c>
      <c r="M181" s="1">
        <v>1560</v>
      </c>
      <c r="N181" s="1">
        <v>0</v>
      </c>
      <c r="O181" s="1">
        <v>10</v>
      </c>
      <c r="P181" s="1">
        <v>2</v>
      </c>
      <c r="Q181" s="1">
        <v>0</v>
      </c>
      <c r="U181" s="1">
        <v>1</v>
      </c>
      <c r="X181" s="1">
        <v>1530</v>
      </c>
      <c r="Y181" s="1">
        <v>8</v>
      </c>
      <c r="AI181" s="1">
        <v>10</v>
      </c>
      <c r="AJ181" s="1">
        <v>2</v>
      </c>
    </row>
    <row r="182" spans="1:40">
      <c r="A182" s="1" t="s">
        <v>40</v>
      </c>
      <c r="B182" s="1">
        <v>60</v>
      </c>
      <c r="C182" s="1">
        <v>2010</v>
      </c>
      <c r="D182" s="2">
        <v>40304.357638888891</v>
      </c>
      <c r="E182" s="2">
        <v>40304.805555555555</v>
      </c>
      <c r="F182" s="1">
        <v>10.75</v>
      </c>
      <c r="G182" s="1">
        <v>8.3333333333333329E-2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X182" s="1">
        <v>3</v>
      </c>
    </row>
    <row r="183" spans="1:40">
      <c r="A183" s="1" t="s">
        <v>40</v>
      </c>
      <c r="B183" s="1">
        <v>60</v>
      </c>
      <c r="C183" s="1">
        <v>2010</v>
      </c>
      <c r="D183" s="2">
        <v>40304.805555555555</v>
      </c>
      <c r="E183" s="2">
        <v>40305.309027777781</v>
      </c>
      <c r="F183" s="1">
        <v>12.083333333333334</v>
      </c>
      <c r="G183" s="1">
        <v>0</v>
      </c>
      <c r="H183" s="1">
        <v>2</v>
      </c>
      <c r="I183" s="1">
        <v>1</v>
      </c>
      <c r="J183" s="1">
        <v>43</v>
      </c>
      <c r="K183" s="1">
        <v>0</v>
      </c>
      <c r="L183" s="1">
        <v>10</v>
      </c>
      <c r="M183" s="1">
        <v>184</v>
      </c>
      <c r="N183" s="1">
        <v>0</v>
      </c>
      <c r="O183" s="1">
        <v>17</v>
      </c>
      <c r="P183" s="1">
        <v>6</v>
      </c>
      <c r="Q183" s="1">
        <v>1</v>
      </c>
      <c r="R183" s="1">
        <v>2</v>
      </c>
      <c r="U183" s="1">
        <v>1</v>
      </c>
      <c r="X183" s="1">
        <v>169</v>
      </c>
      <c r="Y183" s="1">
        <v>10</v>
      </c>
      <c r="AG183" s="1">
        <v>1</v>
      </c>
      <c r="AI183" s="1">
        <v>17</v>
      </c>
      <c r="AJ183" s="1">
        <v>5</v>
      </c>
      <c r="AK183" s="26">
        <v>1</v>
      </c>
    </row>
    <row r="184" spans="1:40">
      <c r="A184" s="1" t="s">
        <v>40</v>
      </c>
      <c r="B184" s="1">
        <v>60</v>
      </c>
      <c r="C184" s="1">
        <v>2010</v>
      </c>
      <c r="D184" s="2">
        <v>40305.309027777781</v>
      </c>
      <c r="E184" s="2">
        <v>40305.604166666664</v>
      </c>
      <c r="F184" s="1">
        <v>7.083333333333333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40">
      <c r="A185" s="1" t="s">
        <v>40</v>
      </c>
      <c r="B185" s="1">
        <v>60</v>
      </c>
      <c r="C185" s="1">
        <v>2010</v>
      </c>
      <c r="D185" s="2">
        <v>40305.604166666664</v>
      </c>
      <c r="E185" s="2">
        <v>40306.347222222219</v>
      </c>
      <c r="F185" s="1">
        <v>17.833333333333332</v>
      </c>
      <c r="G185" s="1">
        <v>0</v>
      </c>
      <c r="H185" s="1">
        <v>0</v>
      </c>
      <c r="I185" s="1">
        <v>1</v>
      </c>
      <c r="J185" s="1">
        <v>22</v>
      </c>
      <c r="K185" s="1">
        <v>0</v>
      </c>
      <c r="L185" s="1">
        <v>10</v>
      </c>
      <c r="M185" s="1">
        <v>29</v>
      </c>
      <c r="N185" s="1">
        <v>0</v>
      </c>
      <c r="O185" s="1">
        <v>3</v>
      </c>
      <c r="P185" s="1">
        <v>11</v>
      </c>
      <c r="Q185" s="1">
        <v>0</v>
      </c>
      <c r="U185" s="1">
        <v>1</v>
      </c>
      <c r="X185" s="1">
        <v>20</v>
      </c>
      <c r="Y185" s="1">
        <v>10</v>
      </c>
      <c r="AI185" s="1">
        <v>3</v>
      </c>
      <c r="AJ185" s="1">
        <v>11</v>
      </c>
    </row>
    <row r="186" spans="1:40">
      <c r="A186" s="1" t="s">
        <v>40</v>
      </c>
      <c r="B186" s="1">
        <v>60</v>
      </c>
      <c r="C186" s="1">
        <v>2010</v>
      </c>
      <c r="D186" s="2">
        <v>40306.354166666664</v>
      </c>
      <c r="E186" s="2">
        <v>40307.336805555555</v>
      </c>
      <c r="F186" s="1">
        <v>23.583333333333332</v>
      </c>
      <c r="G186" s="1">
        <v>0.16666666666666666</v>
      </c>
      <c r="H186" s="1">
        <v>0</v>
      </c>
      <c r="I186" s="1">
        <v>0</v>
      </c>
      <c r="J186" s="1">
        <v>16</v>
      </c>
      <c r="K186" s="1">
        <v>0</v>
      </c>
      <c r="L186" s="1">
        <v>7</v>
      </c>
      <c r="M186" s="1">
        <v>3</v>
      </c>
      <c r="N186" s="1">
        <v>0</v>
      </c>
      <c r="O186" s="1">
        <v>6</v>
      </c>
      <c r="P186" s="1">
        <v>19</v>
      </c>
      <c r="Q186" s="1">
        <v>1</v>
      </c>
      <c r="X186" s="1">
        <v>1</v>
      </c>
      <c r="Y186" s="1">
        <v>7</v>
      </c>
      <c r="AG186" s="1">
        <v>1</v>
      </c>
      <c r="AI186" s="1">
        <v>6</v>
      </c>
      <c r="AJ186" s="1">
        <v>18</v>
      </c>
      <c r="AK186" s="1">
        <v>1</v>
      </c>
    </row>
    <row r="187" spans="1:40">
      <c r="A187" s="1" t="s">
        <v>40</v>
      </c>
      <c r="B187" s="1">
        <v>60</v>
      </c>
      <c r="C187" s="1">
        <v>2010</v>
      </c>
      <c r="D187" s="2">
        <v>40307.336805555555</v>
      </c>
      <c r="E187" s="2">
        <v>40307.875</v>
      </c>
      <c r="F187" s="1">
        <v>12.916666666666666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40">
      <c r="A188" s="1" t="s">
        <v>40</v>
      </c>
      <c r="B188" s="1">
        <v>60</v>
      </c>
      <c r="C188" s="1">
        <v>2010</v>
      </c>
      <c r="D188" s="2">
        <v>40307.875</v>
      </c>
      <c r="E188" s="2">
        <v>40308.315972222219</v>
      </c>
      <c r="F188" s="1">
        <v>10.583333333333334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4</v>
      </c>
      <c r="M188" s="1">
        <v>0</v>
      </c>
      <c r="N188" s="1">
        <v>0</v>
      </c>
      <c r="O188" s="1">
        <v>3</v>
      </c>
      <c r="P188" s="1">
        <v>23</v>
      </c>
      <c r="Q188" s="1">
        <v>1</v>
      </c>
      <c r="R188" s="1">
        <v>1</v>
      </c>
      <c r="Y188" s="1">
        <v>3</v>
      </c>
      <c r="Z188" s="1">
        <v>1</v>
      </c>
      <c r="AA188" s="1"/>
      <c r="AI188" s="1">
        <v>3</v>
      </c>
      <c r="AJ188" s="1">
        <v>23</v>
      </c>
    </row>
    <row r="189" spans="1:40">
      <c r="A189" s="1" t="s">
        <v>40</v>
      </c>
      <c r="B189" s="1">
        <v>60</v>
      </c>
      <c r="C189" s="1">
        <v>2010</v>
      </c>
      <c r="D189" s="2">
        <v>40308.315972222219</v>
      </c>
      <c r="E189" s="2">
        <v>40308.798611111109</v>
      </c>
      <c r="F189" s="1">
        <v>11.583333333333334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40">
      <c r="A190" s="1" t="s">
        <v>40</v>
      </c>
      <c r="B190" s="1">
        <v>60</v>
      </c>
      <c r="C190" s="1">
        <v>2010</v>
      </c>
      <c r="D190" s="2">
        <v>40308.798611111109</v>
      </c>
      <c r="E190" s="2">
        <v>40309.309027777781</v>
      </c>
      <c r="F190" s="1">
        <v>12.25</v>
      </c>
      <c r="G190" s="1">
        <v>0</v>
      </c>
      <c r="H190" s="1">
        <v>2</v>
      </c>
      <c r="I190" s="1">
        <v>2</v>
      </c>
      <c r="J190" s="1">
        <v>6</v>
      </c>
      <c r="K190" s="1">
        <v>0</v>
      </c>
      <c r="L190" s="1">
        <v>11</v>
      </c>
      <c r="M190" s="1">
        <v>0</v>
      </c>
      <c r="N190" s="1">
        <v>0</v>
      </c>
      <c r="O190" s="1">
        <v>47</v>
      </c>
      <c r="P190" s="1">
        <v>9</v>
      </c>
      <c r="Q190" s="1">
        <v>4</v>
      </c>
      <c r="R190" s="1">
        <v>2</v>
      </c>
      <c r="U190" s="1">
        <v>2</v>
      </c>
      <c r="Y190" s="1">
        <v>10</v>
      </c>
      <c r="Z190" s="1">
        <v>1</v>
      </c>
      <c r="AA190" s="1"/>
      <c r="AG190" s="1">
        <v>4</v>
      </c>
      <c r="AI190" s="1">
        <v>47</v>
      </c>
      <c r="AJ190" s="1">
        <v>8</v>
      </c>
      <c r="AK190" s="1">
        <v>1</v>
      </c>
    </row>
    <row r="191" spans="1:40">
      <c r="A191" s="1" t="s">
        <v>40</v>
      </c>
      <c r="B191" s="1">
        <v>60</v>
      </c>
      <c r="C191" s="1">
        <v>2010</v>
      </c>
      <c r="D191" s="2">
        <v>40309.3125</v>
      </c>
      <c r="E191" s="2">
        <v>40309.847222222219</v>
      </c>
      <c r="F191" s="1">
        <v>12.833333333333334</v>
      </c>
      <c r="G191" s="1">
        <v>8.3333333333333329E-2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</row>
    <row r="192" spans="1:40">
      <c r="A192" s="1" t="s">
        <v>40</v>
      </c>
      <c r="B192" s="1">
        <v>60</v>
      </c>
      <c r="C192" s="1">
        <v>2010</v>
      </c>
      <c r="D192" s="2">
        <v>40309.847222222219</v>
      </c>
      <c r="E192" s="2">
        <v>40310.319444444445</v>
      </c>
      <c r="F192" s="1">
        <v>11.333333333333334</v>
      </c>
      <c r="G192" s="1">
        <v>0</v>
      </c>
      <c r="H192" s="1">
        <v>0</v>
      </c>
      <c r="I192" s="1">
        <v>3</v>
      </c>
      <c r="J192" s="1">
        <v>6</v>
      </c>
      <c r="K192" s="1">
        <v>0</v>
      </c>
      <c r="L192" s="1">
        <v>7</v>
      </c>
      <c r="M192" s="1">
        <v>0</v>
      </c>
      <c r="N192" s="1">
        <v>0</v>
      </c>
      <c r="O192" s="1">
        <v>19</v>
      </c>
      <c r="P192" s="1">
        <v>22</v>
      </c>
      <c r="Q192" s="1">
        <v>1</v>
      </c>
      <c r="U192" s="1">
        <v>3</v>
      </c>
      <c r="Y192" s="1">
        <v>6</v>
      </c>
      <c r="Z192" s="1">
        <v>1</v>
      </c>
      <c r="AA192" s="1"/>
      <c r="AG192" s="1">
        <v>1</v>
      </c>
      <c r="AI192" s="1">
        <v>19</v>
      </c>
      <c r="AJ192" s="1">
        <v>22</v>
      </c>
      <c r="AN192" s="1">
        <v>1</v>
      </c>
    </row>
    <row r="193" spans="1:40">
      <c r="A193" s="1" t="s">
        <v>40</v>
      </c>
      <c r="B193" s="1">
        <v>60</v>
      </c>
      <c r="C193" s="1">
        <v>2010</v>
      </c>
      <c r="D193" s="2">
        <v>40310.322916666664</v>
      </c>
      <c r="E193" s="2">
        <v>40310.885416666664</v>
      </c>
      <c r="F193" s="1">
        <v>13.5</v>
      </c>
      <c r="G193" s="1">
        <v>8.3333333333333329E-2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AI193" s="1">
        <v>1</v>
      </c>
    </row>
    <row r="194" spans="1:40">
      <c r="A194" s="1" t="s">
        <v>40</v>
      </c>
      <c r="B194" s="1">
        <v>60</v>
      </c>
      <c r="C194" s="1">
        <v>2010</v>
      </c>
      <c r="D194" s="2">
        <v>40310.885416666664</v>
      </c>
      <c r="E194" s="2">
        <v>40311.298611111109</v>
      </c>
      <c r="F194" s="1">
        <v>9.9166666666666661</v>
      </c>
      <c r="G194" s="1">
        <v>0</v>
      </c>
      <c r="H194" s="1">
        <v>0</v>
      </c>
      <c r="I194" s="1">
        <v>0</v>
      </c>
      <c r="J194" s="1">
        <v>4</v>
      </c>
      <c r="K194" s="1">
        <v>0</v>
      </c>
      <c r="L194" s="1">
        <v>10</v>
      </c>
      <c r="M194" s="1">
        <v>0</v>
      </c>
      <c r="N194" s="1">
        <v>0</v>
      </c>
      <c r="O194" s="1">
        <v>18</v>
      </c>
      <c r="P194" s="1">
        <v>9</v>
      </c>
      <c r="Q194" s="1">
        <v>2</v>
      </c>
      <c r="Y194" s="1">
        <v>9</v>
      </c>
      <c r="Z194" s="1">
        <v>1</v>
      </c>
      <c r="AA194" s="1"/>
      <c r="AG194" s="1">
        <v>2</v>
      </c>
      <c r="AI194" s="1">
        <v>18</v>
      </c>
      <c r="AJ194" s="1">
        <v>7</v>
      </c>
      <c r="AK194" s="1">
        <v>2</v>
      </c>
    </row>
    <row r="195" spans="1:40">
      <c r="A195" s="1" t="s">
        <v>40</v>
      </c>
      <c r="B195" s="1">
        <v>60</v>
      </c>
      <c r="C195" s="1">
        <v>2010</v>
      </c>
      <c r="D195" s="2">
        <v>40311.302083333336</v>
      </c>
      <c r="E195" s="2">
        <v>40311.673611111109</v>
      </c>
      <c r="F195" s="1">
        <v>8.9166666666666661</v>
      </c>
      <c r="G195" s="1">
        <v>8.3333333333333329E-2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40">
      <c r="A196" s="1" t="s">
        <v>40</v>
      </c>
      <c r="B196" s="1">
        <v>60</v>
      </c>
      <c r="C196" s="1">
        <v>2010</v>
      </c>
      <c r="D196" s="2">
        <v>40311.673611111109</v>
      </c>
      <c r="E196" s="2">
        <v>40312.368055555555</v>
      </c>
      <c r="F196" s="1">
        <v>16.666666666666668</v>
      </c>
      <c r="G196" s="1">
        <v>0</v>
      </c>
      <c r="H196" s="1">
        <v>1</v>
      </c>
      <c r="I196" s="1">
        <v>1</v>
      </c>
      <c r="J196" s="1">
        <v>4</v>
      </c>
      <c r="K196" s="1">
        <v>0</v>
      </c>
      <c r="L196" s="1">
        <v>16</v>
      </c>
      <c r="M196" s="1">
        <v>0</v>
      </c>
      <c r="N196" s="1">
        <v>0</v>
      </c>
      <c r="O196" s="1">
        <v>15</v>
      </c>
      <c r="P196" s="1">
        <v>12</v>
      </c>
      <c r="Q196" s="1">
        <v>2</v>
      </c>
      <c r="R196" s="1">
        <v>1</v>
      </c>
      <c r="U196" s="1">
        <v>1</v>
      </c>
      <c r="Y196" s="1">
        <v>16</v>
      </c>
      <c r="Z196" s="1"/>
      <c r="AA196" s="1"/>
      <c r="AG196" s="1">
        <v>2</v>
      </c>
      <c r="AI196" s="1">
        <v>15</v>
      </c>
      <c r="AJ196" s="1">
        <v>11</v>
      </c>
      <c r="AK196" s="1">
        <v>1</v>
      </c>
    </row>
    <row r="197" spans="1:40">
      <c r="A197" s="1" t="s">
        <v>40</v>
      </c>
      <c r="B197" s="1">
        <v>60</v>
      </c>
      <c r="C197" s="1">
        <v>2010</v>
      </c>
      <c r="D197" s="2">
        <v>40312.368055555555</v>
      </c>
      <c r="E197" s="2">
        <v>40312.65625</v>
      </c>
      <c r="F197" s="1">
        <v>6.916666666666667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</row>
    <row r="198" spans="1:40">
      <c r="A198" s="1" t="s">
        <v>40</v>
      </c>
      <c r="B198" s="1">
        <v>60</v>
      </c>
      <c r="C198" s="1">
        <v>2010</v>
      </c>
      <c r="D198" s="2">
        <v>40312.65625</v>
      </c>
      <c r="E198" s="2">
        <v>40313.322916666664</v>
      </c>
      <c r="F198" s="1">
        <v>16</v>
      </c>
      <c r="G198" s="1">
        <v>0</v>
      </c>
      <c r="H198" s="1">
        <v>1</v>
      </c>
      <c r="I198" s="1">
        <v>1</v>
      </c>
      <c r="J198" s="1">
        <v>3</v>
      </c>
      <c r="K198" s="1">
        <v>0</v>
      </c>
      <c r="L198" s="1">
        <v>25</v>
      </c>
      <c r="M198" s="1">
        <v>3</v>
      </c>
      <c r="N198" s="1">
        <v>0</v>
      </c>
      <c r="O198" s="1">
        <v>30</v>
      </c>
      <c r="P198" s="1">
        <v>11</v>
      </c>
      <c r="Q198" s="1">
        <v>0</v>
      </c>
      <c r="R198" s="1">
        <v>1</v>
      </c>
      <c r="U198" s="1">
        <v>1</v>
      </c>
      <c r="Y198" s="1">
        <v>25</v>
      </c>
      <c r="AI198" s="1">
        <v>30</v>
      </c>
      <c r="AJ198" s="1">
        <v>9</v>
      </c>
      <c r="AK198" s="1">
        <v>2</v>
      </c>
    </row>
    <row r="199" spans="1:40">
      <c r="A199" s="1" t="s">
        <v>40</v>
      </c>
      <c r="B199" s="1">
        <v>60</v>
      </c>
      <c r="C199" s="1">
        <v>2010</v>
      </c>
      <c r="D199" s="2">
        <v>40313.322916666664</v>
      </c>
      <c r="E199" s="2">
        <v>40313.861111111109</v>
      </c>
      <c r="F199" s="1">
        <v>12.916666666666666</v>
      </c>
      <c r="G199" s="1">
        <v>0</v>
      </c>
      <c r="H199" s="1">
        <v>0</v>
      </c>
      <c r="I199" s="1">
        <v>0</v>
      </c>
      <c r="J199" s="1">
        <v>2</v>
      </c>
      <c r="K199" s="1">
        <v>0</v>
      </c>
      <c r="L199" s="1">
        <v>0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</row>
    <row r="200" spans="1:40">
      <c r="A200" s="1" t="s">
        <v>40</v>
      </c>
      <c r="B200" s="1">
        <v>60</v>
      </c>
      <c r="C200" s="1">
        <v>2010</v>
      </c>
      <c r="D200" s="2">
        <v>40313.861111111109</v>
      </c>
      <c r="E200" s="2">
        <v>40314.315972222219</v>
      </c>
      <c r="F200" s="1">
        <v>10.916666666666666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31</v>
      </c>
      <c r="M200" s="1">
        <v>0</v>
      </c>
      <c r="N200" s="1">
        <v>0</v>
      </c>
      <c r="O200" s="1">
        <v>15</v>
      </c>
      <c r="P200" s="1">
        <v>8</v>
      </c>
      <c r="Q200" s="1">
        <v>0</v>
      </c>
      <c r="R200" s="1">
        <v>1</v>
      </c>
      <c r="Y200" s="1">
        <v>30</v>
      </c>
      <c r="Z200" s="1">
        <v>1</v>
      </c>
      <c r="AA200" s="1"/>
      <c r="AI200" s="1">
        <v>15</v>
      </c>
      <c r="AJ200" s="1">
        <v>7</v>
      </c>
      <c r="AK200" s="1">
        <v>1</v>
      </c>
      <c r="AN200" s="1">
        <v>1</v>
      </c>
    </row>
    <row r="201" spans="1:40">
      <c r="A201" s="1" t="s">
        <v>40</v>
      </c>
      <c r="B201" s="1">
        <v>60</v>
      </c>
      <c r="C201" s="1">
        <v>2010</v>
      </c>
      <c r="D201" s="2">
        <v>40314.319444444445</v>
      </c>
      <c r="E201" s="2">
        <v>40314.895833333336</v>
      </c>
      <c r="F201" s="1">
        <v>13.833333333333334</v>
      </c>
      <c r="G201" s="1">
        <v>8.3333333333333329E-2</v>
      </c>
      <c r="H201" s="1">
        <v>0</v>
      </c>
      <c r="I201" s="1">
        <v>0</v>
      </c>
      <c r="J201" s="1">
        <v>3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 s="1">
        <v>2</v>
      </c>
      <c r="Q201" s="1">
        <v>0</v>
      </c>
      <c r="X201" s="1">
        <v>1</v>
      </c>
      <c r="Y201" s="1">
        <v>1</v>
      </c>
      <c r="AJ201" s="1">
        <v>2</v>
      </c>
    </row>
    <row r="202" spans="1:40">
      <c r="A202" s="1" t="s">
        <v>40</v>
      </c>
      <c r="B202" s="1">
        <v>60</v>
      </c>
      <c r="C202" s="1">
        <v>2010</v>
      </c>
      <c r="D202" s="2">
        <v>40314.895833333336</v>
      </c>
      <c r="E202" s="2">
        <v>40315.309027777781</v>
      </c>
      <c r="F202" s="1">
        <v>9.9166666666666661</v>
      </c>
      <c r="G202" s="1">
        <v>0</v>
      </c>
      <c r="H202" s="1">
        <v>0</v>
      </c>
      <c r="I202" s="1">
        <v>2</v>
      </c>
      <c r="J202" s="1">
        <v>2</v>
      </c>
      <c r="K202" s="1">
        <v>0</v>
      </c>
      <c r="L202" s="1">
        <v>38</v>
      </c>
      <c r="M202" s="1">
        <v>0</v>
      </c>
      <c r="N202" s="1">
        <v>0</v>
      </c>
      <c r="O202" s="1">
        <v>16</v>
      </c>
      <c r="P202" s="1">
        <v>9</v>
      </c>
      <c r="Q202" s="1">
        <v>0</v>
      </c>
      <c r="U202" s="1">
        <v>2</v>
      </c>
      <c r="Y202" s="1">
        <v>37</v>
      </c>
      <c r="Z202" s="1">
        <v>1</v>
      </c>
      <c r="AA202" s="1"/>
      <c r="AI202" s="1">
        <v>16</v>
      </c>
      <c r="AJ202" s="1">
        <v>8</v>
      </c>
      <c r="AK202" s="1">
        <v>1</v>
      </c>
    </row>
    <row r="203" spans="1:40">
      <c r="A203" s="1" t="s">
        <v>40</v>
      </c>
      <c r="B203" s="1">
        <v>60</v>
      </c>
      <c r="C203" s="1">
        <v>2010</v>
      </c>
      <c r="D203" s="2">
        <v>40315.3125</v>
      </c>
      <c r="E203" s="2">
        <v>40315.833333333336</v>
      </c>
      <c r="F203" s="1">
        <v>12.5</v>
      </c>
      <c r="G203" s="1">
        <v>8.3333333333333329E-2</v>
      </c>
      <c r="H203" s="1">
        <v>2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2</v>
      </c>
      <c r="AJ203" s="1">
        <v>1</v>
      </c>
    </row>
    <row r="204" spans="1:40">
      <c r="A204" s="1" t="s">
        <v>40</v>
      </c>
      <c r="B204" s="1">
        <v>60</v>
      </c>
      <c r="C204" s="1">
        <v>2010</v>
      </c>
      <c r="D204" s="2">
        <v>40315.833333333336</v>
      </c>
      <c r="E204" s="2">
        <v>40316.3125</v>
      </c>
      <c r="F204" s="1">
        <v>11.5</v>
      </c>
      <c r="G204" s="1">
        <v>0</v>
      </c>
      <c r="H204" s="1">
        <v>3</v>
      </c>
      <c r="I204" s="1">
        <v>1</v>
      </c>
      <c r="J204" s="1">
        <v>2</v>
      </c>
      <c r="K204" s="1">
        <v>0</v>
      </c>
      <c r="L204" s="1">
        <v>20</v>
      </c>
      <c r="M204" s="1">
        <v>0</v>
      </c>
      <c r="N204" s="1">
        <v>0</v>
      </c>
      <c r="O204" s="1">
        <v>9</v>
      </c>
      <c r="P204" s="1">
        <v>7</v>
      </c>
      <c r="Q204" s="1">
        <v>3</v>
      </c>
      <c r="R204" s="1">
        <v>3</v>
      </c>
      <c r="U204" s="1">
        <v>1</v>
      </c>
      <c r="Y204" s="1">
        <v>19</v>
      </c>
      <c r="Z204" s="1">
        <v>1</v>
      </c>
      <c r="AA204" s="1"/>
      <c r="AG204" s="1">
        <v>3</v>
      </c>
      <c r="AI204" s="1">
        <v>9</v>
      </c>
      <c r="AJ204" s="1">
        <v>4</v>
      </c>
      <c r="AK204" s="1">
        <v>3</v>
      </c>
    </row>
    <row r="205" spans="1:40">
      <c r="A205" s="1" t="s">
        <v>40</v>
      </c>
      <c r="B205" s="1">
        <v>60</v>
      </c>
      <c r="C205" s="1">
        <v>2010</v>
      </c>
      <c r="D205" s="2">
        <v>40316.322916666664</v>
      </c>
      <c r="E205" s="2">
        <v>40316.854166666664</v>
      </c>
      <c r="F205" s="1">
        <v>12.75</v>
      </c>
      <c r="G205" s="1">
        <v>0.25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X205" s="1">
        <v>2</v>
      </c>
    </row>
    <row r="206" spans="1:40">
      <c r="A206" s="1" t="s">
        <v>40</v>
      </c>
      <c r="B206" s="1">
        <v>60</v>
      </c>
      <c r="C206" s="1">
        <v>2010</v>
      </c>
      <c r="D206" s="2">
        <v>40316.854166666664</v>
      </c>
      <c r="E206" s="2">
        <v>40317.322916666664</v>
      </c>
      <c r="F206" s="1">
        <v>11.25</v>
      </c>
      <c r="G206" s="1">
        <v>0</v>
      </c>
      <c r="H206" s="1">
        <v>3</v>
      </c>
      <c r="I206" s="1">
        <v>0</v>
      </c>
      <c r="J206" s="1">
        <v>3</v>
      </c>
      <c r="K206" s="1">
        <v>0</v>
      </c>
      <c r="L206" s="1">
        <v>20</v>
      </c>
      <c r="M206" s="1">
        <v>0</v>
      </c>
      <c r="N206" s="1">
        <v>0</v>
      </c>
      <c r="O206" s="1">
        <v>8</v>
      </c>
      <c r="P206" s="1">
        <v>4</v>
      </c>
      <c r="Q206" s="1">
        <v>8</v>
      </c>
      <c r="R206" s="1">
        <v>3</v>
      </c>
      <c r="Y206" s="1">
        <v>18</v>
      </c>
      <c r="Z206" s="1">
        <v>2</v>
      </c>
      <c r="AA206" s="1"/>
      <c r="AG206" s="1">
        <v>8</v>
      </c>
      <c r="AI206" s="1">
        <v>8</v>
      </c>
      <c r="AJ206" s="1">
        <v>4</v>
      </c>
    </row>
    <row r="207" spans="1:40">
      <c r="A207" s="1" t="s">
        <v>40</v>
      </c>
      <c r="B207" s="1">
        <v>60</v>
      </c>
      <c r="C207" s="1">
        <v>2010</v>
      </c>
      <c r="D207" s="2">
        <v>40317.326388888891</v>
      </c>
      <c r="E207" s="2">
        <v>40317.756944444445</v>
      </c>
      <c r="F207" s="1">
        <v>10.333333333333334</v>
      </c>
      <c r="G207" s="1">
        <v>8.3333333333333329E-2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</row>
    <row r="208" spans="1:40">
      <c r="A208" s="1" t="s">
        <v>40</v>
      </c>
      <c r="B208" s="1">
        <v>60</v>
      </c>
      <c r="C208" s="1">
        <v>2010</v>
      </c>
      <c r="D208" s="2">
        <v>40317.756944444445</v>
      </c>
      <c r="E208" s="2">
        <v>40317.986111111109</v>
      </c>
      <c r="F208" s="1">
        <v>5.5</v>
      </c>
      <c r="G208" s="1">
        <v>0</v>
      </c>
      <c r="H208" s="1">
        <v>1</v>
      </c>
      <c r="I208" s="1">
        <v>0</v>
      </c>
      <c r="J208" s="1">
        <v>3</v>
      </c>
      <c r="K208" s="1">
        <v>0</v>
      </c>
      <c r="L208" s="1">
        <v>22</v>
      </c>
      <c r="M208" s="1">
        <v>0</v>
      </c>
      <c r="N208" s="1">
        <v>0</v>
      </c>
      <c r="O208" s="1">
        <v>4</v>
      </c>
      <c r="P208" s="1">
        <v>15</v>
      </c>
      <c r="Q208" s="1">
        <v>0</v>
      </c>
      <c r="R208" s="1">
        <v>1</v>
      </c>
      <c r="Y208" s="1">
        <v>6</v>
      </c>
      <c r="Z208" s="1">
        <v>1</v>
      </c>
      <c r="AA208" s="1"/>
      <c r="AC208" s="1">
        <v>15</v>
      </c>
      <c r="AJ208" s="1">
        <v>13</v>
      </c>
      <c r="AL208" s="1">
        <v>2</v>
      </c>
    </row>
    <row r="209" spans="1:39">
      <c r="A209" s="1" t="s">
        <v>40</v>
      </c>
      <c r="B209" s="1">
        <v>60</v>
      </c>
      <c r="C209" s="1">
        <v>2010</v>
      </c>
      <c r="D209" s="2">
        <v>40317.986111111109</v>
      </c>
      <c r="E209" s="2">
        <v>40318.305555555555</v>
      </c>
      <c r="F209" s="1">
        <v>7.666666666666667</v>
      </c>
      <c r="G209" s="1">
        <v>0</v>
      </c>
      <c r="H209" s="1">
        <v>9</v>
      </c>
      <c r="I209" s="1">
        <v>1</v>
      </c>
      <c r="J209" s="1">
        <v>1</v>
      </c>
      <c r="K209" s="1">
        <v>0</v>
      </c>
      <c r="L209" s="1">
        <v>929</v>
      </c>
      <c r="M209" s="1">
        <v>0</v>
      </c>
      <c r="N209" s="1">
        <v>0</v>
      </c>
      <c r="O209" s="1">
        <v>3</v>
      </c>
      <c r="P209" s="1">
        <v>20</v>
      </c>
      <c r="Q209" s="1">
        <v>0</v>
      </c>
      <c r="R209" s="1">
        <v>9</v>
      </c>
      <c r="U209" s="1">
        <v>1</v>
      </c>
      <c r="Y209" s="1">
        <v>55</v>
      </c>
      <c r="AC209" s="1">
        <v>818</v>
      </c>
      <c r="AD209" s="1">
        <v>54</v>
      </c>
      <c r="AE209" s="1">
        <v>2</v>
      </c>
      <c r="AI209" s="1">
        <v>3</v>
      </c>
      <c r="AJ209" s="1">
        <v>14</v>
      </c>
      <c r="AL209" s="1">
        <v>6</v>
      </c>
    </row>
    <row r="210" spans="1:39">
      <c r="A210" s="1" t="s">
        <v>40</v>
      </c>
      <c r="B210" s="1">
        <v>60</v>
      </c>
      <c r="C210" s="1">
        <v>2010</v>
      </c>
      <c r="D210" s="2">
        <v>40318.3125</v>
      </c>
      <c r="E210" s="2">
        <v>40318.895833333336</v>
      </c>
      <c r="F210" s="1">
        <v>14</v>
      </c>
      <c r="G210" s="1">
        <v>0.16666666666666666</v>
      </c>
      <c r="H210" s="1">
        <v>8</v>
      </c>
      <c r="I210" s="1">
        <v>1</v>
      </c>
      <c r="J210" s="1">
        <v>0</v>
      </c>
      <c r="K210" s="1">
        <v>0</v>
      </c>
      <c r="L210" s="1">
        <v>89</v>
      </c>
      <c r="M210" s="1">
        <v>0</v>
      </c>
      <c r="N210" s="1">
        <v>0</v>
      </c>
      <c r="O210" s="1">
        <v>1</v>
      </c>
      <c r="P210" s="1">
        <v>2</v>
      </c>
      <c r="Q210" s="1">
        <v>0</v>
      </c>
      <c r="R210" s="1">
        <v>8</v>
      </c>
      <c r="U210" s="1">
        <v>1</v>
      </c>
      <c r="Y210" s="1">
        <v>3</v>
      </c>
      <c r="AC210" s="1">
        <v>80</v>
      </c>
      <c r="AD210" s="1">
        <v>6</v>
      </c>
      <c r="AI210" s="1">
        <v>1</v>
      </c>
      <c r="AJ210" s="1">
        <v>2</v>
      </c>
    </row>
    <row r="211" spans="1:39">
      <c r="A211" s="1" t="s">
        <v>40</v>
      </c>
      <c r="B211" s="1">
        <v>60</v>
      </c>
      <c r="C211" s="1">
        <v>2010</v>
      </c>
      <c r="D211" s="2">
        <v>40318.916666666664</v>
      </c>
      <c r="E211" s="2">
        <v>40318.927083333336</v>
      </c>
      <c r="F211" s="1">
        <v>0.25</v>
      </c>
      <c r="G211" s="1">
        <v>0.5</v>
      </c>
      <c r="H211" s="1">
        <v>0</v>
      </c>
      <c r="I211" s="1">
        <v>0</v>
      </c>
      <c r="J211" s="1">
        <v>0</v>
      </c>
      <c r="K211" s="1">
        <v>0</v>
      </c>
      <c r="L211" s="1">
        <v>823</v>
      </c>
      <c r="M211" s="1">
        <v>0</v>
      </c>
      <c r="N211" s="1">
        <v>0</v>
      </c>
      <c r="O211" s="1">
        <v>2</v>
      </c>
      <c r="P211" s="1">
        <v>3</v>
      </c>
      <c r="Q211" s="1">
        <v>0</v>
      </c>
      <c r="Y211" s="1">
        <v>33</v>
      </c>
      <c r="AC211" s="1">
        <v>740</v>
      </c>
      <c r="AD211" s="1">
        <v>50</v>
      </c>
      <c r="AI211" s="1">
        <v>2</v>
      </c>
      <c r="AJ211" s="1">
        <v>2</v>
      </c>
      <c r="AL211" s="1">
        <v>1</v>
      </c>
    </row>
    <row r="212" spans="1:39">
      <c r="A212" s="1" t="s">
        <v>40</v>
      </c>
      <c r="B212" s="1">
        <v>60</v>
      </c>
      <c r="C212" s="1">
        <v>2010</v>
      </c>
      <c r="D212" s="2">
        <v>40318.979166666664</v>
      </c>
      <c r="E212" s="2">
        <v>40318.986111111109</v>
      </c>
      <c r="F212" s="1">
        <v>0.16666666666666666</v>
      </c>
      <c r="G212" s="1">
        <v>1.25</v>
      </c>
      <c r="H212" s="1">
        <v>1</v>
      </c>
      <c r="I212" s="1">
        <v>1</v>
      </c>
      <c r="J212" s="1">
        <v>0</v>
      </c>
      <c r="K212" s="1">
        <v>0</v>
      </c>
      <c r="L212" s="1">
        <v>604</v>
      </c>
      <c r="M212" s="1">
        <v>0</v>
      </c>
      <c r="N212" s="1">
        <v>0</v>
      </c>
      <c r="O212" s="1">
        <v>0</v>
      </c>
      <c r="P212" s="1">
        <v>2</v>
      </c>
      <c r="Q212" s="1">
        <v>0</v>
      </c>
      <c r="R212" s="1">
        <v>1</v>
      </c>
      <c r="U212" s="1">
        <v>1</v>
      </c>
      <c r="Y212" s="1">
        <v>44</v>
      </c>
      <c r="AC212" s="1">
        <v>520</v>
      </c>
      <c r="AD212" s="1">
        <v>40</v>
      </c>
      <c r="AJ212" s="1">
        <v>1</v>
      </c>
      <c r="AL212" s="1">
        <v>1</v>
      </c>
    </row>
    <row r="213" spans="1:39">
      <c r="A213" s="1" t="s">
        <v>40</v>
      </c>
      <c r="B213" s="1">
        <v>60</v>
      </c>
      <c r="C213" s="1">
        <v>2010</v>
      </c>
      <c r="D213" s="2">
        <v>40319.020833333336</v>
      </c>
      <c r="E213" s="2">
        <v>40319.024305555555</v>
      </c>
      <c r="F213" s="1">
        <v>8.3333333333333329E-2</v>
      </c>
      <c r="G213" s="1">
        <v>0.83333333333333337</v>
      </c>
      <c r="H213" s="1">
        <v>0</v>
      </c>
      <c r="I213" s="1">
        <v>0</v>
      </c>
      <c r="J213" s="1">
        <v>0</v>
      </c>
      <c r="K213" s="1">
        <v>0</v>
      </c>
      <c r="L213" s="1">
        <v>243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Y213" s="1">
        <v>25</v>
      </c>
      <c r="AC213" s="1">
        <v>204</v>
      </c>
      <c r="AD213" s="1">
        <v>14</v>
      </c>
    </row>
    <row r="214" spans="1:39">
      <c r="A214" s="1" t="s">
        <v>40</v>
      </c>
      <c r="B214" s="1">
        <v>60</v>
      </c>
      <c r="C214" s="1">
        <v>2010</v>
      </c>
      <c r="D214" s="2">
        <v>40319.041666666664</v>
      </c>
      <c r="E214" s="2">
        <v>40319.045138888891</v>
      </c>
      <c r="F214" s="1">
        <v>8.3333333333333329E-2</v>
      </c>
      <c r="G214" s="1">
        <v>0.41666666666666669</v>
      </c>
      <c r="H214" s="1">
        <v>0</v>
      </c>
      <c r="I214" s="1">
        <v>0</v>
      </c>
      <c r="J214" s="1">
        <v>0</v>
      </c>
      <c r="K214" s="1">
        <v>0</v>
      </c>
      <c r="L214" s="1">
        <v>182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Y214" s="1">
        <v>13</v>
      </c>
      <c r="AC214" s="1">
        <v>162</v>
      </c>
      <c r="AD214" s="1">
        <v>7</v>
      </c>
    </row>
    <row r="215" spans="1:39">
      <c r="A215" s="1" t="s">
        <v>40</v>
      </c>
      <c r="B215" s="1">
        <v>60</v>
      </c>
      <c r="C215" s="1">
        <v>2010</v>
      </c>
      <c r="D215" s="2">
        <v>40319.083333333336</v>
      </c>
      <c r="E215" s="2">
        <v>40319.09375</v>
      </c>
      <c r="F215" s="1">
        <v>0.25</v>
      </c>
      <c r="G215" s="1">
        <v>0.91666666666666663</v>
      </c>
      <c r="H215" s="1">
        <v>0</v>
      </c>
      <c r="I215" s="1">
        <v>0</v>
      </c>
      <c r="J215" s="1">
        <v>0</v>
      </c>
      <c r="K215" s="1">
        <v>0</v>
      </c>
      <c r="L215" s="1">
        <v>148</v>
      </c>
      <c r="M215" s="1">
        <v>0</v>
      </c>
      <c r="N215" s="1">
        <v>0</v>
      </c>
      <c r="O215" s="1">
        <v>0</v>
      </c>
      <c r="P215" s="1">
        <v>2</v>
      </c>
      <c r="Q215" s="1">
        <v>0</v>
      </c>
      <c r="Y215" s="1">
        <v>6</v>
      </c>
      <c r="AC215" s="1">
        <v>140</v>
      </c>
      <c r="AD215" s="1">
        <v>2</v>
      </c>
      <c r="AL215" s="1">
        <v>2</v>
      </c>
    </row>
    <row r="216" spans="1:39">
      <c r="A216" s="1" t="s">
        <v>40</v>
      </c>
      <c r="B216" s="1">
        <v>60</v>
      </c>
      <c r="C216" s="1">
        <v>2010</v>
      </c>
      <c r="D216" s="2">
        <v>40319.125</v>
      </c>
      <c r="E216" s="2">
        <v>40319.208333333336</v>
      </c>
      <c r="F216" s="1">
        <v>2</v>
      </c>
      <c r="G216" s="1">
        <v>0.75</v>
      </c>
      <c r="H216" s="1">
        <v>2</v>
      </c>
      <c r="I216" s="1">
        <v>0</v>
      </c>
      <c r="J216" s="1">
        <v>0</v>
      </c>
      <c r="K216" s="1">
        <v>0</v>
      </c>
      <c r="L216" s="1">
        <v>621</v>
      </c>
      <c r="M216" s="1">
        <v>0</v>
      </c>
      <c r="N216" s="1">
        <v>0</v>
      </c>
      <c r="O216" s="1">
        <v>2</v>
      </c>
      <c r="P216" s="1">
        <v>4</v>
      </c>
      <c r="Q216" s="1">
        <v>0</v>
      </c>
      <c r="R216" s="1">
        <v>2</v>
      </c>
      <c r="Y216" s="1">
        <v>35</v>
      </c>
      <c r="AC216" s="1">
        <v>540</v>
      </c>
      <c r="AD216" s="1">
        <v>46</v>
      </c>
      <c r="AI216" s="1">
        <v>2</v>
      </c>
      <c r="AJ216" s="1">
        <v>2</v>
      </c>
      <c r="AL216" s="1">
        <v>2</v>
      </c>
    </row>
    <row r="217" spans="1:39">
      <c r="A217" s="1" t="s">
        <v>40</v>
      </c>
      <c r="B217" s="1">
        <v>60</v>
      </c>
      <c r="C217" s="1">
        <v>2010</v>
      </c>
      <c r="D217" s="2">
        <v>40319.21875</v>
      </c>
      <c r="E217" s="2">
        <v>40319.881944444445</v>
      </c>
      <c r="F217" s="1">
        <v>15.916666666666666</v>
      </c>
      <c r="G217" s="1">
        <v>0.25</v>
      </c>
      <c r="H217" s="1">
        <v>14</v>
      </c>
      <c r="I217" s="1">
        <v>0</v>
      </c>
      <c r="J217" s="1">
        <v>0</v>
      </c>
      <c r="K217" s="1">
        <v>0</v>
      </c>
      <c r="L217" s="1">
        <v>38</v>
      </c>
      <c r="M217" s="1">
        <v>0</v>
      </c>
      <c r="N217" s="1">
        <v>0</v>
      </c>
      <c r="O217" s="1">
        <v>0</v>
      </c>
      <c r="P217" s="1">
        <v>3</v>
      </c>
      <c r="Q217" s="1">
        <v>1</v>
      </c>
      <c r="R217" s="1">
        <v>14</v>
      </c>
      <c r="Y217" s="1">
        <v>3</v>
      </c>
      <c r="AC217" s="1">
        <v>30</v>
      </c>
      <c r="AD217" s="1">
        <v>5</v>
      </c>
      <c r="AG217" s="1">
        <v>1</v>
      </c>
      <c r="AJ217" s="1">
        <v>2</v>
      </c>
      <c r="AL217" s="1">
        <v>1</v>
      </c>
    </row>
    <row r="218" spans="1:39">
      <c r="A218" s="1" t="s">
        <v>40</v>
      </c>
      <c r="B218" s="1">
        <v>60</v>
      </c>
      <c r="C218" s="1">
        <v>2010</v>
      </c>
      <c r="D218" s="2">
        <v>40319.916666666664</v>
      </c>
      <c r="E218" s="2">
        <v>40319.923611111109</v>
      </c>
      <c r="F218" s="1">
        <v>0.16666666666666666</v>
      </c>
      <c r="G218" s="1">
        <v>0.83333333333333337</v>
      </c>
      <c r="H218" s="1">
        <v>3</v>
      </c>
      <c r="I218" s="1">
        <v>0</v>
      </c>
      <c r="J218" s="1">
        <v>0</v>
      </c>
      <c r="K218" s="1">
        <v>0</v>
      </c>
      <c r="L218" s="1">
        <v>150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>
        <v>3</v>
      </c>
      <c r="Y218" s="1">
        <v>4</v>
      </c>
      <c r="Z218" s="1">
        <v>1</v>
      </c>
      <c r="AA218" s="1"/>
      <c r="AC218" s="1">
        <v>130</v>
      </c>
      <c r="AD218" s="1">
        <v>15</v>
      </c>
      <c r="AJ218" s="1">
        <v>3</v>
      </c>
    </row>
    <row r="219" spans="1:39">
      <c r="A219" s="1" t="s">
        <v>40</v>
      </c>
      <c r="B219" s="1">
        <v>60</v>
      </c>
      <c r="C219" s="1">
        <v>2010</v>
      </c>
      <c r="D219" s="2">
        <v>40319.958333333336</v>
      </c>
      <c r="E219" s="2">
        <v>40319.961805555555</v>
      </c>
      <c r="F219" s="1">
        <v>8.3333333333333329E-2</v>
      </c>
      <c r="G219" s="1">
        <v>0.83333333333333337</v>
      </c>
      <c r="H219" s="1">
        <v>1</v>
      </c>
      <c r="I219" s="1">
        <v>1</v>
      </c>
      <c r="J219" s="1">
        <v>0</v>
      </c>
      <c r="K219" s="1">
        <v>0</v>
      </c>
      <c r="L219" s="1">
        <v>189</v>
      </c>
      <c r="M219" s="1">
        <v>0</v>
      </c>
      <c r="N219" s="1">
        <v>0</v>
      </c>
      <c r="O219" s="1">
        <v>0</v>
      </c>
      <c r="P219" s="1">
        <v>2</v>
      </c>
      <c r="Q219" s="1">
        <v>0</v>
      </c>
      <c r="R219" s="1">
        <v>1</v>
      </c>
      <c r="U219" s="1">
        <v>1</v>
      </c>
      <c r="Y219" s="1">
        <v>15</v>
      </c>
      <c r="AC219" s="1">
        <v>163</v>
      </c>
      <c r="AD219" s="1">
        <v>11</v>
      </c>
      <c r="AM219" s="1">
        <v>2</v>
      </c>
    </row>
    <row r="220" spans="1:39">
      <c r="A220" s="1" t="s">
        <v>40</v>
      </c>
      <c r="B220" s="1">
        <v>60</v>
      </c>
      <c r="C220" s="1">
        <v>2010</v>
      </c>
      <c r="D220" s="2">
        <v>40320</v>
      </c>
      <c r="E220" s="2">
        <v>40320.003472222219</v>
      </c>
      <c r="F220" s="1">
        <v>8.3333333333333329E-2</v>
      </c>
      <c r="G220" s="1">
        <v>0.91666666666666663</v>
      </c>
      <c r="H220" s="1">
        <v>1</v>
      </c>
      <c r="I220" s="1">
        <v>0</v>
      </c>
      <c r="J220" s="1">
        <v>2</v>
      </c>
      <c r="K220" s="1">
        <v>0</v>
      </c>
      <c r="L220" s="1">
        <v>135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>
        <v>1</v>
      </c>
      <c r="Y220" s="1">
        <v>11</v>
      </c>
      <c r="AC220" s="1">
        <v>120</v>
      </c>
      <c r="AD220" s="1">
        <v>4</v>
      </c>
      <c r="AI220" s="1">
        <v>1</v>
      </c>
      <c r="AL220" s="1">
        <v>1</v>
      </c>
    </row>
    <row r="221" spans="1:39">
      <c r="A221" s="1" t="s">
        <v>40</v>
      </c>
      <c r="B221" s="1">
        <v>60</v>
      </c>
      <c r="C221" s="1">
        <v>2010</v>
      </c>
      <c r="D221" s="2">
        <v>40320.052083333336</v>
      </c>
      <c r="E221" s="2">
        <v>40320.055555555555</v>
      </c>
      <c r="F221" s="1">
        <v>8.3333333333333329E-2</v>
      </c>
      <c r="G221" s="1">
        <v>1.1666666666666667</v>
      </c>
      <c r="H221" s="1">
        <v>0</v>
      </c>
      <c r="I221" s="1">
        <v>0</v>
      </c>
      <c r="J221" s="1">
        <v>0</v>
      </c>
      <c r="K221" s="1">
        <v>0</v>
      </c>
      <c r="L221" s="1">
        <v>91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Y221" s="1">
        <v>8</v>
      </c>
      <c r="AC221" s="1">
        <v>80</v>
      </c>
      <c r="AD221" s="1">
        <v>3</v>
      </c>
      <c r="AL221" s="1">
        <v>1</v>
      </c>
    </row>
    <row r="222" spans="1:39">
      <c r="A222" s="1" t="s">
        <v>40</v>
      </c>
      <c r="B222" s="1">
        <v>60</v>
      </c>
      <c r="C222" s="1">
        <v>2010</v>
      </c>
      <c r="D222" s="2">
        <v>40320.072916666664</v>
      </c>
      <c r="E222" s="2">
        <v>40320.21875</v>
      </c>
      <c r="F222" s="1">
        <v>3.5</v>
      </c>
      <c r="G222" s="1">
        <v>0.41666666666666669</v>
      </c>
      <c r="H222" s="1">
        <v>7</v>
      </c>
      <c r="I222" s="1">
        <v>0</v>
      </c>
      <c r="J222" s="1">
        <v>1</v>
      </c>
      <c r="K222" s="1">
        <v>0</v>
      </c>
      <c r="L222" s="1">
        <v>260</v>
      </c>
      <c r="M222" s="1">
        <v>0</v>
      </c>
      <c r="N222" s="1">
        <v>0</v>
      </c>
      <c r="O222" s="1">
        <v>4</v>
      </c>
      <c r="P222" s="1">
        <v>11</v>
      </c>
      <c r="Q222" s="1">
        <v>1</v>
      </c>
      <c r="R222" s="1">
        <v>7</v>
      </c>
      <c r="Y222" s="1">
        <v>23</v>
      </c>
      <c r="Z222" s="1">
        <v>1</v>
      </c>
      <c r="AA222" s="1"/>
      <c r="AC222" s="1">
        <v>223</v>
      </c>
      <c r="AD222" s="1">
        <v>13</v>
      </c>
      <c r="AI222" s="1">
        <v>4</v>
      </c>
      <c r="AK222" s="1">
        <v>4</v>
      </c>
      <c r="AL222" s="1">
        <v>7</v>
      </c>
    </row>
    <row r="223" spans="1:39">
      <c r="A223" s="1" t="s">
        <v>40</v>
      </c>
      <c r="B223" s="1">
        <v>60</v>
      </c>
      <c r="C223" s="1">
        <v>2010</v>
      </c>
      <c r="D223" s="2">
        <v>40320.220833333333</v>
      </c>
      <c r="E223" s="2">
        <v>40320.833333333336</v>
      </c>
      <c r="F223" s="1">
        <v>14.7</v>
      </c>
      <c r="G223" s="1">
        <v>0.05</v>
      </c>
      <c r="H223" s="1">
        <v>2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</v>
      </c>
      <c r="U223" s="1">
        <v>1</v>
      </c>
      <c r="AC223" s="1">
        <v>1</v>
      </c>
    </row>
    <row r="224" spans="1:39">
      <c r="A224" s="1" t="s">
        <v>40</v>
      </c>
      <c r="B224" s="1">
        <v>60</v>
      </c>
      <c r="C224" s="1">
        <v>2010</v>
      </c>
      <c r="D224" s="2">
        <v>40320.833333333336</v>
      </c>
      <c r="E224" s="2">
        <v>40321.333333333336</v>
      </c>
      <c r="F224" s="1">
        <v>12</v>
      </c>
      <c r="G224" s="1">
        <v>0</v>
      </c>
      <c r="H224" s="1">
        <v>7</v>
      </c>
      <c r="I224" s="1">
        <v>0</v>
      </c>
      <c r="J224" s="1">
        <v>0</v>
      </c>
      <c r="K224" s="1">
        <v>0</v>
      </c>
      <c r="L224" s="1">
        <v>571</v>
      </c>
      <c r="M224" s="1">
        <v>0</v>
      </c>
      <c r="N224" s="1">
        <v>0</v>
      </c>
      <c r="O224" s="1">
        <v>10</v>
      </c>
      <c r="P224" s="1">
        <v>23</v>
      </c>
      <c r="Q224" s="1">
        <v>0</v>
      </c>
      <c r="R224" s="26">
        <v>7</v>
      </c>
      <c r="Y224" s="1">
        <v>56</v>
      </c>
      <c r="Z224" s="1">
        <v>3</v>
      </c>
      <c r="AA224" s="1"/>
      <c r="AB224" s="1">
        <v>33</v>
      </c>
      <c r="AC224" s="1">
        <v>479</v>
      </c>
      <c r="AI224" s="1">
        <v>10</v>
      </c>
      <c r="AJ224" s="1">
        <v>8</v>
      </c>
      <c r="AK224" s="1">
        <v>3</v>
      </c>
      <c r="AL224" s="1">
        <v>12</v>
      </c>
    </row>
    <row r="225" spans="1:40">
      <c r="A225" s="1" t="s">
        <v>40</v>
      </c>
      <c r="B225" s="1">
        <v>60</v>
      </c>
      <c r="C225" s="1">
        <v>2010</v>
      </c>
      <c r="D225" s="2">
        <v>40321.336805555555</v>
      </c>
      <c r="E225" s="2">
        <v>40321.8125</v>
      </c>
      <c r="F225" s="1">
        <v>11.416666666666666</v>
      </c>
      <c r="G225" s="1">
        <v>8.3333333333333329E-2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40">
      <c r="A226" s="1" t="s">
        <v>40</v>
      </c>
      <c r="B226" s="1">
        <v>60</v>
      </c>
      <c r="C226" s="1">
        <v>2010</v>
      </c>
      <c r="D226" s="2">
        <v>40321.8125</v>
      </c>
      <c r="E226" s="2">
        <v>40322.375</v>
      </c>
      <c r="F226" s="1">
        <v>13.5</v>
      </c>
      <c r="G226" s="1">
        <v>0</v>
      </c>
      <c r="H226" s="1">
        <v>11</v>
      </c>
      <c r="I226" s="1">
        <v>0</v>
      </c>
      <c r="J226" s="1">
        <v>0</v>
      </c>
      <c r="K226" s="1">
        <v>0</v>
      </c>
      <c r="L226" s="1">
        <v>582</v>
      </c>
      <c r="M226" s="1">
        <v>0</v>
      </c>
      <c r="N226" s="1">
        <v>0</v>
      </c>
      <c r="O226" s="1">
        <v>11</v>
      </c>
      <c r="P226" s="1">
        <v>14</v>
      </c>
      <c r="Q226" s="1">
        <v>0</v>
      </c>
      <c r="R226" s="1">
        <v>11</v>
      </c>
      <c r="Y226" s="1">
        <v>43</v>
      </c>
      <c r="AB226" s="1">
        <v>38</v>
      </c>
      <c r="AC226" s="1">
        <v>472</v>
      </c>
      <c r="AD226" s="1">
        <v>29</v>
      </c>
      <c r="AI226" s="1">
        <v>11</v>
      </c>
      <c r="AJ226" s="1">
        <v>1</v>
      </c>
      <c r="AK226" s="1">
        <v>2</v>
      </c>
      <c r="AL226" s="1">
        <v>11</v>
      </c>
    </row>
    <row r="227" spans="1:40">
      <c r="A227" s="1" t="s">
        <v>40</v>
      </c>
      <c r="B227" s="1">
        <v>60</v>
      </c>
      <c r="C227" s="1">
        <v>2010</v>
      </c>
      <c r="D227" s="2">
        <v>40322.378472222219</v>
      </c>
      <c r="E227" s="2">
        <v>40322.791666666664</v>
      </c>
      <c r="F227" s="1">
        <v>9.9166666666666661</v>
      </c>
      <c r="G227" s="1">
        <v>8.3333333333333329E-2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Y227" s="1">
        <v>1</v>
      </c>
      <c r="AC227" s="1">
        <v>1</v>
      </c>
    </row>
    <row r="228" spans="1:40">
      <c r="A228" s="1" t="s">
        <v>40</v>
      </c>
      <c r="B228" s="1">
        <v>60</v>
      </c>
      <c r="C228" s="1">
        <v>2010</v>
      </c>
      <c r="D228" s="2">
        <v>40322.791666666664</v>
      </c>
      <c r="E228" s="2">
        <v>40323.302083333336</v>
      </c>
      <c r="F228" s="1">
        <v>12.25</v>
      </c>
      <c r="G228" s="1">
        <v>0</v>
      </c>
      <c r="H228" s="1">
        <v>5</v>
      </c>
      <c r="I228" s="1">
        <v>1</v>
      </c>
      <c r="J228" s="1">
        <v>0</v>
      </c>
      <c r="K228" s="1">
        <v>0</v>
      </c>
      <c r="L228" s="1">
        <v>235</v>
      </c>
      <c r="M228" s="1">
        <v>0</v>
      </c>
      <c r="N228" s="1">
        <v>0</v>
      </c>
      <c r="O228" s="1">
        <v>8</v>
      </c>
      <c r="P228" s="1">
        <v>8</v>
      </c>
      <c r="Q228" s="1">
        <v>2</v>
      </c>
      <c r="R228" s="1">
        <v>5</v>
      </c>
      <c r="U228" s="1">
        <v>1</v>
      </c>
      <c r="Y228" s="1">
        <v>30</v>
      </c>
      <c r="AB228" s="1">
        <v>24</v>
      </c>
      <c r="AC228" s="1">
        <v>169</v>
      </c>
      <c r="AD228" s="1">
        <v>12</v>
      </c>
      <c r="AI228" s="1">
        <v>8</v>
      </c>
      <c r="AJ228" s="1">
        <v>3</v>
      </c>
      <c r="AL228" s="1">
        <v>5</v>
      </c>
      <c r="AN228" s="1">
        <v>1</v>
      </c>
    </row>
    <row r="229" spans="1:40">
      <c r="A229" s="1" t="s">
        <v>40</v>
      </c>
      <c r="B229" s="1">
        <v>60</v>
      </c>
      <c r="C229" s="1">
        <v>2010</v>
      </c>
      <c r="D229" s="2">
        <v>40323.305555555555</v>
      </c>
      <c r="E229" s="2">
        <v>40323.645833333336</v>
      </c>
      <c r="F229" s="1">
        <v>8.1666666666666661</v>
      </c>
      <c r="G229" s="1">
        <v>8.3333333333333329E-2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AJ229" s="1">
        <v>1</v>
      </c>
    </row>
    <row r="230" spans="1:40">
      <c r="A230" s="1" t="s">
        <v>40</v>
      </c>
      <c r="B230" s="1">
        <v>60</v>
      </c>
      <c r="C230" s="1">
        <v>2010</v>
      </c>
      <c r="D230" s="2">
        <v>40323.645833333336</v>
      </c>
      <c r="E230" s="2">
        <v>40324.288194444445</v>
      </c>
      <c r="F230" s="1">
        <v>15.416666666666666</v>
      </c>
      <c r="G230" s="1">
        <v>0</v>
      </c>
      <c r="H230" s="1">
        <v>5</v>
      </c>
      <c r="I230" s="1">
        <v>0</v>
      </c>
      <c r="J230" s="1">
        <v>1</v>
      </c>
      <c r="K230" s="1">
        <v>0</v>
      </c>
      <c r="L230" s="1">
        <v>174</v>
      </c>
      <c r="M230" s="1">
        <v>0</v>
      </c>
      <c r="N230" s="1">
        <v>0</v>
      </c>
      <c r="O230" s="1">
        <v>4</v>
      </c>
      <c r="P230" s="1">
        <v>5</v>
      </c>
      <c r="Q230" s="1">
        <v>0</v>
      </c>
      <c r="R230" s="1">
        <v>5</v>
      </c>
      <c r="Y230" s="1">
        <v>21</v>
      </c>
      <c r="Z230">
        <v>1</v>
      </c>
      <c r="AB230" s="1">
        <v>7</v>
      </c>
      <c r="AC230" s="1">
        <v>138</v>
      </c>
      <c r="AD230" s="1">
        <v>7</v>
      </c>
      <c r="AI230" s="1">
        <v>4</v>
      </c>
      <c r="AJ230" s="1">
        <v>4</v>
      </c>
      <c r="AL230" s="1">
        <v>1</v>
      </c>
    </row>
    <row r="231" spans="1:40">
      <c r="A231" s="1" t="s">
        <v>40</v>
      </c>
      <c r="B231" s="1">
        <v>60</v>
      </c>
      <c r="C231" s="1">
        <v>2010</v>
      </c>
      <c r="D231" s="2">
        <v>40324.291666666664</v>
      </c>
      <c r="E231" s="2">
        <v>40324.753472222219</v>
      </c>
      <c r="F231" s="1">
        <v>11.083333333333334</v>
      </c>
      <c r="G231" s="1">
        <v>8.3333333333333329E-2</v>
      </c>
      <c r="H231" s="1">
        <v>0</v>
      </c>
      <c r="I231" s="1">
        <v>0</v>
      </c>
      <c r="J231" s="1">
        <v>0</v>
      </c>
      <c r="K231" s="1">
        <v>0</v>
      </c>
      <c r="L231" s="1">
        <v>20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Z231" s="1">
        <v>1</v>
      </c>
      <c r="AA231" s="1"/>
      <c r="AC231" s="1">
        <v>15</v>
      </c>
      <c r="AD231" s="1">
        <v>4</v>
      </c>
    </row>
    <row r="232" spans="1:40">
      <c r="A232" s="1" t="s">
        <v>40</v>
      </c>
      <c r="B232" s="1">
        <v>60</v>
      </c>
      <c r="C232" s="1">
        <v>2010</v>
      </c>
      <c r="D232" s="2">
        <v>40324.753472222219</v>
      </c>
      <c r="E232" s="2">
        <v>40325.333333333336</v>
      </c>
      <c r="F232" s="1">
        <v>13.916666666666666</v>
      </c>
      <c r="G232" s="1">
        <v>0</v>
      </c>
      <c r="H232" s="1">
        <v>12</v>
      </c>
      <c r="I232" s="1">
        <v>0</v>
      </c>
      <c r="J232" s="1">
        <v>1</v>
      </c>
      <c r="K232" s="1">
        <v>0</v>
      </c>
      <c r="L232" s="1">
        <v>564</v>
      </c>
      <c r="M232" s="1">
        <v>0</v>
      </c>
      <c r="N232" s="1">
        <v>0</v>
      </c>
      <c r="O232" s="1">
        <v>6</v>
      </c>
      <c r="P232" s="1">
        <v>11</v>
      </c>
      <c r="Q232" s="1">
        <v>3</v>
      </c>
      <c r="R232" s="1">
        <v>12</v>
      </c>
      <c r="Y232" s="1">
        <v>69</v>
      </c>
      <c r="AB232" s="1">
        <v>23</v>
      </c>
      <c r="AC232" s="1">
        <v>462</v>
      </c>
      <c r="AD232" s="1">
        <v>10</v>
      </c>
      <c r="AG232" s="1">
        <v>3</v>
      </c>
      <c r="AI232" s="1">
        <v>6</v>
      </c>
      <c r="AJ232" s="1">
        <v>10</v>
      </c>
      <c r="AL232" s="1">
        <v>1</v>
      </c>
    </row>
    <row r="233" spans="1:40">
      <c r="A233" s="1" t="s">
        <v>40</v>
      </c>
      <c r="B233" s="1">
        <v>60</v>
      </c>
      <c r="C233" s="1">
        <v>2010</v>
      </c>
      <c r="D233" s="2">
        <v>40325.333333333336</v>
      </c>
      <c r="E233" s="2">
        <v>40325.666666666664</v>
      </c>
      <c r="F233" s="1">
        <v>8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AB233" s="1">
        <v>1</v>
      </c>
      <c r="AC233" s="1">
        <v>3</v>
      </c>
    </row>
    <row r="234" spans="1:40">
      <c r="A234" s="1" t="s">
        <v>40</v>
      </c>
      <c r="B234" s="1">
        <v>60</v>
      </c>
      <c r="C234" s="1">
        <v>2010</v>
      </c>
      <c r="D234" s="2">
        <v>40325.666666666664</v>
      </c>
      <c r="E234" s="2">
        <v>40326.284722222219</v>
      </c>
      <c r="F234" s="1">
        <v>14.833333333333334</v>
      </c>
      <c r="G234" s="1">
        <v>0</v>
      </c>
      <c r="H234" s="1">
        <v>4</v>
      </c>
      <c r="I234" s="1">
        <v>0</v>
      </c>
      <c r="J234" s="1">
        <v>0</v>
      </c>
      <c r="K234" s="1">
        <v>0</v>
      </c>
      <c r="L234" s="1">
        <v>436</v>
      </c>
      <c r="M234" s="1">
        <v>0</v>
      </c>
      <c r="N234" s="1">
        <v>0</v>
      </c>
      <c r="O234" s="1">
        <v>3</v>
      </c>
      <c r="P234" s="1">
        <v>9</v>
      </c>
      <c r="Q234" s="1">
        <v>2</v>
      </c>
      <c r="R234" s="1">
        <v>4</v>
      </c>
      <c r="Y234" s="1">
        <v>60</v>
      </c>
      <c r="Z234" s="1">
        <v>3</v>
      </c>
      <c r="AA234" s="1"/>
      <c r="AB234" s="1">
        <v>25</v>
      </c>
      <c r="AC234" s="1">
        <v>338</v>
      </c>
      <c r="AD234" s="1">
        <v>9</v>
      </c>
      <c r="AE234" s="1">
        <v>1</v>
      </c>
      <c r="AI234" s="1">
        <v>3</v>
      </c>
      <c r="AJ234" s="1">
        <v>9</v>
      </c>
    </row>
    <row r="235" spans="1:40">
      <c r="A235" s="1" t="s">
        <v>40</v>
      </c>
      <c r="B235" s="1">
        <v>60</v>
      </c>
      <c r="C235" s="1">
        <v>2010</v>
      </c>
      <c r="D235" s="2">
        <v>40326.284722222219</v>
      </c>
      <c r="E235" s="2">
        <v>40326.875</v>
      </c>
      <c r="F235" s="1">
        <v>14.166666666666666</v>
      </c>
      <c r="G235" s="1">
        <v>0</v>
      </c>
      <c r="H235" s="1">
        <v>6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0</v>
      </c>
      <c r="O235" s="1">
        <v>1</v>
      </c>
      <c r="P235" s="1">
        <v>3</v>
      </c>
      <c r="Q235" s="1">
        <v>0</v>
      </c>
      <c r="R235" s="1">
        <v>6</v>
      </c>
      <c r="Y235" s="1">
        <v>2</v>
      </c>
      <c r="Z235" s="1">
        <v>3</v>
      </c>
      <c r="AA235" s="1"/>
      <c r="AB235" s="1">
        <v>3</v>
      </c>
      <c r="AC235" s="1">
        <v>27</v>
      </c>
      <c r="AD235" s="1">
        <v>1</v>
      </c>
      <c r="AI235" s="1">
        <v>1</v>
      </c>
      <c r="AK235" s="1">
        <v>3</v>
      </c>
    </row>
    <row r="236" spans="1:40">
      <c r="A236" s="1" t="s">
        <v>40</v>
      </c>
      <c r="B236" s="1">
        <v>60</v>
      </c>
      <c r="C236" s="1">
        <v>2010</v>
      </c>
      <c r="D236" s="2">
        <v>40326.875</v>
      </c>
      <c r="E236" s="2">
        <v>40327.291666666664</v>
      </c>
      <c r="F236" s="1">
        <v>10</v>
      </c>
      <c r="G236" s="1">
        <v>0</v>
      </c>
      <c r="H236" s="1">
        <v>3</v>
      </c>
      <c r="I236" s="1">
        <v>0</v>
      </c>
      <c r="J236" s="1">
        <v>0</v>
      </c>
      <c r="K236" s="1">
        <v>0</v>
      </c>
      <c r="L236" s="1">
        <v>178</v>
      </c>
      <c r="M236" s="1">
        <v>0</v>
      </c>
      <c r="N236" s="1">
        <v>0</v>
      </c>
      <c r="O236" s="1">
        <v>6</v>
      </c>
      <c r="P236" s="1">
        <v>9</v>
      </c>
      <c r="Q236" s="1">
        <v>4</v>
      </c>
      <c r="R236" s="1">
        <v>3</v>
      </c>
      <c r="Y236" s="1">
        <v>24</v>
      </c>
      <c r="Z236" s="1">
        <v>5</v>
      </c>
      <c r="AA236" s="1"/>
      <c r="AB236" s="1">
        <v>11</v>
      </c>
      <c r="AC236" s="1">
        <v>133</v>
      </c>
      <c r="AD236" s="1">
        <v>5</v>
      </c>
      <c r="AG236" s="1">
        <v>4</v>
      </c>
      <c r="AI236" s="1">
        <v>6</v>
      </c>
      <c r="AK236" s="1">
        <v>9</v>
      </c>
    </row>
    <row r="237" spans="1:40">
      <c r="A237" s="1" t="s">
        <v>40</v>
      </c>
      <c r="B237" s="1">
        <v>60</v>
      </c>
      <c r="C237" s="1">
        <v>2010</v>
      </c>
      <c r="D237" s="2">
        <v>40327.302083333336</v>
      </c>
      <c r="E237" s="2">
        <v>40327.802083333336</v>
      </c>
      <c r="F237" s="1">
        <v>12</v>
      </c>
      <c r="G237" s="1">
        <v>0.25</v>
      </c>
      <c r="H237" s="1">
        <v>10</v>
      </c>
      <c r="I237" s="1">
        <v>0</v>
      </c>
      <c r="J237" s="1">
        <v>0</v>
      </c>
      <c r="K237" s="1">
        <v>0</v>
      </c>
      <c r="L237" s="1">
        <v>78</v>
      </c>
      <c r="M237" s="1">
        <v>0</v>
      </c>
      <c r="N237" s="1">
        <v>0</v>
      </c>
      <c r="O237" s="1">
        <v>2</v>
      </c>
      <c r="P237" s="1">
        <v>2</v>
      </c>
      <c r="Q237" s="1">
        <v>0</v>
      </c>
      <c r="R237" s="1">
        <v>10</v>
      </c>
      <c r="Y237" s="1">
        <v>6</v>
      </c>
      <c r="AB237" s="1">
        <v>3</v>
      </c>
      <c r="AC237" s="1">
        <v>62</v>
      </c>
      <c r="AD237" s="1">
        <v>7</v>
      </c>
      <c r="AI237" s="1">
        <v>2</v>
      </c>
      <c r="AK237" s="1">
        <v>2</v>
      </c>
    </row>
    <row r="238" spans="1:40">
      <c r="A238" s="1" t="s">
        <v>40</v>
      </c>
      <c r="B238" s="1">
        <v>60</v>
      </c>
      <c r="C238" s="1">
        <v>2010</v>
      </c>
      <c r="D238" s="2">
        <v>40327.802083333336</v>
      </c>
      <c r="E238" s="2">
        <v>40328.388888888891</v>
      </c>
      <c r="F238" s="1">
        <v>14.083333333333334</v>
      </c>
      <c r="G238" s="1">
        <v>0</v>
      </c>
      <c r="H238" s="1">
        <v>2</v>
      </c>
      <c r="I238" s="1">
        <v>0</v>
      </c>
      <c r="J238" s="1">
        <v>1</v>
      </c>
      <c r="K238" s="1">
        <v>0</v>
      </c>
      <c r="L238" s="1">
        <v>215</v>
      </c>
      <c r="M238" s="1">
        <v>0</v>
      </c>
      <c r="N238" s="1">
        <v>0</v>
      </c>
      <c r="O238" s="1">
        <v>2</v>
      </c>
      <c r="P238" s="1">
        <v>11</v>
      </c>
      <c r="Q238" s="1">
        <v>2</v>
      </c>
      <c r="R238" s="1">
        <v>2</v>
      </c>
      <c r="Y238" s="1">
        <v>32</v>
      </c>
      <c r="Z238" s="1">
        <v>1</v>
      </c>
      <c r="AA238" s="1"/>
      <c r="AB238" s="1">
        <v>19</v>
      </c>
      <c r="AC238" s="1">
        <v>156</v>
      </c>
      <c r="AD238" s="1">
        <v>7</v>
      </c>
      <c r="AI238" s="1">
        <v>2</v>
      </c>
      <c r="AJ238" s="1">
        <v>6</v>
      </c>
      <c r="AK238" s="1">
        <v>2</v>
      </c>
      <c r="AL238" s="1">
        <v>3</v>
      </c>
    </row>
    <row r="239" spans="1:40">
      <c r="A239" s="1" t="s">
        <v>40</v>
      </c>
      <c r="B239" s="1">
        <v>60</v>
      </c>
      <c r="C239" s="1">
        <v>2010</v>
      </c>
      <c r="D239" s="2">
        <v>40328.392361111109</v>
      </c>
      <c r="E239" s="2">
        <v>40328.8125</v>
      </c>
      <c r="F239" s="1">
        <v>10.083333333333334</v>
      </c>
      <c r="G239" s="1">
        <v>8.3333333333333329E-2</v>
      </c>
      <c r="H239" s="1">
        <v>3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3</v>
      </c>
      <c r="P239" s="1">
        <v>0</v>
      </c>
      <c r="Q239" s="1">
        <v>0</v>
      </c>
      <c r="R239" s="1">
        <v>3</v>
      </c>
      <c r="AC239" s="1">
        <v>1</v>
      </c>
      <c r="AI239" s="1">
        <v>3</v>
      </c>
    </row>
    <row r="240" spans="1:40">
      <c r="A240" s="1" t="s">
        <v>40</v>
      </c>
      <c r="B240" s="1">
        <v>60</v>
      </c>
      <c r="C240" s="1">
        <v>2010</v>
      </c>
      <c r="D240" s="2">
        <v>40328.8125</v>
      </c>
      <c r="E240" s="2">
        <v>40329.364583333336</v>
      </c>
      <c r="F240" s="1">
        <v>13.25</v>
      </c>
      <c r="G240" s="1">
        <v>0</v>
      </c>
      <c r="H240" s="1">
        <v>6</v>
      </c>
      <c r="I240" s="1">
        <v>0</v>
      </c>
      <c r="J240" s="1">
        <v>1</v>
      </c>
      <c r="K240" s="1">
        <v>0</v>
      </c>
      <c r="L240" s="1">
        <v>93</v>
      </c>
      <c r="M240" s="1">
        <v>0</v>
      </c>
      <c r="N240" s="1">
        <v>0</v>
      </c>
      <c r="O240" s="1">
        <v>3</v>
      </c>
      <c r="P240" s="1">
        <v>8</v>
      </c>
      <c r="Q240" s="1">
        <v>0</v>
      </c>
      <c r="R240" s="1">
        <v>6</v>
      </c>
      <c r="Y240" s="1">
        <v>19</v>
      </c>
      <c r="AB240" s="1">
        <v>6</v>
      </c>
      <c r="AC240" s="1">
        <v>65</v>
      </c>
      <c r="AD240" s="1">
        <v>3</v>
      </c>
      <c r="AF240" s="1">
        <v>1</v>
      </c>
      <c r="AI240" s="1">
        <v>2</v>
      </c>
      <c r="AJ240" s="1">
        <v>8</v>
      </c>
    </row>
    <row r="241" spans="1:38">
      <c r="A241" s="1" t="s">
        <v>40</v>
      </c>
      <c r="B241" s="1">
        <v>60</v>
      </c>
      <c r="C241" s="1">
        <v>2010</v>
      </c>
      <c r="D241" s="2">
        <v>40329.364583333336</v>
      </c>
      <c r="E241" s="2">
        <v>40329.833333333336</v>
      </c>
      <c r="F241" s="1">
        <v>11.25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38">
      <c r="A242" s="1" t="s">
        <v>40</v>
      </c>
      <c r="B242" s="1">
        <v>60</v>
      </c>
      <c r="C242" s="1">
        <v>2010</v>
      </c>
      <c r="D242" s="2">
        <v>40329.833333333336</v>
      </c>
      <c r="E242" s="2">
        <v>40330.326388888891</v>
      </c>
      <c r="F242" s="1">
        <v>11.833333333333334</v>
      </c>
      <c r="G242" s="1">
        <v>0</v>
      </c>
      <c r="H242" s="1">
        <v>4</v>
      </c>
      <c r="I242" s="1">
        <v>0</v>
      </c>
      <c r="J242" s="1">
        <v>0</v>
      </c>
      <c r="K242" s="1">
        <v>0</v>
      </c>
      <c r="L242" s="1">
        <v>37</v>
      </c>
      <c r="M242" s="1">
        <v>0</v>
      </c>
      <c r="N242" s="1">
        <v>0</v>
      </c>
      <c r="O242" s="1">
        <v>1</v>
      </c>
      <c r="P242" s="1">
        <v>3</v>
      </c>
      <c r="Q242" s="1">
        <v>2</v>
      </c>
      <c r="R242" s="1">
        <v>4</v>
      </c>
      <c r="Y242" s="1">
        <v>10</v>
      </c>
      <c r="AB242" s="1">
        <v>3</v>
      </c>
      <c r="AC242" s="1">
        <v>24</v>
      </c>
      <c r="AG242" s="1">
        <v>2</v>
      </c>
      <c r="AH242" s="1">
        <v>1</v>
      </c>
      <c r="AJ242" s="1">
        <v>3</v>
      </c>
    </row>
    <row r="243" spans="1:38">
      <c r="A243" s="1" t="s">
        <v>40</v>
      </c>
      <c r="B243" s="1">
        <v>60</v>
      </c>
      <c r="C243" s="1">
        <v>2010</v>
      </c>
      <c r="D243" s="2">
        <v>40330.326388888891</v>
      </c>
      <c r="E243" s="2">
        <v>40330.75</v>
      </c>
      <c r="F243" s="1">
        <v>10.166666666666666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13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Y243" s="1">
        <v>6</v>
      </c>
      <c r="AC243" s="1">
        <v>7</v>
      </c>
      <c r="AJ243" s="1">
        <v>1</v>
      </c>
    </row>
    <row r="244" spans="1:38">
      <c r="A244" s="1" t="s">
        <v>40</v>
      </c>
      <c r="B244" s="1">
        <v>60</v>
      </c>
      <c r="C244" s="1">
        <v>2010</v>
      </c>
      <c r="D244" s="2">
        <v>40330.75</v>
      </c>
      <c r="E244" s="2">
        <v>40331.347222222219</v>
      </c>
      <c r="F244" s="1">
        <v>14.333333333333334</v>
      </c>
      <c r="G244" s="1">
        <v>0</v>
      </c>
      <c r="H244" s="1">
        <v>3</v>
      </c>
      <c r="I244" s="1">
        <v>0</v>
      </c>
      <c r="J244" s="1">
        <v>1</v>
      </c>
      <c r="K244" s="1">
        <v>0</v>
      </c>
      <c r="L244" s="1">
        <v>27</v>
      </c>
      <c r="M244" s="1">
        <v>0</v>
      </c>
      <c r="N244" s="1">
        <v>0</v>
      </c>
      <c r="O244" s="1">
        <v>3</v>
      </c>
      <c r="P244" s="1">
        <v>4</v>
      </c>
      <c r="Q244" s="1">
        <v>0</v>
      </c>
      <c r="R244" s="1">
        <v>3</v>
      </c>
      <c r="Y244" s="1">
        <v>12</v>
      </c>
      <c r="Z244" s="1">
        <v>1</v>
      </c>
      <c r="AA244" s="1"/>
      <c r="AC244" s="1">
        <v>14</v>
      </c>
      <c r="AI244" s="1">
        <v>3</v>
      </c>
      <c r="AJ244" s="1">
        <v>4</v>
      </c>
    </row>
    <row r="245" spans="1:38">
      <c r="A245" s="1" t="s">
        <v>40</v>
      </c>
      <c r="B245" s="1">
        <v>60</v>
      </c>
      <c r="C245" s="1">
        <v>2010</v>
      </c>
      <c r="D245" s="2">
        <v>40331.347222222219</v>
      </c>
      <c r="E245" s="2">
        <v>40331.815972222219</v>
      </c>
      <c r="F245" s="1">
        <v>11.25</v>
      </c>
      <c r="G245" s="1">
        <v>0</v>
      </c>
      <c r="H245" s="1">
        <v>2</v>
      </c>
      <c r="I245" s="1">
        <v>0</v>
      </c>
      <c r="J245" s="1">
        <v>0</v>
      </c>
      <c r="K245" s="1">
        <v>0</v>
      </c>
      <c r="L245" s="1">
        <v>12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2</v>
      </c>
      <c r="Y245" s="1">
        <v>3</v>
      </c>
      <c r="AC245" s="1">
        <v>9</v>
      </c>
      <c r="AG245" s="1">
        <v>1</v>
      </c>
    </row>
    <row r="246" spans="1:38">
      <c r="A246" s="1" t="s">
        <v>40</v>
      </c>
      <c r="B246" s="1">
        <v>60</v>
      </c>
      <c r="C246" s="1">
        <v>2010</v>
      </c>
      <c r="D246" s="2">
        <v>40331.819444444445</v>
      </c>
      <c r="E246" s="2">
        <v>40332.298611111109</v>
      </c>
      <c r="F246" s="1">
        <v>11.5</v>
      </c>
      <c r="G246" s="1">
        <v>8.3333333333333329E-2</v>
      </c>
      <c r="H246" s="1">
        <v>10</v>
      </c>
      <c r="I246" s="1">
        <v>0</v>
      </c>
      <c r="J246" s="1">
        <v>6</v>
      </c>
      <c r="K246" s="1">
        <v>0</v>
      </c>
      <c r="L246" s="1">
        <v>43</v>
      </c>
      <c r="M246" s="1">
        <v>0</v>
      </c>
      <c r="N246" s="1">
        <v>0</v>
      </c>
      <c r="O246" s="1">
        <v>2</v>
      </c>
      <c r="P246" s="1">
        <v>18</v>
      </c>
      <c r="Q246" s="1">
        <v>0</v>
      </c>
      <c r="R246" s="1">
        <v>8</v>
      </c>
      <c r="T246" s="1">
        <v>2</v>
      </c>
      <c r="Y246" s="1">
        <v>15</v>
      </c>
      <c r="AB246" s="1">
        <v>1</v>
      </c>
      <c r="AC246" s="1">
        <v>25</v>
      </c>
      <c r="AD246" s="1">
        <v>2</v>
      </c>
      <c r="AI246" s="1">
        <v>2</v>
      </c>
      <c r="AJ246" s="1">
        <v>14</v>
      </c>
      <c r="AL246" s="1">
        <v>4</v>
      </c>
    </row>
    <row r="247" spans="1:38">
      <c r="A247" s="1" t="s">
        <v>40</v>
      </c>
      <c r="B247" s="1">
        <v>60</v>
      </c>
      <c r="C247" s="1">
        <v>2010</v>
      </c>
      <c r="D247" s="2">
        <v>40332.309027777781</v>
      </c>
      <c r="E247" s="2">
        <v>40332.791666666664</v>
      </c>
      <c r="F247" s="1">
        <v>11.583333333333334</v>
      </c>
      <c r="G247" s="1">
        <v>0.25</v>
      </c>
      <c r="H247" s="1">
        <v>6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</v>
      </c>
      <c r="P247" s="1">
        <v>4</v>
      </c>
      <c r="Q247" s="1">
        <v>0</v>
      </c>
      <c r="R247" s="1">
        <v>3</v>
      </c>
      <c r="T247" s="1">
        <v>3</v>
      </c>
      <c r="Y247" s="1">
        <v>2</v>
      </c>
      <c r="AC247" s="1">
        <v>2</v>
      </c>
      <c r="AI247" s="1">
        <v>2</v>
      </c>
      <c r="AJ247" s="1">
        <v>4</v>
      </c>
    </row>
    <row r="248" spans="1:38">
      <c r="A248" s="1" t="s">
        <v>40</v>
      </c>
      <c r="B248" s="1">
        <v>60</v>
      </c>
      <c r="C248" s="1">
        <v>2010</v>
      </c>
      <c r="D248" s="2">
        <v>40332.791666666664</v>
      </c>
      <c r="E248" s="2">
        <v>40333.319444444445</v>
      </c>
      <c r="F248" s="1">
        <v>12.666666666666666</v>
      </c>
      <c r="G248" s="1">
        <v>0</v>
      </c>
      <c r="H248" s="1">
        <v>62</v>
      </c>
      <c r="I248" s="1">
        <v>0</v>
      </c>
      <c r="J248" s="1">
        <v>0</v>
      </c>
      <c r="K248" s="1">
        <v>0</v>
      </c>
      <c r="L248" s="1">
        <v>6</v>
      </c>
      <c r="M248" s="1">
        <v>0</v>
      </c>
      <c r="N248" s="1">
        <v>0</v>
      </c>
      <c r="O248" s="1">
        <v>0</v>
      </c>
      <c r="P248" s="1">
        <v>5</v>
      </c>
      <c r="Q248" s="1">
        <v>0</v>
      </c>
      <c r="R248" s="1">
        <v>8</v>
      </c>
      <c r="T248" s="1">
        <v>54</v>
      </c>
      <c r="Y248" s="1">
        <v>2</v>
      </c>
      <c r="AC248" s="1">
        <v>4</v>
      </c>
      <c r="AJ248" s="1">
        <v>2</v>
      </c>
      <c r="AK248" s="1">
        <v>1</v>
      </c>
      <c r="AL248" s="1">
        <v>2</v>
      </c>
    </row>
    <row r="249" spans="1:38">
      <c r="A249" s="1" t="s">
        <v>40</v>
      </c>
      <c r="B249" s="1">
        <v>60</v>
      </c>
      <c r="C249" s="1">
        <v>2010</v>
      </c>
      <c r="D249" s="2">
        <v>40333.322916666664</v>
      </c>
      <c r="E249" s="2">
        <v>40333.875</v>
      </c>
      <c r="F249" s="1">
        <v>13.25</v>
      </c>
      <c r="G249" s="1">
        <v>8.3333333333333329E-2</v>
      </c>
      <c r="H249" s="1">
        <v>47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T249" s="1">
        <v>46</v>
      </c>
    </row>
    <row r="250" spans="1:38">
      <c r="A250" s="1" t="s">
        <v>40</v>
      </c>
      <c r="B250" s="1">
        <v>60</v>
      </c>
      <c r="C250" s="1">
        <v>2010</v>
      </c>
      <c r="D250" s="2">
        <v>40333.875</v>
      </c>
      <c r="E250" s="2">
        <v>40334.368055555555</v>
      </c>
      <c r="F250" s="1">
        <v>11.833333333333334</v>
      </c>
      <c r="G250" s="1">
        <v>0</v>
      </c>
      <c r="H250" s="1">
        <v>463</v>
      </c>
      <c r="I250" s="1">
        <v>0</v>
      </c>
      <c r="J250" s="1">
        <v>0</v>
      </c>
      <c r="K250" s="1">
        <v>0</v>
      </c>
      <c r="L250" s="1">
        <v>13</v>
      </c>
      <c r="M250" s="1">
        <v>0</v>
      </c>
      <c r="N250" s="1">
        <v>0</v>
      </c>
      <c r="O250" s="1">
        <v>2</v>
      </c>
      <c r="P250" s="1">
        <v>5</v>
      </c>
      <c r="Q250" s="1">
        <v>0</v>
      </c>
      <c r="R250" s="1">
        <v>5</v>
      </c>
      <c r="S250" s="1">
        <v>5</v>
      </c>
      <c r="T250" s="1">
        <v>453</v>
      </c>
      <c r="Y250" s="1">
        <v>8</v>
      </c>
      <c r="Z250" s="1">
        <v>1</v>
      </c>
      <c r="AA250" s="1"/>
      <c r="AC250" s="1">
        <v>4</v>
      </c>
      <c r="AI250" s="1">
        <v>2</v>
      </c>
      <c r="AJ250" s="1">
        <v>5</v>
      </c>
    </row>
    <row r="251" spans="1:38">
      <c r="A251" s="1" t="s">
        <v>40</v>
      </c>
      <c r="B251" s="1">
        <v>60</v>
      </c>
      <c r="C251" s="1">
        <v>2010</v>
      </c>
      <c r="D251" s="2">
        <v>40334.375</v>
      </c>
      <c r="E251" s="2">
        <v>40334.864583333336</v>
      </c>
      <c r="F251" s="1">
        <v>11.75</v>
      </c>
      <c r="G251" s="1">
        <v>0.16666666666666666</v>
      </c>
      <c r="H251" s="1">
        <v>29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4</v>
      </c>
      <c r="T251" s="1">
        <v>25</v>
      </c>
    </row>
    <row r="252" spans="1:38">
      <c r="A252" s="1" t="s">
        <v>40</v>
      </c>
      <c r="B252" s="1">
        <v>60</v>
      </c>
      <c r="C252" s="1">
        <v>2010</v>
      </c>
      <c r="D252" s="2">
        <v>40334.864583333336</v>
      </c>
      <c r="E252" s="2">
        <v>40335.256944444445</v>
      </c>
      <c r="F252" s="1">
        <v>9.4166666666666661</v>
      </c>
      <c r="G252" s="1">
        <v>0</v>
      </c>
      <c r="H252" s="1">
        <v>195</v>
      </c>
      <c r="I252" s="1">
        <v>0</v>
      </c>
      <c r="J252" s="1">
        <v>0</v>
      </c>
      <c r="K252" s="1">
        <v>0</v>
      </c>
      <c r="L252" s="1">
        <v>10</v>
      </c>
      <c r="M252" s="1">
        <v>0</v>
      </c>
      <c r="N252" s="1">
        <v>0</v>
      </c>
      <c r="O252" s="1">
        <v>4</v>
      </c>
      <c r="P252" s="1">
        <v>4</v>
      </c>
      <c r="Q252" s="1">
        <v>0</v>
      </c>
      <c r="R252" s="1">
        <v>1</v>
      </c>
      <c r="S252" s="1">
        <v>3</v>
      </c>
      <c r="T252" s="1">
        <v>191</v>
      </c>
      <c r="Y252" s="1">
        <v>5</v>
      </c>
      <c r="AC252" s="1">
        <v>5</v>
      </c>
      <c r="AI252" s="1">
        <v>4</v>
      </c>
      <c r="AJ252" s="1">
        <v>4</v>
      </c>
    </row>
    <row r="253" spans="1:38">
      <c r="A253" s="1" t="s">
        <v>40</v>
      </c>
      <c r="B253" s="1">
        <v>60</v>
      </c>
      <c r="C253" s="1">
        <v>2010</v>
      </c>
      <c r="D253" s="2">
        <v>40335.260416666664</v>
      </c>
      <c r="E253" s="2">
        <v>40335.732638888891</v>
      </c>
      <c r="F253" s="1">
        <v>11.333333333333334</v>
      </c>
      <c r="G253" s="1">
        <v>8.3333333333333329E-2</v>
      </c>
      <c r="H253" s="1">
        <v>29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</v>
      </c>
      <c r="T253" s="1">
        <v>27</v>
      </c>
    </row>
    <row r="254" spans="1:38">
      <c r="A254" s="1" t="s">
        <v>40</v>
      </c>
      <c r="B254" s="1">
        <v>60</v>
      </c>
      <c r="C254" s="1">
        <v>2010</v>
      </c>
      <c r="D254" s="2">
        <v>40335.732638888891</v>
      </c>
      <c r="E254" s="2">
        <v>40336.354166666664</v>
      </c>
      <c r="F254" s="1">
        <v>14.916666666666666</v>
      </c>
      <c r="G254" s="1">
        <v>0</v>
      </c>
      <c r="H254" s="1">
        <v>306</v>
      </c>
      <c r="I254" s="1">
        <v>0</v>
      </c>
      <c r="J254" s="1">
        <v>0</v>
      </c>
      <c r="K254" s="1">
        <v>1</v>
      </c>
      <c r="L254" s="1">
        <v>6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6</v>
      </c>
      <c r="T254" s="1">
        <v>300</v>
      </c>
      <c r="Y254" s="1">
        <v>5</v>
      </c>
      <c r="AC254" s="1">
        <v>1</v>
      </c>
      <c r="AJ254" s="1">
        <v>1</v>
      </c>
    </row>
    <row r="255" spans="1:38">
      <c r="A255" s="1" t="s">
        <v>40</v>
      </c>
      <c r="B255" s="1">
        <v>60</v>
      </c>
      <c r="C255" s="1">
        <v>2010</v>
      </c>
      <c r="D255" s="2">
        <v>40336.361111111109</v>
      </c>
      <c r="E255" s="2">
        <v>40336.847222222219</v>
      </c>
      <c r="F255" s="1">
        <v>11.666666666666666</v>
      </c>
      <c r="G255" s="1">
        <v>0.16666666666666666</v>
      </c>
      <c r="H255" s="1">
        <v>36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T255" s="1">
        <v>35</v>
      </c>
    </row>
    <row r="256" spans="1:38">
      <c r="A256" s="1" t="s">
        <v>40</v>
      </c>
      <c r="B256" s="1">
        <v>60</v>
      </c>
      <c r="C256" s="1">
        <v>2010</v>
      </c>
      <c r="D256" s="2">
        <v>40336.847222222219</v>
      </c>
      <c r="E256" s="2">
        <v>40337.329861111109</v>
      </c>
      <c r="F256" s="1">
        <v>11.583333333333334</v>
      </c>
      <c r="G256" s="1">
        <v>0</v>
      </c>
      <c r="H256" s="1">
        <v>158</v>
      </c>
      <c r="I256" s="1">
        <v>0</v>
      </c>
      <c r="J256" s="1">
        <v>0</v>
      </c>
      <c r="K256" s="1">
        <v>0</v>
      </c>
      <c r="L256" s="1">
        <v>11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6</v>
      </c>
      <c r="T256" s="1">
        <v>152</v>
      </c>
      <c r="Y256" s="1">
        <v>3</v>
      </c>
      <c r="AC256" s="1">
        <v>7</v>
      </c>
      <c r="AE256" s="1">
        <v>1</v>
      </c>
      <c r="AI256" s="1">
        <v>1</v>
      </c>
    </row>
    <row r="257" spans="1:38">
      <c r="A257" s="1" t="s">
        <v>40</v>
      </c>
      <c r="B257" s="1">
        <v>60</v>
      </c>
      <c r="C257" s="1">
        <v>2010</v>
      </c>
      <c r="D257" s="2">
        <v>40337.333333333336</v>
      </c>
      <c r="E257" s="2">
        <v>40337.666666666664</v>
      </c>
      <c r="F257" s="1">
        <v>8</v>
      </c>
      <c r="G257" s="1">
        <v>8.3333333333333329E-2</v>
      </c>
      <c r="H257" s="1">
        <v>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T257" s="1">
        <v>9</v>
      </c>
    </row>
    <row r="258" spans="1:38">
      <c r="A258" s="1" t="s">
        <v>40</v>
      </c>
      <c r="B258" s="1">
        <v>60</v>
      </c>
      <c r="C258" s="1">
        <v>2010</v>
      </c>
      <c r="D258" s="2">
        <v>40337.666666666664</v>
      </c>
      <c r="E258" s="2">
        <v>40338.333333333336</v>
      </c>
      <c r="F258" s="1">
        <v>16</v>
      </c>
      <c r="G258" s="1">
        <v>0</v>
      </c>
      <c r="H258" s="1">
        <v>65</v>
      </c>
      <c r="I258" s="1">
        <v>0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4</v>
      </c>
      <c r="P258" s="1">
        <v>0</v>
      </c>
      <c r="Q258" s="1">
        <v>0</v>
      </c>
      <c r="R258" s="1">
        <v>3</v>
      </c>
      <c r="T258" s="1">
        <v>62</v>
      </c>
      <c r="AC258" s="1">
        <v>2</v>
      </c>
      <c r="AI258" s="1">
        <v>4</v>
      </c>
    </row>
    <row r="259" spans="1:38">
      <c r="A259" s="1" t="s">
        <v>40</v>
      </c>
      <c r="B259" s="1">
        <v>60</v>
      </c>
      <c r="C259" s="1">
        <v>2010</v>
      </c>
      <c r="D259" s="2">
        <v>40338.336805555555</v>
      </c>
      <c r="E259" s="2">
        <v>40338.885416666664</v>
      </c>
      <c r="F259" s="1">
        <v>13.166666666666666</v>
      </c>
      <c r="G259" s="1">
        <v>8.3333333333333329E-2</v>
      </c>
      <c r="H259" s="1">
        <v>6</v>
      </c>
      <c r="I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1</v>
      </c>
      <c r="Q259" s="1">
        <v>0</v>
      </c>
      <c r="T259" s="1">
        <v>6</v>
      </c>
      <c r="AC259" s="1">
        <v>1</v>
      </c>
      <c r="AJ259" s="1">
        <v>1</v>
      </c>
    </row>
    <row r="260" spans="1:38">
      <c r="A260" s="1" t="s">
        <v>40</v>
      </c>
      <c r="B260" s="1">
        <v>60</v>
      </c>
      <c r="C260" s="1">
        <v>2010</v>
      </c>
      <c r="D260" s="2">
        <v>40338.885416666664</v>
      </c>
      <c r="E260" s="2">
        <v>40339.336805555555</v>
      </c>
      <c r="F260" s="1">
        <v>10.833333333333334</v>
      </c>
      <c r="G260" s="1">
        <v>0</v>
      </c>
      <c r="H260" s="1">
        <v>101</v>
      </c>
      <c r="I260" s="1">
        <v>0</v>
      </c>
      <c r="J260" s="1">
        <v>0</v>
      </c>
      <c r="K260" s="1">
        <v>0</v>
      </c>
      <c r="L260" s="1">
        <v>8</v>
      </c>
      <c r="M260" s="1">
        <v>0</v>
      </c>
      <c r="N260" s="1">
        <v>0</v>
      </c>
      <c r="O260" s="1">
        <v>7</v>
      </c>
      <c r="P260" s="1">
        <v>0</v>
      </c>
      <c r="Q260" s="1">
        <v>0</v>
      </c>
      <c r="R260" s="1">
        <v>7</v>
      </c>
      <c r="S260" s="1">
        <v>1</v>
      </c>
      <c r="T260" s="1">
        <v>93</v>
      </c>
      <c r="Y260" s="1">
        <v>5</v>
      </c>
      <c r="AC260" s="1">
        <v>3</v>
      </c>
      <c r="AI260" s="1">
        <v>7</v>
      </c>
    </row>
    <row r="261" spans="1:38">
      <c r="A261" s="1" t="s">
        <v>40</v>
      </c>
      <c r="B261" s="1">
        <v>60</v>
      </c>
      <c r="C261" s="1">
        <v>2010</v>
      </c>
      <c r="D261" s="2">
        <v>40339.340277777781</v>
      </c>
      <c r="E261" s="2">
        <v>40339.84375</v>
      </c>
      <c r="F261" s="1">
        <v>12.083333333333334</v>
      </c>
      <c r="G261" s="1">
        <v>8.3333333333333329E-2</v>
      </c>
      <c r="H261" s="1">
        <v>24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</v>
      </c>
      <c r="T261" s="1">
        <v>21</v>
      </c>
      <c r="AC261" s="1">
        <v>2</v>
      </c>
      <c r="AD261" s="1">
        <v>1</v>
      </c>
    </row>
    <row r="262" spans="1:38">
      <c r="A262" s="1" t="s">
        <v>40</v>
      </c>
      <c r="B262" s="1">
        <v>60</v>
      </c>
      <c r="C262" s="1">
        <v>2010</v>
      </c>
      <c r="D262" s="2">
        <v>40339.84375</v>
      </c>
      <c r="E262" s="2">
        <v>40340.305555555555</v>
      </c>
      <c r="F262" s="1">
        <v>11.083333333333334</v>
      </c>
      <c r="G262" s="1">
        <v>0</v>
      </c>
      <c r="H262" s="1">
        <v>60</v>
      </c>
      <c r="I262" s="1">
        <v>0</v>
      </c>
      <c r="J262" s="1">
        <v>0</v>
      </c>
      <c r="K262" s="1">
        <v>0</v>
      </c>
      <c r="L262" s="1">
        <v>11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10</v>
      </c>
      <c r="T262" s="1">
        <v>50</v>
      </c>
      <c r="Y262" s="1">
        <v>8</v>
      </c>
      <c r="AC262" s="1">
        <v>3</v>
      </c>
      <c r="AJ262" s="1">
        <v>1</v>
      </c>
    </row>
    <row r="263" spans="1:38">
      <c r="A263" s="1" t="s">
        <v>40</v>
      </c>
      <c r="B263" s="1">
        <v>60</v>
      </c>
      <c r="C263" s="1">
        <v>2010</v>
      </c>
      <c r="D263" s="2">
        <v>40340.305555555555</v>
      </c>
      <c r="E263" s="2">
        <v>40340.9375</v>
      </c>
      <c r="F263" s="1">
        <v>15.166666666666666</v>
      </c>
      <c r="G263" s="1">
        <v>0</v>
      </c>
      <c r="H263" s="1">
        <v>29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3</v>
      </c>
      <c r="T263" s="1">
        <v>26</v>
      </c>
      <c r="AI263" s="1">
        <v>1</v>
      </c>
    </row>
    <row r="264" spans="1:38">
      <c r="A264" s="1" t="s">
        <v>40</v>
      </c>
      <c r="B264" s="1">
        <v>60</v>
      </c>
      <c r="C264" s="1">
        <v>2010</v>
      </c>
      <c r="D264" s="2">
        <v>40340.9375</v>
      </c>
      <c r="E264" s="2">
        <v>40341.350694444445</v>
      </c>
      <c r="F264" s="1">
        <v>9.9166666666666661</v>
      </c>
      <c r="G264" s="1">
        <v>0</v>
      </c>
      <c r="H264" s="1">
        <v>105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2</v>
      </c>
      <c r="P264" s="1">
        <v>0</v>
      </c>
      <c r="Q264" s="1">
        <v>0</v>
      </c>
      <c r="R264" s="1">
        <v>14</v>
      </c>
      <c r="T264" s="1">
        <v>91</v>
      </c>
      <c r="Y264" s="1">
        <v>3</v>
      </c>
      <c r="AI264" s="1">
        <v>2</v>
      </c>
    </row>
    <row r="265" spans="1:38">
      <c r="A265" s="1" t="s">
        <v>40</v>
      </c>
      <c r="B265" s="1">
        <v>60</v>
      </c>
      <c r="C265" s="1">
        <v>2010</v>
      </c>
      <c r="D265" s="2">
        <v>40341.354166666664</v>
      </c>
      <c r="E265" s="2">
        <v>40341.902777777781</v>
      </c>
      <c r="F265" s="1">
        <v>13.166666666666666</v>
      </c>
      <c r="G265" s="1">
        <v>8.3333333333333329E-2</v>
      </c>
      <c r="H265" s="1">
        <v>4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T265" s="1">
        <v>3</v>
      </c>
      <c r="AC265" s="1">
        <v>1</v>
      </c>
    </row>
    <row r="266" spans="1:38">
      <c r="A266" s="1" t="s">
        <v>40</v>
      </c>
      <c r="B266" s="1">
        <v>60</v>
      </c>
      <c r="C266" s="1">
        <v>2010</v>
      </c>
      <c r="D266" s="2">
        <v>40341.902777777781</v>
      </c>
      <c r="E266" s="2">
        <v>40342.364583333336</v>
      </c>
      <c r="F266" s="1">
        <v>11.083333333333334</v>
      </c>
      <c r="G266" s="1">
        <v>0</v>
      </c>
      <c r="H266" s="1">
        <v>117</v>
      </c>
      <c r="I266" s="1">
        <v>0</v>
      </c>
      <c r="J266" s="1">
        <v>0</v>
      </c>
      <c r="K266" s="1">
        <v>1</v>
      </c>
      <c r="L266" s="1">
        <v>3</v>
      </c>
      <c r="M266" s="1">
        <v>0</v>
      </c>
      <c r="N266" s="1">
        <v>0</v>
      </c>
      <c r="O266" s="1">
        <v>2</v>
      </c>
      <c r="P266" s="1">
        <v>0</v>
      </c>
      <c r="Q266" s="1">
        <v>0</v>
      </c>
      <c r="R266" s="1">
        <v>14</v>
      </c>
      <c r="T266" s="1">
        <v>103</v>
      </c>
      <c r="Y266" s="1">
        <v>2</v>
      </c>
      <c r="Z266" s="1">
        <v>1</v>
      </c>
      <c r="AA266" s="1"/>
      <c r="AI266" s="1">
        <v>2</v>
      </c>
    </row>
    <row r="267" spans="1:38">
      <c r="A267" s="1" t="s">
        <v>40</v>
      </c>
      <c r="B267" s="1">
        <v>60</v>
      </c>
      <c r="C267" s="1">
        <v>2010</v>
      </c>
      <c r="D267" s="2">
        <v>40342.368055555555</v>
      </c>
      <c r="E267" s="2">
        <v>40342.864583333336</v>
      </c>
      <c r="F267" s="1">
        <v>11.916666666666666</v>
      </c>
      <c r="G267" s="1">
        <v>8.3333333333333329E-2</v>
      </c>
      <c r="H267" s="1">
        <v>22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7</v>
      </c>
      <c r="T267" s="1">
        <v>15</v>
      </c>
    </row>
    <row r="268" spans="1:38">
      <c r="A268" s="1" t="s">
        <v>40</v>
      </c>
      <c r="B268" s="1">
        <v>60</v>
      </c>
      <c r="C268" s="1">
        <v>2010</v>
      </c>
      <c r="D268" s="2">
        <v>40342.864583333336</v>
      </c>
      <c r="E268" s="2">
        <v>40343.333333333336</v>
      </c>
      <c r="F268" s="1">
        <v>11.25</v>
      </c>
      <c r="G268" s="1">
        <v>0</v>
      </c>
      <c r="H268" s="1">
        <v>137</v>
      </c>
      <c r="I268" s="1">
        <v>0</v>
      </c>
      <c r="J268" s="1">
        <v>0</v>
      </c>
      <c r="K268" s="1">
        <v>1</v>
      </c>
      <c r="L268" s="1">
        <v>2</v>
      </c>
      <c r="M268" s="1">
        <v>0</v>
      </c>
      <c r="N268" s="1">
        <v>0</v>
      </c>
      <c r="O268" s="1">
        <v>0</v>
      </c>
      <c r="P268" s="1">
        <v>1</v>
      </c>
      <c r="Q268" s="1">
        <v>1</v>
      </c>
      <c r="R268" s="1">
        <v>16</v>
      </c>
      <c r="S268" s="1">
        <v>1</v>
      </c>
      <c r="T268" s="1">
        <v>120</v>
      </c>
      <c r="AC268" s="1">
        <v>2</v>
      </c>
      <c r="AJ268" s="1">
        <v>1</v>
      </c>
    </row>
    <row r="269" spans="1:38">
      <c r="A269" s="1" t="s">
        <v>40</v>
      </c>
      <c r="B269" s="1">
        <v>60</v>
      </c>
      <c r="C269" s="1">
        <v>2010</v>
      </c>
      <c r="D269" s="2">
        <v>40343.336805555555</v>
      </c>
      <c r="E269" s="2">
        <v>40343.881944444445</v>
      </c>
      <c r="F269" s="1">
        <v>13.083333333333334</v>
      </c>
      <c r="G269" s="1">
        <v>8.3333333333333329E-2</v>
      </c>
      <c r="H269" s="1">
        <v>34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7</v>
      </c>
      <c r="T269" s="1">
        <v>27</v>
      </c>
      <c r="AC269" s="1">
        <v>1</v>
      </c>
    </row>
    <row r="270" spans="1:38">
      <c r="A270" s="1" t="s">
        <v>40</v>
      </c>
      <c r="B270" s="1">
        <v>60</v>
      </c>
      <c r="C270" s="1">
        <v>2010</v>
      </c>
      <c r="D270" s="2">
        <v>40343.881944444445</v>
      </c>
      <c r="E270" s="2">
        <v>40344.381944444445</v>
      </c>
      <c r="F270" s="1">
        <v>12</v>
      </c>
      <c r="G270" s="1">
        <v>0</v>
      </c>
      <c r="H270" s="1">
        <v>50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8</v>
      </c>
      <c r="T270" s="1">
        <v>42</v>
      </c>
      <c r="Y270" s="1">
        <v>2</v>
      </c>
      <c r="Z270" s="1">
        <v>1</v>
      </c>
      <c r="AA270" s="1"/>
      <c r="AC270" s="1">
        <v>1</v>
      </c>
      <c r="AL270" s="1">
        <v>1</v>
      </c>
    </row>
    <row r="271" spans="1:38">
      <c r="A271" s="1" t="s">
        <v>40</v>
      </c>
      <c r="B271" s="1">
        <v>60</v>
      </c>
      <c r="C271" s="1">
        <v>2010</v>
      </c>
      <c r="D271" s="2">
        <v>40344.385416666664</v>
      </c>
      <c r="E271" s="2">
        <v>40344.625</v>
      </c>
      <c r="F271" s="1">
        <v>5.75</v>
      </c>
      <c r="G271" s="1">
        <v>8.3333333333333329E-2</v>
      </c>
      <c r="H271" s="1">
        <v>15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T271" s="1">
        <v>14</v>
      </c>
    </row>
    <row r="272" spans="1:38">
      <c r="A272" s="1" t="s">
        <v>40</v>
      </c>
      <c r="B272" s="1">
        <v>60</v>
      </c>
      <c r="C272" s="1">
        <v>2010</v>
      </c>
      <c r="D272" s="2">
        <v>40344.625</v>
      </c>
      <c r="E272" s="2">
        <v>40345.364583333336</v>
      </c>
      <c r="F272" s="1">
        <v>17.75</v>
      </c>
      <c r="G272" s="1">
        <v>0</v>
      </c>
      <c r="H272" s="1">
        <v>90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7</v>
      </c>
      <c r="T272" s="1">
        <v>83</v>
      </c>
      <c r="AI272" s="1">
        <v>2</v>
      </c>
    </row>
    <row r="273" spans="1:40">
      <c r="A273" s="1" t="s">
        <v>40</v>
      </c>
      <c r="B273" s="1">
        <v>60</v>
      </c>
      <c r="C273" s="1">
        <v>2010</v>
      </c>
      <c r="D273" s="2">
        <v>40345.368055555555</v>
      </c>
      <c r="E273" s="2">
        <v>40345.857638888891</v>
      </c>
      <c r="F273" s="1">
        <v>11.75</v>
      </c>
      <c r="G273" s="1">
        <v>8.3333333333333329E-2</v>
      </c>
      <c r="H273" s="1">
        <v>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T273" s="1">
        <v>7</v>
      </c>
    </row>
    <row r="274" spans="1:40">
      <c r="A274" s="1" t="s">
        <v>40</v>
      </c>
      <c r="B274" s="1">
        <v>60</v>
      </c>
      <c r="C274" s="1">
        <v>2010</v>
      </c>
      <c r="D274" s="2">
        <v>40345.857638888891</v>
      </c>
      <c r="E274" s="2">
        <v>40346.371527777781</v>
      </c>
      <c r="F274" s="1">
        <v>12.333333333333334</v>
      </c>
      <c r="G274" s="1">
        <v>0</v>
      </c>
      <c r="H274" s="1">
        <v>65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0</v>
      </c>
      <c r="P274" s="1">
        <v>2</v>
      </c>
      <c r="Q274" s="1">
        <v>1</v>
      </c>
      <c r="R274" s="1">
        <v>11</v>
      </c>
      <c r="S274" s="1">
        <v>2</v>
      </c>
      <c r="T274" s="1">
        <v>52</v>
      </c>
      <c r="Y274" s="1">
        <v>3</v>
      </c>
      <c r="AG274" s="1">
        <v>1</v>
      </c>
      <c r="AJ274" s="1">
        <v>2</v>
      </c>
      <c r="AN274" s="1">
        <v>1</v>
      </c>
    </row>
    <row r="275" spans="1:40">
      <c r="A275" s="1" t="s">
        <v>40</v>
      </c>
      <c r="B275" s="1">
        <v>60</v>
      </c>
      <c r="C275" s="1">
        <v>2010</v>
      </c>
      <c r="D275" s="2">
        <v>40346.371527777781</v>
      </c>
      <c r="E275" s="2">
        <v>40346.541666666664</v>
      </c>
      <c r="F275" s="1">
        <v>4.083333333333333</v>
      </c>
      <c r="G275" s="1">
        <v>0</v>
      </c>
      <c r="H275" s="1">
        <v>10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2</v>
      </c>
      <c r="T275" s="1">
        <v>8</v>
      </c>
    </row>
    <row r="276" spans="1:40">
      <c r="A276" s="1" t="s">
        <v>40</v>
      </c>
      <c r="B276" s="1">
        <v>60</v>
      </c>
      <c r="C276" s="1">
        <v>2010</v>
      </c>
      <c r="D276" s="2">
        <v>40346.541666666664</v>
      </c>
      <c r="E276" s="2">
        <v>40347.385416666664</v>
      </c>
      <c r="F276" s="1">
        <v>20.25</v>
      </c>
      <c r="G276" s="1">
        <v>0</v>
      </c>
      <c r="H276" s="1">
        <v>152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</v>
      </c>
      <c r="P276" s="1">
        <v>1</v>
      </c>
      <c r="Q276" s="1">
        <v>0</v>
      </c>
      <c r="R276" s="1">
        <v>18</v>
      </c>
      <c r="T276" s="1">
        <v>134</v>
      </c>
      <c r="Y276" s="1">
        <v>1</v>
      </c>
      <c r="AI276" s="1">
        <v>2</v>
      </c>
      <c r="AJ276" s="1">
        <v>1</v>
      </c>
    </row>
    <row r="277" spans="1:40">
      <c r="A277" s="1" t="s">
        <v>40</v>
      </c>
      <c r="B277" s="1">
        <v>60</v>
      </c>
      <c r="C277" s="1">
        <v>2010</v>
      </c>
      <c r="D277" s="2">
        <v>40347.388888888891</v>
      </c>
      <c r="E277" s="2">
        <v>40347.541666666664</v>
      </c>
      <c r="F277" s="1">
        <v>3.6666666666666665</v>
      </c>
      <c r="G277" s="1">
        <v>8.3333333333333329E-2</v>
      </c>
      <c r="H277" s="1">
        <v>4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T277" s="1">
        <v>3</v>
      </c>
    </row>
    <row r="278" spans="1:40">
      <c r="A278" s="1" t="s">
        <v>40</v>
      </c>
      <c r="B278" s="1">
        <v>60</v>
      </c>
      <c r="C278" s="1">
        <v>2010</v>
      </c>
      <c r="D278" s="2">
        <v>40347.541666666664</v>
      </c>
      <c r="E278" s="2">
        <v>40347.885416666664</v>
      </c>
      <c r="F278" s="1">
        <v>8.25</v>
      </c>
      <c r="G278" s="1">
        <v>0</v>
      </c>
      <c r="H278" s="1">
        <v>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2</v>
      </c>
      <c r="T278" s="1">
        <v>5</v>
      </c>
    </row>
    <row r="279" spans="1:40">
      <c r="A279" s="1" t="s">
        <v>40</v>
      </c>
      <c r="B279" s="1">
        <v>60</v>
      </c>
      <c r="C279" s="1">
        <v>2010</v>
      </c>
      <c r="D279" s="2">
        <v>40347.885416666664</v>
      </c>
      <c r="E279" s="2">
        <v>40348.378472222219</v>
      </c>
      <c r="F279" s="1">
        <v>11.833333333333334</v>
      </c>
      <c r="G279" s="1">
        <v>0</v>
      </c>
      <c r="H279" s="1">
        <v>59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6</v>
      </c>
      <c r="P279" s="1">
        <v>0</v>
      </c>
      <c r="Q279" s="1">
        <v>0</v>
      </c>
      <c r="R279" s="1">
        <v>10</v>
      </c>
      <c r="S279" s="1">
        <v>2</v>
      </c>
      <c r="T279" s="1">
        <v>47</v>
      </c>
      <c r="Y279" s="1">
        <v>2</v>
      </c>
      <c r="AC279" s="1">
        <v>1</v>
      </c>
      <c r="AI279" s="1">
        <v>6</v>
      </c>
    </row>
    <row r="280" spans="1:40">
      <c r="A280" s="1" t="s">
        <v>40</v>
      </c>
      <c r="B280" s="1">
        <v>60</v>
      </c>
      <c r="C280" s="1">
        <v>2010</v>
      </c>
      <c r="D280" s="2">
        <v>40348.381944444445</v>
      </c>
      <c r="E280" s="2">
        <v>40348.871527777781</v>
      </c>
      <c r="F280" s="1">
        <v>11.75</v>
      </c>
      <c r="G280" s="1">
        <v>8.3333333333333329E-2</v>
      </c>
      <c r="H280" s="1">
        <v>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</v>
      </c>
      <c r="T280" s="1">
        <v>5</v>
      </c>
    </row>
    <row r="281" spans="1:40">
      <c r="A281" s="1" t="s">
        <v>40</v>
      </c>
      <c r="B281" s="1">
        <v>60</v>
      </c>
      <c r="C281" s="1">
        <v>2010</v>
      </c>
      <c r="D281" s="2">
        <v>40348.875</v>
      </c>
      <c r="E281" s="2">
        <v>40349.354166666664</v>
      </c>
      <c r="F281" s="1">
        <v>11.5</v>
      </c>
      <c r="G281" s="1">
        <v>8.3333333333333329E-2</v>
      </c>
      <c r="H281" s="1">
        <v>43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7</v>
      </c>
      <c r="P281" s="1">
        <v>0</v>
      </c>
      <c r="Q281" s="1">
        <v>0</v>
      </c>
      <c r="R281" s="1">
        <v>7</v>
      </c>
      <c r="T281" s="1">
        <v>36</v>
      </c>
      <c r="AI281" s="1">
        <v>7</v>
      </c>
    </row>
    <row r="282" spans="1:40">
      <c r="A282" s="1" t="s">
        <v>40</v>
      </c>
      <c r="B282" s="1">
        <v>60</v>
      </c>
      <c r="C282" s="1">
        <v>2010</v>
      </c>
      <c r="D282" s="2">
        <v>40349.357638888891</v>
      </c>
      <c r="E282" s="2">
        <v>40349.84375</v>
      </c>
      <c r="F282" s="1">
        <v>11.666666666666666</v>
      </c>
      <c r="G282" s="1">
        <v>8.3333333333333329E-2</v>
      </c>
      <c r="H282" s="1">
        <v>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T282" s="1">
        <v>6</v>
      </c>
    </row>
    <row r="283" spans="1:40">
      <c r="A283" s="1" t="s">
        <v>40</v>
      </c>
      <c r="B283" s="1">
        <v>60</v>
      </c>
      <c r="C283" s="1">
        <v>2010</v>
      </c>
      <c r="D283" s="2">
        <v>40349.84375</v>
      </c>
      <c r="E283" s="2">
        <v>40350.340277777781</v>
      </c>
      <c r="F283" s="1">
        <v>11.916666666666666</v>
      </c>
      <c r="G283" s="1">
        <v>0</v>
      </c>
      <c r="H283" s="1">
        <v>72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8</v>
      </c>
      <c r="P283" s="1">
        <v>1</v>
      </c>
      <c r="Q283" s="1">
        <v>0</v>
      </c>
      <c r="R283" s="1">
        <v>13</v>
      </c>
      <c r="S283" s="1">
        <v>1</v>
      </c>
      <c r="T283" s="1">
        <v>58</v>
      </c>
      <c r="Y283" s="1">
        <v>1</v>
      </c>
      <c r="AI283" s="1">
        <v>8</v>
      </c>
      <c r="AJ283" s="1">
        <v>1</v>
      </c>
    </row>
    <row r="284" spans="1:40">
      <c r="A284" s="1" t="s">
        <v>40</v>
      </c>
      <c r="B284" s="1">
        <v>60</v>
      </c>
      <c r="C284" s="1">
        <v>2010</v>
      </c>
      <c r="D284" s="2">
        <v>40350.340277777781</v>
      </c>
      <c r="E284" s="2">
        <v>40350.833333333336</v>
      </c>
      <c r="F284" s="1">
        <v>11.833333333333334</v>
      </c>
      <c r="G284" s="1">
        <v>0</v>
      </c>
      <c r="H284" s="1">
        <v>8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3</v>
      </c>
      <c r="T284" s="1">
        <v>5</v>
      </c>
    </row>
    <row r="285" spans="1:40">
      <c r="A285" s="1" t="s">
        <v>40</v>
      </c>
      <c r="B285" s="1">
        <v>60</v>
      </c>
      <c r="C285" s="1">
        <v>2010</v>
      </c>
      <c r="D285" s="2">
        <v>40350.833333333336</v>
      </c>
      <c r="E285" s="2">
        <v>40351.326388888891</v>
      </c>
      <c r="F285" s="1">
        <v>11.833333333333334</v>
      </c>
      <c r="G285" s="1">
        <v>0</v>
      </c>
      <c r="H285" s="1">
        <v>60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4</v>
      </c>
      <c r="P285" s="1">
        <v>2</v>
      </c>
      <c r="Q285" s="1">
        <v>0</v>
      </c>
      <c r="R285" s="1">
        <v>11</v>
      </c>
      <c r="T285" s="1">
        <v>49</v>
      </c>
      <c r="Y285" s="1">
        <v>2</v>
      </c>
      <c r="AI285" s="1">
        <v>4</v>
      </c>
      <c r="AJ285" s="1">
        <v>2</v>
      </c>
      <c r="AN285" s="1">
        <v>2</v>
      </c>
    </row>
    <row r="286" spans="1:40">
      <c r="A286" s="1" t="s">
        <v>40</v>
      </c>
      <c r="B286" s="1">
        <v>60</v>
      </c>
      <c r="C286" s="1">
        <v>2010</v>
      </c>
      <c r="D286" s="2">
        <v>40351.329861111109</v>
      </c>
      <c r="E286" s="2">
        <v>40351.8125</v>
      </c>
      <c r="F286" s="1">
        <v>11.583333333333334</v>
      </c>
      <c r="G286" s="1">
        <v>8.3333333333333329E-2</v>
      </c>
      <c r="H286" s="1">
        <v>9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5</v>
      </c>
      <c r="T286" s="1">
        <v>4</v>
      </c>
    </row>
    <row r="287" spans="1:40">
      <c r="A287" s="1" t="s">
        <v>40</v>
      </c>
      <c r="B287" s="1">
        <v>60</v>
      </c>
      <c r="C287" s="1">
        <v>2010</v>
      </c>
      <c r="D287" s="2">
        <v>40351.8125</v>
      </c>
      <c r="E287" s="2">
        <v>40352.315972222219</v>
      </c>
      <c r="F287" s="1">
        <v>12.083333333333334</v>
      </c>
      <c r="G287" s="1">
        <v>0</v>
      </c>
      <c r="H287" s="1">
        <v>46</v>
      </c>
      <c r="I287" s="1">
        <v>0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10</v>
      </c>
      <c r="T287" s="1">
        <v>36</v>
      </c>
      <c r="AC287" s="1">
        <v>1</v>
      </c>
      <c r="AE287" s="1">
        <v>1</v>
      </c>
    </row>
    <row r="288" spans="1:40">
      <c r="A288" s="1" t="s">
        <v>40</v>
      </c>
      <c r="B288" s="1">
        <v>60</v>
      </c>
      <c r="C288" s="1">
        <v>2010</v>
      </c>
      <c r="D288" s="2">
        <v>40352.315972222219</v>
      </c>
      <c r="E288" s="2">
        <v>40352.8125</v>
      </c>
      <c r="F288" s="1">
        <v>11.916666666666666</v>
      </c>
      <c r="G288" s="1">
        <v>0</v>
      </c>
      <c r="H288" s="1">
        <v>15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</v>
      </c>
      <c r="P288" s="1">
        <v>0</v>
      </c>
      <c r="Q288" s="1">
        <v>1</v>
      </c>
      <c r="R288" s="1">
        <v>3</v>
      </c>
      <c r="T288" s="1">
        <v>12</v>
      </c>
      <c r="Y288" s="1">
        <v>1</v>
      </c>
      <c r="AG288" s="1">
        <v>1</v>
      </c>
      <c r="AI288" s="1">
        <v>2</v>
      </c>
    </row>
    <row r="289" spans="1:40">
      <c r="A289" s="1" t="s">
        <v>40</v>
      </c>
      <c r="B289" s="1">
        <v>60</v>
      </c>
      <c r="C289" s="1">
        <v>2010</v>
      </c>
      <c r="D289" s="2">
        <v>40352.815972222219</v>
      </c>
      <c r="E289" s="2">
        <v>40353.326388888891</v>
      </c>
      <c r="F289" s="1">
        <v>12.25</v>
      </c>
      <c r="G289" s="1">
        <v>8.3333333333333329E-2</v>
      </c>
      <c r="H289" s="1">
        <v>78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  <c r="R289" s="1">
        <v>10</v>
      </c>
      <c r="T289" s="1">
        <v>68</v>
      </c>
      <c r="Y289" s="1">
        <v>2</v>
      </c>
      <c r="AG289" s="1">
        <v>1</v>
      </c>
      <c r="AI289" s="1">
        <v>1</v>
      </c>
    </row>
    <row r="290" spans="1:40">
      <c r="A290" s="1" t="s">
        <v>40</v>
      </c>
      <c r="B290" s="1">
        <v>60</v>
      </c>
      <c r="C290" s="1">
        <v>2010</v>
      </c>
      <c r="D290" s="2">
        <v>40353.329861111109</v>
      </c>
      <c r="E290" s="2">
        <v>40353.833333333336</v>
      </c>
      <c r="F290" s="1">
        <v>12.083333333333334</v>
      </c>
      <c r="G290" s="1">
        <v>8.3333333333333329E-2</v>
      </c>
      <c r="H290" s="1">
        <v>31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</v>
      </c>
      <c r="P290" s="1">
        <v>0</v>
      </c>
      <c r="Q290" s="1">
        <v>0</v>
      </c>
      <c r="R290" s="1">
        <v>2</v>
      </c>
      <c r="T290" s="1">
        <v>29</v>
      </c>
      <c r="Y290" s="1">
        <v>1</v>
      </c>
      <c r="AI290" s="1">
        <v>2</v>
      </c>
      <c r="AN290" s="1">
        <v>1</v>
      </c>
    </row>
    <row r="291" spans="1:40">
      <c r="A291" s="1" t="s">
        <v>40</v>
      </c>
      <c r="B291" s="1">
        <v>60</v>
      </c>
      <c r="C291" s="1">
        <v>2010</v>
      </c>
      <c r="D291" s="2">
        <v>40353.833333333336</v>
      </c>
      <c r="E291" s="2">
        <v>40354.340277777781</v>
      </c>
      <c r="F291" s="1">
        <v>12.166666666666666</v>
      </c>
      <c r="G291" s="1">
        <v>0</v>
      </c>
      <c r="H291" s="1">
        <v>52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8</v>
      </c>
      <c r="T291" s="1">
        <v>44</v>
      </c>
      <c r="Y291" s="1">
        <v>1</v>
      </c>
    </row>
    <row r="292" spans="1:40">
      <c r="A292" s="1" t="s">
        <v>40</v>
      </c>
      <c r="B292" s="1">
        <v>60</v>
      </c>
      <c r="C292" s="1">
        <v>2010</v>
      </c>
      <c r="D292" s="2">
        <v>40354.9375</v>
      </c>
      <c r="E292" s="2">
        <v>40355.340277777781</v>
      </c>
      <c r="F292" s="1">
        <v>9.6666666666666661</v>
      </c>
      <c r="G292" s="1">
        <v>14.333333333333334</v>
      </c>
      <c r="H292" s="1">
        <v>30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">
        <v>7</v>
      </c>
      <c r="T292" s="1">
        <v>23</v>
      </c>
      <c r="Y292" s="1">
        <v>4</v>
      </c>
      <c r="AI292" s="1">
        <v>1</v>
      </c>
      <c r="AJ292" s="1">
        <v>1</v>
      </c>
    </row>
    <row r="293" spans="1:40">
      <c r="A293" s="1" t="s">
        <v>40</v>
      </c>
      <c r="B293" s="1">
        <v>60</v>
      </c>
      <c r="C293" s="1">
        <v>2010</v>
      </c>
      <c r="D293" s="2">
        <v>40355.34375</v>
      </c>
      <c r="E293" s="2">
        <v>40355.78125</v>
      </c>
      <c r="F293" s="1">
        <v>10.5</v>
      </c>
      <c r="G293" s="1">
        <v>8.3333333333333329E-2</v>
      </c>
      <c r="H293" s="1">
        <v>11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T293" s="1">
        <v>10</v>
      </c>
    </row>
    <row r="294" spans="1:40">
      <c r="A294" s="1" t="s">
        <v>40</v>
      </c>
      <c r="B294" s="1">
        <v>60</v>
      </c>
      <c r="C294" s="1">
        <v>2010</v>
      </c>
      <c r="D294" s="2">
        <v>40355.78125</v>
      </c>
      <c r="E294" s="2">
        <v>40356.333333333336</v>
      </c>
      <c r="F294" s="1">
        <v>13.25</v>
      </c>
      <c r="G294" s="1">
        <v>0</v>
      </c>
      <c r="H294" s="1">
        <v>24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6</v>
      </c>
      <c r="T294" s="1">
        <v>18</v>
      </c>
      <c r="Y294" s="1">
        <v>1</v>
      </c>
    </row>
    <row r="295" spans="1:40">
      <c r="A295" s="1" t="s">
        <v>40</v>
      </c>
      <c r="B295" s="1">
        <v>60</v>
      </c>
      <c r="C295" s="1">
        <v>2010</v>
      </c>
      <c r="D295" s="2">
        <v>40356.354166666664</v>
      </c>
      <c r="E295" s="2">
        <v>40356.833333333336</v>
      </c>
      <c r="F295" s="1">
        <v>11.5</v>
      </c>
      <c r="G295" s="1">
        <v>0.5</v>
      </c>
      <c r="H295" s="1">
        <v>5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T295" s="1">
        <v>4</v>
      </c>
      <c r="AC295" s="1">
        <v>1</v>
      </c>
    </row>
    <row r="296" spans="1:40">
      <c r="A296" s="1" t="s">
        <v>40</v>
      </c>
      <c r="B296" s="1">
        <v>60</v>
      </c>
      <c r="C296" s="1">
        <v>2010</v>
      </c>
      <c r="D296" s="2">
        <v>40356.833333333336</v>
      </c>
      <c r="E296" s="2">
        <v>40357.315972222219</v>
      </c>
      <c r="F296" s="1">
        <v>11.583333333333334</v>
      </c>
      <c r="G296" s="1">
        <v>0</v>
      </c>
      <c r="H296" s="1">
        <v>32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</v>
      </c>
      <c r="P296" s="1">
        <v>0</v>
      </c>
      <c r="Q296" s="1">
        <v>0</v>
      </c>
      <c r="R296" s="1">
        <v>2</v>
      </c>
      <c r="T296" s="1">
        <v>30</v>
      </c>
      <c r="Y296" s="1">
        <v>1</v>
      </c>
      <c r="AI296" s="1">
        <v>2</v>
      </c>
      <c r="AN296" s="1">
        <v>2</v>
      </c>
    </row>
    <row r="297" spans="1:40">
      <c r="A297" s="1" t="s">
        <v>40</v>
      </c>
      <c r="B297" s="1">
        <v>60</v>
      </c>
      <c r="C297" s="1">
        <v>2010</v>
      </c>
      <c r="D297" s="2">
        <v>40357.319444444445</v>
      </c>
      <c r="E297" s="2">
        <v>40357.84375</v>
      </c>
      <c r="F297" s="1">
        <v>12.583333333333334</v>
      </c>
      <c r="G297" s="1">
        <v>8.3333333333333329E-2</v>
      </c>
      <c r="H297" s="1">
        <v>27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6</v>
      </c>
      <c r="T297" s="1">
        <v>21</v>
      </c>
    </row>
    <row r="298" spans="1:40">
      <c r="A298" s="1" t="s">
        <v>40</v>
      </c>
      <c r="B298" s="1">
        <v>60</v>
      </c>
      <c r="C298" s="1">
        <v>2010</v>
      </c>
      <c r="D298" s="2">
        <v>40357.84375</v>
      </c>
      <c r="E298" s="2">
        <v>40358.375</v>
      </c>
      <c r="F298" s="1">
        <v>12.75</v>
      </c>
      <c r="G298" s="1">
        <v>0</v>
      </c>
      <c r="H298" s="1">
        <v>43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7</v>
      </c>
      <c r="T298" s="1">
        <v>36</v>
      </c>
      <c r="AJ298" s="1">
        <v>1</v>
      </c>
    </row>
    <row r="299" spans="1:40">
      <c r="A299" s="1" t="s">
        <v>40</v>
      </c>
      <c r="B299" s="1">
        <v>60</v>
      </c>
      <c r="C299" s="1">
        <v>2010</v>
      </c>
      <c r="D299" s="2">
        <v>40358.378472222219</v>
      </c>
      <c r="E299" s="2">
        <v>40358.75</v>
      </c>
      <c r="F299" s="1">
        <v>8.9166666666666661</v>
      </c>
      <c r="G299" s="1">
        <v>8.3333333333333329E-2</v>
      </c>
      <c r="H299" s="1">
        <v>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T299" s="1">
        <v>5</v>
      </c>
    </row>
    <row r="300" spans="1:40">
      <c r="A300" s="1" t="s">
        <v>40</v>
      </c>
      <c r="B300" s="1">
        <v>60</v>
      </c>
      <c r="C300" s="1">
        <v>2010</v>
      </c>
      <c r="D300" s="2">
        <v>40358.75</v>
      </c>
      <c r="E300" s="2">
        <v>40359.270833333336</v>
      </c>
      <c r="F300" s="1">
        <v>12.5</v>
      </c>
      <c r="G300" s="1">
        <v>0</v>
      </c>
      <c r="H300" s="1">
        <v>34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4</v>
      </c>
      <c r="T300" s="1">
        <v>30</v>
      </c>
      <c r="AG300" s="1">
        <v>1</v>
      </c>
    </row>
    <row r="301" spans="1:40">
      <c r="A301" s="1" t="s">
        <v>40</v>
      </c>
      <c r="B301" s="1">
        <v>60</v>
      </c>
      <c r="C301" s="1">
        <v>2010</v>
      </c>
      <c r="D301" s="2">
        <v>40359.270833333336</v>
      </c>
      <c r="E301" s="2">
        <v>40359.71875</v>
      </c>
      <c r="F301" s="1">
        <v>10.75</v>
      </c>
      <c r="G301" s="1">
        <v>0</v>
      </c>
      <c r="H301" s="1">
        <v>18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2</v>
      </c>
      <c r="T301" s="1">
        <v>16</v>
      </c>
    </row>
    <row r="302" spans="1:40">
      <c r="A302" s="1" t="s">
        <v>40</v>
      </c>
      <c r="B302" s="1">
        <v>60</v>
      </c>
      <c r="C302" s="1">
        <v>2010</v>
      </c>
      <c r="D302" s="2">
        <v>40359.71875</v>
      </c>
      <c r="E302" s="2">
        <v>40360.375</v>
      </c>
      <c r="F302" s="1">
        <v>15.75</v>
      </c>
      <c r="G302" s="1">
        <v>0</v>
      </c>
      <c r="H302" s="1">
        <v>64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18</v>
      </c>
      <c r="T302" s="1">
        <v>46</v>
      </c>
      <c r="AI302" s="1">
        <v>1</v>
      </c>
    </row>
    <row r="303" spans="1:40">
      <c r="A303" s="1" t="s">
        <v>40</v>
      </c>
      <c r="B303" s="1">
        <v>60</v>
      </c>
      <c r="C303" s="1">
        <v>2010</v>
      </c>
      <c r="D303" s="2">
        <v>40360.378472222219</v>
      </c>
      <c r="E303" s="2">
        <v>40360.6875</v>
      </c>
      <c r="F303" s="1">
        <v>7.416666666666667</v>
      </c>
      <c r="G303" s="1">
        <v>8.3333333333333329E-2</v>
      </c>
      <c r="H303" s="1">
        <v>11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T303" s="1">
        <v>10</v>
      </c>
    </row>
    <row r="304" spans="1:40">
      <c r="A304" s="1" t="s">
        <v>40</v>
      </c>
      <c r="B304" s="1">
        <v>60</v>
      </c>
      <c r="C304" s="1">
        <v>2010</v>
      </c>
      <c r="D304" s="2">
        <v>40360.6875</v>
      </c>
      <c r="E304" s="2">
        <v>40361.177083333336</v>
      </c>
      <c r="F304" s="1">
        <v>11.75</v>
      </c>
      <c r="G304" s="1">
        <v>0</v>
      </c>
      <c r="H304" s="1">
        <v>69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15</v>
      </c>
      <c r="T304" s="1">
        <v>54</v>
      </c>
      <c r="AI304" s="1">
        <v>1</v>
      </c>
      <c r="AN304" s="1">
        <v>1</v>
      </c>
    </row>
    <row r="305" spans="1:40">
      <c r="A305" s="1" t="s">
        <v>40</v>
      </c>
      <c r="B305" s="1">
        <v>60</v>
      </c>
      <c r="C305" s="1">
        <v>2010</v>
      </c>
      <c r="D305" s="2">
        <v>40361.180555555555</v>
      </c>
      <c r="E305" s="2">
        <v>40361.854166666664</v>
      </c>
      <c r="F305" s="1">
        <v>16.166666666666668</v>
      </c>
      <c r="G305" s="1">
        <v>8.3333333333333329E-2</v>
      </c>
      <c r="H305" s="1">
        <v>7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T305" s="1">
        <v>6</v>
      </c>
    </row>
    <row r="306" spans="1:40">
      <c r="A306" s="1" t="s">
        <v>40</v>
      </c>
      <c r="B306" s="1">
        <v>60</v>
      </c>
      <c r="C306" s="1">
        <v>2010</v>
      </c>
      <c r="D306" s="2">
        <v>40361.854166666664</v>
      </c>
      <c r="E306" s="2">
        <v>40362.184027777781</v>
      </c>
      <c r="F306" s="1">
        <v>7.916666666666667</v>
      </c>
      <c r="G306" s="1">
        <v>0</v>
      </c>
      <c r="H306" s="1">
        <v>41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13</v>
      </c>
      <c r="T306" s="1">
        <v>28</v>
      </c>
      <c r="Y306" s="1">
        <v>1</v>
      </c>
    </row>
    <row r="307" spans="1:40">
      <c r="A307" s="1" t="s">
        <v>40</v>
      </c>
      <c r="B307" s="1">
        <v>60</v>
      </c>
      <c r="C307" s="1">
        <v>2010</v>
      </c>
      <c r="D307" s="2">
        <v>40362.1875</v>
      </c>
      <c r="E307" s="2">
        <v>40362.833333333336</v>
      </c>
      <c r="F307" s="1">
        <v>15.5</v>
      </c>
      <c r="G307" s="1">
        <v>8.3333333333333329E-2</v>
      </c>
      <c r="H307" s="1">
        <v>5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T307" s="1">
        <v>5</v>
      </c>
      <c r="AC307" s="1">
        <v>1</v>
      </c>
    </row>
    <row r="308" spans="1:40">
      <c r="A308" s="1" t="s">
        <v>40</v>
      </c>
      <c r="B308" s="1">
        <v>60</v>
      </c>
      <c r="C308" s="1">
        <v>2010</v>
      </c>
      <c r="D308" s="2">
        <v>40362.833333333336</v>
      </c>
      <c r="E308" s="2">
        <v>40363.354166666664</v>
      </c>
      <c r="F308" s="1">
        <v>12.5</v>
      </c>
      <c r="G308" s="1">
        <v>0</v>
      </c>
      <c r="H308" s="1">
        <v>39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3</v>
      </c>
      <c r="P308" s="1">
        <v>0</v>
      </c>
      <c r="Q308" s="1">
        <v>0</v>
      </c>
      <c r="R308" s="1">
        <v>9</v>
      </c>
      <c r="T308" s="1">
        <v>30</v>
      </c>
      <c r="Y308" s="1">
        <v>1</v>
      </c>
      <c r="AI308" s="1">
        <v>3</v>
      </c>
      <c r="AN308" s="1">
        <v>1</v>
      </c>
    </row>
    <row r="309" spans="1:40">
      <c r="A309" s="1" t="s">
        <v>40</v>
      </c>
      <c r="B309" s="1">
        <v>60</v>
      </c>
      <c r="C309" s="1">
        <v>2010</v>
      </c>
      <c r="D309" s="2">
        <v>40363.354166666664</v>
      </c>
      <c r="E309" s="2">
        <v>40363.916666666664</v>
      </c>
      <c r="F309" s="1">
        <v>13.5</v>
      </c>
      <c r="G309" s="1">
        <v>0</v>
      </c>
      <c r="H309" s="1">
        <v>12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4</v>
      </c>
      <c r="T309" s="1">
        <v>8</v>
      </c>
      <c r="AI309" s="1">
        <v>1</v>
      </c>
    </row>
    <row r="310" spans="1:40">
      <c r="A310" s="1" t="s">
        <v>40</v>
      </c>
      <c r="B310" s="1">
        <v>60</v>
      </c>
      <c r="C310" s="1">
        <v>2010</v>
      </c>
      <c r="D310" s="2">
        <v>40363.916666666664</v>
      </c>
      <c r="E310" s="2">
        <v>40364.222222222219</v>
      </c>
      <c r="F310" s="1">
        <v>7.333333333333333</v>
      </c>
      <c r="G310" s="1">
        <v>0</v>
      </c>
      <c r="H310" s="1">
        <v>39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3</v>
      </c>
      <c r="P310" s="1">
        <v>0</v>
      </c>
      <c r="Q310" s="1">
        <v>2</v>
      </c>
      <c r="R310" s="1">
        <v>16</v>
      </c>
      <c r="T310" s="1">
        <v>23</v>
      </c>
      <c r="AG310" s="1">
        <v>2</v>
      </c>
      <c r="AI310" s="1">
        <v>3</v>
      </c>
      <c r="AN310" s="1">
        <v>2</v>
      </c>
    </row>
    <row r="311" spans="1:40">
      <c r="A311" s="1" t="s">
        <v>40</v>
      </c>
      <c r="B311" s="1">
        <v>60</v>
      </c>
      <c r="C311" s="1">
        <v>2010</v>
      </c>
      <c r="D311" s="2">
        <v>40364.225694444445</v>
      </c>
      <c r="E311" s="2">
        <v>40364.895833333336</v>
      </c>
      <c r="F311" s="1">
        <v>16.083333333333332</v>
      </c>
      <c r="G311" s="1">
        <v>8.3333333333333329E-2</v>
      </c>
      <c r="H311" s="1">
        <v>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3</v>
      </c>
      <c r="T311" s="1">
        <v>3</v>
      </c>
    </row>
    <row r="312" spans="1:40">
      <c r="A312" s="1" t="s">
        <v>40</v>
      </c>
      <c r="B312" s="1">
        <v>60</v>
      </c>
      <c r="C312" s="1">
        <v>2010</v>
      </c>
      <c r="D312" s="2">
        <v>40364.895833333336</v>
      </c>
      <c r="E312" s="2">
        <v>40365.375</v>
      </c>
      <c r="F312" s="1">
        <v>11.5</v>
      </c>
      <c r="G312" s="1">
        <v>0</v>
      </c>
      <c r="H312" s="1">
        <v>48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16</v>
      </c>
      <c r="T312" s="1">
        <v>32</v>
      </c>
    </row>
    <row r="313" spans="1:40">
      <c r="A313" s="1" t="s">
        <v>40</v>
      </c>
      <c r="B313" s="1">
        <v>60</v>
      </c>
      <c r="C313" s="1">
        <v>2010</v>
      </c>
      <c r="D313" s="2">
        <v>40365.378472222219</v>
      </c>
      <c r="E313" s="2">
        <v>40365.8125</v>
      </c>
      <c r="F313" s="1">
        <v>10.416666666666666</v>
      </c>
      <c r="G313" s="1">
        <v>8.3333333333333329E-2</v>
      </c>
      <c r="H313" s="1">
        <v>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</v>
      </c>
      <c r="T313" s="1">
        <v>2</v>
      </c>
    </row>
    <row r="314" spans="1:40">
      <c r="A314" s="1" t="s">
        <v>40</v>
      </c>
      <c r="B314" s="1">
        <v>60</v>
      </c>
      <c r="C314" s="1">
        <v>2010</v>
      </c>
      <c r="D314" s="2">
        <v>40365.8125</v>
      </c>
      <c r="E314" s="2">
        <v>40366.354166666664</v>
      </c>
      <c r="F314" s="1">
        <v>13</v>
      </c>
      <c r="G314" s="1">
        <v>0</v>
      </c>
      <c r="H314" s="1">
        <v>23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5</v>
      </c>
      <c r="T314" s="1">
        <v>18</v>
      </c>
      <c r="Y314" s="1">
        <v>2</v>
      </c>
    </row>
    <row r="315" spans="1:40">
      <c r="A315" s="1" t="s">
        <v>40</v>
      </c>
      <c r="B315" s="1">
        <v>60</v>
      </c>
      <c r="C315" s="1">
        <v>2010</v>
      </c>
      <c r="D315" s="2">
        <v>40366.385416666664</v>
      </c>
      <c r="E315" s="2">
        <v>40366.833333333336</v>
      </c>
      <c r="F315" s="1">
        <v>10.75</v>
      </c>
      <c r="G315" s="1">
        <v>0.75</v>
      </c>
      <c r="H315" s="1">
        <v>6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T315" s="1">
        <v>5</v>
      </c>
    </row>
    <row r="316" spans="1:40">
      <c r="A316" s="1" t="s">
        <v>40</v>
      </c>
      <c r="B316" s="1">
        <v>60</v>
      </c>
      <c r="C316" s="1">
        <v>2010</v>
      </c>
      <c r="D316" s="2">
        <v>40366.833333333336</v>
      </c>
      <c r="E316" s="2">
        <v>40367.322916666664</v>
      </c>
      <c r="F316" s="1">
        <v>11.75</v>
      </c>
      <c r="G316" s="1">
        <v>0</v>
      </c>
      <c r="H316" s="1">
        <v>32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3</v>
      </c>
      <c r="P316" s="1">
        <v>1</v>
      </c>
      <c r="Q316" s="1">
        <v>0</v>
      </c>
      <c r="R316" s="1">
        <v>7</v>
      </c>
      <c r="T316" s="1">
        <v>25</v>
      </c>
      <c r="AI316" s="1">
        <v>3</v>
      </c>
      <c r="AJ316" s="1">
        <v>1</v>
      </c>
    </row>
    <row r="317" spans="1:40">
      <c r="A317" s="1" t="s">
        <v>40</v>
      </c>
      <c r="B317" s="1">
        <v>60</v>
      </c>
      <c r="C317" s="1">
        <v>2010</v>
      </c>
      <c r="D317" s="2">
        <v>40367.326388888891</v>
      </c>
      <c r="E317" s="2">
        <v>40368.333333333336</v>
      </c>
      <c r="F317" s="1">
        <v>24.166666666666668</v>
      </c>
      <c r="G317" s="1">
        <v>8.3333333333333329E-2</v>
      </c>
      <c r="H317" s="1">
        <v>39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3</v>
      </c>
      <c r="P317" s="1">
        <v>0</v>
      </c>
      <c r="Q317" s="1">
        <v>1</v>
      </c>
      <c r="R317" s="1">
        <v>10</v>
      </c>
      <c r="T317" s="1">
        <v>29</v>
      </c>
      <c r="AG317" s="1">
        <v>1</v>
      </c>
      <c r="AI317" s="1">
        <v>3</v>
      </c>
    </row>
    <row r="318" spans="1:40">
      <c r="A318" s="1" t="s">
        <v>40</v>
      </c>
      <c r="B318" s="1">
        <v>60</v>
      </c>
      <c r="C318" s="1">
        <v>2010</v>
      </c>
      <c r="D318" s="2">
        <v>40368.336805555555</v>
      </c>
      <c r="E318" s="2">
        <v>40368.805555555555</v>
      </c>
      <c r="F318" s="1">
        <v>11.25</v>
      </c>
      <c r="G318" s="1">
        <v>8.3333333333333329E-2</v>
      </c>
      <c r="H318" s="1">
        <v>10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0</v>
      </c>
      <c r="Q318" s="1">
        <v>0</v>
      </c>
      <c r="R318" s="1">
        <v>2</v>
      </c>
      <c r="T318" s="1">
        <v>8</v>
      </c>
    </row>
    <row r="319" spans="1:40">
      <c r="A319" s="1" t="s">
        <v>40</v>
      </c>
      <c r="B319" s="1">
        <v>60</v>
      </c>
      <c r="C319" s="1">
        <v>2010</v>
      </c>
      <c r="D319" s="2">
        <v>40368.805555555555</v>
      </c>
      <c r="E319" s="2">
        <v>40369.333333333336</v>
      </c>
      <c r="F319" s="1">
        <v>12.666666666666666</v>
      </c>
      <c r="G319" s="1">
        <v>0</v>
      </c>
      <c r="H319" s="1">
        <v>19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1</v>
      </c>
      <c r="R319" s="1">
        <v>10</v>
      </c>
      <c r="T319" s="1">
        <v>9</v>
      </c>
      <c r="AG319" s="1">
        <v>1</v>
      </c>
      <c r="AI319" s="1">
        <v>1</v>
      </c>
    </row>
    <row r="320" spans="1:40">
      <c r="A320" s="1" t="s">
        <v>40</v>
      </c>
      <c r="B320" s="1">
        <v>60</v>
      </c>
      <c r="C320" s="1">
        <v>2010</v>
      </c>
      <c r="D320" s="2">
        <v>40369.333333333336</v>
      </c>
      <c r="E320" s="2">
        <v>40369.833333333336</v>
      </c>
      <c r="F320" s="1">
        <v>12</v>
      </c>
      <c r="G320" s="1">
        <v>0</v>
      </c>
      <c r="H320" s="1">
        <v>3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1</v>
      </c>
      <c r="T320" s="1">
        <v>2</v>
      </c>
      <c r="AI320" s="1">
        <v>1</v>
      </c>
    </row>
    <row r="321" spans="1:40">
      <c r="A321" s="1" t="s">
        <v>40</v>
      </c>
      <c r="B321" s="1">
        <v>60</v>
      </c>
      <c r="C321" s="1">
        <v>2010</v>
      </c>
      <c r="D321" s="2">
        <v>40369.833333333336</v>
      </c>
      <c r="E321" s="2">
        <v>40370.333333333336</v>
      </c>
      <c r="F321" s="1">
        <v>12</v>
      </c>
      <c r="G321" s="1">
        <v>0</v>
      </c>
      <c r="H321" s="1">
        <v>22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5</v>
      </c>
      <c r="T321" s="1">
        <v>17</v>
      </c>
    </row>
    <row r="322" spans="1:40">
      <c r="A322" s="1" t="s">
        <v>40</v>
      </c>
      <c r="B322" s="1">
        <v>60</v>
      </c>
      <c r="C322" s="1">
        <v>2010</v>
      </c>
      <c r="D322" s="2">
        <v>40370.333333333336</v>
      </c>
      <c r="E322" s="2">
        <v>40370.833333333336</v>
      </c>
      <c r="F322" s="1">
        <v>12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40">
      <c r="A323" s="1" t="s">
        <v>40</v>
      </c>
      <c r="B323" s="1">
        <v>60</v>
      </c>
      <c r="C323" s="1">
        <v>2010</v>
      </c>
      <c r="D323" s="2">
        <v>40372.322916666664</v>
      </c>
      <c r="E323" s="2">
        <v>40372.854166666664</v>
      </c>
      <c r="F323" s="1">
        <v>12.75</v>
      </c>
      <c r="G323" s="1">
        <v>35.75</v>
      </c>
      <c r="H323" s="1">
        <v>10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</v>
      </c>
      <c r="T323" s="1">
        <v>8</v>
      </c>
    </row>
    <row r="324" spans="1:40">
      <c r="A324" s="1" t="s">
        <v>40</v>
      </c>
      <c r="B324" s="1">
        <v>60</v>
      </c>
      <c r="C324" s="1">
        <v>2010</v>
      </c>
      <c r="D324" s="2">
        <v>40372.854166666664</v>
      </c>
      <c r="E324" s="2">
        <v>40373.333333333336</v>
      </c>
      <c r="F324" s="1">
        <v>11.5</v>
      </c>
      <c r="G324" s="1">
        <v>0</v>
      </c>
      <c r="H324" s="1">
        <v>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0</v>
      </c>
      <c r="Q324" s="1">
        <v>0</v>
      </c>
      <c r="R324" s="1">
        <v>3</v>
      </c>
      <c r="T324" s="1">
        <v>2</v>
      </c>
      <c r="AI324" s="1">
        <v>2</v>
      </c>
    </row>
    <row r="325" spans="1:40">
      <c r="A325" s="1" t="s">
        <v>40</v>
      </c>
      <c r="B325" s="1">
        <v>60</v>
      </c>
      <c r="C325" s="1">
        <v>2010</v>
      </c>
      <c r="D325" s="2">
        <v>40373.333333333336</v>
      </c>
      <c r="E325" s="2">
        <v>40373.875</v>
      </c>
      <c r="F325" s="1">
        <v>13</v>
      </c>
      <c r="G325" s="1">
        <v>0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T325" s="1">
        <v>2</v>
      </c>
    </row>
    <row r="326" spans="1:40">
      <c r="A326" s="1" t="s">
        <v>40</v>
      </c>
      <c r="B326" s="1">
        <v>60</v>
      </c>
      <c r="C326" s="1">
        <v>2010</v>
      </c>
      <c r="D326" s="2">
        <v>40373.875</v>
      </c>
      <c r="E326" s="2">
        <v>40374.333333333336</v>
      </c>
      <c r="F326" s="1">
        <v>11</v>
      </c>
      <c r="G326" s="1">
        <v>0</v>
      </c>
      <c r="H326" s="1">
        <v>3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  <c r="T326" s="1">
        <v>2</v>
      </c>
      <c r="AI326" s="1">
        <v>1</v>
      </c>
    </row>
    <row r="327" spans="1:40">
      <c r="A327" s="1" t="s">
        <v>40</v>
      </c>
      <c r="B327" s="1">
        <v>60</v>
      </c>
      <c r="C327" s="1">
        <v>2010</v>
      </c>
      <c r="D327" s="2">
        <v>40374.333333333336</v>
      </c>
      <c r="E327" s="2">
        <v>40374.854166666664</v>
      </c>
      <c r="F327" s="1">
        <v>12.5</v>
      </c>
      <c r="G327" s="1">
        <v>0</v>
      </c>
      <c r="H327" s="1">
        <v>3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T327" s="1">
        <v>2</v>
      </c>
    </row>
    <row r="328" spans="1:40">
      <c r="A328" s="1" t="s">
        <v>40</v>
      </c>
      <c r="B328" s="1">
        <v>60</v>
      </c>
      <c r="C328" s="1">
        <v>2010</v>
      </c>
      <c r="D328" s="2">
        <v>40374.854166666664</v>
      </c>
      <c r="E328" s="2">
        <v>40375.333333333336</v>
      </c>
      <c r="F328" s="1">
        <v>11.5</v>
      </c>
      <c r="G328" s="1">
        <v>0</v>
      </c>
      <c r="H328" s="1">
        <v>7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5</v>
      </c>
      <c r="T328" s="1">
        <v>2</v>
      </c>
    </row>
    <row r="329" spans="1:40">
      <c r="A329" s="1" t="s">
        <v>40</v>
      </c>
      <c r="B329" s="1">
        <v>60</v>
      </c>
      <c r="C329" s="1">
        <v>2010</v>
      </c>
      <c r="D329" s="2">
        <v>40375.333333333336</v>
      </c>
      <c r="E329" s="2">
        <v>40375.875</v>
      </c>
      <c r="F329" s="1">
        <v>13</v>
      </c>
      <c r="G329" s="1">
        <v>0</v>
      </c>
      <c r="H329" s="1">
        <v>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</v>
      </c>
      <c r="T329" s="1">
        <v>3</v>
      </c>
    </row>
    <row r="330" spans="1:40">
      <c r="A330" s="1" t="s">
        <v>40</v>
      </c>
      <c r="B330" s="1">
        <v>60</v>
      </c>
      <c r="C330" s="1">
        <v>2010</v>
      </c>
      <c r="D330" s="2">
        <v>40375.875</v>
      </c>
      <c r="E330" s="2">
        <v>40376.333333333336</v>
      </c>
      <c r="F330" s="1">
        <v>11</v>
      </c>
      <c r="G330" s="1">
        <v>0</v>
      </c>
      <c r="H330" s="1">
        <v>6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1</v>
      </c>
      <c r="T330" s="1">
        <v>5</v>
      </c>
      <c r="Y330" s="1">
        <v>1</v>
      </c>
      <c r="AI330" s="1">
        <v>1</v>
      </c>
    </row>
    <row r="331" spans="1:40">
      <c r="A331" s="1" t="s">
        <v>40</v>
      </c>
      <c r="B331" s="1">
        <v>60</v>
      </c>
      <c r="C331" s="1">
        <v>2010</v>
      </c>
      <c r="D331" s="2">
        <v>40376.336805555555</v>
      </c>
      <c r="E331" s="2">
        <v>40376.625</v>
      </c>
      <c r="F331" s="1">
        <v>6.916666666666667</v>
      </c>
      <c r="G331" s="1">
        <v>8.3333333333333329E-2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T331" s="1">
        <v>2</v>
      </c>
    </row>
    <row r="332" spans="1:40">
      <c r="A332" s="1" t="s">
        <v>40</v>
      </c>
      <c r="B332" s="1">
        <v>60</v>
      </c>
      <c r="C332" s="1">
        <v>2010</v>
      </c>
      <c r="D332" s="2">
        <v>40376.90625</v>
      </c>
      <c r="E332" s="2">
        <v>40377.333333333336</v>
      </c>
      <c r="F332" s="1">
        <v>10.25</v>
      </c>
      <c r="G332" s="1">
        <v>6.75</v>
      </c>
      <c r="H332" s="1">
        <v>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1</v>
      </c>
      <c r="R332" s="1">
        <v>4</v>
      </c>
      <c r="T332" s="1">
        <v>4</v>
      </c>
      <c r="AG332" s="1">
        <v>1</v>
      </c>
      <c r="AI332" s="1">
        <v>1</v>
      </c>
      <c r="AN332" s="1">
        <v>1</v>
      </c>
    </row>
    <row r="333" spans="1:40">
      <c r="A333" s="1" t="s">
        <v>40</v>
      </c>
      <c r="B333" s="1">
        <v>60</v>
      </c>
      <c r="C333" s="1">
        <v>2010</v>
      </c>
      <c r="D333" s="2">
        <v>40377.336805555555</v>
      </c>
      <c r="E333" s="2">
        <v>40377.708333333336</v>
      </c>
      <c r="F333" s="1">
        <v>8.9166666666666661</v>
      </c>
      <c r="G333" s="1">
        <v>8.3333333333333329E-2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T333" s="1">
        <v>1</v>
      </c>
    </row>
    <row r="334" spans="1:40">
      <c r="A334" s="1" t="s">
        <v>40</v>
      </c>
      <c r="B334" s="1">
        <v>60</v>
      </c>
      <c r="C334" s="1">
        <v>2010</v>
      </c>
      <c r="D334" s="2">
        <v>40377.708333333336</v>
      </c>
      <c r="E334" s="2">
        <v>40378.479166666664</v>
      </c>
      <c r="F334" s="1">
        <v>18.5</v>
      </c>
      <c r="G334" s="1">
        <v>0</v>
      </c>
      <c r="H334" s="1">
        <v>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0</v>
      </c>
      <c r="Q334" s="1">
        <v>0</v>
      </c>
      <c r="R334" s="1">
        <v>3</v>
      </c>
      <c r="T334" s="1">
        <v>1</v>
      </c>
      <c r="AI334" s="1">
        <v>2</v>
      </c>
    </row>
    <row r="335" spans="1:40">
      <c r="A335" s="1" t="s">
        <v>40</v>
      </c>
      <c r="B335" s="1">
        <v>60</v>
      </c>
      <c r="C335" s="1">
        <v>2010</v>
      </c>
      <c r="D335" s="2">
        <v>40378.895833333336</v>
      </c>
      <c r="E335" s="2">
        <v>40379.333333333336</v>
      </c>
      <c r="F335" s="1">
        <v>10.5</v>
      </c>
      <c r="G335" s="1">
        <v>10</v>
      </c>
      <c r="H335" s="1">
        <v>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T335" s="1">
        <v>3</v>
      </c>
      <c r="AI335" s="1">
        <v>1</v>
      </c>
    </row>
    <row r="336" spans="1:40">
      <c r="A336" s="1" t="s">
        <v>40</v>
      </c>
      <c r="B336" s="1">
        <v>60</v>
      </c>
      <c r="C336" s="1">
        <v>2010</v>
      </c>
      <c r="D336" s="2">
        <v>40379.336805555555</v>
      </c>
      <c r="E336" s="2">
        <v>40379.791666666664</v>
      </c>
      <c r="F336" s="1">
        <v>10.916666666666666</v>
      </c>
      <c r="G336" s="1">
        <v>8.3333333333333329E-2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2</v>
      </c>
    </row>
    <row r="337" spans="1:40">
      <c r="A337" s="1" t="s">
        <v>40</v>
      </c>
      <c r="B337" s="1">
        <v>60</v>
      </c>
      <c r="C337" s="1">
        <v>2010</v>
      </c>
      <c r="D337" s="2">
        <v>40379.791666666664</v>
      </c>
      <c r="E337" s="2">
        <v>40380.333333333336</v>
      </c>
      <c r="F337" s="1">
        <v>13</v>
      </c>
      <c r="G337" s="1">
        <v>0</v>
      </c>
      <c r="H337" s="1">
        <v>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</v>
      </c>
      <c r="P337" s="1">
        <v>0</v>
      </c>
      <c r="Q337" s="1">
        <v>0</v>
      </c>
      <c r="R337" s="1">
        <v>2</v>
      </c>
      <c r="T337" s="1">
        <v>3</v>
      </c>
      <c r="AI337" s="1">
        <v>2</v>
      </c>
      <c r="AN337" s="1">
        <v>1</v>
      </c>
    </row>
    <row r="338" spans="1:40">
      <c r="A338" s="1" t="s">
        <v>40</v>
      </c>
      <c r="B338" s="1">
        <v>60</v>
      </c>
      <c r="C338" s="1">
        <v>2010</v>
      </c>
      <c r="D338" s="2">
        <v>40380.336805555555</v>
      </c>
      <c r="E338" s="2">
        <v>40380.895833333336</v>
      </c>
      <c r="F338" s="1">
        <v>13.416666666666666</v>
      </c>
      <c r="G338" s="1">
        <v>8.3333333333333329E-2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T338" s="1">
        <v>1</v>
      </c>
    </row>
    <row r="339" spans="1:40">
      <c r="A339" s="1" t="s">
        <v>40</v>
      </c>
      <c r="B339" s="1">
        <v>60</v>
      </c>
      <c r="C339" s="1">
        <v>2010</v>
      </c>
      <c r="D339" s="2">
        <v>40380.895833333336</v>
      </c>
      <c r="E339" s="2">
        <v>40381.333333333336</v>
      </c>
      <c r="F339" s="1">
        <v>10.5</v>
      </c>
      <c r="G339" s="1">
        <v>0</v>
      </c>
      <c r="H339" s="1">
        <v>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3</v>
      </c>
      <c r="T339" s="1">
        <v>2</v>
      </c>
      <c r="AG339" s="1">
        <v>1</v>
      </c>
      <c r="AN339" s="1">
        <v>1</v>
      </c>
    </row>
    <row r="340" spans="1:40">
      <c r="A340" s="1" t="s">
        <v>40</v>
      </c>
      <c r="B340" s="1">
        <v>60</v>
      </c>
      <c r="C340" s="1">
        <v>2010</v>
      </c>
      <c r="D340" s="2">
        <v>40381.336805555555</v>
      </c>
      <c r="E340" s="2">
        <v>40381.802083333336</v>
      </c>
      <c r="F340" s="1">
        <v>11.166666666666666</v>
      </c>
      <c r="G340" s="1">
        <v>8.3333333333333329E-2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</row>
    <row r="341" spans="1:40">
      <c r="A341" s="1" t="s">
        <v>40</v>
      </c>
      <c r="B341" s="1">
        <v>60</v>
      </c>
      <c r="C341" s="1">
        <v>2010</v>
      </c>
      <c r="D341" s="2">
        <v>40381.802083333336</v>
      </c>
      <c r="E341" s="2">
        <v>40382.333333333336</v>
      </c>
      <c r="F341" s="1">
        <v>12.75</v>
      </c>
      <c r="G341" s="1">
        <v>0</v>
      </c>
      <c r="H341" s="1">
        <v>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</v>
      </c>
      <c r="T341" s="1">
        <v>2</v>
      </c>
    </row>
    <row r="342" spans="1:40">
      <c r="A342" s="1" t="s">
        <v>40</v>
      </c>
      <c r="B342" s="1">
        <v>60</v>
      </c>
      <c r="C342" s="1">
        <v>2010</v>
      </c>
      <c r="D342" s="2">
        <v>40382.336805555555</v>
      </c>
      <c r="E342" s="2">
        <v>40382.729166666664</v>
      </c>
      <c r="F342" s="1">
        <v>9.4166666666666661</v>
      </c>
      <c r="G342" s="1">
        <v>8.3333333333333329E-2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</row>
    <row r="343" spans="1:40">
      <c r="A343" s="1" t="s">
        <v>40</v>
      </c>
      <c r="B343" s="1">
        <v>60</v>
      </c>
      <c r="C343" s="1">
        <v>2010</v>
      </c>
      <c r="D343" s="2">
        <v>40382.729166666664</v>
      </c>
      <c r="E343" s="2">
        <v>40383.333333333336</v>
      </c>
      <c r="F343" s="1">
        <v>14.5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T343" s="1">
        <v>1</v>
      </c>
    </row>
    <row r="344" spans="1:40">
      <c r="A344" s="1" t="s">
        <v>40</v>
      </c>
      <c r="B344" s="1">
        <v>60</v>
      </c>
      <c r="C344" s="1">
        <v>2010</v>
      </c>
      <c r="D344" s="2">
        <v>40383.336805555555</v>
      </c>
      <c r="E344" s="2">
        <v>40383.729166666664</v>
      </c>
      <c r="F344" s="1">
        <v>9.4166666666666661</v>
      </c>
      <c r="G344" s="1">
        <v>8.3333333333333329E-2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40">
      <c r="A345" s="1" t="s">
        <v>40</v>
      </c>
      <c r="B345" s="1">
        <v>60</v>
      </c>
      <c r="C345" s="1">
        <v>2010</v>
      </c>
      <c r="D345" s="2">
        <v>40383.729166666664</v>
      </c>
      <c r="E345" s="2">
        <v>40384.395833333336</v>
      </c>
      <c r="F345" s="1">
        <v>16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1</v>
      </c>
      <c r="AI345" s="1">
        <v>1</v>
      </c>
    </row>
    <row r="346" spans="1:40">
      <c r="A346" s="1" t="s">
        <v>40</v>
      </c>
      <c r="B346" s="1">
        <v>60</v>
      </c>
      <c r="C346" s="1">
        <v>2010</v>
      </c>
      <c r="D346" s="2">
        <v>40384.854166666664</v>
      </c>
      <c r="E346" s="2">
        <v>40385.333333333336</v>
      </c>
      <c r="F346" s="1">
        <v>11.5</v>
      </c>
      <c r="G346" s="1">
        <v>11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40">
      <c r="A347" s="1" t="s">
        <v>40</v>
      </c>
      <c r="B347" s="1">
        <v>60</v>
      </c>
      <c r="C347" s="1">
        <v>2010</v>
      </c>
      <c r="D347" s="2">
        <v>40385.336805555555</v>
      </c>
      <c r="E347" s="2">
        <v>40385.75</v>
      </c>
      <c r="F347" s="1">
        <v>9.9166666666666661</v>
      </c>
      <c r="G347" s="1">
        <v>8.3333333333333329E-2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40">
      <c r="A348" s="1" t="s">
        <v>40</v>
      </c>
      <c r="B348" s="1">
        <v>60</v>
      </c>
      <c r="C348" s="1">
        <v>2010</v>
      </c>
      <c r="D348" s="2">
        <v>40385.75</v>
      </c>
      <c r="E348" s="2">
        <v>40386.333333333336</v>
      </c>
      <c r="F348" s="1">
        <v>14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</row>
    <row r="349" spans="1:40">
      <c r="A349" s="1" t="s">
        <v>40</v>
      </c>
      <c r="B349" s="1">
        <v>60</v>
      </c>
      <c r="C349" s="1">
        <v>2010</v>
      </c>
      <c r="D349" s="2">
        <v>40386.333333333336</v>
      </c>
      <c r="E349" s="2">
        <v>40386.75</v>
      </c>
      <c r="F349" s="1">
        <v>10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40">
      <c r="A350" s="1" t="s">
        <v>40</v>
      </c>
      <c r="B350" s="1">
        <v>60</v>
      </c>
      <c r="C350" s="1">
        <v>2010</v>
      </c>
      <c r="D350" s="2">
        <v>40386.75</v>
      </c>
      <c r="E350" s="2">
        <v>40387.3125</v>
      </c>
      <c r="F350" s="1">
        <v>13.5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3</v>
      </c>
      <c r="P350" s="1">
        <v>0</v>
      </c>
      <c r="Q350" s="1">
        <v>0</v>
      </c>
      <c r="R350" s="1">
        <v>1</v>
      </c>
      <c r="AI350" s="1">
        <v>3</v>
      </c>
    </row>
    <row r="351" spans="1:40">
      <c r="A351" s="1" t="s">
        <v>40</v>
      </c>
      <c r="B351" s="1">
        <v>60</v>
      </c>
      <c r="C351" s="1">
        <v>2010</v>
      </c>
      <c r="D351" s="2">
        <v>40387.315972222219</v>
      </c>
      <c r="E351" s="2">
        <v>40387.427083333336</v>
      </c>
      <c r="F351" s="1">
        <v>2.6666666666666665</v>
      </c>
      <c r="G351" s="1">
        <v>8.3333333333333329E-2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S701"/>
  <sheetViews>
    <sheetView workbookViewId="0">
      <pane ySplit="3" topLeftCell="A4" activePane="bottomLeft" state="frozen"/>
      <selection pane="bottomLeft" activeCell="H4" sqref="H4:H35"/>
    </sheetView>
  </sheetViews>
  <sheetFormatPr defaultRowHeight="12.75"/>
  <cols>
    <col min="1" max="1" width="11.140625" style="27" bestFit="1" customWidth="1"/>
    <col min="2" max="2" width="9.28515625" style="28" customWidth="1"/>
    <col min="3" max="3" width="11.85546875" customWidth="1"/>
    <col min="4" max="4" width="11.85546875" style="28" customWidth="1"/>
    <col min="5" max="5" width="11.85546875" customWidth="1"/>
    <col min="6" max="7" width="12.85546875" style="4" bestFit="1" customWidth="1"/>
  </cols>
  <sheetData>
    <row r="1" spans="1:35">
      <c r="A1" s="507" t="s">
        <v>47</v>
      </c>
      <c r="B1" s="508"/>
      <c r="C1" s="508"/>
      <c r="D1" s="509"/>
      <c r="E1" s="510" t="s">
        <v>48</v>
      </c>
      <c r="F1" s="511"/>
      <c r="G1" s="5" t="s">
        <v>49</v>
      </c>
      <c r="H1" s="6" t="s">
        <v>50</v>
      </c>
      <c r="I1" s="6"/>
      <c r="J1" s="25" t="s">
        <v>51</v>
      </c>
      <c r="K1" s="5" t="s">
        <v>49</v>
      </c>
      <c r="L1" s="6"/>
      <c r="M1" s="6"/>
      <c r="N1" s="12" t="s">
        <v>51</v>
      </c>
      <c r="O1" s="13" t="s">
        <v>49</v>
      </c>
      <c r="P1" s="6" t="s">
        <v>50</v>
      </c>
      <c r="Q1" s="6"/>
      <c r="R1" s="6"/>
      <c r="S1" s="6"/>
      <c r="T1" s="6" t="s">
        <v>51</v>
      </c>
      <c r="U1" s="7"/>
      <c r="V1" s="6" t="s">
        <v>51</v>
      </c>
      <c r="W1" s="5" t="s">
        <v>51</v>
      </c>
      <c r="X1" s="13" t="s">
        <v>59</v>
      </c>
      <c r="Y1" s="12" t="s">
        <v>50</v>
      </c>
      <c r="Z1" s="5" t="s">
        <v>49</v>
      </c>
      <c r="AA1" s="6" t="s">
        <v>50</v>
      </c>
      <c r="AB1" s="6" t="s">
        <v>51</v>
      </c>
      <c r="AC1" s="6"/>
      <c r="AD1" s="7"/>
      <c r="AE1" s="5" t="s">
        <v>51</v>
      </c>
      <c r="AF1" s="7"/>
      <c r="AG1" s="5" t="s">
        <v>51</v>
      </c>
      <c r="AH1" s="7"/>
      <c r="AI1" s="8" t="s">
        <v>51</v>
      </c>
    </row>
    <row r="2" spans="1:35">
      <c r="A2" s="503" t="s">
        <v>3</v>
      </c>
      <c r="B2" s="504"/>
      <c r="C2" s="505" t="s">
        <v>4</v>
      </c>
      <c r="D2" s="506"/>
      <c r="E2" s="9" t="s">
        <v>52</v>
      </c>
      <c r="F2" s="50" t="s">
        <v>53</v>
      </c>
      <c r="G2" s="5"/>
      <c r="H2" s="32"/>
      <c r="I2" s="11" t="s">
        <v>54</v>
      </c>
      <c r="J2" s="25"/>
      <c r="K2" s="5"/>
      <c r="L2" s="11" t="s">
        <v>54</v>
      </c>
      <c r="M2" s="11" t="s">
        <v>55</v>
      </c>
      <c r="N2" s="12"/>
      <c r="O2" s="13"/>
      <c r="P2" s="11" t="s">
        <v>56</v>
      </c>
      <c r="Q2" s="11" t="s">
        <v>57</v>
      </c>
      <c r="R2" s="11" t="s">
        <v>77</v>
      </c>
      <c r="S2" s="11" t="s">
        <v>75</v>
      </c>
      <c r="T2" s="11" t="s">
        <v>58</v>
      </c>
      <c r="U2" s="12" t="s">
        <v>59</v>
      </c>
      <c r="V2" s="6" t="s">
        <v>55</v>
      </c>
      <c r="W2" s="5" t="s">
        <v>55</v>
      </c>
      <c r="X2" s="13"/>
      <c r="Y2" s="12" t="s">
        <v>74</v>
      </c>
      <c r="Z2" s="5"/>
      <c r="AA2" s="11" t="s">
        <v>56</v>
      </c>
      <c r="AB2" s="24" t="s">
        <v>57</v>
      </c>
      <c r="AC2" s="11" t="s">
        <v>58</v>
      </c>
      <c r="AD2" s="12" t="s">
        <v>59</v>
      </c>
      <c r="AE2" s="13" t="s">
        <v>60</v>
      </c>
      <c r="AF2" s="12" t="s">
        <v>80</v>
      </c>
      <c r="AG2" s="13" t="s">
        <v>49</v>
      </c>
      <c r="AH2" s="12" t="s">
        <v>61</v>
      </c>
      <c r="AI2" s="14" t="s">
        <v>60</v>
      </c>
    </row>
    <row r="3" spans="1:35">
      <c r="A3" s="29" t="s">
        <v>82</v>
      </c>
      <c r="B3" s="30" t="s">
        <v>83</v>
      </c>
      <c r="C3" s="31" t="s">
        <v>4</v>
      </c>
      <c r="D3" s="30" t="s">
        <v>83</v>
      </c>
      <c r="E3" s="15" t="s">
        <v>5</v>
      </c>
      <c r="F3" s="51" t="s">
        <v>6</v>
      </c>
      <c r="G3" s="17">
        <v>10</v>
      </c>
      <c r="H3" s="324" t="s">
        <v>63</v>
      </c>
      <c r="I3" s="18" t="s">
        <v>62</v>
      </c>
      <c r="J3" s="19" t="s">
        <v>90</v>
      </c>
      <c r="K3" s="21" t="s">
        <v>401</v>
      </c>
      <c r="L3" s="18" t="s">
        <v>64</v>
      </c>
      <c r="M3" s="18" t="s">
        <v>73</v>
      </c>
      <c r="N3" s="22" t="s">
        <v>91</v>
      </c>
      <c r="O3" s="21" t="s">
        <v>11</v>
      </c>
      <c r="P3" s="18" t="s">
        <v>65</v>
      </c>
      <c r="Q3" s="18" t="s">
        <v>66</v>
      </c>
      <c r="R3" s="18" t="s">
        <v>78</v>
      </c>
      <c r="S3" s="18" t="s">
        <v>76</v>
      </c>
      <c r="T3" s="18" t="s">
        <v>67</v>
      </c>
      <c r="U3" s="20" t="s">
        <v>88</v>
      </c>
      <c r="V3" s="18" t="s">
        <v>402</v>
      </c>
      <c r="W3" s="21" t="s">
        <v>403</v>
      </c>
      <c r="X3" s="21" t="s">
        <v>404</v>
      </c>
      <c r="Y3" s="22" t="s">
        <v>84</v>
      </c>
      <c r="Z3" s="21" t="s">
        <v>405</v>
      </c>
      <c r="AA3" s="18" t="s">
        <v>68</v>
      </c>
      <c r="AB3" s="324" t="s">
        <v>79</v>
      </c>
      <c r="AC3" s="18" t="s">
        <v>69</v>
      </c>
      <c r="AD3" s="20" t="s">
        <v>89</v>
      </c>
      <c r="AE3" s="21" t="s">
        <v>70</v>
      </c>
      <c r="AF3" s="22" t="s">
        <v>81</v>
      </c>
      <c r="AG3" s="17">
        <v>65</v>
      </c>
      <c r="AH3" s="22" t="s">
        <v>71</v>
      </c>
      <c r="AI3" s="23" t="s">
        <v>72</v>
      </c>
    </row>
    <row r="4" spans="1:35">
      <c r="A4" s="27">
        <v>40217</v>
      </c>
      <c r="B4" s="28">
        <v>0.6875</v>
      </c>
      <c r="C4" s="27">
        <v>40218</v>
      </c>
      <c r="D4" s="28">
        <v>0.35416666666666669</v>
      </c>
      <c r="E4" s="3">
        <v>16</v>
      </c>
      <c r="F4" s="3">
        <v>0</v>
      </c>
      <c r="G4" s="52">
        <v>3</v>
      </c>
      <c r="H4" s="32"/>
      <c r="I4" s="32"/>
      <c r="J4" s="42">
        <v>3</v>
      </c>
      <c r="K4" s="52">
        <v>0</v>
      </c>
      <c r="L4" s="32"/>
      <c r="M4" s="32"/>
      <c r="N4" s="40"/>
      <c r="O4" s="52">
        <v>0</v>
      </c>
      <c r="P4" s="32">
        <v>0</v>
      </c>
      <c r="Q4" s="32">
        <v>0</v>
      </c>
      <c r="R4" s="72">
        <v>0</v>
      </c>
      <c r="S4" s="72">
        <v>0</v>
      </c>
      <c r="T4" s="32"/>
      <c r="U4" s="40"/>
      <c r="V4" s="1">
        <v>0</v>
      </c>
      <c r="W4" s="1">
        <v>0</v>
      </c>
      <c r="X4" s="52">
        <v>2</v>
      </c>
      <c r="Y4" s="40"/>
      <c r="Z4" s="52">
        <v>0</v>
      </c>
      <c r="AA4" s="32"/>
      <c r="AB4" s="32"/>
      <c r="AC4" s="32"/>
      <c r="AD4" s="40"/>
      <c r="AE4" s="52">
        <v>0</v>
      </c>
      <c r="AF4" s="40"/>
      <c r="AG4" s="52">
        <v>1</v>
      </c>
      <c r="AH4" s="42">
        <v>1</v>
      </c>
      <c r="AI4" s="56"/>
    </row>
    <row r="5" spans="1:35">
      <c r="A5" s="27">
        <v>40218</v>
      </c>
      <c r="B5" s="28">
        <v>0.35416666666666669</v>
      </c>
      <c r="C5" s="27">
        <v>40218</v>
      </c>
      <c r="D5" s="28">
        <v>0.73958333333333337</v>
      </c>
      <c r="E5" s="3">
        <v>9.25</v>
      </c>
      <c r="F5" s="3">
        <v>0</v>
      </c>
      <c r="G5" s="52">
        <v>0</v>
      </c>
      <c r="H5" s="32"/>
      <c r="I5" s="32"/>
      <c r="J5" s="40"/>
      <c r="K5" s="52">
        <v>0</v>
      </c>
      <c r="L5" s="32"/>
      <c r="M5" s="32"/>
      <c r="N5" s="40"/>
      <c r="O5" s="52">
        <v>0</v>
      </c>
      <c r="P5" s="32">
        <v>0</v>
      </c>
      <c r="Q5" s="32">
        <v>0</v>
      </c>
      <c r="R5" s="72">
        <v>0</v>
      </c>
      <c r="S5" s="72">
        <v>0</v>
      </c>
      <c r="T5" s="32"/>
      <c r="U5" s="40"/>
      <c r="V5" s="1">
        <v>0</v>
      </c>
      <c r="W5" s="1">
        <v>0</v>
      </c>
      <c r="X5" s="52">
        <v>0</v>
      </c>
      <c r="Y5" s="40"/>
      <c r="Z5" s="52">
        <v>0</v>
      </c>
      <c r="AA5" s="32"/>
      <c r="AB5" s="32"/>
      <c r="AC5" s="32"/>
      <c r="AD5" s="40"/>
      <c r="AE5" s="52">
        <v>0</v>
      </c>
      <c r="AF5" s="40"/>
      <c r="AG5" s="52">
        <v>0</v>
      </c>
      <c r="AH5" s="40"/>
      <c r="AI5" s="56"/>
    </row>
    <row r="6" spans="1:35">
      <c r="A6" s="27">
        <v>40218</v>
      </c>
      <c r="B6" s="28">
        <v>0.73958333333333337</v>
      </c>
      <c r="C6" s="27">
        <v>40219</v>
      </c>
      <c r="D6" s="28">
        <v>0.31805555555555554</v>
      </c>
      <c r="E6" s="3">
        <v>13.883333333333333</v>
      </c>
      <c r="F6" s="3">
        <v>0</v>
      </c>
      <c r="G6" s="52">
        <v>6</v>
      </c>
      <c r="H6" s="32"/>
      <c r="I6" s="32"/>
      <c r="J6" s="42">
        <v>6</v>
      </c>
      <c r="K6" s="52">
        <v>0</v>
      </c>
      <c r="L6" s="32"/>
      <c r="M6" s="32"/>
      <c r="N6" s="40"/>
      <c r="O6" s="52">
        <v>0</v>
      </c>
      <c r="P6" s="32">
        <v>0</v>
      </c>
      <c r="Q6" s="32">
        <v>0</v>
      </c>
      <c r="R6" s="72">
        <v>0</v>
      </c>
      <c r="S6" s="72">
        <v>0</v>
      </c>
      <c r="T6" s="32"/>
      <c r="U6" s="40"/>
      <c r="V6" s="1">
        <v>0</v>
      </c>
      <c r="W6" s="1">
        <v>0</v>
      </c>
      <c r="X6" s="52">
        <v>0</v>
      </c>
      <c r="Y6" s="40"/>
      <c r="Z6" s="52">
        <v>0</v>
      </c>
      <c r="AA6" s="32"/>
      <c r="AB6" s="32"/>
      <c r="AC6" s="32"/>
      <c r="AD6" s="40"/>
      <c r="AE6" s="52">
        <v>0</v>
      </c>
      <c r="AF6" s="40"/>
      <c r="AG6" s="52">
        <v>1</v>
      </c>
      <c r="AH6" s="42">
        <v>1</v>
      </c>
      <c r="AI6" s="56"/>
    </row>
    <row r="7" spans="1:35">
      <c r="A7" s="27">
        <v>40219</v>
      </c>
      <c r="B7" s="28">
        <v>0.32291666666666669</v>
      </c>
      <c r="C7" s="27">
        <v>40219</v>
      </c>
      <c r="D7" s="28">
        <v>0.71180555555555547</v>
      </c>
      <c r="E7" s="3">
        <v>9.3333333333333339</v>
      </c>
      <c r="F7" s="3">
        <v>0.11666666666666667</v>
      </c>
      <c r="G7" s="52">
        <v>1</v>
      </c>
      <c r="H7" s="32"/>
      <c r="I7" s="32"/>
      <c r="J7" s="42">
        <v>1</v>
      </c>
      <c r="K7" s="52">
        <v>0</v>
      </c>
      <c r="L7" s="32"/>
      <c r="M7" s="32"/>
      <c r="N7" s="40"/>
      <c r="O7" s="52">
        <v>0</v>
      </c>
      <c r="P7" s="32">
        <v>0</v>
      </c>
      <c r="Q7" s="32">
        <v>0</v>
      </c>
      <c r="R7" s="72">
        <v>0</v>
      </c>
      <c r="S7" s="72">
        <v>0</v>
      </c>
      <c r="T7" s="32"/>
      <c r="U7" s="40"/>
      <c r="V7" s="1">
        <v>0</v>
      </c>
      <c r="W7" s="1">
        <v>0</v>
      </c>
      <c r="X7" s="52">
        <v>0</v>
      </c>
      <c r="Y7" s="40"/>
      <c r="Z7" s="52">
        <v>0</v>
      </c>
      <c r="AA7" s="32"/>
      <c r="AB7" s="32"/>
      <c r="AC7" s="32"/>
      <c r="AD7" s="40"/>
      <c r="AE7" s="52">
        <v>0</v>
      </c>
      <c r="AF7" s="40"/>
      <c r="AG7" s="52">
        <v>0</v>
      </c>
      <c r="AH7" s="40"/>
      <c r="AI7" s="56"/>
    </row>
    <row r="8" spans="1:35">
      <c r="A8" s="27">
        <v>40219</v>
      </c>
      <c r="B8" s="28">
        <v>0.71180555555555547</v>
      </c>
      <c r="C8" s="27">
        <v>40220</v>
      </c>
      <c r="D8" s="28">
        <v>0.30902777777777779</v>
      </c>
      <c r="E8" s="3">
        <v>14.333333333333334</v>
      </c>
      <c r="F8" s="3">
        <v>0</v>
      </c>
      <c r="G8" s="52">
        <v>8</v>
      </c>
      <c r="H8" s="32"/>
      <c r="I8" s="32"/>
      <c r="J8" s="42">
        <v>8</v>
      </c>
      <c r="K8" s="52">
        <v>0</v>
      </c>
      <c r="L8" s="32"/>
      <c r="M8" s="32"/>
      <c r="N8" s="40"/>
      <c r="O8" s="52">
        <v>0</v>
      </c>
      <c r="P8" s="32">
        <v>0</v>
      </c>
      <c r="Q8" s="32">
        <v>0</v>
      </c>
      <c r="R8" s="72">
        <v>0</v>
      </c>
      <c r="S8" s="72">
        <v>0</v>
      </c>
      <c r="T8" s="32"/>
      <c r="U8" s="40"/>
      <c r="V8" s="1">
        <v>0</v>
      </c>
      <c r="W8" s="1">
        <v>0</v>
      </c>
      <c r="X8" s="52">
        <v>0</v>
      </c>
      <c r="Y8" s="40"/>
      <c r="Z8" s="52">
        <v>0</v>
      </c>
      <c r="AA8" s="32"/>
      <c r="AB8" s="32"/>
      <c r="AC8" s="32"/>
      <c r="AD8" s="40"/>
      <c r="AE8" s="52">
        <v>0</v>
      </c>
      <c r="AF8" s="40"/>
      <c r="AG8" s="52">
        <v>0</v>
      </c>
      <c r="AH8" s="40"/>
      <c r="AI8" s="56"/>
    </row>
    <row r="9" spans="1:35">
      <c r="A9" s="27">
        <v>40220</v>
      </c>
      <c r="B9" s="28">
        <v>0.3125</v>
      </c>
      <c r="C9" s="27">
        <v>40220</v>
      </c>
      <c r="D9" s="28">
        <v>0.73263888888888884</v>
      </c>
      <c r="E9" s="3">
        <v>10.083333333333334</v>
      </c>
      <c r="F9" s="3">
        <v>8.3333333333333329E-2</v>
      </c>
      <c r="G9" s="52">
        <v>0</v>
      </c>
      <c r="H9" s="32"/>
      <c r="I9" s="32"/>
      <c r="J9" s="40"/>
      <c r="K9" s="52">
        <v>0</v>
      </c>
      <c r="L9" s="32"/>
      <c r="M9" s="32"/>
      <c r="N9" s="40"/>
      <c r="O9" s="52">
        <v>0</v>
      </c>
      <c r="P9" s="32">
        <v>0</v>
      </c>
      <c r="Q9" s="32">
        <v>0</v>
      </c>
      <c r="R9" s="72">
        <v>0</v>
      </c>
      <c r="S9" s="72">
        <v>0</v>
      </c>
      <c r="T9" s="32"/>
      <c r="U9" s="40"/>
      <c r="V9" s="1">
        <v>0</v>
      </c>
      <c r="W9" s="1">
        <v>0</v>
      </c>
      <c r="X9" s="52">
        <v>1</v>
      </c>
      <c r="Y9" s="40"/>
      <c r="Z9" s="52">
        <v>0</v>
      </c>
      <c r="AA9" s="32"/>
      <c r="AB9" s="32"/>
      <c r="AC9" s="32"/>
      <c r="AD9" s="40"/>
      <c r="AE9" s="52">
        <v>0</v>
      </c>
      <c r="AF9" s="40"/>
      <c r="AG9" s="52">
        <v>1</v>
      </c>
      <c r="AH9" s="42">
        <v>1</v>
      </c>
      <c r="AI9" s="56"/>
    </row>
    <row r="10" spans="1:35">
      <c r="A10" s="27">
        <v>40220</v>
      </c>
      <c r="B10" s="28">
        <v>0.73263888888888884</v>
      </c>
      <c r="C10" s="27">
        <v>40221</v>
      </c>
      <c r="D10" s="28">
        <v>0.30555555555555552</v>
      </c>
      <c r="E10" s="3">
        <v>13.75</v>
      </c>
      <c r="F10" s="3">
        <v>0</v>
      </c>
      <c r="G10" s="52">
        <v>5</v>
      </c>
      <c r="H10" s="32"/>
      <c r="I10" s="32"/>
      <c r="J10" s="42">
        <v>5</v>
      </c>
      <c r="K10" s="52">
        <v>0</v>
      </c>
      <c r="L10" s="32"/>
      <c r="M10" s="32"/>
      <c r="N10" s="40"/>
      <c r="O10" s="52">
        <v>0</v>
      </c>
      <c r="P10" s="32">
        <v>0</v>
      </c>
      <c r="Q10" s="32">
        <v>0</v>
      </c>
      <c r="R10" s="72">
        <v>0</v>
      </c>
      <c r="S10" s="72">
        <v>0</v>
      </c>
      <c r="T10" s="32"/>
      <c r="U10" s="40"/>
      <c r="V10" s="1">
        <v>0</v>
      </c>
      <c r="W10" s="1">
        <v>0</v>
      </c>
      <c r="X10" s="52">
        <v>1</v>
      </c>
      <c r="Y10" s="40"/>
      <c r="Z10" s="52">
        <v>0</v>
      </c>
      <c r="AA10" s="32"/>
      <c r="AB10" s="32"/>
      <c r="AC10" s="32"/>
      <c r="AD10" s="40"/>
      <c r="AE10" s="52">
        <v>0</v>
      </c>
      <c r="AF10" s="40"/>
      <c r="AG10" s="52">
        <v>0</v>
      </c>
      <c r="AH10" s="40"/>
      <c r="AI10" s="56"/>
    </row>
    <row r="11" spans="1:35">
      <c r="A11" s="27">
        <v>40221</v>
      </c>
      <c r="B11" s="28">
        <v>0.30555555555555552</v>
      </c>
      <c r="C11" s="27">
        <v>40221</v>
      </c>
      <c r="D11" s="28">
        <v>0.73958333333333337</v>
      </c>
      <c r="E11" s="3">
        <v>10.416666666666666</v>
      </c>
      <c r="F11" s="3">
        <v>0</v>
      </c>
      <c r="G11" s="52">
        <v>2</v>
      </c>
      <c r="H11" s="32"/>
      <c r="I11" s="32"/>
      <c r="J11" s="42">
        <v>2</v>
      </c>
      <c r="K11" s="52">
        <v>0</v>
      </c>
      <c r="L11" s="32"/>
      <c r="M11" s="32"/>
      <c r="N11" s="40"/>
      <c r="O11" s="52">
        <v>0</v>
      </c>
      <c r="P11" s="32">
        <v>0</v>
      </c>
      <c r="Q11" s="32">
        <v>0</v>
      </c>
      <c r="R11" s="72">
        <v>0</v>
      </c>
      <c r="S11" s="72">
        <v>0</v>
      </c>
      <c r="T11" s="32"/>
      <c r="U11" s="40"/>
      <c r="V11" s="1">
        <v>0</v>
      </c>
      <c r="W11" s="1">
        <v>0</v>
      </c>
      <c r="X11" s="52">
        <v>0</v>
      </c>
      <c r="Y11" s="40"/>
      <c r="Z11" s="52">
        <v>0</v>
      </c>
      <c r="AA11" s="32"/>
      <c r="AB11" s="32"/>
      <c r="AC11" s="32"/>
      <c r="AD11" s="40"/>
      <c r="AE11" s="52">
        <v>0</v>
      </c>
      <c r="AF11" s="40"/>
      <c r="AG11" s="52">
        <v>0</v>
      </c>
      <c r="AH11" s="40"/>
      <c r="AI11" s="56"/>
    </row>
    <row r="12" spans="1:35">
      <c r="A12" s="27">
        <v>40221</v>
      </c>
      <c r="B12" s="28">
        <v>0.73958333333333337</v>
      </c>
      <c r="C12" s="27">
        <v>40222</v>
      </c>
      <c r="D12" s="28">
        <v>0.32291666666666669</v>
      </c>
      <c r="E12" s="3">
        <v>14</v>
      </c>
      <c r="F12" s="3">
        <v>0</v>
      </c>
      <c r="G12" s="52">
        <v>4</v>
      </c>
      <c r="H12" s="32"/>
      <c r="I12" s="32"/>
      <c r="J12" s="42">
        <v>4</v>
      </c>
      <c r="K12" s="52">
        <v>0</v>
      </c>
      <c r="L12" s="32"/>
      <c r="M12" s="32"/>
      <c r="N12" s="40"/>
      <c r="O12" s="52">
        <v>0</v>
      </c>
      <c r="P12" s="32">
        <v>0</v>
      </c>
      <c r="Q12" s="32">
        <v>0</v>
      </c>
      <c r="R12" s="72">
        <v>0</v>
      </c>
      <c r="S12" s="72">
        <v>0</v>
      </c>
      <c r="T12" s="32"/>
      <c r="U12" s="40"/>
      <c r="V12" s="1">
        <v>0</v>
      </c>
      <c r="W12" s="1">
        <v>0</v>
      </c>
      <c r="X12" s="52">
        <v>0</v>
      </c>
      <c r="Y12" s="40"/>
      <c r="Z12" s="52">
        <v>0</v>
      </c>
      <c r="AA12" s="32"/>
      <c r="AB12" s="32"/>
      <c r="AC12" s="32"/>
      <c r="AD12" s="40"/>
      <c r="AE12" s="52">
        <v>0</v>
      </c>
      <c r="AF12" s="40"/>
      <c r="AG12" s="52">
        <v>1</v>
      </c>
      <c r="AH12" s="42">
        <v>1</v>
      </c>
      <c r="AI12" s="56"/>
    </row>
    <row r="13" spans="1:35">
      <c r="A13" s="27">
        <v>40222</v>
      </c>
      <c r="B13" s="28">
        <v>0.32291666666666669</v>
      </c>
      <c r="C13" s="27">
        <v>40222</v>
      </c>
      <c r="D13" s="28">
        <v>0.74305555555555547</v>
      </c>
      <c r="E13" s="3">
        <v>10.083333333333334</v>
      </c>
      <c r="F13" s="3">
        <v>0</v>
      </c>
      <c r="G13" s="52">
        <v>3</v>
      </c>
      <c r="H13" s="32"/>
      <c r="I13" s="32"/>
      <c r="J13" s="42">
        <v>3</v>
      </c>
      <c r="K13" s="52">
        <v>0</v>
      </c>
      <c r="L13" s="32"/>
      <c r="M13" s="32"/>
      <c r="N13" s="40"/>
      <c r="O13" s="52">
        <v>0</v>
      </c>
      <c r="P13" s="32">
        <v>0</v>
      </c>
      <c r="Q13" s="32">
        <v>0</v>
      </c>
      <c r="R13" s="72">
        <v>0</v>
      </c>
      <c r="S13" s="72">
        <v>0</v>
      </c>
      <c r="T13" s="32"/>
      <c r="U13" s="40"/>
      <c r="V13" s="1">
        <v>0</v>
      </c>
      <c r="W13" s="1">
        <v>0</v>
      </c>
      <c r="X13" s="52">
        <v>0</v>
      </c>
      <c r="Y13" s="40"/>
      <c r="Z13" s="52">
        <v>0</v>
      </c>
      <c r="AA13" s="32"/>
      <c r="AB13" s="32"/>
      <c r="AC13" s="32"/>
      <c r="AD13" s="40"/>
      <c r="AE13" s="52">
        <v>0</v>
      </c>
      <c r="AF13" s="40"/>
      <c r="AG13" s="52">
        <v>0</v>
      </c>
      <c r="AH13" s="40"/>
      <c r="AI13" s="56"/>
    </row>
    <row r="14" spans="1:35">
      <c r="A14" s="27">
        <v>40222</v>
      </c>
      <c r="B14" s="28">
        <v>0.74305555555555547</v>
      </c>
      <c r="C14" s="27">
        <v>40223</v>
      </c>
      <c r="D14" s="28">
        <v>0.3125</v>
      </c>
      <c r="E14" s="3">
        <v>13.666666666666666</v>
      </c>
      <c r="F14" s="3">
        <v>0</v>
      </c>
      <c r="G14" s="52">
        <v>7</v>
      </c>
      <c r="H14" s="32"/>
      <c r="I14" s="32"/>
      <c r="J14" s="42">
        <v>7</v>
      </c>
      <c r="K14" s="52">
        <v>0</v>
      </c>
      <c r="L14" s="32"/>
      <c r="M14" s="32"/>
      <c r="N14" s="40"/>
      <c r="O14" s="52">
        <v>0</v>
      </c>
      <c r="P14" s="32">
        <v>0</v>
      </c>
      <c r="Q14" s="32">
        <v>0</v>
      </c>
      <c r="R14" s="72">
        <v>0</v>
      </c>
      <c r="S14" s="72">
        <v>0</v>
      </c>
      <c r="T14" s="32"/>
      <c r="U14" s="40"/>
      <c r="V14" s="1">
        <v>0</v>
      </c>
      <c r="W14" s="1">
        <v>0</v>
      </c>
      <c r="X14" s="52">
        <v>5</v>
      </c>
      <c r="Y14" s="40"/>
      <c r="Z14" s="52">
        <v>0</v>
      </c>
      <c r="AA14" s="32"/>
      <c r="AB14" s="32"/>
      <c r="AC14" s="32"/>
      <c r="AD14" s="40"/>
      <c r="AE14" s="52">
        <v>0</v>
      </c>
      <c r="AF14" s="40"/>
      <c r="AG14" s="52">
        <v>0</v>
      </c>
      <c r="AH14" s="40"/>
      <c r="AI14" s="56"/>
    </row>
    <row r="15" spans="1:35">
      <c r="A15" s="27">
        <v>40223</v>
      </c>
      <c r="B15" s="28">
        <v>0.3125</v>
      </c>
      <c r="C15" s="27">
        <v>40223</v>
      </c>
      <c r="D15" s="28">
        <v>0.74305555555555547</v>
      </c>
      <c r="E15" s="3">
        <v>10.333333333333334</v>
      </c>
      <c r="F15" s="3">
        <v>0</v>
      </c>
      <c r="G15" s="52">
        <v>0</v>
      </c>
      <c r="H15" s="32"/>
      <c r="I15" s="32"/>
      <c r="J15" s="40"/>
      <c r="K15" s="52">
        <v>0</v>
      </c>
      <c r="L15" s="32"/>
      <c r="M15" s="32"/>
      <c r="N15" s="40"/>
      <c r="O15" s="52">
        <v>0</v>
      </c>
      <c r="P15" s="32">
        <v>0</v>
      </c>
      <c r="Q15" s="32">
        <v>0</v>
      </c>
      <c r="R15" s="72">
        <v>0</v>
      </c>
      <c r="S15" s="72">
        <v>0</v>
      </c>
      <c r="T15" s="32"/>
      <c r="U15" s="40"/>
      <c r="V15" s="1">
        <v>0</v>
      </c>
      <c r="W15" s="1">
        <v>0</v>
      </c>
      <c r="X15" s="52">
        <v>0</v>
      </c>
      <c r="Y15" s="40"/>
      <c r="Z15" s="52">
        <v>1</v>
      </c>
      <c r="AA15" s="32"/>
      <c r="AB15" s="32"/>
      <c r="AC15" s="32"/>
      <c r="AD15" s="42">
        <v>1</v>
      </c>
      <c r="AE15" s="52">
        <v>0</v>
      </c>
      <c r="AF15" s="40"/>
      <c r="AG15" s="52">
        <v>1</v>
      </c>
      <c r="AH15" s="42">
        <v>1</v>
      </c>
      <c r="AI15" s="56"/>
    </row>
    <row r="16" spans="1:35">
      <c r="A16" s="27">
        <v>40223</v>
      </c>
      <c r="B16" s="28">
        <v>0.74305555555555547</v>
      </c>
      <c r="C16" s="27">
        <v>40224</v>
      </c>
      <c r="D16" s="28">
        <v>0.30555555555555552</v>
      </c>
      <c r="E16" s="3">
        <v>13.5</v>
      </c>
      <c r="F16" s="3">
        <v>0</v>
      </c>
      <c r="G16" s="52">
        <v>2</v>
      </c>
      <c r="H16" s="32"/>
      <c r="I16" s="32"/>
      <c r="J16" s="42">
        <v>2</v>
      </c>
      <c r="K16" s="52">
        <v>0</v>
      </c>
      <c r="L16" s="32"/>
      <c r="M16" s="32"/>
      <c r="N16" s="40"/>
      <c r="O16" s="52">
        <v>0</v>
      </c>
      <c r="P16" s="32">
        <v>0</v>
      </c>
      <c r="Q16" s="32">
        <v>0</v>
      </c>
      <c r="R16" s="72">
        <v>0</v>
      </c>
      <c r="S16" s="72">
        <v>0</v>
      </c>
      <c r="T16" s="32"/>
      <c r="U16" s="40"/>
      <c r="V16" s="1">
        <v>0</v>
      </c>
      <c r="W16" s="1">
        <v>0</v>
      </c>
      <c r="X16" s="52">
        <v>6</v>
      </c>
      <c r="Y16" s="40"/>
      <c r="Z16" s="52">
        <v>0</v>
      </c>
      <c r="AA16" s="32"/>
      <c r="AB16" s="32"/>
      <c r="AC16" s="32"/>
      <c r="AD16" s="40"/>
      <c r="AE16" s="52">
        <v>0</v>
      </c>
      <c r="AF16" s="40"/>
      <c r="AG16" s="52">
        <v>0</v>
      </c>
      <c r="AH16" s="40"/>
      <c r="AI16" s="56"/>
    </row>
    <row r="17" spans="1:35">
      <c r="A17" s="27">
        <v>40224</v>
      </c>
      <c r="B17" s="28">
        <v>0.30555555555555552</v>
      </c>
      <c r="C17" s="27">
        <v>40224</v>
      </c>
      <c r="D17" s="28">
        <v>0.75</v>
      </c>
      <c r="E17" s="3">
        <v>10.666666666666666</v>
      </c>
      <c r="F17" s="3">
        <v>0</v>
      </c>
      <c r="G17" s="52">
        <v>1</v>
      </c>
      <c r="H17" s="32"/>
      <c r="I17" s="32"/>
      <c r="J17" s="42">
        <v>1</v>
      </c>
      <c r="K17" s="52">
        <v>0</v>
      </c>
      <c r="L17" s="32"/>
      <c r="M17" s="32"/>
      <c r="N17" s="40"/>
      <c r="O17" s="52">
        <v>0</v>
      </c>
      <c r="P17" s="32">
        <v>0</v>
      </c>
      <c r="Q17" s="32">
        <v>0</v>
      </c>
      <c r="R17" s="72">
        <v>0</v>
      </c>
      <c r="S17" s="72">
        <v>0</v>
      </c>
      <c r="T17" s="32"/>
      <c r="U17" s="40"/>
      <c r="V17" s="1">
        <v>1</v>
      </c>
      <c r="W17" s="1">
        <v>0</v>
      </c>
      <c r="X17" s="52">
        <v>1</v>
      </c>
      <c r="Y17" s="40"/>
      <c r="Z17" s="52">
        <v>0</v>
      </c>
      <c r="AA17" s="32"/>
      <c r="AB17" s="32"/>
      <c r="AC17" s="32"/>
      <c r="AD17" s="40"/>
      <c r="AE17" s="52">
        <v>0</v>
      </c>
      <c r="AF17" s="40"/>
      <c r="AG17" s="52">
        <v>0</v>
      </c>
      <c r="AH17" s="40"/>
      <c r="AI17" s="56"/>
    </row>
    <row r="18" spans="1:35">
      <c r="A18" s="27">
        <v>40224</v>
      </c>
      <c r="B18" s="28">
        <v>0.75</v>
      </c>
      <c r="C18" s="27">
        <v>40225</v>
      </c>
      <c r="D18" s="28">
        <v>0.34722222222222227</v>
      </c>
      <c r="E18" s="3">
        <v>14.333333333333334</v>
      </c>
      <c r="F18" s="3">
        <v>0</v>
      </c>
      <c r="G18" s="52">
        <v>4</v>
      </c>
      <c r="H18" s="32"/>
      <c r="I18" s="32"/>
      <c r="J18" s="42">
        <v>4</v>
      </c>
      <c r="K18" s="52">
        <v>1</v>
      </c>
      <c r="L18" s="32"/>
      <c r="M18" s="32"/>
      <c r="N18" s="42">
        <v>1</v>
      </c>
      <c r="O18" s="52">
        <v>0</v>
      </c>
      <c r="P18" s="32">
        <v>0</v>
      </c>
      <c r="Q18" s="32">
        <v>0</v>
      </c>
      <c r="R18" s="72">
        <v>0</v>
      </c>
      <c r="S18" s="72">
        <v>0</v>
      </c>
      <c r="T18" s="32"/>
      <c r="U18" s="40"/>
      <c r="V18" s="1">
        <v>0</v>
      </c>
      <c r="W18" s="1">
        <v>0</v>
      </c>
      <c r="X18" s="52">
        <v>0</v>
      </c>
      <c r="Y18" s="40"/>
      <c r="Z18" s="52">
        <v>0</v>
      </c>
      <c r="AA18" s="32"/>
      <c r="AB18" s="32"/>
      <c r="AC18" s="32"/>
      <c r="AD18" s="40"/>
      <c r="AE18" s="52">
        <v>0</v>
      </c>
      <c r="AF18" s="40"/>
      <c r="AG18" s="52">
        <v>0</v>
      </c>
      <c r="AH18" s="40"/>
      <c r="AI18" s="56"/>
    </row>
    <row r="19" spans="1:35">
      <c r="A19" s="27">
        <v>40225</v>
      </c>
      <c r="B19" s="28">
        <v>0.35069444444444442</v>
      </c>
      <c r="C19" s="27">
        <v>40225</v>
      </c>
      <c r="D19" s="28">
        <v>0.71527777777777779</v>
      </c>
      <c r="E19" s="3">
        <v>8.75</v>
      </c>
      <c r="F19" s="3">
        <v>8.3333333333333329E-2</v>
      </c>
      <c r="G19" s="52">
        <v>1</v>
      </c>
      <c r="H19" s="32"/>
      <c r="I19" s="32"/>
      <c r="J19" s="42">
        <v>1</v>
      </c>
      <c r="K19" s="52">
        <v>0</v>
      </c>
      <c r="L19" s="32"/>
      <c r="M19" s="32"/>
      <c r="N19" s="40"/>
      <c r="O19" s="52">
        <v>0</v>
      </c>
      <c r="P19" s="32">
        <v>0</v>
      </c>
      <c r="Q19" s="32">
        <v>0</v>
      </c>
      <c r="R19" s="72">
        <v>0</v>
      </c>
      <c r="S19" s="72">
        <v>0</v>
      </c>
      <c r="T19" s="32"/>
      <c r="U19" s="40"/>
      <c r="V19" s="1">
        <v>0</v>
      </c>
      <c r="W19" s="1">
        <v>0</v>
      </c>
      <c r="X19" s="52">
        <v>0</v>
      </c>
      <c r="Y19" s="40"/>
      <c r="Z19" s="52">
        <v>0</v>
      </c>
      <c r="AA19" s="32"/>
      <c r="AB19" s="32"/>
      <c r="AC19" s="32"/>
      <c r="AD19" s="40"/>
      <c r="AE19" s="52">
        <v>0</v>
      </c>
      <c r="AF19" s="40"/>
      <c r="AG19" s="52">
        <v>0</v>
      </c>
      <c r="AH19" s="40"/>
      <c r="AI19" s="56"/>
    </row>
    <row r="20" spans="1:35">
      <c r="A20" s="27">
        <v>40225</v>
      </c>
      <c r="B20" s="28">
        <v>0.71527777777777779</v>
      </c>
      <c r="C20" s="27">
        <v>40226</v>
      </c>
      <c r="D20" s="28">
        <v>0.33680555555555558</v>
      </c>
      <c r="E20" s="3">
        <v>14.916666666666666</v>
      </c>
      <c r="F20" s="3">
        <v>0</v>
      </c>
      <c r="G20" s="52">
        <v>4</v>
      </c>
      <c r="H20" s="32"/>
      <c r="I20" s="32"/>
      <c r="J20" s="42">
        <v>4</v>
      </c>
      <c r="K20" s="52">
        <v>0</v>
      </c>
      <c r="L20" s="32"/>
      <c r="M20" s="32"/>
      <c r="N20" s="40"/>
      <c r="O20" s="52">
        <v>0</v>
      </c>
      <c r="P20" s="32">
        <v>0</v>
      </c>
      <c r="Q20" s="32">
        <v>0</v>
      </c>
      <c r="R20" s="72">
        <v>0</v>
      </c>
      <c r="S20" s="72">
        <v>0</v>
      </c>
      <c r="T20" s="32"/>
      <c r="U20" s="40"/>
      <c r="V20" s="1">
        <v>0</v>
      </c>
      <c r="W20" s="1">
        <v>0</v>
      </c>
      <c r="X20" s="52">
        <v>2</v>
      </c>
      <c r="Y20" s="40"/>
      <c r="Z20" s="52">
        <v>0</v>
      </c>
      <c r="AA20" s="32"/>
      <c r="AB20" s="32"/>
      <c r="AC20" s="32"/>
      <c r="AD20" s="40"/>
      <c r="AE20" s="52">
        <v>0</v>
      </c>
      <c r="AF20" s="40"/>
      <c r="AG20" s="52">
        <v>0</v>
      </c>
      <c r="AH20" s="40"/>
      <c r="AI20" s="56"/>
    </row>
    <row r="21" spans="1:35">
      <c r="A21" s="27">
        <v>40226</v>
      </c>
      <c r="B21" s="28">
        <v>0.34027777777777773</v>
      </c>
      <c r="C21" s="27">
        <v>40226</v>
      </c>
      <c r="D21" s="28">
        <v>0.70486111111111116</v>
      </c>
      <c r="E21" s="3">
        <v>8.75</v>
      </c>
      <c r="F21" s="3">
        <v>8.3333333333333329E-2</v>
      </c>
      <c r="G21" s="52">
        <v>1</v>
      </c>
      <c r="H21" s="32"/>
      <c r="I21" s="32"/>
      <c r="J21" s="42">
        <v>1</v>
      </c>
      <c r="K21" s="52">
        <v>0</v>
      </c>
      <c r="L21" s="32"/>
      <c r="M21" s="32"/>
      <c r="N21" s="40"/>
      <c r="O21" s="52">
        <v>0</v>
      </c>
      <c r="P21" s="32">
        <v>0</v>
      </c>
      <c r="Q21" s="32">
        <v>0</v>
      </c>
      <c r="R21" s="72">
        <v>0</v>
      </c>
      <c r="S21" s="72">
        <v>0</v>
      </c>
      <c r="T21" s="32"/>
      <c r="U21" s="40"/>
      <c r="V21" s="1">
        <v>0</v>
      </c>
      <c r="W21" s="1">
        <v>0</v>
      </c>
      <c r="X21" s="52">
        <v>0</v>
      </c>
      <c r="Y21" s="40"/>
      <c r="Z21" s="52">
        <v>0</v>
      </c>
      <c r="AA21" s="32"/>
      <c r="AB21" s="32"/>
      <c r="AC21" s="32"/>
      <c r="AD21" s="40"/>
      <c r="AE21" s="52">
        <v>0</v>
      </c>
      <c r="AF21" s="40"/>
      <c r="AG21" s="52">
        <v>0</v>
      </c>
      <c r="AH21" s="40"/>
      <c r="AI21" s="56"/>
    </row>
    <row r="22" spans="1:35">
      <c r="A22" s="27">
        <v>40226</v>
      </c>
      <c r="B22" s="28">
        <v>0.70486111111111116</v>
      </c>
      <c r="C22" s="27">
        <v>40227</v>
      </c>
      <c r="D22" s="28">
        <v>0.30902777777777779</v>
      </c>
      <c r="E22" s="3">
        <v>14.5</v>
      </c>
      <c r="F22" s="3">
        <v>0</v>
      </c>
      <c r="G22" s="52">
        <v>1</v>
      </c>
      <c r="H22" s="32"/>
      <c r="I22" s="32"/>
      <c r="J22" s="42">
        <v>1</v>
      </c>
      <c r="K22" s="52">
        <v>0</v>
      </c>
      <c r="L22" s="32"/>
      <c r="M22" s="32"/>
      <c r="N22" s="40"/>
      <c r="O22" s="52">
        <v>0</v>
      </c>
      <c r="P22" s="32">
        <v>0</v>
      </c>
      <c r="Q22" s="32">
        <v>0</v>
      </c>
      <c r="R22" s="72">
        <v>0</v>
      </c>
      <c r="S22" s="72">
        <v>0</v>
      </c>
      <c r="T22" s="32"/>
      <c r="U22" s="40"/>
      <c r="V22" s="1">
        <v>0</v>
      </c>
      <c r="W22" s="1">
        <v>0</v>
      </c>
      <c r="X22" s="52">
        <v>3</v>
      </c>
      <c r="Y22" s="40"/>
      <c r="Z22" s="52">
        <v>0</v>
      </c>
      <c r="AA22" s="32"/>
      <c r="AB22" s="32"/>
      <c r="AC22" s="32"/>
      <c r="AD22" s="40"/>
      <c r="AE22" s="52">
        <v>0</v>
      </c>
      <c r="AF22" s="40"/>
      <c r="AG22" s="52">
        <v>0</v>
      </c>
      <c r="AH22" s="40"/>
      <c r="AI22" s="56"/>
    </row>
    <row r="23" spans="1:35">
      <c r="A23" s="27">
        <v>40227</v>
      </c>
      <c r="B23" s="28">
        <v>0.30902777777777779</v>
      </c>
      <c r="C23" s="27">
        <v>40227</v>
      </c>
      <c r="D23" s="28">
        <v>0.73958333333333337</v>
      </c>
      <c r="E23" s="3">
        <v>10.333333333333334</v>
      </c>
      <c r="F23" s="3">
        <v>0</v>
      </c>
      <c r="G23" s="52">
        <v>2</v>
      </c>
      <c r="H23" s="32"/>
      <c r="I23" s="32"/>
      <c r="J23" s="42">
        <v>2</v>
      </c>
      <c r="K23" s="52">
        <v>0</v>
      </c>
      <c r="L23" s="32"/>
      <c r="M23" s="32"/>
      <c r="N23" s="40"/>
      <c r="O23" s="52">
        <v>0</v>
      </c>
      <c r="P23" s="32">
        <v>0</v>
      </c>
      <c r="Q23" s="32">
        <v>0</v>
      </c>
      <c r="R23" s="72">
        <v>0</v>
      </c>
      <c r="S23" s="72">
        <v>0</v>
      </c>
      <c r="T23" s="32"/>
      <c r="U23" s="40"/>
      <c r="V23" s="1">
        <v>0</v>
      </c>
      <c r="W23" s="1">
        <v>0</v>
      </c>
      <c r="X23" s="52">
        <v>0</v>
      </c>
      <c r="Y23" s="40"/>
      <c r="Z23" s="52">
        <v>0</v>
      </c>
      <c r="AA23" s="32"/>
      <c r="AB23" s="32"/>
      <c r="AC23" s="32"/>
      <c r="AD23" s="40"/>
      <c r="AE23" s="52">
        <v>0</v>
      </c>
      <c r="AF23" s="40"/>
      <c r="AG23" s="52">
        <v>0</v>
      </c>
      <c r="AH23" s="40"/>
      <c r="AI23" s="56"/>
    </row>
    <row r="24" spans="1:35">
      <c r="A24" s="27">
        <v>40227</v>
      </c>
      <c r="B24" s="28">
        <v>0.73958333333333337</v>
      </c>
      <c r="C24" s="27">
        <v>40228</v>
      </c>
      <c r="D24" s="28">
        <v>0.30763888888888891</v>
      </c>
      <c r="E24" s="3">
        <v>13.633333333333333</v>
      </c>
      <c r="F24" s="3">
        <v>0</v>
      </c>
      <c r="G24" s="52">
        <v>2</v>
      </c>
      <c r="H24" s="32"/>
      <c r="I24" s="32"/>
      <c r="J24" s="42">
        <v>2</v>
      </c>
      <c r="K24" s="52">
        <v>0</v>
      </c>
      <c r="L24" s="32"/>
      <c r="M24" s="32"/>
      <c r="N24" s="40"/>
      <c r="O24" s="52">
        <v>0</v>
      </c>
      <c r="P24" s="32">
        <v>0</v>
      </c>
      <c r="Q24" s="32">
        <v>0</v>
      </c>
      <c r="R24" s="72">
        <v>0</v>
      </c>
      <c r="S24" s="72">
        <v>0</v>
      </c>
      <c r="T24" s="32"/>
      <c r="U24" s="40"/>
      <c r="V24" s="1">
        <v>0</v>
      </c>
      <c r="W24" s="1">
        <v>0</v>
      </c>
      <c r="X24" s="52">
        <v>2</v>
      </c>
      <c r="Y24" s="40"/>
      <c r="Z24" s="52">
        <v>0</v>
      </c>
      <c r="AA24" s="32"/>
      <c r="AB24" s="32"/>
      <c r="AC24" s="32"/>
      <c r="AD24" s="40"/>
      <c r="AE24" s="52">
        <v>0</v>
      </c>
      <c r="AF24" s="40"/>
      <c r="AG24" s="52">
        <v>0</v>
      </c>
      <c r="AH24" s="40"/>
      <c r="AI24" s="56"/>
    </row>
    <row r="25" spans="1:35">
      <c r="A25" s="27">
        <v>40228</v>
      </c>
      <c r="B25" s="28">
        <v>0.30763888888888891</v>
      </c>
      <c r="C25" s="27">
        <v>40228</v>
      </c>
      <c r="D25" s="28">
        <v>0.71875</v>
      </c>
      <c r="E25" s="3">
        <v>9.8666666666666671</v>
      </c>
      <c r="F25" s="3">
        <v>0</v>
      </c>
      <c r="G25" s="52">
        <v>1</v>
      </c>
      <c r="H25" s="32"/>
      <c r="I25" s="32"/>
      <c r="J25" s="42">
        <v>1</v>
      </c>
      <c r="K25" s="52">
        <v>0</v>
      </c>
      <c r="L25" s="32"/>
      <c r="M25" s="32"/>
      <c r="N25" s="40"/>
      <c r="O25" s="52">
        <v>0</v>
      </c>
      <c r="P25" s="32">
        <v>0</v>
      </c>
      <c r="Q25" s="32">
        <v>0</v>
      </c>
      <c r="R25" s="72">
        <v>0</v>
      </c>
      <c r="S25" s="72">
        <v>0</v>
      </c>
      <c r="T25" s="32"/>
      <c r="U25" s="40"/>
      <c r="V25" s="1">
        <v>0</v>
      </c>
      <c r="W25" s="1">
        <v>0</v>
      </c>
      <c r="X25" s="52">
        <v>0</v>
      </c>
      <c r="Y25" s="40"/>
      <c r="Z25" s="52">
        <v>0</v>
      </c>
      <c r="AA25" s="32"/>
      <c r="AB25" s="32"/>
      <c r="AC25" s="32"/>
      <c r="AD25" s="40"/>
      <c r="AE25" s="52">
        <v>0</v>
      </c>
      <c r="AF25" s="40"/>
      <c r="AG25" s="52">
        <v>0</v>
      </c>
      <c r="AH25" s="40"/>
      <c r="AI25" s="56"/>
    </row>
    <row r="26" spans="1:35">
      <c r="A26" s="27">
        <v>40228</v>
      </c>
      <c r="B26" s="28">
        <v>0.71875</v>
      </c>
      <c r="C26" s="27">
        <v>40229</v>
      </c>
      <c r="D26" s="28">
        <v>0.30902777777777779</v>
      </c>
      <c r="E26" s="3">
        <v>14.166666666666666</v>
      </c>
      <c r="F26" s="3">
        <v>0</v>
      </c>
      <c r="G26" s="52">
        <v>9</v>
      </c>
      <c r="H26" s="32"/>
      <c r="I26" s="32"/>
      <c r="J26" s="42">
        <v>9</v>
      </c>
      <c r="K26" s="52">
        <v>0</v>
      </c>
      <c r="L26" s="32"/>
      <c r="M26" s="32"/>
      <c r="N26" s="40"/>
      <c r="O26" s="52">
        <v>0</v>
      </c>
      <c r="P26" s="32">
        <v>0</v>
      </c>
      <c r="Q26" s="32">
        <v>0</v>
      </c>
      <c r="R26" s="72">
        <v>0</v>
      </c>
      <c r="S26" s="72">
        <v>0</v>
      </c>
      <c r="T26" s="32"/>
      <c r="U26" s="40"/>
      <c r="V26" s="1">
        <v>0</v>
      </c>
      <c r="W26" s="1">
        <v>0</v>
      </c>
      <c r="X26" s="52">
        <v>0</v>
      </c>
      <c r="Y26" s="40"/>
      <c r="Z26" s="52">
        <v>0</v>
      </c>
      <c r="AA26" s="32"/>
      <c r="AB26" s="32"/>
      <c r="AC26" s="32"/>
      <c r="AD26" s="40"/>
      <c r="AE26" s="52">
        <v>0</v>
      </c>
      <c r="AF26" s="40"/>
      <c r="AG26" s="52">
        <v>0</v>
      </c>
      <c r="AH26" s="40"/>
      <c r="AI26" s="56"/>
    </row>
    <row r="27" spans="1:35">
      <c r="A27" s="27">
        <v>40229</v>
      </c>
      <c r="B27" s="28">
        <v>0.30902777777777779</v>
      </c>
      <c r="C27" s="27">
        <v>40229</v>
      </c>
      <c r="D27" s="28">
        <v>0.73472222222222217</v>
      </c>
      <c r="E27" s="3">
        <v>10.216666666666667</v>
      </c>
      <c r="F27" s="3">
        <v>0</v>
      </c>
      <c r="G27" s="52">
        <v>0</v>
      </c>
      <c r="H27" s="32"/>
      <c r="I27" s="32"/>
      <c r="J27" s="40"/>
      <c r="K27" s="52">
        <v>0</v>
      </c>
      <c r="L27" s="32"/>
      <c r="M27" s="32"/>
      <c r="N27" s="40"/>
      <c r="O27" s="52">
        <v>0</v>
      </c>
      <c r="P27" s="32">
        <v>0</v>
      </c>
      <c r="Q27" s="32">
        <v>0</v>
      </c>
      <c r="R27" s="72">
        <v>0</v>
      </c>
      <c r="S27" s="72">
        <v>0</v>
      </c>
      <c r="T27" s="32"/>
      <c r="U27" s="40"/>
      <c r="V27" s="1">
        <v>0</v>
      </c>
      <c r="W27" s="1">
        <v>0</v>
      </c>
      <c r="X27" s="52">
        <v>0</v>
      </c>
      <c r="Y27" s="40"/>
      <c r="Z27" s="52">
        <v>0</v>
      </c>
      <c r="AA27" s="32"/>
      <c r="AB27" s="32"/>
      <c r="AC27" s="32"/>
      <c r="AD27" s="40"/>
      <c r="AE27" s="52">
        <v>0</v>
      </c>
      <c r="AF27" s="40"/>
      <c r="AG27" s="52">
        <v>0</v>
      </c>
      <c r="AH27" s="40"/>
      <c r="AI27" s="56"/>
    </row>
    <row r="28" spans="1:35">
      <c r="A28" s="27">
        <v>40229</v>
      </c>
      <c r="B28" s="28">
        <v>0.73472222222222217</v>
      </c>
      <c r="C28" s="27">
        <v>40230</v>
      </c>
      <c r="D28" s="28">
        <v>0.3298611111111111</v>
      </c>
      <c r="E28" s="3">
        <v>14.283333333333333</v>
      </c>
      <c r="F28" s="3">
        <v>0</v>
      </c>
      <c r="G28" s="52">
        <v>7</v>
      </c>
      <c r="H28" s="32"/>
      <c r="I28" s="32"/>
      <c r="J28" s="42">
        <v>7</v>
      </c>
      <c r="K28" s="52">
        <v>0</v>
      </c>
      <c r="L28" s="32"/>
      <c r="M28" s="32"/>
      <c r="N28" s="40"/>
      <c r="O28" s="52">
        <v>0</v>
      </c>
      <c r="P28" s="32">
        <v>0</v>
      </c>
      <c r="Q28" s="32">
        <v>0</v>
      </c>
      <c r="R28" s="72">
        <v>0</v>
      </c>
      <c r="S28" s="72">
        <v>0</v>
      </c>
      <c r="T28" s="32"/>
      <c r="U28" s="40"/>
      <c r="V28" s="1">
        <v>0</v>
      </c>
      <c r="W28" s="1">
        <v>0</v>
      </c>
      <c r="X28" s="52">
        <v>0</v>
      </c>
      <c r="Y28" s="40"/>
      <c r="Z28" s="52">
        <v>0</v>
      </c>
      <c r="AA28" s="32"/>
      <c r="AB28" s="32"/>
      <c r="AC28" s="32"/>
      <c r="AD28" s="40"/>
      <c r="AE28" s="52">
        <v>0</v>
      </c>
      <c r="AF28" s="40"/>
      <c r="AG28" s="52">
        <v>0</v>
      </c>
      <c r="AH28" s="40"/>
      <c r="AI28" s="56"/>
    </row>
    <row r="29" spans="1:35">
      <c r="A29" s="27">
        <v>40230</v>
      </c>
      <c r="B29" s="28">
        <v>0.3298611111111111</v>
      </c>
      <c r="C29" s="27">
        <v>40230</v>
      </c>
      <c r="D29" s="28">
        <v>0.72222222222222221</v>
      </c>
      <c r="E29" s="3">
        <v>9.4166666666666661</v>
      </c>
      <c r="F29" s="3">
        <v>0</v>
      </c>
      <c r="G29" s="52">
        <v>1</v>
      </c>
      <c r="H29" s="32"/>
      <c r="I29" s="32"/>
      <c r="J29" s="42">
        <v>1</v>
      </c>
      <c r="K29" s="52">
        <v>0</v>
      </c>
      <c r="L29" s="32"/>
      <c r="M29" s="32"/>
      <c r="N29" s="40"/>
      <c r="O29" s="52">
        <v>0</v>
      </c>
      <c r="P29" s="32">
        <v>0</v>
      </c>
      <c r="Q29" s="32">
        <v>0</v>
      </c>
      <c r="R29" s="72">
        <v>0</v>
      </c>
      <c r="S29" s="72">
        <v>0</v>
      </c>
      <c r="T29" s="32"/>
      <c r="U29" s="40"/>
      <c r="V29" s="1">
        <v>0</v>
      </c>
      <c r="W29" s="1">
        <v>0</v>
      </c>
      <c r="X29" s="52">
        <v>0</v>
      </c>
      <c r="Y29" s="40"/>
      <c r="Z29" s="52">
        <v>0</v>
      </c>
      <c r="AA29" s="32"/>
      <c r="AB29" s="32"/>
      <c r="AC29" s="32"/>
      <c r="AD29" s="40"/>
      <c r="AE29" s="52">
        <v>0</v>
      </c>
      <c r="AF29" s="40"/>
      <c r="AG29" s="52">
        <v>0</v>
      </c>
      <c r="AH29" s="40"/>
      <c r="AI29" s="56"/>
    </row>
    <row r="30" spans="1:35">
      <c r="A30" s="27">
        <v>40230</v>
      </c>
      <c r="B30" s="28">
        <v>0.72222222222222221</v>
      </c>
      <c r="C30" s="27">
        <v>40231</v>
      </c>
      <c r="D30" s="28">
        <v>0.33680555555555558</v>
      </c>
      <c r="E30" s="3">
        <v>14.75</v>
      </c>
      <c r="F30" s="3">
        <v>0</v>
      </c>
      <c r="G30" s="52">
        <v>2</v>
      </c>
      <c r="H30" s="32"/>
      <c r="I30" s="32"/>
      <c r="J30" s="42">
        <v>2</v>
      </c>
      <c r="K30" s="52">
        <v>0</v>
      </c>
      <c r="L30" s="32"/>
      <c r="M30" s="32"/>
      <c r="N30" s="40"/>
      <c r="O30" s="52">
        <v>1</v>
      </c>
      <c r="P30" s="32">
        <v>0</v>
      </c>
      <c r="Q30" s="32">
        <v>0</v>
      </c>
      <c r="R30" s="72">
        <v>0</v>
      </c>
      <c r="S30" s="72">
        <v>0</v>
      </c>
      <c r="T30" s="32"/>
      <c r="U30" s="42">
        <v>1</v>
      </c>
      <c r="V30" s="1">
        <v>0</v>
      </c>
      <c r="W30" s="1">
        <v>0</v>
      </c>
      <c r="X30" s="52">
        <v>0</v>
      </c>
      <c r="Y30" s="40"/>
      <c r="Z30" s="52">
        <v>0</v>
      </c>
      <c r="AA30" s="32"/>
      <c r="AB30" s="32"/>
      <c r="AC30" s="32"/>
      <c r="AD30" s="40"/>
      <c r="AE30" s="52">
        <v>0</v>
      </c>
      <c r="AF30" s="40"/>
      <c r="AG30" s="52">
        <v>0</v>
      </c>
      <c r="AH30" s="40"/>
      <c r="AI30" s="56"/>
    </row>
    <row r="31" spans="1:35">
      <c r="A31" s="27">
        <v>40231</v>
      </c>
      <c r="B31" s="28">
        <v>0.34027777777777773</v>
      </c>
      <c r="C31" s="27">
        <v>40231</v>
      </c>
      <c r="D31" s="28">
        <v>0.71180555555555547</v>
      </c>
      <c r="E31" s="3">
        <v>8.9166666666666661</v>
      </c>
      <c r="F31" s="3">
        <v>8.3333333333333329E-2</v>
      </c>
      <c r="G31" s="52">
        <v>0</v>
      </c>
      <c r="H31" s="32"/>
      <c r="I31" s="32"/>
      <c r="J31" s="40"/>
      <c r="K31" s="52">
        <v>0</v>
      </c>
      <c r="L31" s="32"/>
      <c r="M31" s="32"/>
      <c r="N31" s="40"/>
      <c r="O31" s="52">
        <v>0</v>
      </c>
      <c r="P31" s="32">
        <v>0</v>
      </c>
      <c r="Q31" s="32">
        <v>0</v>
      </c>
      <c r="R31" s="72">
        <v>0</v>
      </c>
      <c r="S31" s="72">
        <v>0</v>
      </c>
      <c r="T31" s="32"/>
      <c r="U31" s="40"/>
      <c r="V31" s="1">
        <v>0</v>
      </c>
      <c r="W31" s="1">
        <v>0</v>
      </c>
      <c r="X31" s="52">
        <v>0</v>
      </c>
      <c r="Y31" s="40"/>
      <c r="Z31" s="52">
        <v>0</v>
      </c>
      <c r="AA31" s="32"/>
      <c r="AB31" s="32"/>
      <c r="AC31" s="32"/>
      <c r="AD31" s="40"/>
      <c r="AE31" s="52">
        <v>0</v>
      </c>
      <c r="AF31" s="40"/>
      <c r="AG31" s="52">
        <v>0</v>
      </c>
      <c r="AH31" s="40"/>
      <c r="AI31" s="56"/>
    </row>
    <row r="32" spans="1:35">
      <c r="A32" s="27">
        <v>40231</v>
      </c>
      <c r="B32" s="28">
        <v>0.71180555555555547</v>
      </c>
      <c r="C32" s="27">
        <v>40232</v>
      </c>
      <c r="D32" s="28">
        <v>0.31944444444444448</v>
      </c>
      <c r="E32" s="3">
        <v>14.583333333333334</v>
      </c>
      <c r="F32" s="3">
        <v>0</v>
      </c>
      <c r="G32" s="52">
        <v>1</v>
      </c>
      <c r="H32" s="32"/>
      <c r="I32" s="32"/>
      <c r="J32" s="42">
        <v>1</v>
      </c>
      <c r="K32" s="52">
        <v>0</v>
      </c>
      <c r="L32" s="32"/>
      <c r="M32" s="32"/>
      <c r="N32" s="40"/>
      <c r="O32" s="52">
        <v>0</v>
      </c>
      <c r="P32" s="32">
        <v>0</v>
      </c>
      <c r="Q32" s="32">
        <v>0</v>
      </c>
      <c r="R32" s="72">
        <v>0</v>
      </c>
      <c r="S32" s="72">
        <v>0</v>
      </c>
      <c r="T32" s="32"/>
      <c r="U32" s="40"/>
      <c r="V32" s="1">
        <v>0</v>
      </c>
      <c r="W32" s="1">
        <v>0</v>
      </c>
      <c r="X32" s="52">
        <v>0</v>
      </c>
      <c r="Y32" s="40"/>
      <c r="Z32" s="52">
        <v>0</v>
      </c>
      <c r="AA32" s="32"/>
      <c r="AB32" s="32"/>
      <c r="AC32" s="32"/>
      <c r="AD32" s="40"/>
      <c r="AE32" s="52">
        <v>0</v>
      </c>
      <c r="AF32" s="40"/>
      <c r="AG32" s="52">
        <v>0</v>
      </c>
      <c r="AH32" s="40"/>
      <c r="AI32" s="56"/>
    </row>
    <row r="33" spans="1:35">
      <c r="A33" s="27">
        <v>40232</v>
      </c>
      <c r="B33" s="28">
        <v>0.32291666666666669</v>
      </c>
      <c r="C33" s="27">
        <v>40232</v>
      </c>
      <c r="D33" s="28">
        <v>0.75</v>
      </c>
      <c r="E33" s="3">
        <v>10.25</v>
      </c>
      <c r="F33" s="3">
        <v>8.3333333333333329E-2</v>
      </c>
      <c r="G33" s="52">
        <v>0</v>
      </c>
      <c r="H33" s="32"/>
      <c r="I33" s="32"/>
      <c r="J33" s="40"/>
      <c r="K33" s="52">
        <v>0</v>
      </c>
      <c r="L33" s="32"/>
      <c r="M33" s="32"/>
      <c r="N33" s="40"/>
      <c r="O33" s="52">
        <v>0</v>
      </c>
      <c r="P33" s="32">
        <v>0</v>
      </c>
      <c r="Q33" s="32">
        <v>0</v>
      </c>
      <c r="R33" s="72">
        <v>0</v>
      </c>
      <c r="S33" s="72">
        <v>0</v>
      </c>
      <c r="T33" s="32"/>
      <c r="U33" s="40"/>
      <c r="V33" s="1">
        <v>0</v>
      </c>
      <c r="W33" s="1">
        <v>0</v>
      </c>
      <c r="X33" s="52">
        <v>0</v>
      </c>
      <c r="Y33" s="40"/>
      <c r="Z33" s="52">
        <v>0</v>
      </c>
      <c r="AA33" s="32"/>
      <c r="AB33" s="32"/>
      <c r="AC33" s="32"/>
      <c r="AD33" s="40"/>
      <c r="AE33" s="52">
        <v>0</v>
      </c>
      <c r="AF33" s="40"/>
      <c r="AG33" s="52">
        <v>0</v>
      </c>
      <c r="AH33" s="40"/>
      <c r="AI33" s="56"/>
    </row>
    <row r="34" spans="1:35">
      <c r="A34" s="27">
        <v>40232</v>
      </c>
      <c r="B34" s="28">
        <v>0.75</v>
      </c>
      <c r="C34" s="27">
        <v>40233</v>
      </c>
      <c r="D34" s="28">
        <v>0.30555555555555552</v>
      </c>
      <c r="E34" s="3">
        <v>13.333333333333334</v>
      </c>
      <c r="F34" s="3">
        <v>0</v>
      </c>
      <c r="G34" s="52">
        <v>0</v>
      </c>
      <c r="H34" s="32"/>
      <c r="I34" s="32"/>
      <c r="J34" s="40"/>
      <c r="K34" s="52">
        <v>0</v>
      </c>
      <c r="L34" s="32"/>
      <c r="M34" s="32"/>
      <c r="N34" s="40"/>
      <c r="O34" s="52">
        <v>0</v>
      </c>
      <c r="P34" s="32">
        <v>0</v>
      </c>
      <c r="Q34" s="32">
        <v>0</v>
      </c>
      <c r="R34" s="72">
        <v>0</v>
      </c>
      <c r="S34" s="72">
        <v>0</v>
      </c>
      <c r="T34" s="32"/>
      <c r="U34" s="40"/>
      <c r="V34" s="1">
        <v>0</v>
      </c>
      <c r="W34" s="1">
        <v>0</v>
      </c>
      <c r="X34" s="52">
        <v>2</v>
      </c>
      <c r="Y34" s="40"/>
      <c r="Z34" s="52">
        <v>0</v>
      </c>
      <c r="AA34" s="32"/>
      <c r="AB34" s="32"/>
      <c r="AC34" s="32"/>
      <c r="AD34" s="40"/>
      <c r="AE34" s="52">
        <v>0</v>
      </c>
      <c r="AF34" s="40"/>
      <c r="AG34" s="52">
        <v>0</v>
      </c>
      <c r="AH34" s="40"/>
      <c r="AI34" s="56"/>
    </row>
    <row r="35" spans="1:35">
      <c r="A35" s="27">
        <v>40233</v>
      </c>
      <c r="B35" s="28">
        <v>0.30902777777777779</v>
      </c>
      <c r="C35" s="27">
        <v>40233</v>
      </c>
      <c r="D35" s="28">
        <v>0.73055555555555562</v>
      </c>
      <c r="E35" s="3">
        <v>10.116666666666667</v>
      </c>
      <c r="F35" s="3">
        <v>8.3333333333333329E-2</v>
      </c>
      <c r="G35" s="52">
        <v>0</v>
      </c>
      <c r="H35" s="32"/>
      <c r="I35" s="32"/>
      <c r="J35" s="40"/>
      <c r="K35" s="52">
        <v>0</v>
      </c>
      <c r="L35" s="32"/>
      <c r="M35" s="32"/>
      <c r="N35" s="40"/>
      <c r="O35" s="52">
        <v>0</v>
      </c>
      <c r="P35" s="32">
        <v>0</v>
      </c>
      <c r="Q35" s="32">
        <v>0</v>
      </c>
      <c r="R35" s="72">
        <v>0</v>
      </c>
      <c r="S35" s="72">
        <v>0</v>
      </c>
      <c r="T35" s="32"/>
      <c r="U35" s="40"/>
      <c r="V35" s="1">
        <v>0</v>
      </c>
      <c r="W35" s="1">
        <v>0</v>
      </c>
      <c r="X35" s="52">
        <v>0</v>
      </c>
      <c r="Y35" s="40"/>
      <c r="Z35" s="52">
        <v>0</v>
      </c>
      <c r="AA35" s="32"/>
      <c r="AB35" s="32"/>
      <c r="AC35" s="32"/>
      <c r="AD35" s="40"/>
      <c r="AE35" s="52">
        <v>0</v>
      </c>
      <c r="AF35" s="40"/>
      <c r="AG35" s="52">
        <v>0</v>
      </c>
      <c r="AH35" s="40"/>
      <c r="AI35" s="56"/>
    </row>
    <row r="36" spans="1:35">
      <c r="A36" s="27">
        <v>40233</v>
      </c>
      <c r="B36" s="28">
        <v>0.73055555555555562</v>
      </c>
      <c r="C36" s="27">
        <v>40234</v>
      </c>
      <c r="D36" s="28">
        <v>0.3034722222222222</v>
      </c>
      <c r="E36" s="3">
        <v>13.75</v>
      </c>
      <c r="F36" s="3">
        <v>0</v>
      </c>
      <c r="G36" s="52">
        <v>3</v>
      </c>
      <c r="H36" s="32"/>
      <c r="I36" s="32"/>
      <c r="J36" s="42">
        <v>3</v>
      </c>
      <c r="K36" s="52">
        <v>0</v>
      </c>
      <c r="L36" s="32"/>
      <c r="M36" s="32"/>
      <c r="N36" s="40"/>
      <c r="O36" s="52">
        <v>0</v>
      </c>
      <c r="P36" s="32">
        <v>0</v>
      </c>
      <c r="Q36" s="32">
        <v>0</v>
      </c>
      <c r="R36" s="72">
        <v>0</v>
      </c>
      <c r="S36" s="72">
        <v>0</v>
      </c>
      <c r="T36" s="32"/>
      <c r="U36" s="40"/>
      <c r="V36" s="1">
        <v>0</v>
      </c>
      <c r="W36" s="1">
        <v>0</v>
      </c>
      <c r="X36" s="52">
        <v>1</v>
      </c>
      <c r="Y36" s="40"/>
      <c r="Z36" s="52">
        <v>0</v>
      </c>
      <c r="AA36" s="32"/>
      <c r="AB36" s="32"/>
      <c r="AC36" s="32"/>
      <c r="AD36" s="40"/>
      <c r="AE36" s="52">
        <v>0</v>
      </c>
      <c r="AF36" s="40"/>
      <c r="AG36" s="52">
        <v>0</v>
      </c>
      <c r="AH36" s="40"/>
      <c r="AI36" s="56"/>
    </row>
    <row r="37" spans="1:35">
      <c r="A37" s="27">
        <v>40234</v>
      </c>
      <c r="B37" s="28">
        <v>0.3034722222222222</v>
      </c>
      <c r="C37" s="27">
        <v>40234</v>
      </c>
      <c r="D37" s="28">
        <v>0.73958333333333337</v>
      </c>
      <c r="E37" s="3">
        <v>10.466666666666667</v>
      </c>
      <c r="F37" s="3">
        <v>0</v>
      </c>
      <c r="G37" s="52">
        <v>0</v>
      </c>
      <c r="H37" s="32"/>
      <c r="I37" s="32"/>
      <c r="J37" s="40"/>
      <c r="K37" s="52">
        <v>0</v>
      </c>
      <c r="L37" s="32"/>
      <c r="M37" s="32"/>
      <c r="N37" s="40"/>
      <c r="O37" s="52">
        <v>0</v>
      </c>
      <c r="P37" s="32">
        <v>0</v>
      </c>
      <c r="Q37" s="32">
        <v>0</v>
      </c>
      <c r="R37" s="72">
        <v>0</v>
      </c>
      <c r="S37" s="72">
        <v>0</v>
      </c>
      <c r="T37" s="32"/>
      <c r="U37" s="40"/>
      <c r="V37" s="1">
        <v>0</v>
      </c>
      <c r="W37" s="1">
        <v>0</v>
      </c>
      <c r="X37" s="52">
        <v>0</v>
      </c>
      <c r="Y37" s="40"/>
      <c r="Z37" s="52">
        <v>0</v>
      </c>
      <c r="AA37" s="32"/>
      <c r="AB37" s="32"/>
      <c r="AC37" s="32"/>
      <c r="AD37" s="40"/>
      <c r="AE37" s="52">
        <v>0</v>
      </c>
      <c r="AF37" s="40"/>
      <c r="AG37" s="52">
        <v>0</v>
      </c>
      <c r="AH37" s="40"/>
      <c r="AI37" s="56"/>
    </row>
    <row r="38" spans="1:35">
      <c r="A38" s="27">
        <v>40234</v>
      </c>
      <c r="B38" s="28">
        <v>0.73958333333333337</v>
      </c>
      <c r="C38" s="27">
        <v>40235</v>
      </c>
      <c r="D38" s="28">
        <v>0.31597222222222221</v>
      </c>
      <c r="E38" s="3">
        <v>13.833333333333334</v>
      </c>
      <c r="F38" s="3">
        <v>0</v>
      </c>
      <c r="G38" s="52">
        <v>0</v>
      </c>
      <c r="H38" s="32"/>
      <c r="I38" s="32"/>
      <c r="J38" s="40"/>
      <c r="K38" s="52">
        <v>0</v>
      </c>
      <c r="L38" s="32"/>
      <c r="M38" s="32"/>
      <c r="N38" s="40"/>
      <c r="O38" s="52">
        <v>0</v>
      </c>
      <c r="P38" s="32">
        <v>0</v>
      </c>
      <c r="Q38" s="32">
        <v>0</v>
      </c>
      <c r="R38" s="72">
        <v>0</v>
      </c>
      <c r="S38" s="72">
        <v>0</v>
      </c>
      <c r="T38" s="32"/>
      <c r="U38" s="40"/>
      <c r="V38" s="1">
        <v>0</v>
      </c>
      <c r="W38" s="1">
        <v>0</v>
      </c>
      <c r="X38" s="52">
        <v>1</v>
      </c>
      <c r="Y38" s="40"/>
      <c r="Z38" s="52">
        <v>0</v>
      </c>
      <c r="AA38" s="32"/>
      <c r="AB38" s="32"/>
      <c r="AC38" s="32"/>
      <c r="AD38" s="40"/>
      <c r="AE38" s="52">
        <v>0</v>
      </c>
      <c r="AF38" s="40"/>
      <c r="AG38" s="52">
        <v>0</v>
      </c>
      <c r="AH38" s="40"/>
      <c r="AI38" s="56"/>
    </row>
    <row r="39" spans="1:35">
      <c r="A39" s="27">
        <v>40235</v>
      </c>
      <c r="B39" s="28">
        <v>0.31597222222222221</v>
      </c>
      <c r="C39" s="27">
        <v>40235</v>
      </c>
      <c r="D39" s="28">
        <v>0.72222222222222221</v>
      </c>
      <c r="E39" s="3">
        <v>9.75</v>
      </c>
      <c r="F39" s="3">
        <v>0</v>
      </c>
      <c r="G39" s="52">
        <v>0</v>
      </c>
      <c r="H39" s="32"/>
      <c r="I39" s="32"/>
      <c r="J39" s="40"/>
      <c r="K39" s="52">
        <v>0</v>
      </c>
      <c r="L39" s="32"/>
      <c r="M39" s="32"/>
      <c r="N39" s="40"/>
      <c r="O39" s="52">
        <v>0</v>
      </c>
      <c r="P39" s="32">
        <v>0</v>
      </c>
      <c r="Q39" s="32">
        <v>0</v>
      </c>
      <c r="R39" s="72">
        <v>0</v>
      </c>
      <c r="S39" s="72">
        <v>0</v>
      </c>
      <c r="T39" s="32"/>
      <c r="U39" s="40"/>
      <c r="V39" s="1">
        <v>0</v>
      </c>
      <c r="W39" s="1">
        <v>0</v>
      </c>
      <c r="X39" s="52">
        <v>0</v>
      </c>
      <c r="Y39" s="40"/>
      <c r="Z39" s="52">
        <v>0</v>
      </c>
      <c r="AA39" s="32"/>
      <c r="AB39" s="32"/>
      <c r="AC39" s="32"/>
      <c r="AD39" s="40"/>
      <c r="AE39" s="52">
        <v>0</v>
      </c>
      <c r="AF39" s="40"/>
      <c r="AG39" s="52">
        <v>0</v>
      </c>
      <c r="AH39" s="40"/>
      <c r="AI39" s="56"/>
    </row>
    <row r="40" spans="1:35">
      <c r="A40" s="27">
        <v>40235</v>
      </c>
      <c r="B40" s="28">
        <v>0.72222222222222221</v>
      </c>
      <c r="C40" s="27">
        <v>40236</v>
      </c>
      <c r="D40" s="28">
        <v>0.2986111111111111</v>
      </c>
      <c r="E40" s="3">
        <v>13.833333333333334</v>
      </c>
      <c r="F40" s="3">
        <v>0</v>
      </c>
      <c r="G40" s="52">
        <v>0</v>
      </c>
      <c r="H40" s="32"/>
      <c r="I40" s="32"/>
      <c r="J40" s="40"/>
      <c r="K40" s="52">
        <v>0</v>
      </c>
      <c r="L40" s="32"/>
      <c r="M40" s="32"/>
      <c r="N40" s="40"/>
      <c r="O40" s="52">
        <v>0</v>
      </c>
      <c r="P40" s="32">
        <v>0</v>
      </c>
      <c r="Q40" s="32">
        <v>0</v>
      </c>
      <c r="R40" s="72">
        <v>0</v>
      </c>
      <c r="S40" s="72">
        <v>0</v>
      </c>
      <c r="T40" s="32"/>
      <c r="U40" s="40"/>
      <c r="V40" s="1">
        <v>0</v>
      </c>
      <c r="W40" s="1">
        <v>0</v>
      </c>
      <c r="X40" s="52">
        <v>3</v>
      </c>
      <c r="Y40" s="40"/>
      <c r="Z40" s="52">
        <v>0</v>
      </c>
      <c r="AA40" s="32"/>
      <c r="AB40" s="32"/>
      <c r="AC40" s="32"/>
      <c r="AD40" s="40"/>
      <c r="AE40" s="52">
        <v>0</v>
      </c>
      <c r="AF40" s="40"/>
      <c r="AG40" s="52">
        <v>0</v>
      </c>
      <c r="AH40" s="40"/>
      <c r="AI40" s="56"/>
    </row>
    <row r="41" spans="1:35">
      <c r="A41" s="27">
        <v>40236</v>
      </c>
      <c r="B41" s="28">
        <v>0.2986111111111111</v>
      </c>
      <c r="C41" s="27">
        <v>40236</v>
      </c>
      <c r="D41" s="28">
        <v>0.76041666666666663</v>
      </c>
      <c r="E41" s="3">
        <v>11.083333333333334</v>
      </c>
      <c r="F41" s="3">
        <v>0</v>
      </c>
      <c r="G41" s="52">
        <v>0</v>
      </c>
      <c r="H41" s="32"/>
      <c r="I41" s="32"/>
      <c r="J41" s="40"/>
      <c r="K41" s="52">
        <v>0</v>
      </c>
      <c r="L41" s="32"/>
      <c r="M41" s="32"/>
      <c r="N41" s="40"/>
      <c r="O41" s="52">
        <v>0</v>
      </c>
      <c r="P41" s="32">
        <v>0</v>
      </c>
      <c r="Q41" s="32">
        <v>0</v>
      </c>
      <c r="R41" s="72">
        <v>0</v>
      </c>
      <c r="S41" s="72">
        <v>0</v>
      </c>
      <c r="T41" s="32"/>
      <c r="U41" s="40"/>
      <c r="V41" s="1">
        <v>0</v>
      </c>
      <c r="W41" s="1">
        <v>0</v>
      </c>
      <c r="X41" s="52">
        <v>0</v>
      </c>
      <c r="Y41" s="40"/>
      <c r="Z41" s="52">
        <v>0</v>
      </c>
      <c r="AA41" s="32"/>
      <c r="AB41" s="32"/>
      <c r="AC41" s="32"/>
      <c r="AD41" s="40"/>
      <c r="AE41" s="52">
        <v>0</v>
      </c>
      <c r="AF41" s="40"/>
      <c r="AG41" s="52">
        <v>0</v>
      </c>
      <c r="AH41" s="40"/>
      <c r="AI41" s="56"/>
    </row>
    <row r="42" spans="1:35">
      <c r="A42" s="27">
        <v>40236</v>
      </c>
      <c r="B42" s="28">
        <v>0.76041666666666663</v>
      </c>
      <c r="C42" s="27">
        <v>40237</v>
      </c>
      <c r="D42" s="28">
        <v>0.3263888888888889</v>
      </c>
      <c r="E42" s="3">
        <v>13.583333333333334</v>
      </c>
      <c r="F42" s="3">
        <v>0</v>
      </c>
      <c r="G42" s="52">
        <v>1</v>
      </c>
      <c r="H42" s="32"/>
      <c r="I42" s="32"/>
      <c r="J42" s="42">
        <v>1</v>
      </c>
      <c r="K42" s="52">
        <v>0</v>
      </c>
      <c r="L42" s="32"/>
      <c r="M42" s="32"/>
      <c r="N42" s="40"/>
      <c r="O42" s="52">
        <v>0</v>
      </c>
      <c r="P42" s="32">
        <v>0</v>
      </c>
      <c r="Q42" s="32">
        <v>0</v>
      </c>
      <c r="R42" s="72">
        <v>0</v>
      </c>
      <c r="S42" s="72">
        <v>0</v>
      </c>
      <c r="T42" s="32"/>
      <c r="U42" s="40"/>
      <c r="V42" s="1">
        <v>0</v>
      </c>
      <c r="W42" s="1">
        <v>0</v>
      </c>
      <c r="X42" s="52">
        <v>1</v>
      </c>
      <c r="Y42" s="40"/>
      <c r="Z42" s="52">
        <v>0</v>
      </c>
      <c r="AA42" s="32"/>
      <c r="AB42" s="32"/>
      <c r="AC42" s="32"/>
      <c r="AD42" s="40"/>
      <c r="AE42" s="52">
        <v>0</v>
      </c>
      <c r="AF42" s="40"/>
      <c r="AG42" s="52">
        <v>0</v>
      </c>
      <c r="AH42" s="40"/>
      <c r="AI42" s="56"/>
    </row>
    <row r="43" spans="1:35">
      <c r="A43" s="27">
        <v>40237</v>
      </c>
      <c r="B43" s="28">
        <v>0.3263888888888889</v>
      </c>
      <c r="C43" s="27">
        <v>40237</v>
      </c>
      <c r="D43" s="28">
        <v>0.72916666666666663</v>
      </c>
      <c r="E43" s="3">
        <v>9.6666666666666661</v>
      </c>
      <c r="F43" s="3">
        <v>0</v>
      </c>
      <c r="G43" s="52">
        <v>0</v>
      </c>
      <c r="H43" s="32"/>
      <c r="I43" s="32"/>
      <c r="J43" s="40"/>
      <c r="K43" s="52">
        <v>0</v>
      </c>
      <c r="L43" s="32"/>
      <c r="M43" s="32"/>
      <c r="N43" s="40"/>
      <c r="O43" s="52">
        <v>0</v>
      </c>
      <c r="P43" s="32">
        <v>0</v>
      </c>
      <c r="Q43" s="32">
        <v>0</v>
      </c>
      <c r="R43" s="72">
        <v>0</v>
      </c>
      <c r="S43" s="72">
        <v>0</v>
      </c>
      <c r="T43" s="32"/>
      <c r="U43" s="40"/>
      <c r="V43" s="1">
        <v>0</v>
      </c>
      <c r="W43" s="1">
        <v>0</v>
      </c>
      <c r="X43" s="52">
        <v>0</v>
      </c>
      <c r="Y43" s="40"/>
      <c r="Z43" s="52">
        <v>0</v>
      </c>
      <c r="AA43" s="32"/>
      <c r="AB43" s="32"/>
      <c r="AC43" s="32"/>
      <c r="AD43" s="40"/>
      <c r="AE43" s="52">
        <v>0</v>
      </c>
      <c r="AF43" s="40"/>
      <c r="AG43" s="52">
        <v>0</v>
      </c>
      <c r="AH43" s="40"/>
      <c r="AI43" s="56"/>
    </row>
    <row r="44" spans="1:35">
      <c r="A44" s="27">
        <v>40237</v>
      </c>
      <c r="B44" s="28">
        <v>0.72916666666666663</v>
      </c>
      <c r="C44" s="27">
        <v>40238</v>
      </c>
      <c r="D44" s="28">
        <v>0.34027777777777773</v>
      </c>
      <c r="E44" s="3">
        <v>14.666666666666666</v>
      </c>
      <c r="F44" s="3">
        <v>0</v>
      </c>
      <c r="G44" s="52">
        <v>0</v>
      </c>
      <c r="H44" s="32"/>
      <c r="I44" s="32"/>
      <c r="J44" s="40"/>
      <c r="K44" s="52">
        <v>0</v>
      </c>
      <c r="L44" s="32"/>
      <c r="M44" s="32"/>
      <c r="N44" s="40"/>
      <c r="O44" s="52">
        <v>0</v>
      </c>
      <c r="P44" s="32">
        <v>0</v>
      </c>
      <c r="Q44" s="32">
        <v>0</v>
      </c>
      <c r="R44" s="72">
        <v>0</v>
      </c>
      <c r="S44" s="72">
        <v>0</v>
      </c>
      <c r="T44" s="32"/>
      <c r="U44" s="40"/>
      <c r="V44" s="1">
        <v>0</v>
      </c>
      <c r="W44" s="1">
        <v>0</v>
      </c>
      <c r="X44" s="52">
        <v>5</v>
      </c>
      <c r="Y44" s="40"/>
      <c r="Z44" s="52">
        <v>0</v>
      </c>
      <c r="AA44" s="32"/>
      <c r="AB44" s="32"/>
      <c r="AC44" s="32"/>
      <c r="AD44" s="40"/>
      <c r="AE44" s="52">
        <v>0</v>
      </c>
      <c r="AF44" s="40"/>
      <c r="AG44" s="52">
        <v>1</v>
      </c>
      <c r="AH44" s="42">
        <v>1</v>
      </c>
      <c r="AI44" s="56"/>
    </row>
    <row r="45" spans="1:35">
      <c r="A45" s="27">
        <v>40238</v>
      </c>
      <c r="B45" s="28">
        <v>0.34027777777777773</v>
      </c>
      <c r="C45" s="27">
        <v>40238</v>
      </c>
      <c r="D45" s="28">
        <v>0.75347222222222221</v>
      </c>
      <c r="E45" s="3">
        <v>9.9166666666666661</v>
      </c>
      <c r="F45" s="3">
        <v>0</v>
      </c>
      <c r="G45" s="52">
        <v>0</v>
      </c>
      <c r="H45" s="32"/>
      <c r="I45" s="32"/>
      <c r="J45" s="40"/>
      <c r="K45" s="52">
        <v>0</v>
      </c>
      <c r="L45" s="32"/>
      <c r="M45" s="32"/>
      <c r="N45" s="40"/>
      <c r="O45" s="52">
        <v>0</v>
      </c>
      <c r="P45" s="32">
        <v>0</v>
      </c>
      <c r="Q45" s="32">
        <v>0</v>
      </c>
      <c r="R45" s="72">
        <v>0</v>
      </c>
      <c r="S45" s="72">
        <v>0</v>
      </c>
      <c r="T45" s="32"/>
      <c r="U45" s="40"/>
      <c r="V45" s="1">
        <v>0</v>
      </c>
      <c r="W45" s="1">
        <v>0</v>
      </c>
      <c r="X45" s="52">
        <v>1</v>
      </c>
      <c r="Y45" s="40"/>
      <c r="Z45" s="52">
        <v>0</v>
      </c>
      <c r="AA45" s="32"/>
      <c r="AB45" s="32"/>
      <c r="AC45" s="32"/>
      <c r="AD45" s="40"/>
      <c r="AE45" s="52">
        <v>0</v>
      </c>
      <c r="AF45" s="40"/>
      <c r="AG45" s="52">
        <v>0</v>
      </c>
      <c r="AH45" s="40"/>
      <c r="AI45" s="56"/>
    </row>
    <row r="46" spans="1:35">
      <c r="A46" s="27">
        <v>40238</v>
      </c>
      <c r="B46" s="28">
        <v>0.75347222222222221</v>
      </c>
      <c r="C46" s="27">
        <v>40239</v>
      </c>
      <c r="D46" s="28">
        <v>0.28819444444444448</v>
      </c>
      <c r="E46" s="3">
        <v>12.833333333333334</v>
      </c>
      <c r="F46" s="3">
        <v>0</v>
      </c>
      <c r="G46" s="52">
        <v>0</v>
      </c>
      <c r="H46" s="32"/>
      <c r="I46" s="32"/>
      <c r="J46" s="40"/>
      <c r="K46" s="52">
        <v>0</v>
      </c>
      <c r="L46" s="32"/>
      <c r="M46" s="32"/>
      <c r="N46" s="40"/>
      <c r="O46" s="52">
        <v>0</v>
      </c>
      <c r="P46" s="32">
        <v>0</v>
      </c>
      <c r="Q46" s="32">
        <v>0</v>
      </c>
      <c r="R46" s="72">
        <v>0</v>
      </c>
      <c r="S46" s="72">
        <v>0</v>
      </c>
      <c r="T46" s="32"/>
      <c r="U46" s="40"/>
      <c r="V46" s="1">
        <v>0</v>
      </c>
      <c r="W46" s="1">
        <v>0</v>
      </c>
      <c r="X46" s="52">
        <v>4</v>
      </c>
      <c r="Y46" s="40"/>
      <c r="Z46" s="52">
        <v>0</v>
      </c>
      <c r="AA46" s="32"/>
      <c r="AB46" s="32"/>
      <c r="AC46" s="32"/>
      <c r="AD46" s="40"/>
      <c r="AE46" s="52">
        <v>0</v>
      </c>
      <c r="AF46" s="40"/>
      <c r="AG46" s="52">
        <v>0</v>
      </c>
      <c r="AH46" s="40"/>
      <c r="AI46" s="56"/>
    </row>
    <row r="47" spans="1:35">
      <c r="A47" s="27">
        <v>40239</v>
      </c>
      <c r="B47" s="28">
        <v>0.28819444444444448</v>
      </c>
      <c r="C47" s="27">
        <v>40239</v>
      </c>
      <c r="D47" s="28">
        <v>0.71527777777777779</v>
      </c>
      <c r="E47" s="3">
        <v>10.25</v>
      </c>
      <c r="F47" s="3">
        <v>0</v>
      </c>
      <c r="G47" s="52">
        <v>0</v>
      </c>
      <c r="H47" s="32"/>
      <c r="I47" s="32"/>
      <c r="J47" s="40"/>
      <c r="K47" s="52">
        <v>0</v>
      </c>
      <c r="L47" s="32"/>
      <c r="M47" s="32"/>
      <c r="N47" s="40"/>
      <c r="O47" s="52">
        <v>0</v>
      </c>
      <c r="P47" s="32">
        <v>0</v>
      </c>
      <c r="Q47" s="32">
        <v>0</v>
      </c>
      <c r="R47" s="72">
        <v>0</v>
      </c>
      <c r="S47" s="72">
        <v>0</v>
      </c>
      <c r="T47" s="32"/>
      <c r="U47" s="40"/>
      <c r="V47" s="1">
        <v>0</v>
      </c>
      <c r="W47" s="1">
        <v>0</v>
      </c>
      <c r="X47" s="52">
        <v>0</v>
      </c>
      <c r="Y47" s="40"/>
      <c r="Z47" s="52">
        <v>0</v>
      </c>
      <c r="AA47" s="32"/>
      <c r="AB47" s="32"/>
      <c r="AC47" s="32"/>
      <c r="AD47" s="40"/>
      <c r="AE47" s="52">
        <v>0</v>
      </c>
      <c r="AF47" s="40"/>
      <c r="AG47" s="52">
        <v>0</v>
      </c>
      <c r="AH47" s="40"/>
      <c r="AI47" s="56"/>
    </row>
    <row r="48" spans="1:35">
      <c r="A48" s="27">
        <v>40239</v>
      </c>
      <c r="B48" s="28">
        <v>0.71527777777777779</v>
      </c>
      <c r="C48" s="27">
        <v>40240</v>
      </c>
      <c r="D48" s="28">
        <v>0.3125</v>
      </c>
      <c r="E48" s="3">
        <v>14.333333333333334</v>
      </c>
      <c r="F48" s="3">
        <v>0</v>
      </c>
      <c r="G48" s="52">
        <v>0</v>
      </c>
      <c r="H48" s="32"/>
      <c r="I48" s="32"/>
      <c r="J48" s="40"/>
      <c r="K48" s="52">
        <v>0</v>
      </c>
      <c r="L48" s="32"/>
      <c r="M48" s="32"/>
      <c r="N48" s="40"/>
      <c r="O48" s="52">
        <v>0</v>
      </c>
      <c r="P48" s="32">
        <v>0</v>
      </c>
      <c r="Q48" s="32">
        <v>0</v>
      </c>
      <c r="R48" s="72">
        <v>0</v>
      </c>
      <c r="S48" s="72">
        <v>0</v>
      </c>
      <c r="T48" s="32"/>
      <c r="U48" s="40"/>
      <c r="V48" s="1">
        <v>0</v>
      </c>
      <c r="W48" s="1">
        <v>0</v>
      </c>
      <c r="X48" s="52">
        <v>0</v>
      </c>
      <c r="Y48" s="40"/>
      <c r="Z48" s="52">
        <v>0</v>
      </c>
      <c r="AA48" s="32"/>
      <c r="AB48" s="32"/>
      <c r="AC48" s="32"/>
      <c r="AD48" s="40"/>
      <c r="AE48" s="52">
        <v>0</v>
      </c>
      <c r="AF48" s="40"/>
      <c r="AG48" s="52">
        <v>1</v>
      </c>
      <c r="AH48" s="42">
        <v>1</v>
      </c>
      <c r="AI48" s="56"/>
    </row>
    <row r="49" spans="1:35">
      <c r="A49" s="27">
        <v>40240</v>
      </c>
      <c r="B49" s="28">
        <v>0.3125</v>
      </c>
      <c r="C49" s="27">
        <v>40240</v>
      </c>
      <c r="D49" s="28">
        <v>0.74305555555555547</v>
      </c>
      <c r="E49" s="3">
        <v>10.333333333333334</v>
      </c>
      <c r="F49" s="3">
        <v>0</v>
      </c>
      <c r="G49" s="52">
        <v>0</v>
      </c>
      <c r="H49" s="32"/>
      <c r="I49" s="32"/>
      <c r="J49" s="40"/>
      <c r="K49" s="52">
        <v>0</v>
      </c>
      <c r="L49" s="32"/>
      <c r="M49" s="32"/>
      <c r="N49" s="40"/>
      <c r="O49" s="52">
        <v>0</v>
      </c>
      <c r="P49" s="32">
        <v>0</v>
      </c>
      <c r="Q49" s="32">
        <v>0</v>
      </c>
      <c r="R49" s="72">
        <v>0</v>
      </c>
      <c r="S49" s="72">
        <v>0</v>
      </c>
      <c r="T49" s="32"/>
      <c r="U49" s="40"/>
      <c r="V49" s="1">
        <v>0</v>
      </c>
      <c r="W49" s="1">
        <v>0</v>
      </c>
      <c r="X49" s="52">
        <v>0</v>
      </c>
      <c r="Y49" s="40"/>
      <c r="Z49" s="52">
        <v>0</v>
      </c>
      <c r="AA49" s="32"/>
      <c r="AB49" s="32"/>
      <c r="AC49" s="32"/>
      <c r="AD49" s="40"/>
      <c r="AE49" s="52">
        <v>0</v>
      </c>
      <c r="AF49" s="40"/>
      <c r="AG49" s="52">
        <v>0</v>
      </c>
      <c r="AH49" s="40"/>
      <c r="AI49" s="56"/>
    </row>
    <row r="50" spans="1:35">
      <c r="A50" s="27">
        <v>40240</v>
      </c>
      <c r="B50" s="28">
        <v>0.74305555555555547</v>
      </c>
      <c r="C50" s="27">
        <v>40241</v>
      </c>
      <c r="D50" s="28">
        <v>0.30416666666666664</v>
      </c>
      <c r="E50" s="3">
        <v>13.466666666666667</v>
      </c>
      <c r="F50" s="3">
        <v>0</v>
      </c>
      <c r="G50" s="52">
        <v>1</v>
      </c>
      <c r="H50" s="32"/>
      <c r="I50" s="32"/>
      <c r="J50" s="42">
        <v>1</v>
      </c>
      <c r="K50" s="52">
        <v>0</v>
      </c>
      <c r="L50" s="32"/>
      <c r="M50" s="32"/>
      <c r="N50" s="40"/>
      <c r="O50" s="52">
        <v>0</v>
      </c>
      <c r="P50" s="32">
        <v>0</v>
      </c>
      <c r="Q50" s="32">
        <v>0</v>
      </c>
      <c r="R50" s="72">
        <v>0</v>
      </c>
      <c r="S50" s="72">
        <v>0</v>
      </c>
      <c r="T50" s="32"/>
      <c r="U50" s="40"/>
      <c r="V50" s="1">
        <v>0</v>
      </c>
      <c r="W50" s="1">
        <v>0</v>
      </c>
      <c r="X50" s="52">
        <v>3</v>
      </c>
      <c r="Y50" s="40"/>
      <c r="Z50" s="52">
        <v>0</v>
      </c>
      <c r="AA50" s="32"/>
      <c r="AB50" s="32"/>
      <c r="AC50" s="32"/>
      <c r="AD50" s="40"/>
      <c r="AE50" s="52">
        <v>0</v>
      </c>
      <c r="AF50" s="40"/>
      <c r="AG50" s="52">
        <v>1</v>
      </c>
      <c r="AH50" s="42">
        <v>1</v>
      </c>
      <c r="AI50" s="56"/>
    </row>
    <row r="51" spans="1:35">
      <c r="A51" s="27">
        <v>40241</v>
      </c>
      <c r="B51" s="28">
        <v>0.30416666666666664</v>
      </c>
      <c r="C51" s="27">
        <v>40241</v>
      </c>
      <c r="D51" s="28">
        <v>0.75694444444444453</v>
      </c>
      <c r="E51" s="3">
        <v>10.866666666666667</v>
      </c>
      <c r="F51" s="3">
        <v>0</v>
      </c>
      <c r="G51" s="52">
        <v>0</v>
      </c>
      <c r="H51" s="32"/>
      <c r="I51" s="32"/>
      <c r="J51" s="40"/>
      <c r="K51" s="52">
        <v>0</v>
      </c>
      <c r="L51" s="32"/>
      <c r="M51" s="32"/>
      <c r="N51" s="40"/>
      <c r="O51" s="52">
        <v>0</v>
      </c>
      <c r="P51" s="32">
        <v>0</v>
      </c>
      <c r="Q51" s="32">
        <v>0</v>
      </c>
      <c r="R51" s="72">
        <v>0</v>
      </c>
      <c r="S51" s="72">
        <v>0</v>
      </c>
      <c r="T51" s="32"/>
      <c r="U51" s="40"/>
      <c r="V51" s="1">
        <v>0</v>
      </c>
      <c r="W51" s="1">
        <v>0</v>
      </c>
      <c r="X51" s="52">
        <v>0</v>
      </c>
      <c r="Y51" s="40"/>
      <c r="Z51" s="52">
        <v>0</v>
      </c>
      <c r="AA51" s="32"/>
      <c r="AB51" s="32"/>
      <c r="AC51" s="32"/>
      <c r="AD51" s="40"/>
      <c r="AE51" s="52">
        <v>0</v>
      </c>
      <c r="AF51" s="40"/>
      <c r="AG51" s="52">
        <v>0</v>
      </c>
      <c r="AH51" s="40"/>
      <c r="AI51" s="56"/>
    </row>
    <row r="52" spans="1:35">
      <c r="A52" s="27">
        <v>40241</v>
      </c>
      <c r="B52" s="28">
        <v>0.75694444444444453</v>
      </c>
      <c r="C52" s="27">
        <v>40242</v>
      </c>
      <c r="D52" s="28">
        <v>0.30555555555555552</v>
      </c>
      <c r="E52" s="3">
        <v>13.166666666666666</v>
      </c>
      <c r="F52" s="3">
        <v>0</v>
      </c>
      <c r="G52" s="52">
        <v>0</v>
      </c>
      <c r="H52" s="32"/>
      <c r="I52" s="32"/>
      <c r="J52" s="40"/>
      <c r="K52" s="52">
        <v>0</v>
      </c>
      <c r="L52" s="32"/>
      <c r="M52" s="32"/>
      <c r="N52" s="40"/>
      <c r="O52" s="52">
        <v>0</v>
      </c>
      <c r="P52" s="32">
        <v>0</v>
      </c>
      <c r="Q52" s="32">
        <v>0</v>
      </c>
      <c r="R52" s="72">
        <v>0</v>
      </c>
      <c r="S52" s="72">
        <v>0</v>
      </c>
      <c r="T52" s="32"/>
      <c r="U52" s="40"/>
      <c r="V52" s="1">
        <v>0</v>
      </c>
      <c r="W52" s="1">
        <v>0</v>
      </c>
      <c r="X52" s="52">
        <v>2</v>
      </c>
      <c r="Y52" s="40"/>
      <c r="Z52" s="52">
        <v>0</v>
      </c>
      <c r="AA52" s="32"/>
      <c r="AB52" s="32"/>
      <c r="AC52" s="32"/>
      <c r="AD52" s="40"/>
      <c r="AE52" s="52">
        <v>0</v>
      </c>
      <c r="AF52" s="40"/>
      <c r="AG52" s="52">
        <v>0</v>
      </c>
      <c r="AH52" s="40"/>
      <c r="AI52" s="56"/>
    </row>
    <row r="53" spans="1:35">
      <c r="A53" s="27">
        <v>40242</v>
      </c>
      <c r="B53" s="28">
        <v>0.30555555555555552</v>
      </c>
      <c r="C53" s="27">
        <v>40242</v>
      </c>
      <c r="D53" s="28">
        <v>0.75694444444444453</v>
      </c>
      <c r="E53" s="3">
        <v>10.833333333333334</v>
      </c>
      <c r="F53" s="3">
        <v>0</v>
      </c>
      <c r="G53" s="52">
        <v>0</v>
      </c>
      <c r="H53" s="32"/>
      <c r="I53" s="32"/>
      <c r="J53" s="40"/>
      <c r="K53" s="52">
        <v>0</v>
      </c>
      <c r="L53" s="32"/>
      <c r="M53" s="32"/>
      <c r="N53" s="40"/>
      <c r="O53" s="52">
        <v>0</v>
      </c>
      <c r="P53" s="32">
        <v>0</v>
      </c>
      <c r="Q53" s="32">
        <v>0</v>
      </c>
      <c r="R53" s="72">
        <v>0</v>
      </c>
      <c r="S53" s="72">
        <v>0</v>
      </c>
      <c r="T53" s="32"/>
      <c r="U53" s="40"/>
      <c r="V53" s="1">
        <v>0</v>
      </c>
      <c r="W53" s="1">
        <v>0</v>
      </c>
      <c r="X53" s="52">
        <v>0</v>
      </c>
      <c r="Y53" s="40"/>
      <c r="Z53" s="52">
        <v>0</v>
      </c>
      <c r="AA53" s="32"/>
      <c r="AB53" s="32"/>
      <c r="AC53" s="32"/>
      <c r="AD53" s="40"/>
      <c r="AE53" s="52">
        <v>0</v>
      </c>
      <c r="AF53" s="40"/>
      <c r="AG53" s="52">
        <v>0</v>
      </c>
      <c r="AH53" s="40"/>
      <c r="AI53" s="56"/>
    </row>
    <row r="54" spans="1:35">
      <c r="A54" s="27">
        <v>40242</v>
      </c>
      <c r="B54" s="28">
        <v>0.75694444444444453</v>
      </c>
      <c r="C54" s="27">
        <v>40243</v>
      </c>
      <c r="D54" s="28">
        <v>0.3125</v>
      </c>
      <c r="E54" s="3">
        <v>13.333333333333334</v>
      </c>
      <c r="F54" s="3">
        <v>0</v>
      </c>
      <c r="G54" s="52">
        <v>0</v>
      </c>
      <c r="H54" s="32"/>
      <c r="I54" s="32"/>
      <c r="J54" s="40"/>
      <c r="K54" s="52">
        <v>0</v>
      </c>
      <c r="L54" s="32"/>
      <c r="M54" s="32"/>
      <c r="N54" s="40"/>
      <c r="O54" s="52">
        <v>0</v>
      </c>
      <c r="P54" s="32">
        <v>0</v>
      </c>
      <c r="Q54" s="32">
        <v>0</v>
      </c>
      <c r="R54" s="72">
        <v>0</v>
      </c>
      <c r="S54" s="72">
        <v>0</v>
      </c>
      <c r="T54" s="32"/>
      <c r="U54" s="40"/>
      <c r="V54" s="1">
        <v>0</v>
      </c>
      <c r="W54" s="1">
        <v>0</v>
      </c>
      <c r="X54" s="52">
        <v>2</v>
      </c>
      <c r="Y54" s="40"/>
      <c r="Z54" s="52">
        <v>0</v>
      </c>
      <c r="AA54" s="32"/>
      <c r="AB54" s="32"/>
      <c r="AC54" s="32"/>
      <c r="AD54" s="40"/>
      <c r="AE54" s="52">
        <v>0</v>
      </c>
      <c r="AF54" s="40"/>
      <c r="AG54" s="52">
        <v>0</v>
      </c>
      <c r="AH54" s="40"/>
      <c r="AI54" s="56"/>
    </row>
    <row r="55" spans="1:35">
      <c r="A55" s="27">
        <v>40243</v>
      </c>
      <c r="B55" s="28">
        <v>0.31597222222222221</v>
      </c>
      <c r="C55" s="27">
        <v>40243</v>
      </c>
      <c r="D55" s="28">
        <v>0.79166666666666663</v>
      </c>
      <c r="E55" s="3">
        <v>11.416666666666666</v>
      </c>
      <c r="F55" s="3">
        <v>8.3333333333333329E-2</v>
      </c>
      <c r="G55" s="52">
        <v>0</v>
      </c>
      <c r="H55" s="32"/>
      <c r="I55" s="32"/>
      <c r="J55" s="40"/>
      <c r="K55" s="52">
        <v>0</v>
      </c>
      <c r="L55" s="32"/>
      <c r="M55" s="32"/>
      <c r="N55" s="40"/>
      <c r="O55" s="52">
        <v>0</v>
      </c>
      <c r="P55" s="32">
        <v>0</v>
      </c>
      <c r="Q55" s="32">
        <v>0</v>
      </c>
      <c r="R55" s="72">
        <v>0</v>
      </c>
      <c r="S55" s="72">
        <v>0</v>
      </c>
      <c r="T55" s="32"/>
      <c r="U55" s="40"/>
      <c r="V55" s="1">
        <v>0</v>
      </c>
      <c r="W55" s="1">
        <v>0</v>
      </c>
      <c r="X55" s="52">
        <v>0</v>
      </c>
      <c r="Y55" s="40"/>
      <c r="Z55" s="52">
        <v>0</v>
      </c>
      <c r="AA55" s="32"/>
      <c r="AB55" s="32"/>
      <c r="AC55" s="32"/>
      <c r="AD55" s="40"/>
      <c r="AE55" s="52">
        <v>0</v>
      </c>
      <c r="AF55" s="40"/>
      <c r="AG55" s="52">
        <v>0</v>
      </c>
      <c r="AH55" s="40"/>
      <c r="AI55" s="56"/>
    </row>
    <row r="56" spans="1:35">
      <c r="A56" s="27">
        <v>40243</v>
      </c>
      <c r="B56" s="28">
        <v>0.79166666666666663</v>
      </c>
      <c r="C56" s="27">
        <v>40244</v>
      </c>
      <c r="D56" s="28">
        <v>0.35416666666666669</v>
      </c>
      <c r="E56" s="3">
        <v>13.5</v>
      </c>
      <c r="F56" s="3">
        <v>0</v>
      </c>
      <c r="G56" s="52">
        <v>2</v>
      </c>
      <c r="H56" s="32"/>
      <c r="I56" s="32"/>
      <c r="J56" s="42">
        <v>2</v>
      </c>
      <c r="K56" s="52">
        <v>0</v>
      </c>
      <c r="L56" s="32"/>
      <c r="M56" s="32"/>
      <c r="N56" s="40"/>
      <c r="O56" s="52">
        <v>0</v>
      </c>
      <c r="P56" s="32">
        <v>0</v>
      </c>
      <c r="Q56" s="32">
        <v>0</v>
      </c>
      <c r="R56" s="72">
        <v>0</v>
      </c>
      <c r="S56" s="72">
        <v>0</v>
      </c>
      <c r="T56" s="32"/>
      <c r="U56" s="40"/>
      <c r="V56" s="1">
        <v>0</v>
      </c>
      <c r="W56" s="1">
        <v>0</v>
      </c>
      <c r="X56" s="52">
        <v>3</v>
      </c>
      <c r="Y56" s="40"/>
      <c r="Z56" s="52">
        <v>0</v>
      </c>
      <c r="AA56" s="32"/>
      <c r="AB56" s="32"/>
      <c r="AC56" s="32"/>
      <c r="AD56" s="40"/>
      <c r="AE56" s="52">
        <v>0</v>
      </c>
      <c r="AF56" s="40"/>
      <c r="AG56" s="52">
        <v>0</v>
      </c>
      <c r="AH56" s="40"/>
      <c r="AI56" s="56"/>
    </row>
    <row r="57" spans="1:35">
      <c r="A57" s="27">
        <v>40244</v>
      </c>
      <c r="B57" s="28">
        <v>0.3576388888888889</v>
      </c>
      <c r="C57" s="27">
        <v>40244</v>
      </c>
      <c r="D57" s="28">
        <v>0.75694444444444453</v>
      </c>
      <c r="E57" s="3">
        <v>9.5833333333333339</v>
      </c>
      <c r="F57" s="3">
        <v>8.3333333333333329E-2</v>
      </c>
      <c r="G57" s="52">
        <v>0</v>
      </c>
      <c r="H57" s="32"/>
      <c r="I57" s="32"/>
      <c r="J57" s="40"/>
      <c r="K57" s="52">
        <v>0</v>
      </c>
      <c r="L57" s="32"/>
      <c r="M57" s="32"/>
      <c r="N57" s="40"/>
      <c r="O57" s="52">
        <v>0</v>
      </c>
      <c r="P57" s="32">
        <v>0</v>
      </c>
      <c r="Q57" s="32">
        <v>0</v>
      </c>
      <c r="R57" s="72">
        <v>0</v>
      </c>
      <c r="S57" s="72">
        <v>0</v>
      </c>
      <c r="T57" s="32"/>
      <c r="U57" s="40"/>
      <c r="V57" s="1">
        <v>0</v>
      </c>
      <c r="W57" s="1">
        <v>0</v>
      </c>
      <c r="X57" s="52">
        <v>0</v>
      </c>
      <c r="Y57" s="40"/>
      <c r="Z57" s="52">
        <v>0</v>
      </c>
      <c r="AA57" s="32"/>
      <c r="AB57" s="32"/>
      <c r="AC57" s="32"/>
      <c r="AD57" s="40"/>
      <c r="AE57" s="52">
        <v>0</v>
      </c>
      <c r="AF57" s="40"/>
      <c r="AG57" s="52">
        <v>0</v>
      </c>
      <c r="AH57" s="40"/>
      <c r="AI57" s="56"/>
    </row>
    <row r="58" spans="1:35">
      <c r="A58" s="27">
        <v>40244</v>
      </c>
      <c r="B58" s="28">
        <v>0.75694444444444453</v>
      </c>
      <c r="C58" s="27">
        <v>40245</v>
      </c>
      <c r="D58" s="28">
        <v>0.34375</v>
      </c>
      <c r="E58" s="3">
        <v>14.083333333333334</v>
      </c>
      <c r="F58" s="3">
        <v>0</v>
      </c>
      <c r="G58" s="52">
        <v>2</v>
      </c>
      <c r="H58" s="32"/>
      <c r="I58" s="32"/>
      <c r="J58" s="42">
        <v>2</v>
      </c>
      <c r="K58" s="52">
        <v>0</v>
      </c>
      <c r="L58" s="32"/>
      <c r="M58" s="32"/>
      <c r="N58" s="40"/>
      <c r="O58" s="52">
        <v>0</v>
      </c>
      <c r="P58" s="32">
        <v>0</v>
      </c>
      <c r="Q58" s="32">
        <v>0</v>
      </c>
      <c r="R58" s="72">
        <v>0</v>
      </c>
      <c r="S58" s="72">
        <v>0</v>
      </c>
      <c r="T58" s="32"/>
      <c r="U58" s="40"/>
      <c r="V58" s="1">
        <v>1</v>
      </c>
      <c r="W58" s="1">
        <v>0</v>
      </c>
      <c r="X58" s="52">
        <v>3</v>
      </c>
      <c r="Y58" s="40"/>
      <c r="Z58" s="52">
        <v>0</v>
      </c>
      <c r="AA58" s="32"/>
      <c r="AB58" s="32"/>
      <c r="AC58" s="32"/>
      <c r="AD58" s="40"/>
      <c r="AE58" s="52">
        <v>0</v>
      </c>
      <c r="AF58" s="40"/>
      <c r="AG58" s="52">
        <v>0</v>
      </c>
      <c r="AH58" s="40"/>
      <c r="AI58" s="56"/>
    </row>
    <row r="59" spans="1:35">
      <c r="A59" s="27">
        <v>40245</v>
      </c>
      <c r="B59" s="28">
        <v>0.34375</v>
      </c>
      <c r="C59" s="27">
        <v>40245</v>
      </c>
      <c r="D59" s="28">
        <v>0.73611111111111116</v>
      </c>
      <c r="E59" s="3">
        <v>9.4166666666666661</v>
      </c>
      <c r="F59" s="3">
        <v>0</v>
      </c>
      <c r="G59" s="52">
        <v>1</v>
      </c>
      <c r="H59" s="32"/>
      <c r="I59" s="32"/>
      <c r="J59" s="42">
        <v>1</v>
      </c>
      <c r="K59" s="52">
        <v>0</v>
      </c>
      <c r="L59" s="32"/>
      <c r="M59" s="32"/>
      <c r="N59" s="40"/>
      <c r="O59" s="52">
        <v>0</v>
      </c>
      <c r="P59" s="32">
        <v>0</v>
      </c>
      <c r="Q59" s="32">
        <v>0</v>
      </c>
      <c r="R59" s="72">
        <v>0</v>
      </c>
      <c r="S59" s="72">
        <v>0</v>
      </c>
      <c r="T59" s="32"/>
      <c r="U59" s="40"/>
      <c r="V59" s="1">
        <v>0</v>
      </c>
      <c r="W59" s="1">
        <v>0</v>
      </c>
      <c r="X59" s="52">
        <v>0</v>
      </c>
      <c r="Y59" s="40"/>
      <c r="Z59" s="52">
        <v>0</v>
      </c>
      <c r="AA59" s="32"/>
      <c r="AB59" s="32"/>
      <c r="AC59" s="32"/>
      <c r="AD59" s="40"/>
      <c r="AE59" s="52">
        <v>0</v>
      </c>
      <c r="AF59" s="40"/>
      <c r="AG59" s="52">
        <v>0</v>
      </c>
      <c r="AH59" s="40"/>
      <c r="AI59" s="56"/>
    </row>
    <row r="60" spans="1:35">
      <c r="A60" s="27">
        <v>40245</v>
      </c>
      <c r="B60" s="28">
        <v>0.73611111111111116</v>
      </c>
      <c r="C60" s="27">
        <v>40246</v>
      </c>
      <c r="D60" s="28">
        <v>0.30555555555555552</v>
      </c>
      <c r="E60" s="3">
        <v>13.666666666666666</v>
      </c>
      <c r="F60" s="3">
        <v>0</v>
      </c>
      <c r="G60" s="52">
        <v>3</v>
      </c>
      <c r="H60" s="32"/>
      <c r="I60" s="32"/>
      <c r="J60" s="42">
        <v>3</v>
      </c>
      <c r="K60" s="52">
        <v>0</v>
      </c>
      <c r="L60" s="32"/>
      <c r="M60" s="32"/>
      <c r="N60" s="40"/>
      <c r="O60" s="52">
        <v>0</v>
      </c>
      <c r="P60" s="32">
        <v>0</v>
      </c>
      <c r="Q60" s="32">
        <v>0</v>
      </c>
      <c r="R60" s="72">
        <v>0</v>
      </c>
      <c r="S60" s="72">
        <v>0</v>
      </c>
      <c r="T60" s="32"/>
      <c r="U60" s="40"/>
      <c r="V60" s="1">
        <v>5</v>
      </c>
      <c r="W60" s="1">
        <v>0</v>
      </c>
      <c r="X60" s="52">
        <v>2</v>
      </c>
      <c r="Y60" s="40"/>
      <c r="Z60" s="52">
        <v>0</v>
      </c>
      <c r="AA60" s="32"/>
      <c r="AB60" s="32"/>
      <c r="AC60" s="32"/>
      <c r="AD60" s="40"/>
      <c r="AE60" s="52">
        <v>0</v>
      </c>
      <c r="AF60" s="40"/>
      <c r="AG60" s="52">
        <v>0</v>
      </c>
      <c r="AH60" s="40"/>
      <c r="AI60" s="56"/>
    </row>
    <row r="61" spans="1:35">
      <c r="A61" s="27">
        <v>40246</v>
      </c>
      <c r="B61" s="28">
        <v>0.30555555555555552</v>
      </c>
      <c r="C61" s="27">
        <v>40246</v>
      </c>
      <c r="D61" s="28">
        <v>0.73472222222222217</v>
      </c>
      <c r="E61" s="3">
        <v>10.3</v>
      </c>
      <c r="F61" s="3">
        <v>0</v>
      </c>
      <c r="G61" s="52">
        <v>0</v>
      </c>
      <c r="H61" s="32"/>
      <c r="I61" s="32"/>
      <c r="J61" s="40"/>
      <c r="K61" s="52">
        <v>0</v>
      </c>
      <c r="L61" s="32"/>
      <c r="M61" s="32"/>
      <c r="N61" s="40"/>
      <c r="O61" s="52">
        <v>0</v>
      </c>
      <c r="P61" s="32">
        <v>0</v>
      </c>
      <c r="Q61" s="32">
        <v>0</v>
      </c>
      <c r="R61" s="72">
        <v>0</v>
      </c>
      <c r="S61" s="72">
        <v>0</v>
      </c>
      <c r="T61" s="32"/>
      <c r="U61" s="40"/>
      <c r="V61" s="1">
        <v>0</v>
      </c>
      <c r="W61" s="1">
        <v>0</v>
      </c>
      <c r="X61" s="52">
        <v>0</v>
      </c>
      <c r="Y61" s="40"/>
      <c r="Z61" s="52">
        <v>0</v>
      </c>
      <c r="AA61" s="32"/>
      <c r="AB61" s="32"/>
      <c r="AC61" s="32"/>
      <c r="AD61" s="40"/>
      <c r="AE61" s="52">
        <v>0</v>
      </c>
      <c r="AF61" s="40"/>
      <c r="AG61" s="52">
        <v>0</v>
      </c>
      <c r="AH61" s="40"/>
      <c r="AI61" s="56"/>
    </row>
    <row r="62" spans="1:35">
      <c r="A62" s="27">
        <v>40246</v>
      </c>
      <c r="B62" s="28">
        <v>0.73472222222222217</v>
      </c>
      <c r="C62" s="27">
        <v>40247</v>
      </c>
      <c r="D62" s="28">
        <v>0.3125</v>
      </c>
      <c r="E62" s="3">
        <v>13.866666666666667</v>
      </c>
      <c r="F62" s="3">
        <v>0</v>
      </c>
      <c r="G62" s="52">
        <v>6</v>
      </c>
      <c r="H62" s="32"/>
      <c r="I62" s="32"/>
      <c r="J62" s="42">
        <v>6</v>
      </c>
      <c r="K62" s="52">
        <v>0</v>
      </c>
      <c r="L62" s="32"/>
      <c r="M62" s="32"/>
      <c r="N62" s="40"/>
      <c r="O62" s="52">
        <v>0</v>
      </c>
      <c r="P62" s="32">
        <v>0</v>
      </c>
      <c r="Q62" s="32">
        <v>0</v>
      </c>
      <c r="R62" s="72">
        <v>0</v>
      </c>
      <c r="S62" s="72">
        <v>0</v>
      </c>
      <c r="T62" s="32"/>
      <c r="U62" s="40"/>
      <c r="V62" s="1">
        <v>6</v>
      </c>
      <c r="W62" s="1">
        <v>0</v>
      </c>
      <c r="X62" s="52">
        <v>1</v>
      </c>
      <c r="Y62" s="40"/>
      <c r="Z62" s="52">
        <v>0</v>
      </c>
      <c r="AA62" s="32"/>
      <c r="AB62" s="32"/>
      <c r="AC62" s="32"/>
      <c r="AD62" s="40"/>
      <c r="AE62" s="52">
        <v>0</v>
      </c>
      <c r="AF62" s="40"/>
      <c r="AG62" s="52">
        <v>0</v>
      </c>
      <c r="AH62" s="40"/>
      <c r="AI62" s="56"/>
    </row>
    <row r="63" spans="1:35">
      <c r="A63" s="27">
        <v>40247</v>
      </c>
      <c r="B63" s="28">
        <v>0.3125</v>
      </c>
      <c r="C63" s="27">
        <v>40247</v>
      </c>
      <c r="D63" s="28">
        <v>0.64583333333333337</v>
      </c>
      <c r="E63" s="3">
        <v>8</v>
      </c>
      <c r="F63" s="3">
        <v>0</v>
      </c>
      <c r="G63" s="52">
        <v>0</v>
      </c>
      <c r="H63" s="32"/>
      <c r="I63" s="32"/>
      <c r="J63" s="40"/>
      <c r="K63" s="52">
        <v>0</v>
      </c>
      <c r="L63" s="32"/>
      <c r="M63" s="32"/>
      <c r="N63" s="40"/>
      <c r="O63" s="52">
        <v>0</v>
      </c>
      <c r="P63" s="32">
        <v>0</v>
      </c>
      <c r="Q63" s="32">
        <v>0</v>
      </c>
      <c r="R63" s="72">
        <v>0</v>
      </c>
      <c r="S63" s="72">
        <v>0</v>
      </c>
      <c r="T63" s="32"/>
      <c r="U63" s="40"/>
      <c r="V63" s="1">
        <v>0</v>
      </c>
      <c r="W63" s="1">
        <v>0</v>
      </c>
      <c r="X63" s="52">
        <v>0</v>
      </c>
      <c r="Y63" s="40"/>
      <c r="Z63" s="52">
        <v>0</v>
      </c>
      <c r="AA63" s="32"/>
      <c r="AB63" s="32"/>
      <c r="AC63" s="32"/>
      <c r="AD63" s="40"/>
      <c r="AE63" s="52">
        <v>0</v>
      </c>
      <c r="AF63" s="40"/>
      <c r="AG63" s="52">
        <v>0</v>
      </c>
      <c r="AH63" s="40"/>
      <c r="AI63" s="56"/>
    </row>
    <row r="64" spans="1:35">
      <c r="A64" s="27">
        <v>40247</v>
      </c>
      <c r="B64" s="28">
        <v>0.64583333333333337</v>
      </c>
      <c r="C64" s="27">
        <v>40248</v>
      </c>
      <c r="D64" s="28">
        <v>0.31111111111111112</v>
      </c>
      <c r="E64" s="3">
        <v>15.966666666666667</v>
      </c>
      <c r="F64" s="3">
        <v>0</v>
      </c>
      <c r="G64" s="52">
        <v>3</v>
      </c>
      <c r="H64" s="32"/>
      <c r="I64" s="32"/>
      <c r="J64" s="42">
        <v>3</v>
      </c>
      <c r="K64" s="52">
        <v>0</v>
      </c>
      <c r="L64" s="32"/>
      <c r="M64" s="32"/>
      <c r="N64" s="40"/>
      <c r="O64" s="52">
        <v>0</v>
      </c>
      <c r="P64" s="32">
        <v>0</v>
      </c>
      <c r="Q64" s="32">
        <v>0</v>
      </c>
      <c r="R64" s="72">
        <v>0</v>
      </c>
      <c r="S64" s="72">
        <v>0</v>
      </c>
      <c r="T64" s="32"/>
      <c r="U64" s="40"/>
      <c r="V64" s="1">
        <v>3</v>
      </c>
      <c r="W64" s="1">
        <v>0</v>
      </c>
      <c r="X64" s="52">
        <v>1</v>
      </c>
      <c r="Y64" s="40"/>
      <c r="Z64" s="52">
        <v>0</v>
      </c>
      <c r="AA64" s="32"/>
      <c r="AB64" s="32"/>
      <c r="AC64" s="32"/>
      <c r="AD64" s="40"/>
      <c r="AE64" s="52">
        <v>0</v>
      </c>
      <c r="AF64" s="40"/>
      <c r="AG64" s="52">
        <v>0</v>
      </c>
      <c r="AH64" s="40"/>
      <c r="AI64" s="56"/>
    </row>
    <row r="65" spans="1:35">
      <c r="A65" s="27">
        <v>40248</v>
      </c>
      <c r="B65" s="28">
        <v>0.31111111111111112</v>
      </c>
      <c r="C65" s="27">
        <v>40248</v>
      </c>
      <c r="D65" s="28">
        <v>0.72916666666666663</v>
      </c>
      <c r="E65" s="3">
        <v>10.033333333333333</v>
      </c>
      <c r="F65" s="3">
        <v>0</v>
      </c>
      <c r="G65" s="52">
        <v>0</v>
      </c>
      <c r="H65" s="32"/>
      <c r="I65" s="32"/>
      <c r="J65" s="40"/>
      <c r="K65" s="52">
        <v>0</v>
      </c>
      <c r="L65" s="32"/>
      <c r="M65" s="32"/>
      <c r="N65" s="40"/>
      <c r="O65" s="52">
        <v>0</v>
      </c>
      <c r="P65" s="32">
        <v>0</v>
      </c>
      <c r="Q65" s="32">
        <v>0</v>
      </c>
      <c r="R65" s="72">
        <v>0</v>
      </c>
      <c r="S65" s="72">
        <v>0</v>
      </c>
      <c r="T65" s="32"/>
      <c r="U65" s="40"/>
      <c r="V65" s="1">
        <v>0</v>
      </c>
      <c r="W65" s="1">
        <v>0</v>
      </c>
      <c r="X65" s="52">
        <v>0</v>
      </c>
      <c r="Y65" s="40"/>
      <c r="Z65" s="52">
        <v>0</v>
      </c>
      <c r="AA65" s="32"/>
      <c r="AB65" s="32"/>
      <c r="AC65" s="32"/>
      <c r="AD65" s="40"/>
      <c r="AE65" s="52">
        <v>0</v>
      </c>
      <c r="AF65" s="40"/>
      <c r="AG65" s="52">
        <v>0</v>
      </c>
      <c r="AH65" s="40"/>
      <c r="AI65" s="56"/>
    </row>
    <row r="66" spans="1:35">
      <c r="A66" s="27">
        <v>40248</v>
      </c>
      <c r="B66" s="28">
        <v>0.72916666666666663</v>
      </c>
      <c r="C66" s="27">
        <v>40249</v>
      </c>
      <c r="D66" s="28">
        <v>0.3125</v>
      </c>
      <c r="E66" s="3">
        <v>14</v>
      </c>
      <c r="F66" s="3">
        <v>0</v>
      </c>
      <c r="G66" s="52">
        <v>1</v>
      </c>
      <c r="H66" s="32"/>
      <c r="I66" s="32"/>
      <c r="J66" s="42">
        <v>1</v>
      </c>
      <c r="K66" s="52">
        <v>0</v>
      </c>
      <c r="L66" s="32"/>
      <c r="M66" s="32"/>
      <c r="N66" s="40"/>
      <c r="O66" s="52">
        <v>0</v>
      </c>
      <c r="P66" s="32">
        <v>0</v>
      </c>
      <c r="Q66" s="32">
        <v>0</v>
      </c>
      <c r="R66" s="72">
        <v>0</v>
      </c>
      <c r="S66" s="72">
        <v>0</v>
      </c>
      <c r="T66" s="32"/>
      <c r="U66" s="40"/>
      <c r="V66" s="1">
        <v>2</v>
      </c>
      <c r="W66" s="1">
        <v>0</v>
      </c>
      <c r="X66" s="52">
        <v>0</v>
      </c>
      <c r="Y66" s="40"/>
      <c r="Z66" s="52">
        <v>0</v>
      </c>
      <c r="AA66" s="32"/>
      <c r="AB66" s="32"/>
      <c r="AC66" s="32"/>
      <c r="AD66" s="40"/>
      <c r="AE66" s="52">
        <v>0</v>
      </c>
      <c r="AF66" s="40"/>
      <c r="AG66" s="52">
        <v>0</v>
      </c>
      <c r="AH66" s="40"/>
      <c r="AI66" s="56"/>
    </row>
    <row r="67" spans="1:35">
      <c r="A67" s="27">
        <v>40249</v>
      </c>
      <c r="B67" s="28">
        <v>0.3125</v>
      </c>
      <c r="C67" s="27">
        <v>40249</v>
      </c>
      <c r="D67" s="28">
        <v>0.71875</v>
      </c>
      <c r="E67" s="3">
        <v>9.75</v>
      </c>
      <c r="F67" s="3">
        <v>0</v>
      </c>
      <c r="G67" s="52">
        <v>0</v>
      </c>
      <c r="H67" s="32"/>
      <c r="I67" s="32"/>
      <c r="J67" s="40"/>
      <c r="K67" s="52">
        <v>0</v>
      </c>
      <c r="L67" s="32"/>
      <c r="M67" s="32"/>
      <c r="N67" s="40"/>
      <c r="O67" s="52">
        <v>0</v>
      </c>
      <c r="P67" s="32">
        <v>0</v>
      </c>
      <c r="Q67" s="32">
        <v>0</v>
      </c>
      <c r="R67" s="72">
        <v>0</v>
      </c>
      <c r="S67" s="72">
        <v>0</v>
      </c>
      <c r="T67" s="32"/>
      <c r="U67" s="40"/>
      <c r="V67" s="1">
        <v>0</v>
      </c>
      <c r="W67" s="1">
        <v>0</v>
      </c>
      <c r="X67" s="52">
        <v>0</v>
      </c>
      <c r="Y67" s="40"/>
      <c r="Z67" s="52">
        <v>0</v>
      </c>
      <c r="AA67" s="32"/>
      <c r="AB67" s="32"/>
      <c r="AC67" s="32"/>
      <c r="AD67" s="40"/>
      <c r="AE67" s="52">
        <v>0</v>
      </c>
      <c r="AF67" s="40"/>
      <c r="AG67" s="52">
        <v>0</v>
      </c>
      <c r="AH67" s="40"/>
      <c r="AI67" s="56"/>
    </row>
    <row r="68" spans="1:35">
      <c r="A68" s="27">
        <v>40249</v>
      </c>
      <c r="B68" s="28">
        <v>0.71875</v>
      </c>
      <c r="C68" s="27">
        <v>40250</v>
      </c>
      <c r="D68" s="28">
        <v>0.28819444444444448</v>
      </c>
      <c r="E68" s="3">
        <v>13.666666666666666</v>
      </c>
      <c r="F68" s="3">
        <v>0</v>
      </c>
      <c r="G68" s="52">
        <v>7</v>
      </c>
      <c r="H68" s="32"/>
      <c r="I68" s="32"/>
      <c r="J68" s="42">
        <v>7</v>
      </c>
      <c r="K68" s="52">
        <v>0</v>
      </c>
      <c r="L68" s="32"/>
      <c r="M68" s="32"/>
      <c r="N68" s="40"/>
      <c r="O68" s="52">
        <v>0</v>
      </c>
      <c r="P68" s="32">
        <v>0</v>
      </c>
      <c r="Q68" s="32">
        <v>0</v>
      </c>
      <c r="R68" s="72">
        <v>0</v>
      </c>
      <c r="S68" s="72">
        <v>0</v>
      </c>
      <c r="T68" s="32"/>
      <c r="U68" s="40"/>
      <c r="V68" s="1">
        <v>11</v>
      </c>
      <c r="W68" s="1">
        <v>0</v>
      </c>
      <c r="X68" s="52">
        <v>4</v>
      </c>
      <c r="Y68" s="40"/>
      <c r="Z68" s="52">
        <v>0</v>
      </c>
      <c r="AA68" s="32"/>
      <c r="AB68" s="32"/>
      <c r="AC68" s="32"/>
      <c r="AD68" s="40"/>
      <c r="AE68" s="52">
        <v>0</v>
      </c>
      <c r="AF68" s="40"/>
      <c r="AG68" s="52">
        <v>0</v>
      </c>
      <c r="AH68" s="40"/>
      <c r="AI68" s="56"/>
    </row>
    <row r="69" spans="1:35">
      <c r="A69" s="27">
        <v>40250</v>
      </c>
      <c r="B69" s="28">
        <v>0.28819444444444448</v>
      </c>
      <c r="C69" s="27">
        <v>40250</v>
      </c>
      <c r="D69" s="28">
        <v>0.77083333333333337</v>
      </c>
      <c r="E69" s="3">
        <v>11.583333333333334</v>
      </c>
      <c r="F69" s="3">
        <v>0</v>
      </c>
      <c r="G69" s="52">
        <v>0</v>
      </c>
      <c r="H69" s="32"/>
      <c r="I69" s="32"/>
      <c r="J69" s="40"/>
      <c r="K69" s="52">
        <v>0</v>
      </c>
      <c r="L69" s="32"/>
      <c r="M69" s="32"/>
      <c r="N69" s="40"/>
      <c r="O69" s="52">
        <v>0</v>
      </c>
      <c r="P69" s="32">
        <v>0</v>
      </c>
      <c r="Q69" s="32">
        <v>0</v>
      </c>
      <c r="R69" s="72">
        <v>0</v>
      </c>
      <c r="S69" s="72">
        <v>0</v>
      </c>
      <c r="T69" s="32"/>
      <c r="U69" s="40"/>
      <c r="V69" s="1">
        <v>0</v>
      </c>
      <c r="W69" s="1">
        <v>0</v>
      </c>
      <c r="X69" s="52">
        <v>0</v>
      </c>
      <c r="Y69" s="40"/>
      <c r="Z69" s="52">
        <v>1</v>
      </c>
      <c r="AA69" s="32"/>
      <c r="AB69" s="32"/>
      <c r="AC69" s="32"/>
      <c r="AD69" s="42">
        <v>1</v>
      </c>
      <c r="AE69" s="52">
        <v>0</v>
      </c>
      <c r="AF69" s="40"/>
      <c r="AG69" s="52">
        <v>0</v>
      </c>
      <c r="AH69" s="40"/>
      <c r="AI69" s="56"/>
    </row>
    <row r="70" spans="1:35">
      <c r="A70" s="27">
        <v>40250</v>
      </c>
      <c r="B70" s="28">
        <v>0.77083333333333337</v>
      </c>
      <c r="C70" s="27">
        <v>40251</v>
      </c>
      <c r="D70" s="28">
        <v>0.31597222222222221</v>
      </c>
      <c r="E70" s="3">
        <v>13.083333333333334</v>
      </c>
      <c r="F70" s="3">
        <v>0</v>
      </c>
      <c r="G70" s="52">
        <v>3</v>
      </c>
      <c r="H70" s="32"/>
      <c r="I70" s="32"/>
      <c r="J70" s="42">
        <v>3</v>
      </c>
      <c r="K70" s="52">
        <v>0</v>
      </c>
      <c r="L70" s="32"/>
      <c r="M70" s="32"/>
      <c r="N70" s="40"/>
      <c r="O70" s="52">
        <v>0</v>
      </c>
      <c r="P70" s="32">
        <v>0</v>
      </c>
      <c r="Q70" s="32">
        <v>0</v>
      </c>
      <c r="R70" s="72">
        <v>0</v>
      </c>
      <c r="S70" s="72">
        <v>0</v>
      </c>
      <c r="T70" s="32"/>
      <c r="U70" s="40"/>
      <c r="V70" s="1">
        <v>6</v>
      </c>
      <c r="W70" s="1">
        <v>0</v>
      </c>
      <c r="X70" s="52">
        <v>0</v>
      </c>
      <c r="Y70" s="40"/>
      <c r="Z70" s="52">
        <v>0</v>
      </c>
      <c r="AA70" s="32"/>
      <c r="AB70" s="32"/>
      <c r="AC70" s="32"/>
      <c r="AD70" s="40"/>
      <c r="AE70" s="52">
        <v>0</v>
      </c>
      <c r="AF70" s="40"/>
      <c r="AG70" s="52">
        <v>0</v>
      </c>
      <c r="AH70" s="40"/>
      <c r="AI70" s="56"/>
    </row>
    <row r="71" spans="1:35">
      <c r="A71" s="27">
        <v>40251</v>
      </c>
      <c r="B71" s="28">
        <v>0.31597222222222221</v>
      </c>
      <c r="C71" s="27">
        <v>40251</v>
      </c>
      <c r="D71" s="28">
        <v>0.79166666666666663</v>
      </c>
      <c r="E71" s="3">
        <v>11.416666666666666</v>
      </c>
      <c r="F71" s="3">
        <v>0</v>
      </c>
      <c r="G71" s="52">
        <v>0</v>
      </c>
      <c r="H71" s="32"/>
      <c r="I71" s="32"/>
      <c r="J71" s="40"/>
      <c r="K71" s="52">
        <v>0</v>
      </c>
      <c r="L71" s="32"/>
      <c r="M71" s="32"/>
      <c r="N71" s="40"/>
      <c r="O71" s="52">
        <v>0</v>
      </c>
      <c r="P71" s="32">
        <v>0</v>
      </c>
      <c r="Q71" s="32">
        <v>0</v>
      </c>
      <c r="R71" s="72">
        <v>0</v>
      </c>
      <c r="S71" s="72">
        <v>0</v>
      </c>
      <c r="T71" s="32"/>
      <c r="U71" s="40"/>
      <c r="V71" s="1">
        <v>0</v>
      </c>
      <c r="W71" s="1">
        <v>0</v>
      </c>
      <c r="X71" s="52">
        <v>0</v>
      </c>
      <c r="Y71" s="40"/>
      <c r="Z71" s="52">
        <v>0</v>
      </c>
      <c r="AA71" s="32"/>
      <c r="AB71" s="32"/>
      <c r="AC71" s="32"/>
      <c r="AD71" s="40"/>
      <c r="AE71" s="52">
        <v>0</v>
      </c>
      <c r="AF71" s="40"/>
      <c r="AG71" s="52">
        <v>0</v>
      </c>
      <c r="AH71" s="40"/>
      <c r="AI71" s="56"/>
    </row>
    <row r="72" spans="1:35">
      <c r="A72" s="27">
        <v>40251</v>
      </c>
      <c r="B72" s="28">
        <v>0.79166666666666663</v>
      </c>
      <c r="C72" s="27">
        <v>40252</v>
      </c>
      <c r="D72" s="28">
        <v>0.33333333333333331</v>
      </c>
      <c r="E72" s="3">
        <v>13</v>
      </c>
      <c r="F72" s="3">
        <v>0</v>
      </c>
      <c r="G72" s="52">
        <v>3</v>
      </c>
      <c r="H72" s="32"/>
      <c r="I72" s="32"/>
      <c r="J72" s="42">
        <v>3</v>
      </c>
      <c r="K72" s="52">
        <v>0</v>
      </c>
      <c r="L72" s="32"/>
      <c r="M72" s="32"/>
      <c r="N72" s="40"/>
      <c r="O72" s="52">
        <v>0</v>
      </c>
      <c r="P72" s="32">
        <v>0</v>
      </c>
      <c r="Q72" s="32">
        <v>0</v>
      </c>
      <c r="R72" s="72">
        <v>0</v>
      </c>
      <c r="S72" s="72">
        <v>0</v>
      </c>
      <c r="T72" s="32"/>
      <c r="U72" s="40"/>
      <c r="V72" s="1">
        <v>3</v>
      </c>
      <c r="W72" s="1">
        <v>0</v>
      </c>
      <c r="X72" s="52">
        <v>2</v>
      </c>
      <c r="Y72" s="40"/>
      <c r="Z72" s="52">
        <v>0</v>
      </c>
      <c r="AA72" s="32"/>
      <c r="AB72" s="32"/>
      <c r="AC72" s="32"/>
      <c r="AD72" s="40"/>
      <c r="AE72" s="52">
        <v>0</v>
      </c>
      <c r="AF72" s="40"/>
      <c r="AG72" s="52">
        <v>0</v>
      </c>
      <c r="AH72" s="40"/>
      <c r="AI72" s="56"/>
    </row>
    <row r="73" spans="1:35">
      <c r="A73" s="27">
        <v>40252</v>
      </c>
      <c r="B73" s="28">
        <v>0.33333333333333331</v>
      </c>
      <c r="C73" s="27">
        <v>40252</v>
      </c>
      <c r="D73" s="28">
        <v>0.79513888888888884</v>
      </c>
      <c r="E73" s="3">
        <v>11.083333333333334</v>
      </c>
      <c r="F73" s="3">
        <v>0</v>
      </c>
      <c r="G73" s="52">
        <v>0</v>
      </c>
      <c r="H73" s="32"/>
      <c r="I73" s="32"/>
      <c r="J73" s="40"/>
      <c r="K73" s="52">
        <v>0</v>
      </c>
      <c r="L73" s="32"/>
      <c r="M73" s="32"/>
      <c r="N73" s="40"/>
      <c r="O73" s="52">
        <v>0</v>
      </c>
      <c r="P73" s="32">
        <v>0</v>
      </c>
      <c r="Q73" s="32">
        <v>0</v>
      </c>
      <c r="R73" s="72">
        <v>0</v>
      </c>
      <c r="S73" s="72">
        <v>0</v>
      </c>
      <c r="T73" s="32"/>
      <c r="U73" s="40"/>
      <c r="V73" s="1">
        <v>0</v>
      </c>
      <c r="W73" s="1">
        <v>0</v>
      </c>
      <c r="X73" s="52">
        <v>0</v>
      </c>
      <c r="Y73" s="40"/>
      <c r="Z73" s="52">
        <v>0</v>
      </c>
      <c r="AA73" s="32"/>
      <c r="AB73" s="32"/>
      <c r="AC73" s="32"/>
      <c r="AD73" s="40"/>
      <c r="AE73" s="52">
        <v>0</v>
      </c>
      <c r="AF73" s="40"/>
      <c r="AG73" s="52">
        <v>0</v>
      </c>
      <c r="AH73" s="40"/>
      <c r="AI73" s="56"/>
    </row>
    <row r="74" spans="1:35">
      <c r="A74" s="27">
        <v>40252</v>
      </c>
      <c r="B74" s="28">
        <v>0.79513888888888884</v>
      </c>
      <c r="C74" s="27">
        <v>40253</v>
      </c>
      <c r="D74" s="28">
        <v>0.3263888888888889</v>
      </c>
      <c r="E74" s="3">
        <v>12.75</v>
      </c>
      <c r="F74" s="3">
        <v>0</v>
      </c>
      <c r="G74" s="52">
        <v>3</v>
      </c>
      <c r="H74" s="32"/>
      <c r="I74" s="32"/>
      <c r="J74" s="42">
        <v>3</v>
      </c>
      <c r="K74" s="52">
        <v>0</v>
      </c>
      <c r="L74" s="32"/>
      <c r="M74" s="32"/>
      <c r="N74" s="40"/>
      <c r="O74" s="52">
        <v>0</v>
      </c>
      <c r="P74" s="32">
        <v>0</v>
      </c>
      <c r="Q74" s="32">
        <v>0</v>
      </c>
      <c r="R74" s="72">
        <v>0</v>
      </c>
      <c r="S74" s="72">
        <v>0</v>
      </c>
      <c r="T74" s="32"/>
      <c r="U74" s="40"/>
      <c r="V74" s="1">
        <v>9</v>
      </c>
      <c r="W74" s="1">
        <v>0</v>
      </c>
      <c r="X74" s="52">
        <v>1</v>
      </c>
      <c r="Y74" s="40"/>
      <c r="Z74" s="52">
        <v>0</v>
      </c>
      <c r="AA74" s="32"/>
      <c r="AB74" s="32"/>
      <c r="AC74" s="32"/>
      <c r="AD74" s="40"/>
      <c r="AE74" s="52">
        <v>0</v>
      </c>
      <c r="AF74" s="40"/>
      <c r="AG74" s="52">
        <v>0</v>
      </c>
      <c r="AH74" s="40"/>
      <c r="AI74" s="56"/>
    </row>
    <row r="75" spans="1:35">
      <c r="A75" s="27">
        <v>40253</v>
      </c>
      <c r="B75" s="28">
        <v>0.3263888888888889</v>
      </c>
      <c r="C75" s="27">
        <v>40253</v>
      </c>
      <c r="D75" s="28">
        <v>0.64236111111111105</v>
      </c>
      <c r="E75" s="3">
        <v>7.583333333333333</v>
      </c>
      <c r="F75" s="3">
        <v>0</v>
      </c>
      <c r="G75" s="52">
        <v>0</v>
      </c>
      <c r="H75" s="32"/>
      <c r="I75" s="32"/>
      <c r="J75" s="40"/>
      <c r="K75" s="52">
        <v>0</v>
      </c>
      <c r="L75" s="32"/>
      <c r="M75" s="32"/>
      <c r="N75" s="40"/>
      <c r="O75" s="52">
        <v>0</v>
      </c>
      <c r="P75" s="32">
        <v>0</v>
      </c>
      <c r="Q75" s="32">
        <v>0</v>
      </c>
      <c r="R75" s="72">
        <v>0</v>
      </c>
      <c r="S75" s="72">
        <v>0</v>
      </c>
      <c r="T75" s="32"/>
      <c r="U75" s="40"/>
      <c r="V75" s="1">
        <v>2</v>
      </c>
      <c r="W75" s="1">
        <v>0</v>
      </c>
      <c r="X75" s="52">
        <v>0</v>
      </c>
      <c r="Y75" s="40"/>
      <c r="Z75" s="52">
        <v>0</v>
      </c>
      <c r="AA75" s="32"/>
      <c r="AB75" s="32"/>
      <c r="AC75" s="32"/>
      <c r="AD75" s="40"/>
      <c r="AE75" s="52">
        <v>0</v>
      </c>
      <c r="AF75" s="40"/>
      <c r="AG75" s="52">
        <v>0</v>
      </c>
      <c r="AH75" s="40"/>
      <c r="AI75" s="56"/>
    </row>
    <row r="76" spans="1:35">
      <c r="A76" s="27">
        <v>40253</v>
      </c>
      <c r="B76" s="28">
        <v>0.64236111111111105</v>
      </c>
      <c r="C76" s="27">
        <v>40254</v>
      </c>
      <c r="D76" s="28">
        <v>0.35416666666666669</v>
      </c>
      <c r="E76" s="3">
        <v>17.083333333333332</v>
      </c>
      <c r="F76" s="3">
        <v>0</v>
      </c>
      <c r="G76" s="52">
        <v>6</v>
      </c>
      <c r="H76" s="32"/>
      <c r="I76" s="32"/>
      <c r="J76" s="42">
        <v>6</v>
      </c>
      <c r="K76" s="52">
        <v>0</v>
      </c>
      <c r="L76" s="32"/>
      <c r="M76" s="32"/>
      <c r="N76" s="40"/>
      <c r="O76" s="52">
        <v>0</v>
      </c>
      <c r="P76" s="32">
        <v>0</v>
      </c>
      <c r="Q76" s="32">
        <v>0</v>
      </c>
      <c r="R76" s="72">
        <v>0</v>
      </c>
      <c r="S76" s="72">
        <v>0</v>
      </c>
      <c r="T76" s="32"/>
      <c r="U76" s="40"/>
      <c r="V76" s="1">
        <v>7</v>
      </c>
      <c r="W76" s="1">
        <v>0</v>
      </c>
      <c r="X76" s="52">
        <v>2</v>
      </c>
      <c r="Y76" s="40"/>
      <c r="Z76" s="52">
        <v>0</v>
      </c>
      <c r="AA76" s="32"/>
      <c r="AB76" s="32"/>
      <c r="AC76" s="32"/>
      <c r="AD76" s="40"/>
      <c r="AE76" s="52">
        <v>0</v>
      </c>
      <c r="AF76" s="40"/>
      <c r="AG76" s="52">
        <v>0</v>
      </c>
      <c r="AH76" s="40"/>
      <c r="AI76" s="56"/>
    </row>
    <row r="77" spans="1:35">
      <c r="A77" s="27">
        <v>40254</v>
      </c>
      <c r="B77" s="28">
        <v>0.35416666666666669</v>
      </c>
      <c r="C77" s="27">
        <v>40254</v>
      </c>
      <c r="D77" s="28">
        <v>0.80208333333333337</v>
      </c>
      <c r="E77" s="3">
        <v>10.75</v>
      </c>
      <c r="F77" s="3">
        <v>0</v>
      </c>
      <c r="G77" s="52">
        <v>0</v>
      </c>
      <c r="H77" s="32"/>
      <c r="I77" s="32"/>
      <c r="J77" s="40"/>
      <c r="K77" s="52">
        <v>0</v>
      </c>
      <c r="L77" s="32"/>
      <c r="M77" s="32"/>
      <c r="N77" s="40"/>
      <c r="O77" s="52">
        <v>0</v>
      </c>
      <c r="P77" s="32">
        <v>0</v>
      </c>
      <c r="Q77" s="32">
        <v>0</v>
      </c>
      <c r="R77" s="72">
        <v>0</v>
      </c>
      <c r="S77" s="72">
        <v>0</v>
      </c>
      <c r="T77" s="32"/>
      <c r="U77" s="40"/>
      <c r="V77" s="1">
        <v>0</v>
      </c>
      <c r="W77" s="1">
        <v>0</v>
      </c>
      <c r="X77" s="52">
        <v>0</v>
      </c>
      <c r="Y77" s="40"/>
      <c r="Z77" s="52">
        <v>0</v>
      </c>
      <c r="AA77" s="32"/>
      <c r="AB77" s="32"/>
      <c r="AC77" s="32"/>
      <c r="AD77" s="40"/>
      <c r="AE77" s="52">
        <v>0</v>
      </c>
      <c r="AF77" s="40"/>
      <c r="AG77" s="52">
        <v>0</v>
      </c>
      <c r="AH77" s="40"/>
      <c r="AI77" s="56"/>
    </row>
    <row r="78" spans="1:35">
      <c r="A78" s="27">
        <v>40254</v>
      </c>
      <c r="B78" s="28">
        <v>0.80208333333333337</v>
      </c>
      <c r="C78" s="27">
        <v>40255</v>
      </c>
      <c r="D78" s="28">
        <v>0.3263888888888889</v>
      </c>
      <c r="E78" s="3">
        <v>12.583333333333334</v>
      </c>
      <c r="F78" s="3">
        <v>0</v>
      </c>
      <c r="G78" s="52">
        <v>6</v>
      </c>
      <c r="H78" s="32"/>
      <c r="I78" s="32"/>
      <c r="J78" s="42">
        <v>6</v>
      </c>
      <c r="K78" s="52">
        <v>0</v>
      </c>
      <c r="L78" s="32"/>
      <c r="M78" s="32"/>
      <c r="N78" s="40"/>
      <c r="O78" s="52">
        <v>0</v>
      </c>
      <c r="P78" s="32">
        <v>0</v>
      </c>
      <c r="Q78" s="32">
        <v>0</v>
      </c>
      <c r="R78" s="72">
        <v>0</v>
      </c>
      <c r="S78" s="72">
        <v>0</v>
      </c>
      <c r="T78" s="32"/>
      <c r="U78" s="40"/>
      <c r="V78" s="1">
        <v>3</v>
      </c>
      <c r="W78" s="1">
        <v>0</v>
      </c>
      <c r="X78" s="52">
        <v>2</v>
      </c>
      <c r="Y78" s="40"/>
      <c r="Z78" s="52">
        <v>0</v>
      </c>
      <c r="AA78" s="32"/>
      <c r="AB78" s="32"/>
      <c r="AC78" s="32"/>
      <c r="AD78" s="40"/>
      <c r="AE78" s="52">
        <v>0</v>
      </c>
      <c r="AF78" s="40"/>
      <c r="AG78" s="52">
        <v>1</v>
      </c>
      <c r="AH78" s="42">
        <v>1</v>
      </c>
      <c r="AI78" s="56"/>
    </row>
    <row r="79" spans="1:35">
      <c r="A79" s="27">
        <v>40255</v>
      </c>
      <c r="B79" s="28">
        <v>0.3263888888888889</v>
      </c>
      <c r="C79" s="27">
        <v>40255</v>
      </c>
      <c r="D79" s="28">
        <v>0.81805555555555554</v>
      </c>
      <c r="E79" s="3">
        <v>11.8</v>
      </c>
      <c r="F79" s="3">
        <v>0</v>
      </c>
      <c r="G79" s="52">
        <v>0</v>
      </c>
      <c r="H79" s="32"/>
      <c r="I79" s="32"/>
      <c r="J79" s="40"/>
      <c r="K79" s="52">
        <v>0</v>
      </c>
      <c r="L79" s="32"/>
      <c r="M79" s="32"/>
      <c r="N79" s="40"/>
      <c r="O79" s="52">
        <v>0</v>
      </c>
      <c r="P79" s="32">
        <v>0</v>
      </c>
      <c r="Q79" s="32">
        <v>0</v>
      </c>
      <c r="R79" s="72">
        <v>0</v>
      </c>
      <c r="S79" s="72">
        <v>0</v>
      </c>
      <c r="T79" s="32"/>
      <c r="U79" s="40"/>
      <c r="V79" s="1">
        <v>0</v>
      </c>
      <c r="W79" s="1">
        <v>0</v>
      </c>
      <c r="X79" s="52">
        <v>0</v>
      </c>
      <c r="Y79" s="40"/>
      <c r="Z79" s="52">
        <v>0</v>
      </c>
      <c r="AA79" s="32"/>
      <c r="AB79" s="32"/>
      <c r="AC79" s="32"/>
      <c r="AD79" s="40"/>
      <c r="AE79" s="52">
        <v>0</v>
      </c>
      <c r="AF79" s="40"/>
      <c r="AG79" s="52">
        <v>0</v>
      </c>
      <c r="AH79" s="40"/>
      <c r="AI79" s="56"/>
    </row>
    <row r="80" spans="1:35">
      <c r="A80" s="27">
        <v>40255</v>
      </c>
      <c r="B80" s="28">
        <v>0.81805555555555554</v>
      </c>
      <c r="C80" s="27">
        <v>40256</v>
      </c>
      <c r="D80" s="28">
        <v>0.375</v>
      </c>
      <c r="E80" s="3">
        <v>13.366666666666667</v>
      </c>
      <c r="F80" s="3">
        <v>0</v>
      </c>
      <c r="G80" s="52">
        <v>4</v>
      </c>
      <c r="H80" s="32"/>
      <c r="I80" s="32"/>
      <c r="J80" s="42">
        <v>4</v>
      </c>
      <c r="K80" s="52">
        <v>0</v>
      </c>
      <c r="L80" s="32"/>
      <c r="M80" s="32"/>
      <c r="N80" s="40"/>
      <c r="O80" s="52">
        <v>1</v>
      </c>
      <c r="P80" s="32">
        <v>0</v>
      </c>
      <c r="Q80" s="32">
        <v>0</v>
      </c>
      <c r="R80" s="72">
        <v>0</v>
      </c>
      <c r="S80" s="72">
        <v>0</v>
      </c>
      <c r="T80" s="32"/>
      <c r="U80" s="42">
        <v>1</v>
      </c>
      <c r="V80" s="1">
        <v>3</v>
      </c>
      <c r="W80" s="1">
        <v>0</v>
      </c>
      <c r="X80" s="52">
        <v>1</v>
      </c>
      <c r="Y80" s="40"/>
      <c r="Z80" s="52">
        <v>0</v>
      </c>
      <c r="AA80" s="32"/>
      <c r="AB80" s="32"/>
      <c r="AC80" s="32"/>
      <c r="AD80" s="40"/>
      <c r="AE80" s="52">
        <v>0</v>
      </c>
      <c r="AF80" s="40"/>
      <c r="AG80" s="52">
        <v>0</v>
      </c>
      <c r="AH80" s="40"/>
      <c r="AI80" s="56"/>
    </row>
    <row r="81" spans="1:35">
      <c r="A81" s="27">
        <v>40256</v>
      </c>
      <c r="B81" s="28">
        <v>0.375</v>
      </c>
      <c r="C81" s="27">
        <v>40256</v>
      </c>
      <c r="D81" s="28">
        <v>0.77083333333333337</v>
      </c>
      <c r="E81" s="3">
        <v>9.5</v>
      </c>
      <c r="F81" s="3">
        <v>0</v>
      </c>
      <c r="G81" s="52">
        <v>0</v>
      </c>
      <c r="H81" s="32"/>
      <c r="I81" s="32"/>
      <c r="J81" s="40"/>
      <c r="K81" s="52">
        <v>0</v>
      </c>
      <c r="L81" s="32"/>
      <c r="M81" s="32"/>
      <c r="N81" s="40"/>
      <c r="O81" s="52">
        <v>0</v>
      </c>
      <c r="P81" s="32">
        <v>0</v>
      </c>
      <c r="Q81" s="32">
        <v>0</v>
      </c>
      <c r="R81" s="72">
        <v>0</v>
      </c>
      <c r="S81" s="72">
        <v>0</v>
      </c>
      <c r="T81" s="32"/>
      <c r="U81" s="40"/>
      <c r="V81" s="1">
        <v>1</v>
      </c>
      <c r="W81" s="1">
        <v>0</v>
      </c>
      <c r="X81" s="52">
        <v>0</v>
      </c>
      <c r="Y81" s="40"/>
      <c r="Z81" s="52">
        <v>0</v>
      </c>
      <c r="AA81" s="32"/>
      <c r="AB81" s="32"/>
      <c r="AC81" s="32"/>
      <c r="AD81" s="40"/>
      <c r="AE81" s="52">
        <v>0</v>
      </c>
      <c r="AF81" s="40"/>
      <c r="AG81" s="52">
        <v>0</v>
      </c>
      <c r="AH81" s="40"/>
      <c r="AI81" s="56"/>
    </row>
    <row r="82" spans="1:35">
      <c r="A82" s="27">
        <v>40256</v>
      </c>
      <c r="B82" s="28">
        <v>0.77083333333333337</v>
      </c>
      <c r="C82" s="27">
        <v>40257</v>
      </c>
      <c r="D82" s="28">
        <v>0.33333333333333331</v>
      </c>
      <c r="E82" s="3">
        <v>13.5</v>
      </c>
      <c r="F82" s="3">
        <v>0</v>
      </c>
      <c r="G82" s="52">
        <v>1</v>
      </c>
      <c r="H82" s="32"/>
      <c r="I82" s="32"/>
      <c r="J82" s="42">
        <v>1</v>
      </c>
      <c r="K82" s="52">
        <v>0</v>
      </c>
      <c r="L82" s="32"/>
      <c r="M82" s="32"/>
      <c r="N82" s="40"/>
      <c r="O82" s="52">
        <v>0</v>
      </c>
      <c r="P82" s="32">
        <v>0</v>
      </c>
      <c r="Q82" s="32">
        <v>0</v>
      </c>
      <c r="R82" s="72">
        <v>0</v>
      </c>
      <c r="S82" s="72">
        <v>0</v>
      </c>
      <c r="T82" s="32"/>
      <c r="U82" s="40"/>
      <c r="V82" s="1">
        <v>6</v>
      </c>
      <c r="W82" s="1">
        <v>0</v>
      </c>
      <c r="X82" s="52">
        <v>4</v>
      </c>
      <c r="Y82" s="40"/>
      <c r="Z82" s="52">
        <v>0</v>
      </c>
      <c r="AA82" s="32"/>
      <c r="AB82" s="32"/>
      <c r="AC82" s="32"/>
      <c r="AD82" s="40"/>
      <c r="AE82" s="52">
        <v>0</v>
      </c>
      <c r="AF82" s="40"/>
      <c r="AG82" s="52">
        <v>0</v>
      </c>
      <c r="AH82" s="40"/>
      <c r="AI82" s="56"/>
    </row>
    <row r="83" spans="1:35">
      <c r="A83" s="27">
        <v>40257</v>
      </c>
      <c r="B83" s="28">
        <v>0.33680555555555558</v>
      </c>
      <c r="C83" s="27">
        <v>40257</v>
      </c>
      <c r="D83" s="28">
        <v>0.78472222222222221</v>
      </c>
      <c r="E83" s="3">
        <v>10.75</v>
      </c>
      <c r="F83" s="3">
        <v>8.3333333333333329E-2</v>
      </c>
      <c r="G83" s="52">
        <v>0</v>
      </c>
      <c r="H83" s="32"/>
      <c r="I83" s="32"/>
      <c r="J83" s="40"/>
      <c r="K83" s="52">
        <v>0</v>
      </c>
      <c r="L83" s="32"/>
      <c r="M83" s="32"/>
      <c r="N83" s="40"/>
      <c r="O83" s="52">
        <v>0</v>
      </c>
      <c r="P83" s="32">
        <v>0</v>
      </c>
      <c r="Q83" s="32">
        <v>0</v>
      </c>
      <c r="R83" s="72">
        <v>0</v>
      </c>
      <c r="S83" s="72">
        <v>0</v>
      </c>
      <c r="T83" s="32"/>
      <c r="U83" s="40"/>
      <c r="V83" s="1">
        <v>1</v>
      </c>
      <c r="W83" s="1">
        <v>0</v>
      </c>
      <c r="X83" s="52">
        <v>0</v>
      </c>
      <c r="Y83" s="40"/>
      <c r="Z83" s="52">
        <v>0</v>
      </c>
      <c r="AA83" s="32"/>
      <c r="AB83" s="32"/>
      <c r="AC83" s="32"/>
      <c r="AD83" s="40"/>
      <c r="AE83" s="52">
        <v>0</v>
      </c>
      <c r="AF83" s="40"/>
      <c r="AG83" s="52">
        <v>0</v>
      </c>
      <c r="AH83" s="40"/>
      <c r="AI83" s="56"/>
    </row>
    <row r="84" spans="1:35">
      <c r="A84" s="27">
        <v>40257</v>
      </c>
      <c r="B84" s="28">
        <v>0.78472222222222221</v>
      </c>
      <c r="C84" s="27">
        <v>40258</v>
      </c>
      <c r="D84" s="28">
        <v>0.34375</v>
      </c>
      <c r="E84" s="3">
        <v>13.416666666666666</v>
      </c>
      <c r="F84" s="3">
        <v>0</v>
      </c>
      <c r="G84" s="52">
        <v>0</v>
      </c>
      <c r="H84" s="32"/>
      <c r="I84" s="32"/>
      <c r="J84" s="40"/>
      <c r="K84" s="52">
        <v>0</v>
      </c>
      <c r="L84" s="32"/>
      <c r="M84" s="32"/>
      <c r="N84" s="40"/>
      <c r="O84" s="52">
        <v>0</v>
      </c>
      <c r="P84" s="32">
        <v>0</v>
      </c>
      <c r="Q84" s="32">
        <v>0</v>
      </c>
      <c r="R84" s="72">
        <v>0</v>
      </c>
      <c r="S84" s="72">
        <v>0</v>
      </c>
      <c r="T84" s="32"/>
      <c r="U84" s="40"/>
      <c r="V84" s="1">
        <v>1</v>
      </c>
      <c r="W84" s="1">
        <v>0</v>
      </c>
      <c r="X84" s="52">
        <v>2</v>
      </c>
      <c r="Y84" s="40"/>
      <c r="Z84" s="52">
        <v>0</v>
      </c>
      <c r="AA84" s="32"/>
      <c r="AB84" s="32"/>
      <c r="AC84" s="32"/>
      <c r="AD84" s="40"/>
      <c r="AE84" s="52">
        <v>0</v>
      </c>
      <c r="AF84" s="40"/>
      <c r="AG84" s="52">
        <v>0</v>
      </c>
      <c r="AH84" s="40"/>
      <c r="AI84" s="56"/>
    </row>
    <row r="85" spans="1:35">
      <c r="A85" s="27">
        <v>40258</v>
      </c>
      <c r="B85" s="28">
        <v>0.34722222222222227</v>
      </c>
      <c r="C85" s="27">
        <v>40258</v>
      </c>
      <c r="D85" s="28">
        <v>0.72916666666666663</v>
      </c>
      <c r="E85" s="3">
        <v>9.1666666666666661</v>
      </c>
      <c r="F85" s="3">
        <v>8.3333333333333329E-2</v>
      </c>
      <c r="G85" s="52">
        <v>0</v>
      </c>
      <c r="H85" s="32"/>
      <c r="I85" s="32"/>
      <c r="J85" s="40"/>
      <c r="K85" s="52">
        <v>0</v>
      </c>
      <c r="L85" s="32"/>
      <c r="M85" s="32"/>
      <c r="N85" s="40"/>
      <c r="O85" s="52">
        <v>0</v>
      </c>
      <c r="P85" s="32">
        <v>0</v>
      </c>
      <c r="Q85" s="32">
        <v>0</v>
      </c>
      <c r="R85" s="72">
        <v>0</v>
      </c>
      <c r="S85" s="72">
        <v>0</v>
      </c>
      <c r="T85" s="32"/>
      <c r="U85" s="40"/>
      <c r="V85" s="1">
        <v>0</v>
      </c>
      <c r="W85" s="1">
        <v>0</v>
      </c>
      <c r="X85" s="52">
        <v>0</v>
      </c>
      <c r="Y85" s="40"/>
      <c r="Z85" s="52">
        <v>0</v>
      </c>
      <c r="AA85" s="32"/>
      <c r="AB85" s="32"/>
      <c r="AC85" s="32"/>
      <c r="AD85" s="40"/>
      <c r="AE85" s="52">
        <v>0</v>
      </c>
      <c r="AF85" s="40"/>
      <c r="AG85" s="52">
        <v>0</v>
      </c>
      <c r="AH85" s="40"/>
      <c r="AI85" s="56"/>
    </row>
    <row r="86" spans="1:35">
      <c r="A86" s="27">
        <v>40258</v>
      </c>
      <c r="B86" s="28">
        <v>0.72916666666666663</v>
      </c>
      <c r="C86" s="27">
        <v>40259</v>
      </c>
      <c r="D86" s="28">
        <v>0.32291666666666669</v>
      </c>
      <c r="E86" s="3">
        <v>14.25</v>
      </c>
      <c r="F86" s="3">
        <v>0</v>
      </c>
      <c r="G86" s="52">
        <v>2</v>
      </c>
      <c r="H86" s="32"/>
      <c r="I86" s="32"/>
      <c r="J86" s="42">
        <v>2</v>
      </c>
      <c r="K86" s="52">
        <v>0</v>
      </c>
      <c r="L86" s="32"/>
      <c r="M86" s="32"/>
      <c r="N86" s="40"/>
      <c r="O86" s="52">
        <v>0</v>
      </c>
      <c r="P86" s="32">
        <v>0</v>
      </c>
      <c r="Q86" s="32">
        <v>0</v>
      </c>
      <c r="R86" s="72">
        <v>0</v>
      </c>
      <c r="S86" s="72">
        <v>0</v>
      </c>
      <c r="T86" s="32"/>
      <c r="U86" s="40"/>
      <c r="V86" s="1">
        <v>4</v>
      </c>
      <c r="W86" s="1">
        <v>0</v>
      </c>
      <c r="X86" s="52">
        <v>7</v>
      </c>
      <c r="Y86" s="40"/>
      <c r="Z86" s="52">
        <v>0</v>
      </c>
      <c r="AA86" s="32"/>
      <c r="AB86" s="32"/>
      <c r="AC86" s="32"/>
      <c r="AD86" s="40"/>
      <c r="AE86" s="52">
        <v>0</v>
      </c>
      <c r="AF86" s="40"/>
      <c r="AG86" s="52">
        <v>0</v>
      </c>
      <c r="AH86" s="40"/>
      <c r="AI86" s="56"/>
    </row>
    <row r="87" spans="1:35">
      <c r="A87" s="27">
        <v>40259</v>
      </c>
      <c r="B87" s="28">
        <v>0.3263888888888889</v>
      </c>
      <c r="C87" s="27">
        <v>40259</v>
      </c>
      <c r="D87" s="28">
        <v>0.70833333333333337</v>
      </c>
      <c r="E87" s="3">
        <v>9.1666666666666661</v>
      </c>
      <c r="F87" s="3">
        <v>8.3333333333333329E-2</v>
      </c>
      <c r="G87" s="52">
        <v>0</v>
      </c>
      <c r="H87" s="32"/>
      <c r="I87" s="32"/>
      <c r="J87" s="40"/>
      <c r="K87" s="52">
        <v>0</v>
      </c>
      <c r="L87" s="32"/>
      <c r="M87" s="32"/>
      <c r="N87" s="40"/>
      <c r="O87" s="52">
        <v>0</v>
      </c>
      <c r="P87" s="32">
        <v>0</v>
      </c>
      <c r="Q87" s="32">
        <v>0</v>
      </c>
      <c r="R87" s="72">
        <v>0</v>
      </c>
      <c r="S87" s="72">
        <v>0</v>
      </c>
      <c r="T87" s="32"/>
      <c r="U87" s="40"/>
      <c r="V87" s="1">
        <v>0</v>
      </c>
      <c r="W87" s="1">
        <v>0</v>
      </c>
      <c r="X87" s="52">
        <v>0</v>
      </c>
      <c r="Y87" s="40"/>
      <c r="Z87" s="52">
        <v>0</v>
      </c>
      <c r="AA87" s="32"/>
      <c r="AB87" s="32"/>
      <c r="AC87" s="32"/>
      <c r="AD87" s="40"/>
      <c r="AE87" s="52">
        <v>0</v>
      </c>
      <c r="AF87" s="40"/>
      <c r="AG87" s="52">
        <v>0</v>
      </c>
      <c r="AH87" s="40"/>
      <c r="AI87" s="56"/>
    </row>
    <row r="88" spans="1:35">
      <c r="A88" s="27">
        <v>40259</v>
      </c>
      <c r="B88" s="28">
        <v>0.70833333333333337</v>
      </c>
      <c r="C88" s="27">
        <v>40260</v>
      </c>
      <c r="D88" s="28">
        <v>0.31944444444444448</v>
      </c>
      <c r="E88" s="3">
        <v>14.666666666666666</v>
      </c>
      <c r="F88" s="3">
        <v>0</v>
      </c>
      <c r="G88" s="52">
        <v>2</v>
      </c>
      <c r="H88" s="32"/>
      <c r="I88" s="32"/>
      <c r="J88" s="42">
        <v>2</v>
      </c>
      <c r="K88" s="52">
        <v>0</v>
      </c>
      <c r="L88" s="32"/>
      <c r="M88" s="32"/>
      <c r="N88" s="40"/>
      <c r="O88" s="52">
        <v>0</v>
      </c>
      <c r="P88" s="32">
        <v>0</v>
      </c>
      <c r="Q88" s="32">
        <v>0</v>
      </c>
      <c r="R88" s="72">
        <v>0</v>
      </c>
      <c r="S88" s="72">
        <v>0</v>
      </c>
      <c r="T88" s="32"/>
      <c r="U88" s="40"/>
      <c r="V88" s="1">
        <v>3</v>
      </c>
      <c r="W88" s="1">
        <v>0</v>
      </c>
      <c r="X88" s="52">
        <v>7</v>
      </c>
      <c r="Y88" s="40"/>
      <c r="Z88" s="52">
        <v>0</v>
      </c>
      <c r="AA88" s="32"/>
      <c r="AB88" s="32"/>
      <c r="AC88" s="32"/>
      <c r="AD88" s="40"/>
      <c r="AE88" s="52">
        <v>0</v>
      </c>
      <c r="AF88" s="40"/>
      <c r="AG88" s="52">
        <v>0</v>
      </c>
      <c r="AH88" s="40"/>
      <c r="AI88" s="56"/>
    </row>
    <row r="89" spans="1:35">
      <c r="A89" s="27">
        <v>40260</v>
      </c>
      <c r="B89" s="28">
        <v>0.32291666666666669</v>
      </c>
      <c r="C89" s="27">
        <v>40260</v>
      </c>
      <c r="D89" s="28">
        <v>0.79166666666666663</v>
      </c>
      <c r="E89" s="3">
        <v>11.25</v>
      </c>
      <c r="F89" s="3">
        <v>8.3333333333333329E-2</v>
      </c>
      <c r="G89" s="52">
        <v>0</v>
      </c>
      <c r="H89" s="32"/>
      <c r="I89" s="32"/>
      <c r="J89" s="40"/>
      <c r="K89" s="52">
        <v>0</v>
      </c>
      <c r="L89" s="32"/>
      <c r="M89" s="32"/>
      <c r="N89" s="40"/>
      <c r="O89" s="52">
        <v>0</v>
      </c>
      <c r="P89" s="32">
        <v>0</v>
      </c>
      <c r="Q89" s="32">
        <v>0</v>
      </c>
      <c r="R89" s="72">
        <v>0</v>
      </c>
      <c r="S89" s="72">
        <v>0</v>
      </c>
      <c r="T89" s="32"/>
      <c r="U89" s="40"/>
      <c r="V89" s="1">
        <v>0</v>
      </c>
      <c r="W89" s="1">
        <v>0</v>
      </c>
      <c r="X89" s="52">
        <v>0</v>
      </c>
      <c r="Y89" s="40"/>
      <c r="Z89" s="52">
        <v>0</v>
      </c>
      <c r="AA89" s="32"/>
      <c r="AB89" s="32"/>
      <c r="AC89" s="32"/>
      <c r="AD89" s="40"/>
      <c r="AE89" s="52">
        <v>0</v>
      </c>
      <c r="AF89" s="40"/>
      <c r="AG89" s="52">
        <v>0</v>
      </c>
      <c r="AH89" s="40"/>
      <c r="AI89" s="56"/>
    </row>
    <row r="90" spans="1:35">
      <c r="A90" s="27">
        <v>40260</v>
      </c>
      <c r="B90" s="28">
        <v>0.79166666666666663</v>
      </c>
      <c r="C90" s="27">
        <v>40261</v>
      </c>
      <c r="D90" s="28">
        <v>0.31944444444444448</v>
      </c>
      <c r="E90" s="3">
        <v>12.666666666666666</v>
      </c>
      <c r="F90" s="3">
        <v>0</v>
      </c>
      <c r="G90" s="52">
        <v>2</v>
      </c>
      <c r="H90" s="32"/>
      <c r="I90" s="32"/>
      <c r="J90" s="42">
        <v>2</v>
      </c>
      <c r="K90" s="52">
        <v>0</v>
      </c>
      <c r="L90" s="32"/>
      <c r="M90" s="32"/>
      <c r="N90" s="40"/>
      <c r="O90" s="52">
        <v>0</v>
      </c>
      <c r="P90" s="32">
        <v>0</v>
      </c>
      <c r="Q90" s="32">
        <v>0</v>
      </c>
      <c r="R90" s="72">
        <v>0</v>
      </c>
      <c r="S90" s="72">
        <v>0</v>
      </c>
      <c r="T90" s="32"/>
      <c r="U90" s="40"/>
      <c r="V90" s="1">
        <v>4</v>
      </c>
      <c r="W90" s="1">
        <v>0</v>
      </c>
      <c r="X90" s="52">
        <v>5</v>
      </c>
      <c r="Y90" s="40"/>
      <c r="Z90" s="52">
        <v>0</v>
      </c>
      <c r="AA90" s="32"/>
      <c r="AB90" s="32"/>
      <c r="AC90" s="32"/>
      <c r="AD90" s="40"/>
      <c r="AE90" s="52">
        <v>0</v>
      </c>
      <c r="AF90" s="40"/>
      <c r="AG90" s="52">
        <v>0</v>
      </c>
      <c r="AH90" s="40"/>
      <c r="AI90" s="56"/>
    </row>
    <row r="91" spans="1:35">
      <c r="A91" s="27">
        <v>40261</v>
      </c>
      <c r="B91" s="28">
        <v>0.31944444444444448</v>
      </c>
      <c r="C91" s="27">
        <v>40261</v>
      </c>
      <c r="D91" s="28">
        <v>0.77083333333333337</v>
      </c>
      <c r="E91" s="3">
        <v>10.833333333333334</v>
      </c>
      <c r="F91" s="3">
        <v>0</v>
      </c>
      <c r="G91" s="52">
        <v>0</v>
      </c>
      <c r="H91" s="32"/>
      <c r="I91" s="32"/>
      <c r="J91" s="40"/>
      <c r="K91" s="52">
        <v>0</v>
      </c>
      <c r="L91" s="32"/>
      <c r="M91" s="32"/>
      <c r="N91" s="40"/>
      <c r="O91" s="52">
        <v>0</v>
      </c>
      <c r="P91" s="32">
        <v>0</v>
      </c>
      <c r="Q91" s="32">
        <v>0</v>
      </c>
      <c r="R91" s="72">
        <v>0</v>
      </c>
      <c r="S91" s="72">
        <v>0</v>
      </c>
      <c r="T91" s="32"/>
      <c r="U91" s="40"/>
      <c r="V91" s="1">
        <v>0</v>
      </c>
      <c r="W91" s="1">
        <v>0</v>
      </c>
      <c r="X91" s="52">
        <v>0</v>
      </c>
      <c r="Y91" s="40"/>
      <c r="Z91" s="52">
        <v>0</v>
      </c>
      <c r="AA91" s="32"/>
      <c r="AB91" s="32"/>
      <c r="AC91" s="32"/>
      <c r="AD91" s="40"/>
      <c r="AE91" s="52">
        <v>0</v>
      </c>
      <c r="AF91" s="40"/>
      <c r="AG91" s="52">
        <v>0</v>
      </c>
      <c r="AH91" s="40"/>
      <c r="AI91" s="56"/>
    </row>
    <row r="92" spans="1:35">
      <c r="A92" s="27">
        <v>40261</v>
      </c>
      <c r="B92" s="28">
        <v>0.77083333333333337</v>
      </c>
      <c r="C92" s="27">
        <v>40262</v>
      </c>
      <c r="D92" s="28">
        <v>0.32291666666666669</v>
      </c>
      <c r="E92" s="3">
        <v>13.25</v>
      </c>
      <c r="F92" s="3">
        <v>0</v>
      </c>
      <c r="G92" s="52">
        <v>2</v>
      </c>
      <c r="H92" s="32"/>
      <c r="I92" s="32"/>
      <c r="J92" s="42">
        <v>2</v>
      </c>
      <c r="K92" s="52">
        <v>0</v>
      </c>
      <c r="L92" s="32"/>
      <c r="M92" s="32"/>
      <c r="N92" s="40"/>
      <c r="O92" s="52">
        <v>0</v>
      </c>
      <c r="P92" s="32">
        <v>0</v>
      </c>
      <c r="Q92" s="32">
        <v>0</v>
      </c>
      <c r="R92" s="72">
        <v>0</v>
      </c>
      <c r="S92" s="72">
        <v>0</v>
      </c>
      <c r="T92" s="32"/>
      <c r="U92" s="40"/>
      <c r="V92" s="1">
        <v>1</v>
      </c>
      <c r="W92" s="1">
        <v>0</v>
      </c>
      <c r="X92" s="52">
        <v>7</v>
      </c>
      <c r="Y92" s="40"/>
      <c r="Z92" s="52">
        <v>0</v>
      </c>
      <c r="AA92" s="32"/>
      <c r="AB92" s="32"/>
      <c r="AC92" s="32"/>
      <c r="AD92" s="40"/>
      <c r="AE92" s="52">
        <v>0</v>
      </c>
      <c r="AF92" s="40"/>
      <c r="AG92" s="52">
        <v>0</v>
      </c>
      <c r="AH92" s="40"/>
      <c r="AI92" s="56"/>
    </row>
    <row r="93" spans="1:35">
      <c r="A93" s="27">
        <v>40262</v>
      </c>
      <c r="B93" s="28">
        <v>0.32291666666666669</v>
      </c>
      <c r="C93" s="27">
        <v>40262</v>
      </c>
      <c r="D93" s="28">
        <v>0.73958333333333337</v>
      </c>
      <c r="E93" s="3">
        <v>10</v>
      </c>
      <c r="F93" s="3">
        <v>0</v>
      </c>
      <c r="G93" s="52">
        <v>1</v>
      </c>
      <c r="H93" s="32"/>
      <c r="I93" s="32"/>
      <c r="J93" s="42">
        <v>1</v>
      </c>
      <c r="K93" s="52">
        <v>0</v>
      </c>
      <c r="L93" s="32"/>
      <c r="M93" s="32"/>
      <c r="N93" s="40"/>
      <c r="O93" s="52">
        <v>0</v>
      </c>
      <c r="P93" s="32">
        <v>0</v>
      </c>
      <c r="Q93" s="32">
        <v>0</v>
      </c>
      <c r="R93" s="72">
        <v>0</v>
      </c>
      <c r="S93" s="72">
        <v>0</v>
      </c>
      <c r="T93" s="32"/>
      <c r="U93" s="40"/>
      <c r="V93" s="1">
        <v>1</v>
      </c>
      <c r="W93" s="1">
        <v>0</v>
      </c>
      <c r="X93" s="52">
        <v>2</v>
      </c>
      <c r="Y93" s="40"/>
      <c r="Z93" s="52">
        <v>0</v>
      </c>
      <c r="AA93" s="32"/>
      <c r="AB93" s="32"/>
      <c r="AC93" s="32"/>
      <c r="AD93" s="40"/>
      <c r="AE93" s="52">
        <v>0</v>
      </c>
      <c r="AF93" s="40"/>
      <c r="AG93" s="52">
        <v>0</v>
      </c>
      <c r="AH93" s="40"/>
      <c r="AI93" s="56"/>
    </row>
    <row r="94" spans="1:35">
      <c r="A94" s="27">
        <v>40262</v>
      </c>
      <c r="B94" s="28">
        <v>0.73958333333333337</v>
      </c>
      <c r="C94" s="27">
        <v>40263</v>
      </c>
      <c r="D94" s="28">
        <v>0.30208333333333331</v>
      </c>
      <c r="E94" s="3">
        <v>13.5</v>
      </c>
      <c r="F94" s="3">
        <v>0</v>
      </c>
      <c r="G94" s="52">
        <v>4</v>
      </c>
      <c r="H94" s="32"/>
      <c r="I94" s="32"/>
      <c r="J94" s="42">
        <v>4</v>
      </c>
      <c r="K94" s="52">
        <v>0</v>
      </c>
      <c r="L94" s="32"/>
      <c r="M94" s="32"/>
      <c r="N94" s="40"/>
      <c r="O94" s="52">
        <v>0</v>
      </c>
      <c r="P94" s="32">
        <v>0</v>
      </c>
      <c r="Q94" s="32">
        <v>0</v>
      </c>
      <c r="R94" s="72">
        <v>0</v>
      </c>
      <c r="S94" s="72">
        <v>0</v>
      </c>
      <c r="T94" s="32"/>
      <c r="U94" s="40"/>
      <c r="V94" s="1">
        <v>2</v>
      </c>
      <c r="W94" s="1">
        <v>0</v>
      </c>
      <c r="X94" s="52">
        <v>7</v>
      </c>
      <c r="Y94" s="40"/>
      <c r="Z94" s="52">
        <v>0</v>
      </c>
      <c r="AA94" s="32"/>
      <c r="AB94" s="32"/>
      <c r="AC94" s="32"/>
      <c r="AD94" s="40"/>
      <c r="AE94" s="52">
        <v>0</v>
      </c>
      <c r="AF94" s="40"/>
      <c r="AG94" s="52">
        <v>0</v>
      </c>
      <c r="AH94" s="40"/>
      <c r="AI94" s="56"/>
    </row>
    <row r="95" spans="1:35">
      <c r="A95" s="27">
        <v>40263</v>
      </c>
      <c r="B95" s="28">
        <v>0.30208333333333331</v>
      </c>
      <c r="C95" s="27">
        <v>40263</v>
      </c>
      <c r="D95" s="28">
        <v>0.72916666666666663</v>
      </c>
      <c r="E95" s="3">
        <v>10.25</v>
      </c>
      <c r="F95" s="3">
        <v>0</v>
      </c>
      <c r="G95" s="52">
        <v>0</v>
      </c>
      <c r="H95" s="32"/>
      <c r="I95" s="32"/>
      <c r="J95" s="40"/>
      <c r="K95" s="52">
        <v>0</v>
      </c>
      <c r="L95" s="32"/>
      <c r="M95" s="32"/>
      <c r="N95" s="40"/>
      <c r="O95" s="52">
        <v>0</v>
      </c>
      <c r="P95" s="32">
        <v>0</v>
      </c>
      <c r="Q95" s="32">
        <v>0</v>
      </c>
      <c r="R95" s="72">
        <v>0</v>
      </c>
      <c r="S95" s="72">
        <v>0</v>
      </c>
      <c r="T95" s="32"/>
      <c r="U95" s="40"/>
      <c r="V95" s="1">
        <v>3</v>
      </c>
      <c r="W95" s="1">
        <v>0</v>
      </c>
      <c r="X95" s="52">
        <v>2</v>
      </c>
      <c r="Y95" s="40"/>
      <c r="Z95" s="52">
        <v>0</v>
      </c>
      <c r="AA95" s="32"/>
      <c r="AB95" s="32"/>
      <c r="AC95" s="32"/>
      <c r="AD95" s="40"/>
      <c r="AE95" s="52">
        <v>0</v>
      </c>
      <c r="AF95" s="40"/>
      <c r="AG95" s="52">
        <v>0</v>
      </c>
      <c r="AH95" s="40"/>
      <c r="AI95" s="56"/>
    </row>
    <row r="96" spans="1:35">
      <c r="A96" s="27">
        <v>40263</v>
      </c>
      <c r="B96" s="28">
        <v>0.72916666666666663</v>
      </c>
      <c r="C96" s="27">
        <v>40264</v>
      </c>
      <c r="D96" s="28">
        <v>0.375</v>
      </c>
      <c r="E96" s="3">
        <v>15.5</v>
      </c>
      <c r="F96" s="3">
        <v>0</v>
      </c>
      <c r="G96" s="52">
        <v>1</v>
      </c>
      <c r="H96" s="32"/>
      <c r="I96" s="32"/>
      <c r="J96" s="42">
        <v>1</v>
      </c>
      <c r="K96" s="52">
        <v>0</v>
      </c>
      <c r="L96" s="32"/>
      <c r="M96" s="32"/>
      <c r="N96" s="40"/>
      <c r="O96" s="52">
        <v>0</v>
      </c>
      <c r="P96" s="32">
        <v>0</v>
      </c>
      <c r="Q96" s="32">
        <v>0</v>
      </c>
      <c r="R96" s="72">
        <v>0</v>
      </c>
      <c r="S96" s="72">
        <v>0</v>
      </c>
      <c r="T96" s="32"/>
      <c r="U96" s="40"/>
      <c r="V96" s="1">
        <v>11</v>
      </c>
      <c r="W96" s="1">
        <v>0</v>
      </c>
      <c r="X96" s="52">
        <v>30</v>
      </c>
      <c r="Y96" s="40"/>
      <c r="Z96" s="52">
        <v>0</v>
      </c>
      <c r="AA96" s="32"/>
      <c r="AB96" s="32"/>
      <c r="AC96" s="32"/>
      <c r="AD96" s="40"/>
      <c r="AE96" s="52">
        <v>0</v>
      </c>
      <c r="AF96" s="40"/>
      <c r="AG96" s="52">
        <v>0</v>
      </c>
      <c r="AH96" s="40"/>
      <c r="AI96" s="56"/>
    </row>
    <row r="97" spans="1:35">
      <c r="A97" s="27">
        <v>40264</v>
      </c>
      <c r="B97" s="28">
        <v>0.375</v>
      </c>
      <c r="C97" s="27">
        <v>40264</v>
      </c>
      <c r="D97" s="28">
        <v>0.75694444444444453</v>
      </c>
      <c r="E97" s="3">
        <v>9.1666666666666661</v>
      </c>
      <c r="F97" s="3">
        <v>0</v>
      </c>
      <c r="G97" s="52">
        <v>0</v>
      </c>
      <c r="H97" s="32"/>
      <c r="I97" s="32"/>
      <c r="J97" s="40"/>
      <c r="K97" s="52">
        <v>0</v>
      </c>
      <c r="L97" s="32"/>
      <c r="M97" s="32"/>
      <c r="N97" s="40"/>
      <c r="O97" s="52">
        <v>0</v>
      </c>
      <c r="P97" s="32">
        <v>0</v>
      </c>
      <c r="Q97" s="32">
        <v>0</v>
      </c>
      <c r="R97" s="72">
        <v>0</v>
      </c>
      <c r="S97" s="72">
        <v>0</v>
      </c>
      <c r="T97" s="32"/>
      <c r="U97" s="40"/>
      <c r="V97" s="1">
        <v>1</v>
      </c>
      <c r="W97" s="1">
        <v>0</v>
      </c>
      <c r="X97" s="52">
        <v>0</v>
      </c>
      <c r="Y97" s="40"/>
      <c r="Z97" s="52">
        <v>0</v>
      </c>
      <c r="AA97" s="32"/>
      <c r="AB97" s="32"/>
      <c r="AC97" s="32"/>
      <c r="AD97" s="40"/>
      <c r="AE97" s="52">
        <v>0</v>
      </c>
      <c r="AF97" s="40"/>
      <c r="AG97" s="52">
        <v>0</v>
      </c>
      <c r="AH97" s="40"/>
      <c r="AI97" s="56"/>
    </row>
    <row r="98" spans="1:35">
      <c r="A98" s="27">
        <v>40264</v>
      </c>
      <c r="B98" s="28">
        <v>0.75694444444444453</v>
      </c>
      <c r="C98" s="27">
        <v>40265</v>
      </c>
      <c r="D98" s="28">
        <v>0.39583333333333331</v>
      </c>
      <c r="E98" s="3">
        <v>15.333333333333334</v>
      </c>
      <c r="F98" s="3">
        <v>0</v>
      </c>
      <c r="G98" s="52">
        <v>1</v>
      </c>
      <c r="H98" s="32"/>
      <c r="I98" s="32"/>
      <c r="J98" s="42">
        <v>1</v>
      </c>
      <c r="K98" s="52">
        <v>0</v>
      </c>
      <c r="L98" s="32"/>
      <c r="M98" s="32"/>
      <c r="N98" s="40"/>
      <c r="O98" s="52">
        <v>0</v>
      </c>
      <c r="P98" s="32">
        <v>0</v>
      </c>
      <c r="Q98" s="32">
        <v>0</v>
      </c>
      <c r="R98" s="72">
        <v>0</v>
      </c>
      <c r="S98" s="72">
        <v>0</v>
      </c>
      <c r="T98" s="32"/>
      <c r="U98" s="40"/>
      <c r="V98" s="1">
        <v>1</v>
      </c>
      <c r="W98" s="1">
        <v>0</v>
      </c>
      <c r="X98" s="52">
        <v>41</v>
      </c>
      <c r="Y98" s="40"/>
      <c r="Z98" s="52">
        <v>0</v>
      </c>
      <c r="AA98" s="32"/>
      <c r="AB98" s="32"/>
      <c r="AC98" s="32"/>
      <c r="AD98" s="40"/>
      <c r="AE98" s="52">
        <v>0</v>
      </c>
      <c r="AF98" s="40"/>
      <c r="AG98" s="52">
        <v>0</v>
      </c>
      <c r="AH98" s="40"/>
      <c r="AI98" s="56"/>
    </row>
    <row r="99" spans="1:35">
      <c r="A99" s="27">
        <v>40265</v>
      </c>
      <c r="B99" s="28">
        <v>0.39583333333333331</v>
      </c>
      <c r="C99" s="27">
        <v>40265</v>
      </c>
      <c r="D99" s="28">
        <v>0.73263888888888884</v>
      </c>
      <c r="E99" s="3">
        <v>8.0833333333333339</v>
      </c>
      <c r="F99" s="3">
        <v>0</v>
      </c>
      <c r="G99" s="52">
        <v>0</v>
      </c>
      <c r="H99" s="32"/>
      <c r="I99" s="32"/>
      <c r="J99" s="40"/>
      <c r="K99" s="52">
        <v>0</v>
      </c>
      <c r="L99" s="32"/>
      <c r="M99" s="32"/>
      <c r="N99" s="40"/>
      <c r="O99" s="52">
        <v>0</v>
      </c>
      <c r="P99" s="32">
        <v>0</v>
      </c>
      <c r="Q99" s="32">
        <v>0</v>
      </c>
      <c r="R99" s="72">
        <v>0</v>
      </c>
      <c r="S99" s="72">
        <v>0</v>
      </c>
      <c r="T99" s="32"/>
      <c r="U99" s="40"/>
      <c r="V99" s="1">
        <v>2</v>
      </c>
      <c r="W99" s="1">
        <v>0</v>
      </c>
      <c r="X99" s="52">
        <v>0</v>
      </c>
      <c r="Y99" s="40"/>
      <c r="Z99" s="52">
        <v>0</v>
      </c>
      <c r="AA99" s="32"/>
      <c r="AB99" s="32"/>
      <c r="AC99" s="32"/>
      <c r="AD99" s="40"/>
      <c r="AE99" s="52">
        <v>0</v>
      </c>
      <c r="AF99" s="40"/>
      <c r="AG99" s="52">
        <v>0</v>
      </c>
      <c r="AH99" s="40"/>
      <c r="AI99" s="56"/>
    </row>
    <row r="100" spans="1:35">
      <c r="A100" s="27">
        <v>40265</v>
      </c>
      <c r="B100" s="28">
        <v>0.73263888888888884</v>
      </c>
      <c r="C100" s="27">
        <v>40266</v>
      </c>
      <c r="D100" s="28">
        <v>0.36805555555555558</v>
      </c>
      <c r="E100" s="3">
        <v>15.25</v>
      </c>
      <c r="F100" s="3">
        <v>0</v>
      </c>
      <c r="G100" s="52">
        <v>1</v>
      </c>
      <c r="H100" s="32"/>
      <c r="I100" s="32"/>
      <c r="J100" s="42">
        <v>1</v>
      </c>
      <c r="K100" s="52">
        <v>1</v>
      </c>
      <c r="L100" s="32"/>
      <c r="M100" s="32"/>
      <c r="N100" s="42">
        <v>1</v>
      </c>
      <c r="O100" s="52">
        <v>0</v>
      </c>
      <c r="P100" s="32">
        <v>0</v>
      </c>
      <c r="Q100" s="32">
        <v>0</v>
      </c>
      <c r="R100" s="72">
        <v>0</v>
      </c>
      <c r="S100" s="72">
        <v>0</v>
      </c>
      <c r="T100" s="32"/>
      <c r="U100" s="40"/>
      <c r="V100" s="1">
        <v>8</v>
      </c>
      <c r="W100" s="1">
        <v>0</v>
      </c>
      <c r="X100" s="52">
        <v>70</v>
      </c>
      <c r="Y100" s="40"/>
      <c r="Z100" s="52">
        <v>0</v>
      </c>
      <c r="AA100" s="32"/>
      <c r="AB100" s="32"/>
      <c r="AC100" s="32"/>
      <c r="AD100" s="40"/>
      <c r="AE100" s="52">
        <v>0</v>
      </c>
      <c r="AF100" s="40"/>
      <c r="AG100" s="52">
        <v>0</v>
      </c>
      <c r="AH100" s="40"/>
      <c r="AI100" s="56"/>
    </row>
    <row r="101" spans="1:35">
      <c r="A101" s="27">
        <v>40266</v>
      </c>
      <c r="B101" s="28">
        <v>0.36805555555555558</v>
      </c>
      <c r="C101" s="27">
        <v>40266</v>
      </c>
      <c r="D101" s="28">
        <v>0.75</v>
      </c>
      <c r="E101" s="3">
        <v>9.1666666666666661</v>
      </c>
      <c r="F101" s="3">
        <v>0</v>
      </c>
      <c r="G101" s="52">
        <v>0</v>
      </c>
      <c r="H101" s="32"/>
      <c r="I101" s="32"/>
      <c r="J101" s="40"/>
      <c r="K101" s="52">
        <v>0</v>
      </c>
      <c r="L101" s="32"/>
      <c r="M101" s="32"/>
      <c r="N101" s="40"/>
      <c r="O101" s="52">
        <v>0</v>
      </c>
      <c r="P101" s="32">
        <v>0</v>
      </c>
      <c r="Q101" s="32">
        <v>0</v>
      </c>
      <c r="R101" s="72">
        <v>0</v>
      </c>
      <c r="S101" s="72">
        <v>0</v>
      </c>
      <c r="T101" s="32"/>
      <c r="U101" s="40"/>
      <c r="V101" s="1">
        <v>2</v>
      </c>
      <c r="W101" s="1">
        <v>0</v>
      </c>
      <c r="X101" s="52">
        <v>2</v>
      </c>
      <c r="Y101" s="40"/>
      <c r="Z101" s="52">
        <v>0</v>
      </c>
      <c r="AA101" s="32"/>
      <c r="AB101" s="32"/>
      <c r="AC101" s="32"/>
      <c r="AD101" s="40"/>
      <c r="AE101" s="52">
        <v>0</v>
      </c>
      <c r="AF101" s="40"/>
      <c r="AG101" s="52">
        <v>0</v>
      </c>
      <c r="AH101" s="40"/>
      <c r="AI101" s="56"/>
    </row>
    <row r="102" spans="1:35">
      <c r="A102" s="27">
        <v>40266</v>
      </c>
      <c r="B102" s="28">
        <v>0.75</v>
      </c>
      <c r="C102" s="27">
        <v>40267</v>
      </c>
      <c r="D102" s="28">
        <v>0.30208333333333331</v>
      </c>
      <c r="E102" s="3">
        <v>13.25</v>
      </c>
      <c r="F102" s="3">
        <v>0</v>
      </c>
      <c r="G102" s="52">
        <v>0</v>
      </c>
      <c r="H102" s="32"/>
      <c r="I102" s="32"/>
      <c r="J102" s="40"/>
      <c r="K102" s="52">
        <v>0</v>
      </c>
      <c r="L102" s="32"/>
      <c r="M102" s="32"/>
      <c r="N102" s="40"/>
      <c r="O102" s="52">
        <v>0</v>
      </c>
      <c r="P102" s="32">
        <v>0</v>
      </c>
      <c r="Q102" s="32">
        <v>0</v>
      </c>
      <c r="R102" s="72">
        <v>0</v>
      </c>
      <c r="S102" s="72">
        <v>0</v>
      </c>
      <c r="T102" s="32"/>
      <c r="U102" s="40"/>
      <c r="V102" s="1">
        <v>12</v>
      </c>
      <c r="W102" s="1">
        <v>0</v>
      </c>
      <c r="X102" s="52">
        <v>41</v>
      </c>
      <c r="Y102" s="40"/>
      <c r="Z102" s="52">
        <v>0</v>
      </c>
      <c r="AA102" s="32"/>
      <c r="AB102" s="32"/>
      <c r="AC102" s="32"/>
      <c r="AD102" s="40"/>
      <c r="AE102" s="52">
        <v>0</v>
      </c>
      <c r="AF102" s="40"/>
      <c r="AG102" s="52">
        <v>0</v>
      </c>
      <c r="AH102" s="40"/>
      <c r="AI102" s="56"/>
    </row>
    <row r="103" spans="1:35">
      <c r="A103" s="27">
        <v>40267</v>
      </c>
      <c r="B103" s="28">
        <v>0.31597222222222221</v>
      </c>
      <c r="C103" s="27">
        <v>40267</v>
      </c>
      <c r="D103" s="28">
        <v>0.8125</v>
      </c>
      <c r="E103" s="3">
        <v>11.916666666666666</v>
      </c>
      <c r="F103" s="3">
        <v>0.33333333333333331</v>
      </c>
      <c r="G103" s="52">
        <v>0</v>
      </c>
      <c r="H103" s="32"/>
      <c r="I103" s="32"/>
      <c r="J103" s="40"/>
      <c r="K103" s="52">
        <v>0</v>
      </c>
      <c r="L103" s="32"/>
      <c r="M103" s="32"/>
      <c r="N103" s="40"/>
      <c r="O103" s="52">
        <v>0</v>
      </c>
      <c r="P103" s="32">
        <v>0</v>
      </c>
      <c r="Q103" s="32">
        <v>0</v>
      </c>
      <c r="R103" s="72">
        <v>0</v>
      </c>
      <c r="S103" s="72">
        <v>0</v>
      </c>
      <c r="T103" s="32"/>
      <c r="U103" s="40"/>
      <c r="V103" s="1">
        <v>4</v>
      </c>
      <c r="W103" s="1">
        <v>0</v>
      </c>
      <c r="X103" s="52">
        <v>3</v>
      </c>
      <c r="Y103" s="40"/>
      <c r="Z103" s="52">
        <v>0</v>
      </c>
      <c r="AA103" s="32"/>
      <c r="AB103" s="32"/>
      <c r="AC103" s="32"/>
      <c r="AD103" s="40"/>
      <c r="AE103" s="52">
        <v>0</v>
      </c>
      <c r="AF103" s="40"/>
      <c r="AG103" s="52">
        <v>0</v>
      </c>
      <c r="AH103" s="40"/>
      <c r="AI103" s="56"/>
    </row>
    <row r="104" spans="1:35">
      <c r="A104" s="27">
        <v>40267</v>
      </c>
      <c r="B104" s="28">
        <v>0.8125</v>
      </c>
      <c r="C104" s="27">
        <v>40268</v>
      </c>
      <c r="D104" s="28">
        <v>0.3125</v>
      </c>
      <c r="E104" s="3">
        <v>12</v>
      </c>
      <c r="F104" s="3">
        <v>0</v>
      </c>
      <c r="G104" s="52">
        <v>0</v>
      </c>
      <c r="H104" s="32"/>
      <c r="I104" s="32"/>
      <c r="J104" s="40"/>
      <c r="K104" s="52">
        <v>0</v>
      </c>
      <c r="L104" s="32"/>
      <c r="M104" s="32"/>
      <c r="N104" s="40"/>
      <c r="O104" s="52">
        <v>0</v>
      </c>
      <c r="P104" s="32">
        <v>0</v>
      </c>
      <c r="Q104" s="32">
        <v>0</v>
      </c>
      <c r="R104" s="72">
        <v>0</v>
      </c>
      <c r="S104" s="72">
        <v>0</v>
      </c>
      <c r="T104" s="32"/>
      <c r="U104" s="40"/>
      <c r="V104" s="1">
        <v>22</v>
      </c>
      <c r="W104" s="1">
        <v>0</v>
      </c>
      <c r="X104" s="52">
        <v>93</v>
      </c>
      <c r="Y104" s="40"/>
      <c r="Z104" s="52">
        <v>0</v>
      </c>
      <c r="AA104" s="32"/>
      <c r="AB104" s="32"/>
      <c r="AC104" s="32"/>
      <c r="AD104" s="40"/>
      <c r="AE104" s="52">
        <v>0</v>
      </c>
      <c r="AF104" s="40"/>
      <c r="AG104" s="52">
        <v>0</v>
      </c>
      <c r="AH104" s="40"/>
      <c r="AI104" s="56"/>
    </row>
    <row r="105" spans="1:35">
      <c r="A105" s="27">
        <v>40268</v>
      </c>
      <c r="B105" s="28">
        <v>0.31597222222222221</v>
      </c>
      <c r="C105" s="27">
        <v>40268</v>
      </c>
      <c r="D105" s="28">
        <v>0.83333333333333337</v>
      </c>
      <c r="E105" s="3">
        <v>12.416666666666666</v>
      </c>
      <c r="F105" s="3">
        <v>8.3333333333333329E-2</v>
      </c>
      <c r="G105" s="52">
        <v>0</v>
      </c>
      <c r="H105" s="32"/>
      <c r="I105" s="32"/>
      <c r="J105" s="40"/>
      <c r="K105" s="52">
        <v>0</v>
      </c>
      <c r="L105" s="32"/>
      <c r="M105" s="32"/>
      <c r="N105" s="40"/>
      <c r="O105" s="52">
        <v>0</v>
      </c>
      <c r="P105" s="32">
        <v>0</v>
      </c>
      <c r="Q105" s="32">
        <v>0</v>
      </c>
      <c r="R105" s="72">
        <v>0</v>
      </c>
      <c r="S105" s="72">
        <v>0</v>
      </c>
      <c r="T105" s="32"/>
      <c r="U105" s="40"/>
      <c r="V105" s="1">
        <v>1</v>
      </c>
      <c r="W105" s="1">
        <v>0</v>
      </c>
      <c r="X105" s="52">
        <v>0</v>
      </c>
      <c r="Y105" s="40"/>
      <c r="Z105" s="52">
        <v>0</v>
      </c>
      <c r="AA105" s="32"/>
      <c r="AB105" s="32"/>
      <c r="AC105" s="32"/>
      <c r="AD105" s="40"/>
      <c r="AE105" s="52">
        <v>0</v>
      </c>
      <c r="AF105" s="40"/>
      <c r="AG105" s="52">
        <v>0</v>
      </c>
      <c r="AH105" s="40"/>
      <c r="AI105" s="56"/>
    </row>
    <row r="106" spans="1:35">
      <c r="A106" s="27">
        <v>40268</v>
      </c>
      <c r="B106" s="28">
        <v>0.83333333333333337</v>
      </c>
      <c r="C106" s="27">
        <v>40269</v>
      </c>
      <c r="D106" s="28">
        <v>0.32291666666666669</v>
      </c>
      <c r="E106" s="3">
        <v>11.75</v>
      </c>
      <c r="F106" s="3">
        <v>0</v>
      </c>
      <c r="G106" s="52">
        <v>0</v>
      </c>
      <c r="H106" s="32"/>
      <c r="I106" s="32"/>
      <c r="J106" s="40"/>
      <c r="K106" s="52">
        <v>1</v>
      </c>
      <c r="L106" s="32"/>
      <c r="M106" s="32"/>
      <c r="N106" s="42">
        <v>1</v>
      </c>
      <c r="O106" s="52">
        <v>0</v>
      </c>
      <c r="P106" s="32">
        <v>0</v>
      </c>
      <c r="Q106" s="32">
        <v>0</v>
      </c>
      <c r="R106" s="72">
        <v>0</v>
      </c>
      <c r="S106" s="72">
        <v>0</v>
      </c>
      <c r="T106" s="32"/>
      <c r="U106" s="40"/>
      <c r="V106" s="1">
        <v>115</v>
      </c>
      <c r="W106" s="1">
        <v>0</v>
      </c>
      <c r="X106" s="52">
        <v>218</v>
      </c>
      <c r="Y106" s="40"/>
      <c r="Z106" s="52">
        <v>0</v>
      </c>
      <c r="AA106" s="32"/>
      <c r="AB106" s="32"/>
      <c r="AC106" s="32"/>
      <c r="AD106" s="40"/>
      <c r="AE106" s="52">
        <v>0</v>
      </c>
      <c r="AF106" s="40"/>
      <c r="AG106" s="52">
        <v>3</v>
      </c>
      <c r="AH106" s="42">
        <v>3</v>
      </c>
      <c r="AI106" s="56"/>
    </row>
    <row r="107" spans="1:35">
      <c r="A107" s="27">
        <v>40269</v>
      </c>
      <c r="B107" s="28">
        <v>0.32291666666666669</v>
      </c>
      <c r="C107" s="27">
        <v>40269</v>
      </c>
      <c r="D107" s="28">
        <v>0.77083333333333337</v>
      </c>
      <c r="E107" s="3">
        <v>10.75</v>
      </c>
      <c r="F107" s="3">
        <v>0</v>
      </c>
      <c r="G107" s="52">
        <v>0</v>
      </c>
      <c r="H107" s="32"/>
      <c r="I107" s="32"/>
      <c r="J107" s="40"/>
      <c r="K107" s="52">
        <v>0</v>
      </c>
      <c r="L107" s="32"/>
      <c r="M107" s="32"/>
      <c r="N107" s="40"/>
      <c r="O107" s="52">
        <v>0</v>
      </c>
      <c r="P107" s="32">
        <v>0</v>
      </c>
      <c r="Q107" s="32">
        <v>0</v>
      </c>
      <c r="R107" s="72">
        <v>0</v>
      </c>
      <c r="S107" s="72">
        <v>0</v>
      </c>
      <c r="T107" s="32"/>
      <c r="U107" s="40"/>
      <c r="V107" s="1">
        <v>0</v>
      </c>
      <c r="W107" s="1">
        <v>0</v>
      </c>
      <c r="X107" s="52">
        <v>0</v>
      </c>
      <c r="Y107" s="40"/>
      <c r="Z107" s="52">
        <v>0</v>
      </c>
      <c r="AA107" s="32"/>
      <c r="AB107" s="32"/>
      <c r="AC107" s="32"/>
      <c r="AD107" s="40"/>
      <c r="AE107" s="52">
        <v>0</v>
      </c>
      <c r="AF107" s="40"/>
      <c r="AG107" s="52">
        <v>0</v>
      </c>
      <c r="AH107" s="40"/>
      <c r="AI107" s="56"/>
    </row>
    <row r="108" spans="1:35">
      <c r="A108" s="27">
        <v>40269</v>
      </c>
      <c r="B108" s="28">
        <v>0.77083333333333337</v>
      </c>
      <c r="C108" s="27">
        <v>40270</v>
      </c>
      <c r="D108" s="28">
        <v>0.36805555555555558</v>
      </c>
      <c r="E108" s="3">
        <v>14.333333333333334</v>
      </c>
      <c r="F108" s="3">
        <v>0</v>
      </c>
      <c r="G108" s="52">
        <v>0</v>
      </c>
      <c r="H108" s="32"/>
      <c r="I108" s="32"/>
      <c r="J108" s="40"/>
      <c r="K108" s="52">
        <v>0</v>
      </c>
      <c r="L108" s="32"/>
      <c r="M108" s="32"/>
      <c r="N108" s="40"/>
      <c r="O108" s="52">
        <v>0</v>
      </c>
      <c r="P108" s="32">
        <v>0</v>
      </c>
      <c r="Q108" s="32">
        <v>0</v>
      </c>
      <c r="R108" s="72">
        <v>0</v>
      </c>
      <c r="S108" s="72">
        <v>0</v>
      </c>
      <c r="T108" s="32"/>
      <c r="U108" s="40"/>
      <c r="V108" s="1">
        <v>16</v>
      </c>
      <c r="W108" s="1">
        <v>0</v>
      </c>
      <c r="X108" s="52">
        <v>10</v>
      </c>
      <c r="Y108" s="40"/>
      <c r="Z108" s="52">
        <v>0</v>
      </c>
      <c r="AA108" s="32"/>
      <c r="AB108" s="32"/>
      <c r="AC108" s="32"/>
      <c r="AD108" s="40"/>
      <c r="AE108" s="52">
        <v>0</v>
      </c>
      <c r="AF108" s="40"/>
      <c r="AG108" s="52">
        <v>1</v>
      </c>
      <c r="AH108" s="42">
        <v>1</v>
      </c>
      <c r="AI108" s="56"/>
    </row>
    <row r="109" spans="1:35">
      <c r="A109" s="27">
        <v>40270</v>
      </c>
      <c r="B109" s="28">
        <v>0.36805555555555558</v>
      </c>
      <c r="C109" s="27">
        <v>40270</v>
      </c>
      <c r="D109" s="28">
        <v>0.54166666666666663</v>
      </c>
      <c r="E109" s="3">
        <v>4.166666666666667</v>
      </c>
      <c r="F109" s="3">
        <v>0</v>
      </c>
      <c r="G109" s="52">
        <v>0</v>
      </c>
      <c r="H109" s="32"/>
      <c r="I109" s="32"/>
      <c r="J109" s="40"/>
      <c r="K109" s="52">
        <v>0</v>
      </c>
      <c r="L109" s="32"/>
      <c r="M109" s="32"/>
      <c r="N109" s="40"/>
      <c r="O109" s="52">
        <v>0</v>
      </c>
      <c r="P109" s="32">
        <v>0</v>
      </c>
      <c r="Q109" s="32">
        <v>0</v>
      </c>
      <c r="R109" s="72">
        <v>0</v>
      </c>
      <c r="S109" s="72">
        <v>0</v>
      </c>
      <c r="T109" s="32"/>
      <c r="U109" s="40"/>
      <c r="V109" s="1">
        <v>1</v>
      </c>
      <c r="W109" s="1">
        <v>0</v>
      </c>
      <c r="X109" s="52">
        <v>1</v>
      </c>
      <c r="Y109" s="40"/>
      <c r="Z109" s="52">
        <v>0</v>
      </c>
      <c r="AA109" s="32"/>
      <c r="AB109" s="32"/>
      <c r="AC109" s="32"/>
      <c r="AD109" s="40"/>
      <c r="AE109" s="52">
        <v>0</v>
      </c>
      <c r="AF109" s="40"/>
      <c r="AG109" s="52">
        <v>0</v>
      </c>
      <c r="AH109" s="40"/>
      <c r="AI109" s="56"/>
    </row>
    <row r="110" spans="1:35">
      <c r="A110" s="27">
        <v>40270</v>
      </c>
      <c r="B110" s="28">
        <v>0.54166666666666663</v>
      </c>
      <c r="C110" s="27">
        <v>40270</v>
      </c>
      <c r="D110" s="28">
        <v>0.67708333333333337</v>
      </c>
      <c r="E110" s="3">
        <v>3.25</v>
      </c>
      <c r="F110" s="3">
        <v>0</v>
      </c>
      <c r="G110" s="52">
        <v>0</v>
      </c>
      <c r="H110" s="32"/>
      <c r="I110" s="32"/>
      <c r="J110" s="40"/>
      <c r="K110" s="52">
        <v>0</v>
      </c>
      <c r="L110" s="32"/>
      <c r="M110" s="32"/>
      <c r="N110" s="40"/>
      <c r="O110" s="52">
        <v>0</v>
      </c>
      <c r="P110" s="32">
        <v>0</v>
      </c>
      <c r="Q110" s="32">
        <v>0</v>
      </c>
      <c r="R110" s="72">
        <v>0</v>
      </c>
      <c r="S110" s="72">
        <v>0</v>
      </c>
      <c r="T110" s="32"/>
      <c r="U110" s="40"/>
      <c r="V110" s="1">
        <v>1</v>
      </c>
      <c r="W110" s="1">
        <v>0</v>
      </c>
      <c r="X110" s="52">
        <v>0</v>
      </c>
      <c r="Y110" s="40"/>
      <c r="Z110" s="52">
        <v>0</v>
      </c>
      <c r="AA110" s="32"/>
      <c r="AB110" s="32"/>
      <c r="AC110" s="32"/>
      <c r="AD110" s="40"/>
      <c r="AE110" s="52">
        <v>0</v>
      </c>
      <c r="AF110" s="40"/>
      <c r="AG110" s="52">
        <v>0</v>
      </c>
      <c r="AH110" s="40"/>
      <c r="AI110" s="56"/>
    </row>
    <row r="111" spans="1:35">
      <c r="A111" s="27">
        <v>40270</v>
      </c>
      <c r="B111" s="28">
        <v>0.67708333333333337</v>
      </c>
      <c r="C111" s="27">
        <v>40271</v>
      </c>
      <c r="D111" s="28">
        <v>0.33680555555555558</v>
      </c>
      <c r="E111" s="3">
        <v>15.833333333333334</v>
      </c>
      <c r="F111" s="3">
        <v>0</v>
      </c>
      <c r="G111" s="52">
        <v>1</v>
      </c>
      <c r="H111" s="32"/>
      <c r="I111" s="32"/>
      <c r="J111" s="42">
        <v>1</v>
      </c>
      <c r="K111" s="52">
        <v>0</v>
      </c>
      <c r="L111" s="32"/>
      <c r="M111" s="32"/>
      <c r="N111" s="40"/>
      <c r="O111" s="52">
        <v>0</v>
      </c>
      <c r="P111" s="32">
        <v>0</v>
      </c>
      <c r="Q111" s="32">
        <v>0</v>
      </c>
      <c r="R111" s="72">
        <v>0</v>
      </c>
      <c r="S111" s="72">
        <v>0</v>
      </c>
      <c r="T111" s="32"/>
      <c r="U111" s="40"/>
      <c r="V111" s="1">
        <v>16</v>
      </c>
      <c r="W111" s="1">
        <v>0</v>
      </c>
      <c r="X111" s="52">
        <v>35</v>
      </c>
      <c r="Y111" s="40"/>
      <c r="Z111" s="52">
        <v>0</v>
      </c>
      <c r="AA111" s="32"/>
      <c r="AB111" s="32"/>
      <c r="AC111" s="32"/>
      <c r="AD111" s="40"/>
      <c r="AE111" s="52">
        <v>0</v>
      </c>
      <c r="AF111" s="40"/>
      <c r="AG111" s="52">
        <v>0</v>
      </c>
      <c r="AH111" s="40"/>
      <c r="AI111" s="56"/>
    </row>
    <row r="112" spans="1:35">
      <c r="A112" s="27">
        <v>40271</v>
      </c>
      <c r="B112" s="28">
        <v>0.33680555555555558</v>
      </c>
      <c r="C112" s="27">
        <v>40271</v>
      </c>
      <c r="D112" s="28">
        <v>0.85416666666666663</v>
      </c>
      <c r="E112" s="3">
        <v>12.416666666666666</v>
      </c>
      <c r="F112" s="3">
        <v>0</v>
      </c>
      <c r="G112" s="52">
        <v>0</v>
      </c>
      <c r="H112" s="32"/>
      <c r="I112" s="32"/>
      <c r="J112" s="40"/>
      <c r="K112" s="52">
        <v>0</v>
      </c>
      <c r="L112" s="32"/>
      <c r="M112" s="32"/>
      <c r="N112" s="40"/>
      <c r="O112" s="52">
        <v>0</v>
      </c>
      <c r="P112" s="32">
        <v>0</v>
      </c>
      <c r="Q112" s="32">
        <v>0</v>
      </c>
      <c r="R112" s="72">
        <v>0</v>
      </c>
      <c r="S112" s="72">
        <v>0</v>
      </c>
      <c r="T112" s="32"/>
      <c r="U112" s="40"/>
      <c r="V112" s="1">
        <v>2</v>
      </c>
      <c r="W112" s="1">
        <v>0</v>
      </c>
      <c r="X112" s="52">
        <v>4</v>
      </c>
      <c r="Y112" s="40"/>
      <c r="Z112" s="52">
        <v>0</v>
      </c>
      <c r="AA112" s="32"/>
      <c r="AB112" s="32"/>
      <c r="AC112" s="32"/>
      <c r="AD112" s="40"/>
      <c r="AE112" s="52">
        <v>0</v>
      </c>
      <c r="AF112" s="40"/>
      <c r="AG112" s="52">
        <v>0</v>
      </c>
      <c r="AH112" s="40"/>
      <c r="AI112" s="56"/>
    </row>
    <row r="113" spans="1:35">
      <c r="A113" s="27">
        <v>40271</v>
      </c>
      <c r="B113" s="28">
        <v>0.85416666666666663</v>
      </c>
      <c r="C113" s="27">
        <v>40272</v>
      </c>
      <c r="D113" s="28">
        <v>0.3888888888888889</v>
      </c>
      <c r="E113" s="3">
        <v>12.833333333333334</v>
      </c>
      <c r="F113" s="3">
        <v>0</v>
      </c>
      <c r="G113" s="52">
        <v>0</v>
      </c>
      <c r="H113" s="32"/>
      <c r="I113" s="32"/>
      <c r="J113" s="40"/>
      <c r="K113" s="52">
        <v>0</v>
      </c>
      <c r="L113" s="32"/>
      <c r="M113" s="32"/>
      <c r="N113" s="40"/>
      <c r="O113" s="52">
        <v>0</v>
      </c>
      <c r="P113" s="32">
        <v>0</v>
      </c>
      <c r="Q113" s="32">
        <v>0</v>
      </c>
      <c r="R113" s="72">
        <v>0</v>
      </c>
      <c r="S113" s="72">
        <v>0</v>
      </c>
      <c r="T113" s="32"/>
      <c r="U113" s="40"/>
      <c r="V113" s="1">
        <v>17</v>
      </c>
      <c r="W113" s="1">
        <v>0</v>
      </c>
      <c r="X113" s="52">
        <v>14</v>
      </c>
      <c r="Y113" s="40"/>
      <c r="Z113" s="52">
        <v>0</v>
      </c>
      <c r="AA113" s="32"/>
      <c r="AB113" s="32"/>
      <c r="AC113" s="32"/>
      <c r="AD113" s="40"/>
      <c r="AE113" s="52">
        <v>0</v>
      </c>
      <c r="AF113" s="40"/>
      <c r="AG113" s="52">
        <v>1</v>
      </c>
      <c r="AH113" s="42">
        <v>1</v>
      </c>
      <c r="AI113" s="56"/>
    </row>
    <row r="114" spans="1:35">
      <c r="A114" s="27">
        <v>40272</v>
      </c>
      <c r="B114" s="28">
        <v>0.3888888888888889</v>
      </c>
      <c r="C114" s="27">
        <v>40272</v>
      </c>
      <c r="D114" s="28">
        <v>0.79513888888888884</v>
      </c>
      <c r="E114" s="3">
        <v>9.75</v>
      </c>
      <c r="F114" s="3">
        <v>0</v>
      </c>
      <c r="G114" s="52">
        <v>0</v>
      </c>
      <c r="H114" s="32"/>
      <c r="I114" s="32"/>
      <c r="J114" s="40"/>
      <c r="K114" s="52">
        <v>0</v>
      </c>
      <c r="L114" s="32"/>
      <c r="M114" s="32"/>
      <c r="N114" s="40"/>
      <c r="O114" s="52">
        <v>0</v>
      </c>
      <c r="P114" s="32">
        <v>0</v>
      </c>
      <c r="Q114" s="32">
        <v>0</v>
      </c>
      <c r="R114" s="72">
        <v>0</v>
      </c>
      <c r="S114" s="72">
        <v>0</v>
      </c>
      <c r="T114" s="32"/>
      <c r="U114" s="40"/>
      <c r="V114" s="1">
        <v>1</v>
      </c>
      <c r="W114" s="1">
        <v>0</v>
      </c>
      <c r="X114" s="52">
        <v>1</v>
      </c>
      <c r="Y114" s="40"/>
      <c r="Z114" s="52">
        <v>0</v>
      </c>
      <c r="AA114" s="32"/>
      <c r="AB114" s="32"/>
      <c r="AC114" s="32"/>
      <c r="AD114" s="40"/>
      <c r="AE114" s="52">
        <v>0</v>
      </c>
      <c r="AF114" s="40"/>
      <c r="AG114" s="52">
        <v>0</v>
      </c>
      <c r="AH114" s="40"/>
      <c r="AI114" s="56"/>
    </row>
    <row r="115" spans="1:35">
      <c r="A115" s="27">
        <v>40272</v>
      </c>
      <c r="B115" s="28">
        <v>0.79513888888888884</v>
      </c>
      <c r="C115" s="27">
        <v>40273</v>
      </c>
      <c r="D115" s="28">
        <v>0.30555555555555552</v>
      </c>
      <c r="E115" s="3">
        <v>12.25</v>
      </c>
      <c r="F115" s="3">
        <v>0</v>
      </c>
      <c r="G115" s="52">
        <v>0</v>
      </c>
      <c r="H115" s="32"/>
      <c r="I115" s="32"/>
      <c r="J115" s="40"/>
      <c r="K115" s="52">
        <v>0</v>
      </c>
      <c r="L115" s="32"/>
      <c r="M115" s="32"/>
      <c r="N115" s="40"/>
      <c r="O115" s="52">
        <v>0</v>
      </c>
      <c r="P115" s="32">
        <v>0</v>
      </c>
      <c r="Q115" s="32">
        <v>0</v>
      </c>
      <c r="R115" s="72">
        <v>0</v>
      </c>
      <c r="S115" s="72">
        <v>0</v>
      </c>
      <c r="T115" s="32"/>
      <c r="U115" s="40"/>
      <c r="V115" s="1">
        <v>0</v>
      </c>
      <c r="W115" s="1">
        <v>0</v>
      </c>
      <c r="X115" s="52">
        <v>10</v>
      </c>
      <c r="Y115" s="40"/>
      <c r="Z115" s="52">
        <v>2</v>
      </c>
      <c r="AA115" s="32"/>
      <c r="AB115" s="32"/>
      <c r="AC115" s="32"/>
      <c r="AD115" s="42">
        <v>2</v>
      </c>
      <c r="AE115" s="52">
        <v>0</v>
      </c>
      <c r="AF115" s="40"/>
      <c r="AG115" s="52">
        <v>0</v>
      </c>
      <c r="AH115" s="40"/>
      <c r="AI115" s="56"/>
    </row>
    <row r="116" spans="1:35">
      <c r="A116" s="27">
        <v>40273</v>
      </c>
      <c r="B116" s="28">
        <v>0.30555555555555552</v>
      </c>
      <c r="C116" s="27">
        <v>40273</v>
      </c>
      <c r="D116" s="28">
        <v>0.875</v>
      </c>
      <c r="E116" s="3">
        <v>13.666666666666666</v>
      </c>
      <c r="F116" s="3">
        <v>0</v>
      </c>
      <c r="G116" s="52">
        <v>1</v>
      </c>
      <c r="H116" s="32"/>
      <c r="I116" s="32"/>
      <c r="J116" s="42">
        <v>1</v>
      </c>
      <c r="K116" s="52">
        <v>0</v>
      </c>
      <c r="L116" s="32"/>
      <c r="M116" s="32"/>
      <c r="N116" s="40"/>
      <c r="O116" s="52">
        <v>0</v>
      </c>
      <c r="P116" s="32">
        <v>0</v>
      </c>
      <c r="Q116" s="32">
        <v>0</v>
      </c>
      <c r="R116" s="72">
        <v>0</v>
      </c>
      <c r="S116" s="72">
        <v>0</v>
      </c>
      <c r="T116" s="32"/>
      <c r="U116" s="40"/>
      <c r="V116" s="1">
        <v>2</v>
      </c>
      <c r="W116" s="1">
        <v>0</v>
      </c>
      <c r="X116" s="52">
        <v>3</v>
      </c>
      <c r="Y116" s="40"/>
      <c r="Z116" s="52">
        <v>0</v>
      </c>
      <c r="AA116" s="32"/>
      <c r="AB116" s="32"/>
      <c r="AC116" s="32"/>
      <c r="AD116" s="40"/>
      <c r="AE116" s="52">
        <v>0</v>
      </c>
      <c r="AF116" s="40"/>
      <c r="AG116" s="52">
        <v>0</v>
      </c>
      <c r="AH116" s="40"/>
      <c r="AI116" s="56"/>
    </row>
    <row r="117" spans="1:35">
      <c r="A117" s="27">
        <v>40273</v>
      </c>
      <c r="B117" s="28">
        <v>0.875</v>
      </c>
      <c r="C117" s="27">
        <v>40274</v>
      </c>
      <c r="D117" s="28">
        <v>0.3125</v>
      </c>
      <c r="E117" s="3">
        <v>10.5</v>
      </c>
      <c r="F117" s="3">
        <v>0</v>
      </c>
      <c r="G117" s="52">
        <v>0</v>
      </c>
      <c r="H117" s="32"/>
      <c r="I117" s="32"/>
      <c r="J117" s="40"/>
      <c r="K117" s="52">
        <v>0</v>
      </c>
      <c r="L117" s="32"/>
      <c r="M117" s="32"/>
      <c r="N117" s="40"/>
      <c r="O117" s="52">
        <v>0</v>
      </c>
      <c r="P117" s="32">
        <v>0</v>
      </c>
      <c r="Q117" s="32">
        <v>0</v>
      </c>
      <c r="R117" s="72">
        <v>0</v>
      </c>
      <c r="S117" s="72">
        <v>0</v>
      </c>
      <c r="T117" s="32"/>
      <c r="U117" s="40"/>
      <c r="V117" s="1">
        <v>13</v>
      </c>
      <c r="W117" s="1">
        <v>0</v>
      </c>
      <c r="X117" s="52">
        <v>13</v>
      </c>
      <c r="Y117" s="40"/>
      <c r="Z117" s="52">
        <v>0</v>
      </c>
      <c r="AA117" s="32"/>
      <c r="AB117" s="32"/>
      <c r="AC117" s="32"/>
      <c r="AD117" s="40"/>
      <c r="AE117" s="52">
        <v>0</v>
      </c>
      <c r="AF117" s="40"/>
      <c r="AG117" s="52">
        <v>2</v>
      </c>
      <c r="AH117" s="42">
        <v>2</v>
      </c>
      <c r="AI117" s="56"/>
    </row>
    <row r="118" spans="1:35">
      <c r="A118" s="27">
        <v>40274</v>
      </c>
      <c r="B118" s="28">
        <v>0.31597222222222221</v>
      </c>
      <c r="C118" s="27">
        <v>40274</v>
      </c>
      <c r="D118" s="28">
        <v>0.86805555555555547</v>
      </c>
      <c r="E118" s="3">
        <v>13.25</v>
      </c>
      <c r="F118" s="3">
        <v>8.3333333333333329E-2</v>
      </c>
      <c r="G118" s="52">
        <v>0</v>
      </c>
      <c r="H118" s="32"/>
      <c r="I118" s="32"/>
      <c r="J118" s="40"/>
      <c r="K118" s="52">
        <v>0</v>
      </c>
      <c r="L118" s="32"/>
      <c r="M118" s="32"/>
      <c r="N118" s="40"/>
      <c r="O118" s="52">
        <v>0</v>
      </c>
      <c r="P118" s="32">
        <v>0</v>
      </c>
      <c r="Q118" s="32">
        <v>0</v>
      </c>
      <c r="R118" s="72">
        <v>0</v>
      </c>
      <c r="S118" s="72">
        <v>0</v>
      </c>
      <c r="T118" s="32"/>
      <c r="U118" s="40"/>
      <c r="V118" s="1">
        <v>0</v>
      </c>
      <c r="W118" s="1">
        <v>0</v>
      </c>
      <c r="X118" s="52">
        <v>0</v>
      </c>
      <c r="Y118" s="40"/>
      <c r="Z118" s="52">
        <v>0</v>
      </c>
      <c r="AA118" s="32"/>
      <c r="AB118" s="32"/>
      <c r="AC118" s="32"/>
      <c r="AD118" s="40"/>
      <c r="AE118" s="52">
        <v>0</v>
      </c>
      <c r="AF118" s="40"/>
      <c r="AG118" s="52">
        <v>0</v>
      </c>
      <c r="AH118" s="40"/>
      <c r="AI118" s="56"/>
    </row>
    <row r="119" spans="1:35">
      <c r="A119" s="27">
        <v>40274</v>
      </c>
      <c r="B119" s="28">
        <v>0.86805555555555547</v>
      </c>
      <c r="C119" s="27">
        <v>40275</v>
      </c>
      <c r="D119" s="28">
        <v>0.30208333333333331</v>
      </c>
      <c r="E119" s="3">
        <v>10.416666666666666</v>
      </c>
      <c r="F119" s="3">
        <v>0</v>
      </c>
      <c r="G119" s="52">
        <v>1</v>
      </c>
      <c r="H119" s="32"/>
      <c r="I119" s="32"/>
      <c r="J119" s="42">
        <v>1</v>
      </c>
      <c r="K119" s="52">
        <v>0</v>
      </c>
      <c r="L119" s="32"/>
      <c r="M119" s="32"/>
      <c r="N119" s="40"/>
      <c r="O119" s="52">
        <v>0</v>
      </c>
      <c r="P119" s="32">
        <v>0</v>
      </c>
      <c r="Q119" s="32">
        <v>0</v>
      </c>
      <c r="R119" s="72">
        <v>0</v>
      </c>
      <c r="S119" s="72">
        <v>0</v>
      </c>
      <c r="T119" s="32"/>
      <c r="U119" s="40"/>
      <c r="V119" s="1">
        <v>6</v>
      </c>
      <c r="W119" s="1">
        <v>0</v>
      </c>
      <c r="X119" s="52">
        <v>8</v>
      </c>
      <c r="Y119" s="40"/>
      <c r="Z119" s="52">
        <v>0</v>
      </c>
      <c r="AA119" s="32"/>
      <c r="AB119" s="32"/>
      <c r="AC119" s="32"/>
      <c r="AD119" s="40"/>
      <c r="AE119" s="52">
        <v>0</v>
      </c>
      <c r="AF119" s="40"/>
      <c r="AG119" s="52">
        <v>1</v>
      </c>
      <c r="AH119" s="42">
        <v>1</v>
      </c>
      <c r="AI119" s="56"/>
    </row>
    <row r="120" spans="1:35">
      <c r="A120" s="27">
        <v>40275</v>
      </c>
      <c r="B120" s="28">
        <v>0.30208333333333331</v>
      </c>
      <c r="C120" s="27">
        <v>40275</v>
      </c>
      <c r="D120" s="28">
        <v>0.52083333333333337</v>
      </c>
      <c r="E120" s="3">
        <v>5.25</v>
      </c>
      <c r="F120" s="3">
        <v>0</v>
      </c>
      <c r="G120" s="52">
        <v>0</v>
      </c>
      <c r="H120" s="32"/>
      <c r="I120" s="32"/>
      <c r="J120" s="40"/>
      <c r="K120" s="52">
        <v>0</v>
      </c>
      <c r="L120" s="32"/>
      <c r="M120" s="32"/>
      <c r="N120" s="40"/>
      <c r="O120" s="52">
        <v>0</v>
      </c>
      <c r="P120" s="32">
        <v>0</v>
      </c>
      <c r="Q120" s="32">
        <v>0</v>
      </c>
      <c r="R120" s="72">
        <v>0</v>
      </c>
      <c r="S120" s="72">
        <v>0</v>
      </c>
      <c r="T120" s="32"/>
      <c r="U120" s="40"/>
      <c r="V120" s="1">
        <v>1</v>
      </c>
      <c r="W120" s="1">
        <v>0</v>
      </c>
      <c r="X120" s="52">
        <v>0</v>
      </c>
      <c r="Y120" s="40"/>
      <c r="Z120" s="52">
        <v>0</v>
      </c>
      <c r="AA120" s="32"/>
      <c r="AB120" s="32"/>
      <c r="AC120" s="32"/>
      <c r="AD120" s="40"/>
      <c r="AE120" s="52">
        <v>0</v>
      </c>
      <c r="AF120" s="40"/>
      <c r="AG120" s="52">
        <v>0</v>
      </c>
      <c r="AH120" s="40"/>
      <c r="AI120" s="56"/>
    </row>
    <row r="121" spans="1:35">
      <c r="A121" s="27">
        <v>40275</v>
      </c>
      <c r="B121" s="28">
        <v>0.61111111111111105</v>
      </c>
      <c r="C121" s="27">
        <v>40275</v>
      </c>
      <c r="D121" s="28">
        <v>0.82291666666666663</v>
      </c>
      <c r="E121" s="3">
        <v>5.083333333333333</v>
      </c>
      <c r="F121" s="3">
        <v>2.1666666666666665</v>
      </c>
      <c r="G121" s="52">
        <v>0</v>
      </c>
      <c r="H121" s="32"/>
      <c r="I121" s="32"/>
      <c r="J121" s="40"/>
      <c r="K121" s="52">
        <v>0</v>
      </c>
      <c r="L121" s="32"/>
      <c r="M121" s="32"/>
      <c r="N121" s="40"/>
      <c r="O121" s="52">
        <v>0</v>
      </c>
      <c r="P121" s="32">
        <v>0</v>
      </c>
      <c r="Q121" s="32">
        <v>0</v>
      </c>
      <c r="R121" s="72">
        <v>0</v>
      </c>
      <c r="S121" s="72">
        <v>0</v>
      </c>
      <c r="T121" s="32"/>
      <c r="U121" s="40"/>
      <c r="V121" s="1">
        <v>0</v>
      </c>
      <c r="W121" s="1">
        <v>0</v>
      </c>
      <c r="X121" s="52">
        <v>2</v>
      </c>
      <c r="Y121" s="40"/>
      <c r="Z121" s="52">
        <v>0</v>
      </c>
      <c r="AA121" s="32"/>
      <c r="AB121" s="32"/>
      <c r="AC121" s="32"/>
      <c r="AD121" s="40"/>
      <c r="AE121" s="52">
        <v>0</v>
      </c>
      <c r="AF121" s="40"/>
      <c r="AG121" s="52">
        <v>0</v>
      </c>
      <c r="AH121" s="40"/>
      <c r="AI121" s="56"/>
    </row>
    <row r="122" spans="1:35">
      <c r="A122" s="27">
        <v>40275</v>
      </c>
      <c r="B122" s="28">
        <v>0.82291666666666663</v>
      </c>
      <c r="C122" s="27">
        <v>40276</v>
      </c>
      <c r="D122" s="28">
        <v>2.0833333333333332E-2</v>
      </c>
      <c r="E122" s="3">
        <v>4.75</v>
      </c>
      <c r="F122" s="3">
        <v>0</v>
      </c>
      <c r="G122" s="52">
        <v>1</v>
      </c>
      <c r="H122" s="32"/>
      <c r="I122" s="32"/>
      <c r="J122" s="42">
        <v>1</v>
      </c>
      <c r="K122" s="52">
        <v>127</v>
      </c>
      <c r="L122" s="39">
        <v>123</v>
      </c>
      <c r="M122" s="39">
        <v>3</v>
      </c>
      <c r="N122" s="42">
        <v>1</v>
      </c>
      <c r="O122" s="52">
        <v>0</v>
      </c>
      <c r="P122" s="32">
        <v>0</v>
      </c>
      <c r="Q122" s="32">
        <v>0</v>
      </c>
      <c r="R122" s="72">
        <v>0</v>
      </c>
      <c r="S122" s="72">
        <v>0</v>
      </c>
      <c r="T122" s="32"/>
      <c r="U122" s="40"/>
      <c r="V122" s="1">
        <v>52</v>
      </c>
      <c r="W122" s="1">
        <v>0</v>
      </c>
      <c r="X122" s="52">
        <v>1024</v>
      </c>
      <c r="Y122" s="40"/>
      <c r="Z122" s="52">
        <v>3</v>
      </c>
      <c r="AA122" s="32"/>
      <c r="AB122" s="32"/>
      <c r="AC122" s="32"/>
      <c r="AD122" s="42">
        <v>3</v>
      </c>
      <c r="AE122" s="52">
        <v>0</v>
      </c>
      <c r="AF122" s="40"/>
      <c r="AG122" s="52">
        <v>0</v>
      </c>
      <c r="AH122" s="40"/>
      <c r="AI122" s="56"/>
    </row>
    <row r="123" spans="1:35">
      <c r="A123" s="27">
        <v>40276</v>
      </c>
      <c r="B123" s="28">
        <v>2.0833333333333332E-2</v>
      </c>
      <c r="C123" s="27">
        <v>40276</v>
      </c>
      <c r="D123" s="28">
        <v>9.375E-2</v>
      </c>
      <c r="E123" s="3">
        <v>1.75</v>
      </c>
      <c r="F123" s="3">
        <v>0</v>
      </c>
      <c r="G123" s="52">
        <v>0</v>
      </c>
      <c r="H123" s="32"/>
      <c r="I123" s="32"/>
      <c r="J123" s="40"/>
      <c r="K123" s="52">
        <v>472</v>
      </c>
      <c r="L123" s="39">
        <v>466</v>
      </c>
      <c r="M123" s="39">
        <v>6</v>
      </c>
      <c r="N123" s="40"/>
      <c r="O123" s="52">
        <v>0</v>
      </c>
      <c r="P123" s="32">
        <v>0</v>
      </c>
      <c r="Q123" s="32">
        <v>0</v>
      </c>
      <c r="R123" s="72">
        <v>0</v>
      </c>
      <c r="S123" s="72">
        <v>0</v>
      </c>
      <c r="T123" s="32"/>
      <c r="U123" s="40"/>
      <c r="V123" s="1">
        <v>25</v>
      </c>
      <c r="W123" s="1">
        <v>0</v>
      </c>
      <c r="X123" s="52">
        <v>274</v>
      </c>
      <c r="Y123" s="40"/>
      <c r="Z123" s="52">
        <v>0</v>
      </c>
      <c r="AA123" s="32"/>
      <c r="AB123" s="32"/>
      <c r="AC123" s="32"/>
      <c r="AD123" s="40"/>
      <c r="AE123" s="52">
        <v>0</v>
      </c>
      <c r="AF123" s="40"/>
      <c r="AG123" s="52">
        <v>0</v>
      </c>
      <c r="AH123" s="40"/>
      <c r="AI123" s="56"/>
    </row>
    <row r="124" spans="1:35">
      <c r="A124" s="27">
        <v>40276</v>
      </c>
      <c r="B124" s="28">
        <v>0.125</v>
      </c>
      <c r="C124" s="27">
        <v>40276</v>
      </c>
      <c r="D124" s="28">
        <v>0.36458333333333331</v>
      </c>
      <c r="E124" s="3">
        <v>5.75</v>
      </c>
      <c r="F124" s="3">
        <v>0.75</v>
      </c>
      <c r="G124" s="52">
        <v>1</v>
      </c>
      <c r="H124" s="32"/>
      <c r="I124" s="32"/>
      <c r="J124" s="42">
        <v>1</v>
      </c>
      <c r="K124" s="52">
        <v>76</v>
      </c>
      <c r="L124" s="39">
        <v>74</v>
      </c>
      <c r="M124" s="39">
        <v>2</v>
      </c>
      <c r="N124" s="40"/>
      <c r="O124" s="52">
        <v>0</v>
      </c>
      <c r="P124" s="32">
        <v>0</v>
      </c>
      <c r="Q124" s="32">
        <v>0</v>
      </c>
      <c r="R124" s="72">
        <v>0</v>
      </c>
      <c r="S124" s="72">
        <v>0</v>
      </c>
      <c r="T124" s="32"/>
      <c r="U124" s="40"/>
      <c r="V124" s="1">
        <v>80</v>
      </c>
      <c r="W124" s="1">
        <v>0</v>
      </c>
      <c r="X124" s="52">
        <v>357</v>
      </c>
      <c r="Y124" s="40"/>
      <c r="Z124" s="52">
        <v>4</v>
      </c>
      <c r="AA124" s="32"/>
      <c r="AB124" s="32"/>
      <c r="AC124" s="32"/>
      <c r="AD124" s="42">
        <v>4</v>
      </c>
      <c r="AE124" s="52">
        <v>0</v>
      </c>
      <c r="AF124" s="40"/>
      <c r="AG124" s="52">
        <v>0</v>
      </c>
      <c r="AH124" s="40"/>
      <c r="AI124" s="56"/>
    </row>
    <row r="125" spans="1:35">
      <c r="A125" s="27">
        <v>40276</v>
      </c>
      <c r="B125" s="28">
        <v>0.375</v>
      </c>
      <c r="C125" s="27">
        <v>40276</v>
      </c>
      <c r="D125" s="28">
        <v>0.8125</v>
      </c>
      <c r="E125" s="3">
        <v>10.5</v>
      </c>
      <c r="F125" s="3">
        <v>0.25</v>
      </c>
      <c r="G125" s="52">
        <v>1</v>
      </c>
      <c r="H125" s="32"/>
      <c r="I125" s="32"/>
      <c r="J125" s="42">
        <v>1</v>
      </c>
      <c r="K125" s="52">
        <v>1</v>
      </c>
      <c r="L125" s="39">
        <v>1</v>
      </c>
      <c r="M125" s="32"/>
      <c r="N125" s="40"/>
      <c r="O125" s="52">
        <v>0</v>
      </c>
      <c r="P125" s="32">
        <v>0</v>
      </c>
      <c r="Q125" s="32">
        <v>0</v>
      </c>
      <c r="R125" s="72">
        <v>0</v>
      </c>
      <c r="S125" s="72">
        <v>0</v>
      </c>
      <c r="T125" s="32"/>
      <c r="U125" s="40"/>
      <c r="V125" s="1">
        <v>6</v>
      </c>
      <c r="W125" s="1">
        <v>0</v>
      </c>
      <c r="X125" s="52">
        <v>8</v>
      </c>
      <c r="Y125" s="40"/>
      <c r="Z125" s="52">
        <v>0</v>
      </c>
      <c r="AA125" s="32"/>
      <c r="AB125" s="32"/>
      <c r="AC125" s="32"/>
      <c r="AD125" s="40"/>
      <c r="AE125" s="52">
        <v>0</v>
      </c>
      <c r="AF125" s="40"/>
      <c r="AG125" s="52">
        <v>0</v>
      </c>
      <c r="AH125" s="40"/>
      <c r="AI125" s="56"/>
    </row>
    <row r="126" spans="1:35">
      <c r="A126" s="27">
        <v>40276</v>
      </c>
      <c r="B126" s="28">
        <v>0.81597222222222221</v>
      </c>
      <c r="C126" s="27">
        <v>40276</v>
      </c>
      <c r="D126" s="28">
        <v>0.875</v>
      </c>
      <c r="E126" s="3">
        <v>1.4166666666666667</v>
      </c>
      <c r="F126" s="3">
        <v>8.3333333333333329E-2</v>
      </c>
      <c r="G126" s="52">
        <v>0</v>
      </c>
      <c r="H126" s="32"/>
      <c r="I126" s="32"/>
      <c r="J126" s="40"/>
      <c r="K126" s="52">
        <v>463</v>
      </c>
      <c r="L126" s="39">
        <v>462</v>
      </c>
      <c r="M126" s="32"/>
      <c r="N126" s="42">
        <v>1</v>
      </c>
      <c r="O126" s="52">
        <v>0</v>
      </c>
      <c r="P126" s="32">
        <v>0</v>
      </c>
      <c r="Q126" s="32">
        <v>0</v>
      </c>
      <c r="R126" s="72">
        <v>0</v>
      </c>
      <c r="S126" s="72">
        <v>0</v>
      </c>
      <c r="T126" s="32"/>
      <c r="U126" s="40"/>
      <c r="V126" s="1">
        <v>4</v>
      </c>
      <c r="W126" s="1">
        <v>0</v>
      </c>
      <c r="X126" s="52">
        <v>20</v>
      </c>
      <c r="Y126" s="40"/>
      <c r="Z126" s="52">
        <v>0</v>
      </c>
      <c r="AA126" s="32"/>
      <c r="AB126" s="32"/>
      <c r="AC126" s="32"/>
      <c r="AD126" s="40"/>
      <c r="AE126" s="52">
        <v>0</v>
      </c>
      <c r="AF126" s="40"/>
      <c r="AG126" s="52">
        <v>0</v>
      </c>
      <c r="AH126" s="40"/>
      <c r="AI126" s="56"/>
    </row>
    <row r="127" spans="1:35">
      <c r="A127" s="27">
        <v>40276</v>
      </c>
      <c r="B127" s="28">
        <v>0.91666666666666663</v>
      </c>
      <c r="C127" s="27">
        <v>40276</v>
      </c>
      <c r="D127" s="28">
        <v>0.98958333333333337</v>
      </c>
      <c r="E127" s="3">
        <v>1.75</v>
      </c>
      <c r="F127" s="3">
        <v>1</v>
      </c>
      <c r="G127" s="52">
        <v>0</v>
      </c>
      <c r="H127" s="32"/>
      <c r="I127" s="32"/>
      <c r="J127" s="40"/>
      <c r="K127" s="52">
        <v>341</v>
      </c>
      <c r="L127" s="39">
        <v>340</v>
      </c>
      <c r="M127" s="32"/>
      <c r="N127" s="42">
        <v>1</v>
      </c>
      <c r="O127" s="52">
        <v>0</v>
      </c>
      <c r="P127" s="32">
        <v>0</v>
      </c>
      <c r="Q127" s="32">
        <v>0</v>
      </c>
      <c r="R127" s="72">
        <v>0</v>
      </c>
      <c r="S127" s="72">
        <v>0</v>
      </c>
      <c r="T127" s="32"/>
      <c r="U127" s="40"/>
      <c r="V127" s="1">
        <v>59</v>
      </c>
      <c r="W127" s="1">
        <v>0</v>
      </c>
      <c r="X127" s="52">
        <v>281</v>
      </c>
      <c r="Y127" s="40"/>
      <c r="Z127" s="52">
        <v>1</v>
      </c>
      <c r="AA127" s="32"/>
      <c r="AB127" s="32"/>
      <c r="AC127" s="32"/>
      <c r="AD127" s="42">
        <v>1</v>
      </c>
      <c r="AE127" s="52">
        <v>0</v>
      </c>
      <c r="AF127" s="40"/>
      <c r="AG127" s="52">
        <v>0</v>
      </c>
      <c r="AH127" s="40"/>
      <c r="AI127" s="56"/>
    </row>
    <row r="128" spans="1:35">
      <c r="A128" s="27">
        <v>40276</v>
      </c>
      <c r="B128" s="28">
        <v>0.98958333333333337</v>
      </c>
      <c r="C128" s="27">
        <v>40277</v>
      </c>
      <c r="D128" s="28">
        <v>2.0833333333333332E-2</v>
      </c>
      <c r="E128" s="3">
        <v>0.75</v>
      </c>
      <c r="F128" s="3">
        <v>0</v>
      </c>
      <c r="G128" s="52">
        <v>0</v>
      </c>
      <c r="H128" s="32"/>
      <c r="I128" s="32"/>
      <c r="J128" s="40"/>
      <c r="K128" s="52">
        <v>113</v>
      </c>
      <c r="L128" s="39">
        <v>113</v>
      </c>
      <c r="M128" s="32"/>
      <c r="N128" s="40"/>
      <c r="O128" s="52">
        <v>0</v>
      </c>
      <c r="P128" s="32">
        <v>0</v>
      </c>
      <c r="Q128" s="32">
        <v>0</v>
      </c>
      <c r="R128" s="72">
        <v>0</v>
      </c>
      <c r="S128" s="72">
        <v>0</v>
      </c>
      <c r="T128" s="32"/>
      <c r="U128" s="40"/>
      <c r="V128" s="1">
        <v>33</v>
      </c>
      <c r="W128" s="1">
        <v>0</v>
      </c>
      <c r="X128" s="52">
        <v>254</v>
      </c>
      <c r="Y128" s="40"/>
      <c r="Z128" s="52">
        <v>2</v>
      </c>
      <c r="AA128" s="32"/>
      <c r="AB128" s="32"/>
      <c r="AC128" s="32"/>
      <c r="AD128" s="42">
        <v>2</v>
      </c>
      <c r="AE128" s="52">
        <v>0</v>
      </c>
      <c r="AF128" s="40"/>
      <c r="AG128" s="52">
        <v>0</v>
      </c>
      <c r="AH128" s="40"/>
      <c r="AI128" s="56"/>
    </row>
    <row r="129" spans="1:35">
      <c r="A129" s="27">
        <v>40277</v>
      </c>
      <c r="B129" s="28">
        <v>2.0833333333333332E-2</v>
      </c>
      <c r="C129" s="27">
        <v>40277</v>
      </c>
      <c r="D129" s="28">
        <v>0.34722222222222227</v>
      </c>
      <c r="E129" s="3">
        <v>7.833333333333333</v>
      </c>
      <c r="F129" s="3">
        <v>0</v>
      </c>
      <c r="G129" s="52">
        <v>0</v>
      </c>
      <c r="H129" s="32"/>
      <c r="I129" s="32"/>
      <c r="J129" s="40"/>
      <c r="K129" s="52">
        <v>37</v>
      </c>
      <c r="L129" s="39">
        <v>37</v>
      </c>
      <c r="M129" s="32"/>
      <c r="N129" s="40"/>
      <c r="O129" s="52">
        <v>0</v>
      </c>
      <c r="P129" s="32">
        <v>0</v>
      </c>
      <c r="Q129" s="32">
        <v>0</v>
      </c>
      <c r="R129" s="72">
        <v>0</v>
      </c>
      <c r="S129" s="72">
        <v>0</v>
      </c>
      <c r="T129" s="32"/>
      <c r="U129" s="40"/>
      <c r="V129" s="1">
        <v>81</v>
      </c>
      <c r="W129" s="1">
        <v>0</v>
      </c>
      <c r="X129" s="52">
        <v>927</v>
      </c>
      <c r="Y129" s="40"/>
      <c r="Z129" s="52">
        <v>4</v>
      </c>
      <c r="AA129" s="32"/>
      <c r="AB129" s="32"/>
      <c r="AC129" s="32"/>
      <c r="AD129" s="42">
        <v>4</v>
      </c>
      <c r="AE129" s="52">
        <v>0</v>
      </c>
      <c r="AF129" s="40"/>
      <c r="AG129" s="52">
        <v>0</v>
      </c>
      <c r="AH129" s="40"/>
      <c r="AI129" s="56"/>
    </row>
    <row r="130" spans="1:35">
      <c r="A130" s="27">
        <v>40277</v>
      </c>
      <c r="B130" s="28">
        <v>0.36805555555555558</v>
      </c>
      <c r="C130" s="27">
        <v>40277</v>
      </c>
      <c r="D130" s="28">
        <v>0.80555555555555547</v>
      </c>
      <c r="E130" s="3">
        <v>10.5</v>
      </c>
      <c r="F130" s="3">
        <v>0.5</v>
      </c>
      <c r="G130" s="52">
        <v>0</v>
      </c>
      <c r="H130" s="32"/>
      <c r="I130" s="32"/>
      <c r="J130" s="40"/>
      <c r="K130" s="52">
        <v>0</v>
      </c>
      <c r="L130" s="32"/>
      <c r="M130" s="32"/>
      <c r="N130" s="40"/>
      <c r="O130" s="52">
        <v>0</v>
      </c>
      <c r="P130" s="32">
        <v>0</v>
      </c>
      <c r="Q130" s="32">
        <v>0</v>
      </c>
      <c r="R130" s="72">
        <v>0</v>
      </c>
      <c r="S130" s="72">
        <v>0</v>
      </c>
      <c r="T130" s="32"/>
      <c r="U130" s="40"/>
      <c r="V130" s="1">
        <v>1</v>
      </c>
      <c r="W130" s="1">
        <v>0</v>
      </c>
      <c r="X130" s="52">
        <v>7</v>
      </c>
      <c r="Y130" s="40"/>
      <c r="Z130" s="52">
        <v>0</v>
      </c>
      <c r="AA130" s="32"/>
      <c r="AB130" s="32"/>
      <c r="AC130" s="32"/>
      <c r="AD130" s="40"/>
      <c r="AE130" s="52">
        <v>0</v>
      </c>
      <c r="AF130" s="40"/>
      <c r="AG130" s="52">
        <v>0</v>
      </c>
      <c r="AH130" s="40"/>
      <c r="AI130" s="56"/>
    </row>
    <row r="131" spans="1:35">
      <c r="A131" s="27">
        <v>40277</v>
      </c>
      <c r="B131" s="28">
        <v>0.80555555555555547</v>
      </c>
      <c r="C131" s="27">
        <v>40278</v>
      </c>
      <c r="D131" s="28">
        <v>1.7361111111111112E-2</v>
      </c>
      <c r="E131" s="3">
        <v>5.083333333333333</v>
      </c>
      <c r="F131" s="3">
        <v>0</v>
      </c>
      <c r="G131" s="52">
        <v>0</v>
      </c>
      <c r="H131" s="32"/>
      <c r="I131" s="32"/>
      <c r="J131" s="40"/>
      <c r="K131" s="52">
        <v>411</v>
      </c>
      <c r="L131" s="39">
        <v>408</v>
      </c>
      <c r="M131" s="32"/>
      <c r="N131" s="42">
        <v>3</v>
      </c>
      <c r="O131" s="52">
        <v>0</v>
      </c>
      <c r="P131" s="32">
        <v>0</v>
      </c>
      <c r="Q131" s="32">
        <v>0</v>
      </c>
      <c r="R131" s="72">
        <v>0</v>
      </c>
      <c r="S131" s="72">
        <v>0</v>
      </c>
      <c r="T131" s="32"/>
      <c r="U131" s="40"/>
      <c r="V131" s="1">
        <v>171</v>
      </c>
      <c r="W131" s="1">
        <v>0</v>
      </c>
      <c r="X131" s="52">
        <v>408</v>
      </c>
      <c r="Y131" s="40"/>
      <c r="Z131" s="52">
        <v>2</v>
      </c>
      <c r="AA131" s="32"/>
      <c r="AB131" s="32"/>
      <c r="AC131" s="32"/>
      <c r="AD131" s="42">
        <v>2</v>
      </c>
      <c r="AE131" s="52">
        <v>0</v>
      </c>
      <c r="AF131" s="40"/>
      <c r="AG131" s="52">
        <v>0</v>
      </c>
      <c r="AH131" s="40"/>
      <c r="AI131" s="56"/>
    </row>
    <row r="132" spans="1:35">
      <c r="A132" s="27">
        <v>40278</v>
      </c>
      <c r="B132" s="28">
        <v>1.7361111111111112E-2</v>
      </c>
      <c r="C132" s="27">
        <v>40278</v>
      </c>
      <c r="D132" s="28">
        <v>0.3576388888888889</v>
      </c>
      <c r="E132" s="3">
        <v>8.1666666666666661</v>
      </c>
      <c r="F132" s="3">
        <v>0</v>
      </c>
      <c r="G132" s="52">
        <v>0</v>
      </c>
      <c r="H132" s="32"/>
      <c r="I132" s="32"/>
      <c r="J132" s="40"/>
      <c r="K132" s="52">
        <v>85</v>
      </c>
      <c r="L132" s="39">
        <v>84</v>
      </c>
      <c r="M132" s="32"/>
      <c r="N132" s="42">
        <v>1</v>
      </c>
      <c r="O132" s="52">
        <v>0</v>
      </c>
      <c r="P132" s="32">
        <v>0</v>
      </c>
      <c r="Q132" s="32">
        <v>0</v>
      </c>
      <c r="R132" s="72">
        <v>0</v>
      </c>
      <c r="S132" s="72">
        <v>0</v>
      </c>
      <c r="T132" s="32"/>
      <c r="U132" s="40"/>
      <c r="V132" s="1">
        <v>83</v>
      </c>
      <c r="W132" s="1">
        <v>0</v>
      </c>
      <c r="X132" s="52">
        <v>357</v>
      </c>
      <c r="Y132" s="40"/>
      <c r="Z132" s="52">
        <v>0</v>
      </c>
      <c r="AA132" s="32"/>
      <c r="AB132" s="32"/>
      <c r="AC132" s="32"/>
      <c r="AD132" s="40"/>
      <c r="AE132" s="52">
        <v>0</v>
      </c>
      <c r="AF132" s="40"/>
      <c r="AG132" s="52">
        <v>0</v>
      </c>
      <c r="AH132" s="40"/>
      <c r="AI132" s="56"/>
    </row>
    <row r="133" spans="1:35">
      <c r="A133" s="27">
        <v>40278</v>
      </c>
      <c r="B133" s="28">
        <v>0.375</v>
      </c>
      <c r="C133" s="27">
        <v>40278</v>
      </c>
      <c r="D133" s="28">
        <v>0.85416666666666663</v>
      </c>
      <c r="E133" s="3">
        <v>11.5</v>
      </c>
      <c r="F133" s="3">
        <v>0.41666666666666669</v>
      </c>
      <c r="G133" s="52">
        <v>0</v>
      </c>
      <c r="H133" s="32"/>
      <c r="I133" s="32"/>
      <c r="J133" s="40"/>
      <c r="K133" s="52">
        <v>0</v>
      </c>
      <c r="L133" s="32"/>
      <c r="M133" s="32"/>
      <c r="N133" s="40"/>
      <c r="O133" s="52">
        <v>0</v>
      </c>
      <c r="P133" s="32">
        <v>0</v>
      </c>
      <c r="Q133" s="32">
        <v>0</v>
      </c>
      <c r="R133" s="72">
        <v>0</v>
      </c>
      <c r="S133" s="72">
        <v>0</v>
      </c>
      <c r="T133" s="32"/>
      <c r="U133" s="40"/>
      <c r="V133" s="1">
        <v>2</v>
      </c>
      <c r="W133" s="1">
        <v>0</v>
      </c>
      <c r="X133" s="52">
        <v>3</v>
      </c>
      <c r="Y133" s="40"/>
      <c r="Z133" s="52">
        <v>0</v>
      </c>
      <c r="AA133" s="32"/>
      <c r="AB133" s="32"/>
      <c r="AC133" s="32"/>
      <c r="AD133" s="40"/>
      <c r="AE133" s="52">
        <v>0</v>
      </c>
      <c r="AF133" s="40"/>
      <c r="AG133" s="52">
        <v>0</v>
      </c>
      <c r="AH133" s="40"/>
      <c r="AI133" s="56"/>
    </row>
    <row r="134" spans="1:35">
      <c r="A134" s="27">
        <v>40278</v>
      </c>
      <c r="B134" s="28">
        <v>0.85416666666666663</v>
      </c>
      <c r="C134" s="27">
        <v>40279</v>
      </c>
      <c r="D134" s="28">
        <v>0.35069444444444442</v>
      </c>
      <c r="E134" s="3">
        <v>11.916666666666666</v>
      </c>
      <c r="F134" s="3">
        <v>0</v>
      </c>
      <c r="G134" s="52">
        <v>2</v>
      </c>
      <c r="H134" s="32"/>
      <c r="I134" s="32"/>
      <c r="J134" s="42">
        <v>2</v>
      </c>
      <c r="K134" s="52">
        <v>0</v>
      </c>
      <c r="L134" s="32"/>
      <c r="M134" s="32"/>
      <c r="N134" s="40"/>
      <c r="O134" s="52">
        <v>2</v>
      </c>
      <c r="P134" s="32">
        <v>0</v>
      </c>
      <c r="Q134" s="32">
        <v>0</v>
      </c>
      <c r="R134" s="72">
        <v>0</v>
      </c>
      <c r="S134" s="72">
        <v>0</v>
      </c>
      <c r="T134" s="32"/>
      <c r="U134" s="42">
        <v>2</v>
      </c>
      <c r="V134" s="1">
        <v>202</v>
      </c>
      <c r="W134" s="1">
        <v>0</v>
      </c>
      <c r="X134" s="52">
        <v>2903</v>
      </c>
      <c r="Y134" s="40"/>
      <c r="Z134" s="52">
        <v>0</v>
      </c>
      <c r="AA134" s="32"/>
      <c r="AB134" s="32"/>
      <c r="AC134" s="32"/>
      <c r="AD134" s="40"/>
      <c r="AE134" s="52">
        <v>0</v>
      </c>
      <c r="AF134" s="40"/>
      <c r="AG134" s="52">
        <v>1</v>
      </c>
      <c r="AH134" s="42">
        <v>1</v>
      </c>
      <c r="AI134" s="56"/>
    </row>
    <row r="135" spans="1:35">
      <c r="A135" s="27">
        <v>40279</v>
      </c>
      <c r="B135" s="28">
        <v>0.35416666666666669</v>
      </c>
      <c r="C135" s="27">
        <v>40279</v>
      </c>
      <c r="D135" s="28">
        <v>0.85416666666666663</v>
      </c>
      <c r="E135" s="3">
        <v>12</v>
      </c>
      <c r="F135" s="3">
        <v>8.3333333333333329E-2</v>
      </c>
      <c r="G135" s="52">
        <v>1</v>
      </c>
      <c r="H135" s="32"/>
      <c r="I135" s="32"/>
      <c r="J135" s="42">
        <v>1</v>
      </c>
      <c r="K135" s="52">
        <v>0</v>
      </c>
      <c r="L135" s="32"/>
      <c r="M135" s="32"/>
      <c r="N135" s="40"/>
      <c r="O135" s="52">
        <v>0</v>
      </c>
      <c r="P135" s="32">
        <v>0</v>
      </c>
      <c r="Q135" s="32">
        <v>0</v>
      </c>
      <c r="R135" s="72">
        <v>0</v>
      </c>
      <c r="S135" s="72">
        <v>0</v>
      </c>
      <c r="T135" s="32"/>
      <c r="U135" s="40"/>
      <c r="V135" s="1">
        <v>0</v>
      </c>
      <c r="W135" s="1">
        <v>0</v>
      </c>
      <c r="X135" s="52">
        <v>2</v>
      </c>
      <c r="Y135" s="40"/>
      <c r="Z135" s="52">
        <v>0</v>
      </c>
      <c r="AA135" s="32"/>
      <c r="AB135" s="32"/>
      <c r="AC135" s="32"/>
      <c r="AD135" s="40"/>
      <c r="AE135" s="52">
        <v>0</v>
      </c>
      <c r="AF135" s="40"/>
      <c r="AG135" s="52">
        <v>0</v>
      </c>
      <c r="AH135" s="40"/>
      <c r="AI135" s="56"/>
    </row>
    <row r="136" spans="1:35">
      <c r="A136" s="27">
        <v>40279</v>
      </c>
      <c r="B136" s="28">
        <v>0.85416666666666663</v>
      </c>
      <c r="C136" s="27">
        <v>40280</v>
      </c>
      <c r="D136" s="28">
        <v>0.33333333333333331</v>
      </c>
      <c r="E136" s="3">
        <v>11.5</v>
      </c>
      <c r="F136" s="3">
        <v>0</v>
      </c>
      <c r="G136" s="52">
        <v>0</v>
      </c>
      <c r="H136" s="32"/>
      <c r="I136" s="32"/>
      <c r="J136" s="40"/>
      <c r="K136" s="52">
        <v>4</v>
      </c>
      <c r="L136" s="39">
        <v>4</v>
      </c>
      <c r="M136" s="32"/>
      <c r="N136" s="40"/>
      <c r="O136" s="52">
        <v>3</v>
      </c>
      <c r="P136" s="32">
        <v>0</v>
      </c>
      <c r="Q136" s="32">
        <v>0</v>
      </c>
      <c r="R136" s="72">
        <v>0</v>
      </c>
      <c r="S136" s="72">
        <v>0</v>
      </c>
      <c r="T136" s="32"/>
      <c r="U136" s="42">
        <v>3</v>
      </c>
      <c r="V136" s="1">
        <v>184</v>
      </c>
      <c r="W136" s="1">
        <v>0</v>
      </c>
      <c r="X136" s="52">
        <v>3040</v>
      </c>
      <c r="Y136" s="40"/>
      <c r="Z136" s="52">
        <v>0</v>
      </c>
      <c r="AA136" s="32"/>
      <c r="AB136" s="32"/>
      <c r="AC136" s="32"/>
      <c r="AD136" s="40"/>
      <c r="AE136" s="52">
        <v>1</v>
      </c>
      <c r="AF136" s="40"/>
      <c r="AG136" s="52">
        <v>3</v>
      </c>
      <c r="AH136" s="42">
        <v>3</v>
      </c>
      <c r="AI136" s="56"/>
    </row>
    <row r="137" spans="1:35">
      <c r="A137" s="27">
        <v>40280</v>
      </c>
      <c r="B137" s="28">
        <v>0.33680555555555558</v>
      </c>
      <c r="C137" s="27">
        <v>40280</v>
      </c>
      <c r="D137" s="28">
        <v>0.85416666666666663</v>
      </c>
      <c r="E137" s="3">
        <v>12.416666666666666</v>
      </c>
      <c r="F137" s="3">
        <v>8.3333333333333329E-2</v>
      </c>
      <c r="G137" s="52">
        <v>0</v>
      </c>
      <c r="H137" s="32"/>
      <c r="I137" s="32"/>
      <c r="J137" s="40"/>
      <c r="K137" s="52">
        <v>0</v>
      </c>
      <c r="L137" s="32"/>
      <c r="M137" s="32"/>
      <c r="N137" s="40"/>
      <c r="O137" s="52">
        <v>0</v>
      </c>
      <c r="P137" s="32">
        <v>0</v>
      </c>
      <c r="Q137" s="32">
        <v>0</v>
      </c>
      <c r="R137" s="72">
        <v>0</v>
      </c>
      <c r="S137" s="72">
        <v>0</v>
      </c>
      <c r="T137" s="32"/>
      <c r="U137" s="40"/>
      <c r="V137" s="1">
        <v>1</v>
      </c>
      <c r="W137" s="1">
        <v>0</v>
      </c>
      <c r="X137" s="52">
        <v>8</v>
      </c>
      <c r="Y137" s="40"/>
      <c r="Z137" s="52">
        <v>0</v>
      </c>
      <c r="AA137" s="32"/>
      <c r="AB137" s="32"/>
      <c r="AC137" s="32"/>
      <c r="AD137" s="40"/>
      <c r="AE137" s="52">
        <v>0</v>
      </c>
      <c r="AF137" s="40"/>
      <c r="AG137" s="52">
        <v>1</v>
      </c>
      <c r="AH137" s="42">
        <v>1</v>
      </c>
      <c r="AI137" s="56"/>
    </row>
    <row r="138" spans="1:35">
      <c r="A138" s="27">
        <v>40280</v>
      </c>
      <c r="B138" s="28">
        <v>0.85416666666666663</v>
      </c>
      <c r="C138" s="27">
        <v>40281</v>
      </c>
      <c r="D138" s="28">
        <v>0.34722222222222227</v>
      </c>
      <c r="E138" s="3">
        <v>11.833333333333334</v>
      </c>
      <c r="F138" s="3">
        <v>0</v>
      </c>
      <c r="G138" s="52">
        <v>0</v>
      </c>
      <c r="H138" s="32"/>
      <c r="I138" s="32"/>
      <c r="J138" s="40"/>
      <c r="K138" s="52">
        <v>2</v>
      </c>
      <c r="L138" s="39">
        <v>2</v>
      </c>
      <c r="M138" s="32"/>
      <c r="N138" s="40"/>
      <c r="O138" s="52">
        <v>0</v>
      </c>
      <c r="P138" s="32">
        <v>0</v>
      </c>
      <c r="Q138" s="32">
        <v>0</v>
      </c>
      <c r="R138" s="72">
        <v>0</v>
      </c>
      <c r="S138" s="72">
        <v>0</v>
      </c>
      <c r="T138" s="32"/>
      <c r="U138" s="40"/>
      <c r="V138" s="1">
        <v>265</v>
      </c>
      <c r="W138" s="1">
        <v>0</v>
      </c>
      <c r="X138" s="52">
        <v>3724</v>
      </c>
      <c r="Y138" s="40"/>
      <c r="Z138" s="52">
        <v>0</v>
      </c>
      <c r="AA138" s="32"/>
      <c r="AB138" s="32"/>
      <c r="AC138" s="32"/>
      <c r="AD138" s="40"/>
      <c r="AE138" s="52">
        <v>0</v>
      </c>
      <c r="AF138" s="40"/>
      <c r="AG138" s="52">
        <v>2</v>
      </c>
      <c r="AH138" s="42">
        <v>2</v>
      </c>
      <c r="AI138" s="56"/>
    </row>
    <row r="139" spans="1:35">
      <c r="A139" s="27">
        <v>40281</v>
      </c>
      <c r="B139" s="28">
        <v>0.34722222222222227</v>
      </c>
      <c r="C139" s="27">
        <v>40281</v>
      </c>
      <c r="D139" s="28">
        <v>0.59722222222222221</v>
      </c>
      <c r="E139" s="3">
        <v>6</v>
      </c>
      <c r="F139" s="3">
        <v>0</v>
      </c>
      <c r="G139" s="52">
        <v>0</v>
      </c>
      <c r="H139" s="32"/>
      <c r="I139" s="32"/>
      <c r="J139" s="40"/>
      <c r="K139" s="52">
        <v>0</v>
      </c>
      <c r="L139" s="32"/>
      <c r="M139" s="32"/>
      <c r="N139" s="40"/>
      <c r="O139" s="52">
        <v>0</v>
      </c>
      <c r="P139" s="32">
        <v>0</v>
      </c>
      <c r="Q139" s="32">
        <v>0</v>
      </c>
      <c r="R139" s="72">
        <v>0</v>
      </c>
      <c r="S139" s="72">
        <v>0</v>
      </c>
      <c r="T139" s="32"/>
      <c r="U139" s="40"/>
      <c r="V139" s="1">
        <v>0</v>
      </c>
      <c r="W139" s="1">
        <v>0</v>
      </c>
      <c r="X139" s="52">
        <v>4</v>
      </c>
      <c r="Y139" s="40"/>
      <c r="Z139" s="52">
        <v>0</v>
      </c>
      <c r="AA139" s="32"/>
      <c r="AB139" s="32"/>
      <c r="AC139" s="32"/>
      <c r="AD139" s="40"/>
      <c r="AE139" s="52">
        <v>0</v>
      </c>
      <c r="AF139" s="40"/>
      <c r="AG139" s="52">
        <v>0</v>
      </c>
      <c r="AH139" s="40"/>
      <c r="AI139" s="56"/>
    </row>
    <row r="140" spans="1:35">
      <c r="A140" s="27">
        <v>40281</v>
      </c>
      <c r="B140" s="28">
        <v>0.59722222222222221</v>
      </c>
      <c r="C140" s="27">
        <v>40282</v>
      </c>
      <c r="D140" s="28">
        <v>0.36805555555555558</v>
      </c>
      <c r="E140" s="3">
        <v>18.5</v>
      </c>
      <c r="F140" s="3">
        <v>0</v>
      </c>
      <c r="G140" s="52">
        <v>1</v>
      </c>
      <c r="H140" s="32"/>
      <c r="I140" s="32"/>
      <c r="J140" s="42">
        <v>1</v>
      </c>
      <c r="K140" s="52">
        <v>7</v>
      </c>
      <c r="L140" s="39">
        <v>5</v>
      </c>
      <c r="M140" s="32"/>
      <c r="N140" s="42">
        <v>2</v>
      </c>
      <c r="O140" s="52">
        <v>4</v>
      </c>
      <c r="P140" s="32">
        <v>0</v>
      </c>
      <c r="Q140" s="32">
        <v>0</v>
      </c>
      <c r="R140" s="72">
        <v>0</v>
      </c>
      <c r="S140" s="72">
        <v>0</v>
      </c>
      <c r="T140" s="32"/>
      <c r="U140" s="42">
        <v>4</v>
      </c>
      <c r="V140" s="1">
        <v>1504</v>
      </c>
      <c r="W140" s="1">
        <v>0</v>
      </c>
      <c r="X140" s="52">
        <v>4203</v>
      </c>
      <c r="Y140" s="40"/>
      <c r="Z140" s="52">
        <v>2</v>
      </c>
      <c r="AA140" s="32"/>
      <c r="AB140" s="32"/>
      <c r="AC140" s="32"/>
      <c r="AD140" s="42">
        <v>2</v>
      </c>
      <c r="AE140" s="52">
        <v>0</v>
      </c>
      <c r="AF140" s="40"/>
      <c r="AG140" s="52">
        <v>1</v>
      </c>
      <c r="AH140" s="42">
        <v>1</v>
      </c>
      <c r="AI140" s="56"/>
    </row>
    <row r="141" spans="1:35">
      <c r="A141" s="27">
        <v>40282</v>
      </c>
      <c r="B141" s="28">
        <v>0.36805555555555558</v>
      </c>
      <c r="C141" s="27">
        <v>40282</v>
      </c>
      <c r="D141" s="28">
        <v>0.65625</v>
      </c>
      <c r="E141" s="3">
        <v>6.916666666666667</v>
      </c>
      <c r="F141" s="3">
        <v>0</v>
      </c>
      <c r="G141" s="52">
        <v>0</v>
      </c>
      <c r="H141" s="32"/>
      <c r="I141" s="32"/>
      <c r="J141" s="40"/>
      <c r="K141" s="52">
        <v>0</v>
      </c>
      <c r="L141" s="32"/>
      <c r="M141" s="32"/>
      <c r="N141" s="40"/>
      <c r="O141" s="52">
        <v>0</v>
      </c>
      <c r="P141" s="32">
        <v>0</v>
      </c>
      <c r="Q141" s="32">
        <v>0</v>
      </c>
      <c r="R141" s="72">
        <v>0</v>
      </c>
      <c r="S141" s="72">
        <v>0</v>
      </c>
      <c r="T141" s="32"/>
      <c r="U141" s="40"/>
      <c r="V141" s="1">
        <v>4</v>
      </c>
      <c r="W141" s="1">
        <v>0</v>
      </c>
      <c r="X141" s="52">
        <v>8</v>
      </c>
      <c r="Y141" s="40"/>
      <c r="Z141" s="52">
        <v>0</v>
      </c>
      <c r="AA141" s="32"/>
      <c r="AB141" s="32"/>
      <c r="AC141" s="32"/>
      <c r="AD141" s="40"/>
      <c r="AE141" s="52">
        <v>0</v>
      </c>
      <c r="AF141" s="40"/>
      <c r="AG141" s="52">
        <v>0</v>
      </c>
      <c r="AH141" s="40"/>
      <c r="AI141" s="56"/>
    </row>
    <row r="142" spans="1:35">
      <c r="A142" s="27">
        <v>40282</v>
      </c>
      <c r="B142" s="28">
        <v>0.65625</v>
      </c>
      <c r="C142" s="27">
        <v>40283</v>
      </c>
      <c r="D142" s="28">
        <v>0.375</v>
      </c>
      <c r="E142" s="3">
        <v>17.25</v>
      </c>
      <c r="F142" s="3">
        <v>0</v>
      </c>
      <c r="G142" s="52">
        <v>0</v>
      </c>
      <c r="H142" s="32"/>
      <c r="I142" s="32"/>
      <c r="J142" s="40"/>
      <c r="K142" s="52">
        <v>6</v>
      </c>
      <c r="L142" s="39">
        <v>6</v>
      </c>
      <c r="M142" s="32"/>
      <c r="N142" s="40"/>
      <c r="O142" s="52">
        <v>2</v>
      </c>
      <c r="P142" s="32">
        <v>0</v>
      </c>
      <c r="Q142" s="32">
        <v>0</v>
      </c>
      <c r="R142" s="72">
        <v>0</v>
      </c>
      <c r="S142" s="72">
        <v>0</v>
      </c>
      <c r="T142" s="32"/>
      <c r="U142" s="42">
        <v>2</v>
      </c>
      <c r="V142" s="1">
        <v>448</v>
      </c>
      <c r="W142" s="1">
        <v>0</v>
      </c>
      <c r="X142" s="52">
        <v>4033</v>
      </c>
      <c r="Y142" s="40"/>
      <c r="Z142" s="52">
        <v>2</v>
      </c>
      <c r="AA142" s="32"/>
      <c r="AB142" s="32"/>
      <c r="AC142" s="32"/>
      <c r="AD142" s="42">
        <v>2</v>
      </c>
      <c r="AE142" s="52">
        <v>1</v>
      </c>
      <c r="AF142" s="40"/>
      <c r="AG142" s="52">
        <v>4</v>
      </c>
      <c r="AH142" s="42">
        <v>4</v>
      </c>
      <c r="AI142" s="56"/>
    </row>
    <row r="143" spans="1:35">
      <c r="A143" s="27">
        <v>40283</v>
      </c>
      <c r="B143" s="28">
        <v>0.38194444444444442</v>
      </c>
      <c r="C143" s="27">
        <v>40283</v>
      </c>
      <c r="D143" s="28">
        <v>0.84722222222222221</v>
      </c>
      <c r="E143" s="3">
        <v>11.166666666666666</v>
      </c>
      <c r="F143" s="3">
        <v>0.16666666666666666</v>
      </c>
      <c r="G143" s="52">
        <v>0</v>
      </c>
      <c r="H143" s="32"/>
      <c r="I143" s="32"/>
      <c r="J143" s="40"/>
      <c r="K143" s="52">
        <v>1</v>
      </c>
      <c r="L143" s="39">
        <v>1</v>
      </c>
      <c r="M143" s="32"/>
      <c r="N143" s="40"/>
      <c r="O143" s="52">
        <v>0</v>
      </c>
      <c r="P143" s="32">
        <v>0</v>
      </c>
      <c r="Q143" s="32">
        <v>0</v>
      </c>
      <c r="R143" s="72">
        <v>0</v>
      </c>
      <c r="S143" s="72">
        <v>0</v>
      </c>
      <c r="T143" s="32"/>
      <c r="U143" s="40"/>
      <c r="V143" s="1">
        <v>0</v>
      </c>
      <c r="W143" s="1">
        <v>0</v>
      </c>
      <c r="X143" s="52">
        <v>6</v>
      </c>
      <c r="Y143" s="40"/>
      <c r="Z143" s="52">
        <v>0</v>
      </c>
      <c r="AA143" s="32"/>
      <c r="AB143" s="32"/>
      <c r="AC143" s="32"/>
      <c r="AD143" s="40"/>
      <c r="AE143" s="52">
        <v>0</v>
      </c>
      <c r="AF143" s="40"/>
      <c r="AG143" s="52">
        <v>0</v>
      </c>
      <c r="AH143" s="40"/>
      <c r="AI143" s="56"/>
    </row>
    <row r="144" spans="1:35">
      <c r="A144" s="27">
        <v>40283</v>
      </c>
      <c r="B144" s="28">
        <v>0.84722222222222221</v>
      </c>
      <c r="C144" s="27">
        <v>40284</v>
      </c>
      <c r="D144" s="28">
        <v>0.34375</v>
      </c>
      <c r="E144" s="3">
        <v>11.916666666666666</v>
      </c>
      <c r="F144" s="3">
        <v>0</v>
      </c>
      <c r="G144" s="52">
        <v>0</v>
      </c>
      <c r="H144" s="32"/>
      <c r="I144" s="32"/>
      <c r="J144" s="40"/>
      <c r="K144" s="52">
        <v>11</v>
      </c>
      <c r="L144" s="39">
        <v>2</v>
      </c>
      <c r="M144" s="32"/>
      <c r="N144" s="42">
        <v>9</v>
      </c>
      <c r="O144" s="52">
        <v>2</v>
      </c>
      <c r="P144" s="32">
        <v>0</v>
      </c>
      <c r="Q144" s="32">
        <v>0</v>
      </c>
      <c r="R144" s="72">
        <v>0</v>
      </c>
      <c r="S144" s="72">
        <v>0</v>
      </c>
      <c r="T144" s="32"/>
      <c r="U144" s="42">
        <v>2</v>
      </c>
      <c r="V144" s="1">
        <v>334</v>
      </c>
      <c r="W144" s="1">
        <v>0</v>
      </c>
      <c r="X144" s="52">
        <v>2770</v>
      </c>
      <c r="Y144" s="40"/>
      <c r="Z144" s="52">
        <v>2</v>
      </c>
      <c r="AA144" s="32"/>
      <c r="AB144" s="32"/>
      <c r="AC144" s="32"/>
      <c r="AD144" s="42">
        <v>2</v>
      </c>
      <c r="AE144" s="52">
        <v>0</v>
      </c>
      <c r="AF144" s="40"/>
      <c r="AG144" s="52">
        <v>0</v>
      </c>
      <c r="AH144" s="40"/>
      <c r="AI144" s="56"/>
    </row>
    <row r="145" spans="1:35">
      <c r="A145" s="27">
        <v>40284</v>
      </c>
      <c r="B145" s="28">
        <v>0.34375</v>
      </c>
      <c r="C145" s="27">
        <v>40284</v>
      </c>
      <c r="D145" s="28">
        <v>0.82291666666666663</v>
      </c>
      <c r="E145" s="3">
        <v>11.5</v>
      </c>
      <c r="F145" s="3">
        <v>0</v>
      </c>
      <c r="G145" s="52">
        <v>0</v>
      </c>
      <c r="H145" s="32"/>
      <c r="I145" s="32"/>
      <c r="J145" s="40"/>
      <c r="K145" s="52">
        <v>0</v>
      </c>
      <c r="L145" s="32"/>
      <c r="M145" s="32"/>
      <c r="N145" s="40"/>
      <c r="O145" s="52">
        <v>0</v>
      </c>
      <c r="P145" s="32">
        <v>0</v>
      </c>
      <c r="Q145" s="32">
        <v>0</v>
      </c>
      <c r="R145" s="72">
        <v>0</v>
      </c>
      <c r="S145" s="72">
        <v>0</v>
      </c>
      <c r="T145" s="32"/>
      <c r="U145" s="40"/>
      <c r="V145" s="1">
        <v>0</v>
      </c>
      <c r="W145" s="1">
        <v>0</v>
      </c>
      <c r="X145" s="52">
        <v>2</v>
      </c>
      <c r="Y145" s="40"/>
      <c r="Z145" s="52">
        <v>0</v>
      </c>
      <c r="AA145" s="32"/>
      <c r="AB145" s="32"/>
      <c r="AC145" s="32"/>
      <c r="AD145" s="40"/>
      <c r="AE145" s="52">
        <v>0</v>
      </c>
      <c r="AF145" s="40"/>
      <c r="AG145" s="52">
        <v>0</v>
      </c>
      <c r="AH145" s="40"/>
      <c r="AI145" s="56"/>
    </row>
    <row r="146" spans="1:35">
      <c r="A146" s="27">
        <v>40284</v>
      </c>
      <c r="B146" s="28">
        <v>0.82291666666666663</v>
      </c>
      <c r="C146" s="27">
        <v>40285</v>
      </c>
      <c r="D146" s="28">
        <v>0.36458333333333331</v>
      </c>
      <c r="E146" s="3">
        <v>13</v>
      </c>
      <c r="F146" s="3">
        <v>0</v>
      </c>
      <c r="G146" s="52">
        <v>0</v>
      </c>
      <c r="H146" s="32"/>
      <c r="I146" s="32"/>
      <c r="J146" s="40"/>
      <c r="K146" s="52">
        <v>4</v>
      </c>
      <c r="L146" s="39">
        <v>2</v>
      </c>
      <c r="M146" s="32"/>
      <c r="N146" s="42">
        <v>2</v>
      </c>
      <c r="O146" s="52">
        <v>0</v>
      </c>
      <c r="P146" s="32">
        <v>0</v>
      </c>
      <c r="Q146" s="32">
        <v>0</v>
      </c>
      <c r="R146" s="72">
        <v>0</v>
      </c>
      <c r="S146" s="72">
        <v>0</v>
      </c>
      <c r="T146" s="32"/>
      <c r="U146" s="40"/>
      <c r="V146" s="1">
        <v>334</v>
      </c>
      <c r="W146" s="1">
        <v>0</v>
      </c>
      <c r="X146" s="52">
        <v>2793</v>
      </c>
      <c r="Y146" s="40"/>
      <c r="Z146" s="52">
        <v>0</v>
      </c>
      <c r="AA146" s="32"/>
      <c r="AB146" s="32"/>
      <c r="AC146" s="32"/>
      <c r="AD146" s="40"/>
      <c r="AE146" s="52">
        <v>0</v>
      </c>
      <c r="AF146" s="40"/>
      <c r="AG146" s="52">
        <v>3</v>
      </c>
      <c r="AH146" s="42">
        <v>3</v>
      </c>
      <c r="AI146" s="56"/>
    </row>
    <row r="147" spans="1:35">
      <c r="A147" s="27">
        <v>40285</v>
      </c>
      <c r="B147" s="28">
        <v>0.36805555555555558</v>
      </c>
      <c r="C147" s="27">
        <v>40285</v>
      </c>
      <c r="D147" s="28">
        <v>0.80902777777777779</v>
      </c>
      <c r="E147" s="3">
        <v>10.583333333333334</v>
      </c>
      <c r="F147" s="3">
        <v>8.3333333333333329E-2</v>
      </c>
      <c r="G147" s="52">
        <v>0</v>
      </c>
      <c r="H147" s="32"/>
      <c r="I147" s="32"/>
      <c r="J147" s="40"/>
      <c r="K147" s="52">
        <v>0</v>
      </c>
      <c r="L147" s="32"/>
      <c r="M147" s="32"/>
      <c r="N147" s="40"/>
      <c r="O147" s="52">
        <v>0</v>
      </c>
      <c r="P147" s="32">
        <v>0</v>
      </c>
      <c r="Q147" s="32">
        <v>0</v>
      </c>
      <c r="R147" s="72">
        <v>0</v>
      </c>
      <c r="S147" s="72">
        <v>0</v>
      </c>
      <c r="T147" s="32"/>
      <c r="U147" s="40"/>
      <c r="V147" s="1">
        <v>2</v>
      </c>
      <c r="W147" s="1">
        <v>0</v>
      </c>
      <c r="X147" s="52">
        <v>8</v>
      </c>
      <c r="Y147" s="40"/>
      <c r="Z147" s="52">
        <v>0</v>
      </c>
      <c r="AA147" s="32"/>
      <c r="AB147" s="32"/>
      <c r="AC147" s="32"/>
      <c r="AD147" s="40"/>
      <c r="AE147" s="52">
        <v>0</v>
      </c>
      <c r="AF147" s="40"/>
      <c r="AG147" s="52">
        <v>0</v>
      </c>
      <c r="AH147" s="40"/>
      <c r="AI147" s="56"/>
    </row>
    <row r="148" spans="1:35">
      <c r="A148" s="27">
        <v>40285</v>
      </c>
      <c r="B148" s="28">
        <v>0.80902777777777779</v>
      </c>
      <c r="C148" s="27">
        <v>40286</v>
      </c>
      <c r="D148" s="28">
        <v>0.40625</v>
      </c>
      <c r="E148" s="3">
        <v>14.333333333333334</v>
      </c>
      <c r="F148" s="3">
        <v>0</v>
      </c>
      <c r="G148" s="52">
        <v>1</v>
      </c>
      <c r="H148" s="32"/>
      <c r="I148" s="32"/>
      <c r="J148" s="42">
        <v>1</v>
      </c>
      <c r="K148" s="52">
        <v>12</v>
      </c>
      <c r="L148" s="39">
        <v>6</v>
      </c>
      <c r="M148" s="32"/>
      <c r="N148" s="42">
        <v>6</v>
      </c>
      <c r="O148" s="52">
        <v>30</v>
      </c>
      <c r="P148" s="32">
        <v>0</v>
      </c>
      <c r="Q148" s="32">
        <v>0</v>
      </c>
      <c r="R148" s="72">
        <v>0</v>
      </c>
      <c r="S148" s="72">
        <v>0</v>
      </c>
      <c r="T148" s="32"/>
      <c r="U148" s="42">
        <v>30</v>
      </c>
      <c r="V148" s="1">
        <v>415</v>
      </c>
      <c r="W148" s="1">
        <v>0</v>
      </c>
      <c r="X148" s="52">
        <v>2802</v>
      </c>
      <c r="Y148" s="40"/>
      <c r="Z148" s="52">
        <v>0</v>
      </c>
      <c r="AA148" s="32"/>
      <c r="AB148" s="32"/>
      <c r="AC148" s="32"/>
      <c r="AD148" s="40"/>
      <c r="AE148" s="52">
        <v>0</v>
      </c>
      <c r="AF148" s="40"/>
      <c r="AG148" s="52">
        <v>12</v>
      </c>
      <c r="AH148" s="42">
        <v>12</v>
      </c>
      <c r="AI148" s="56"/>
    </row>
    <row r="149" spans="1:35">
      <c r="A149" s="27">
        <v>40286</v>
      </c>
      <c r="B149" s="28">
        <v>0.41319444444444442</v>
      </c>
      <c r="C149" s="27">
        <v>40286</v>
      </c>
      <c r="D149" s="28">
        <v>0.83333333333333337</v>
      </c>
      <c r="E149" s="3">
        <v>10.083333333333334</v>
      </c>
      <c r="F149" s="3">
        <v>0.16666666666666666</v>
      </c>
      <c r="G149" s="52">
        <v>0</v>
      </c>
      <c r="H149" s="32"/>
      <c r="I149" s="32"/>
      <c r="J149" s="40"/>
      <c r="K149" s="52">
        <v>0</v>
      </c>
      <c r="L149" s="32"/>
      <c r="M149" s="32"/>
      <c r="N149" s="40"/>
      <c r="O149" s="52">
        <v>0</v>
      </c>
      <c r="P149" s="32">
        <v>0</v>
      </c>
      <c r="Q149" s="32">
        <v>0</v>
      </c>
      <c r="R149" s="72">
        <v>0</v>
      </c>
      <c r="S149" s="72">
        <v>0</v>
      </c>
      <c r="T149" s="32"/>
      <c r="U149" s="40"/>
      <c r="V149" s="1">
        <v>9</v>
      </c>
      <c r="W149" s="1">
        <v>0</v>
      </c>
      <c r="X149" s="52">
        <v>26</v>
      </c>
      <c r="Y149" s="40"/>
      <c r="Z149" s="52">
        <v>0</v>
      </c>
      <c r="AA149" s="32"/>
      <c r="AB149" s="32"/>
      <c r="AC149" s="32"/>
      <c r="AD149" s="40"/>
      <c r="AE149" s="52">
        <v>0</v>
      </c>
      <c r="AF149" s="40"/>
      <c r="AG149" s="52">
        <v>0</v>
      </c>
      <c r="AH149" s="40"/>
      <c r="AI149" s="56"/>
    </row>
    <row r="150" spans="1:35">
      <c r="A150" s="27">
        <v>40286</v>
      </c>
      <c r="B150" s="28">
        <v>0.83333333333333337</v>
      </c>
      <c r="C150" s="27">
        <v>40287</v>
      </c>
      <c r="D150" s="28">
        <v>0.29166666666666669</v>
      </c>
      <c r="E150" s="3">
        <v>11</v>
      </c>
      <c r="F150" s="3">
        <v>0</v>
      </c>
      <c r="G150" s="52">
        <v>0</v>
      </c>
      <c r="H150" s="32"/>
      <c r="I150" s="32"/>
      <c r="J150" s="40"/>
      <c r="K150" s="52">
        <v>6</v>
      </c>
      <c r="L150" s="39">
        <v>2</v>
      </c>
      <c r="M150" s="32"/>
      <c r="N150" s="42">
        <v>4</v>
      </c>
      <c r="O150" s="52">
        <v>10</v>
      </c>
      <c r="P150" s="32">
        <v>0</v>
      </c>
      <c r="Q150" s="32">
        <v>0</v>
      </c>
      <c r="R150" s="72">
        <v>0</v>
      </c>
      <c r="S150" s="72">
        <v>0</v>
      </c>
      <c r="T150" s="32"/>
      <c r="U150" s="42">
        <v>10</v>
      </c>
      <c r="V150" s="1">
        <v>82</v>
      </c>
      <c r="W150" s="1">
        <v>0</v>
      </c>
      <c r="X150" s="52">
        <v>731</v>
      </c>
      <c r="Y150" s="40"/>
      <c r="Z150" s="52">
        <v>0</v>
      </c>
      <c r="AA150" s="32"/>
      <c r="AB150" s="32"/>
      <c r="AC150" s="32"/>
      <c r="AD150" s="40"/>
      <c r="AE150" s="52">
        <v>1</v>
      </c>
      <c r="AF150" s="40"/>
      <c r="AG150" s="52">
        <v>8</v>
      </c>
      <c r="AH150" s="42">
        <v>8</v>
      </c>
      <c r="AI150" s="56"/>
    </row>
    <row r="151" spans="1:35">
      <c r="A151" s="27">
        <v>40287</v>
      </c>
      <c r="B151" s="28">
        <v>0.29166666666666669</v>
      </c>
      <c r="C151" s="27">
        <v>40287</v>
      </c>
      <c r="D151" s="28">
        <v>0.79166666666666663</v>
      </c>
      <c r="E151" s="3">
        <v>12</v>
      </c>
      <c r="F151" s="3">
        <v>0</v>
      </c>
      <c r="G151" s="52">
        <v>0</v>
      </c>
      <c r="H151" s="32"/>
      <c r="I151" s="32"/>
      <c r="J151" s="40"/>
      <c r="K151" s="52">
        <v>0</v>
      </c>
      <c r="L151" s="32"/>
      <c r="M151" s="32"/>
      <c r="N151" s="40"/>
      <c r="O151" s="52">
        <v>0</v>
      </c>
      <c r="P151" s="32">
        <v>0</v>
      </c>
      <c r="Q151" s="32">
        <v>0</v>
      </c>
      <c r="R151" s="72">
        <v>0</v>
      </c>
      <c r="S151" s="72">
        <v>0</v>
      </c>
      <c r="T151" s="32"/>
      <c r="U151" s="40"/>
      <c r="V151" s="1">
        <v>10</v>
      </c>
      <c r="W151" s="1">
        <v>0</v>
      </c>
      <c r="X151" s="52">
        <v>32</v>
      </c>
      <c r="Y151" s="40"/>
      <c r="Z151" s="52">
        <v>1</v>
      </c>
      <c r="AA151" s="32"/>
      <c r="AB151" s="32"/>
      <c r="AC151" s="32"/>
      <c r="AD151" s="42">
        <v>1</v>
      </c>
      <c r="AE151" s="52">
        <v>0</v>
      </c>
      <c r="AF151" s="40"/>
      <c r="AG151" s="52">
        <v>0</v>
      </c>
      <c r="AH151" s="40"/>
      <c r="AI151" s="56"/>
    </row>
    <row r="152" spans="1:35">
      <c r="A152" s="27">
        <v>40287</v>
      </c>
      <c r="B152" s="28">
        <v>0.79166666666666663</v>
      </c>
      <c r="C152" s="27">
        <v>40288</v>
      </c>
      <c r="D152" s="28">
        <v>0.34375</v>
      </c>
      <c r="E152" s="3">
        <v>13.25</v>
      </c>
      <c r="F152" s="3">
        <v>0</v>
      </c>
      <c r="G152" s="52">
        <v>1</v>
      </c>
      <c r="H152" s="32"/>
      <c r="I152" s="32"/>
      <c r="J152" s="42">
        <v>1</v>
      </c>
      <c r="K152" s="52">
        <v>0</v>
      </c>
      <c r="L152" s="32"/>
      <c r="M152" s="32"/>
      <c r="N152" s="40"/>
      <c r="O152" s="52">
        <v>9</v>
      </c>
      <c r="P152" s="32">
        <v>0</v>
      </c>
      <c r="Q152" s="32">
        <v>0</v>
      </c>
      <c r="R152" s="72">
        <v>0</v>
      </c>
      <c r="S152" s="72">
        <v>0</v>
      </c>
      <c r="T152" s="32"/>
      <c r="U152" s="42">
        <v>9</v>
      </c>
      <c r="V152" s="1">
        <v>95</v>
      </c>
      <c r="W152" s="1">
        <v>0</v>
      </c>
      <c r="X152" s="52">
        <v>469</v>
      </c>
      <c r="Y152" s="40"/>
      <c r="Z152" s="52">
        <v>11</v>
      </c>
      <c r="AA152" s="32"/>
      <c r="AB152" s="32"/>
      <c r="AC152" s="32"/>
      <c r="AD152" s="42">
        <v>11</v>
      </c>
      <c r="AE152" s="52">
        <v>0</v>
      </c>
      <c r="AF152" s="40"/>
      <c r="AG152" s="52">
        <v>3</v>
      </c>
      <c r="AH152" s="42">
        <v>3</v>
      </c>
      <c r="AI152" s="56"/>
    </row>
    <row r="153" spans="1:35">
      <c r="A153" s="27">
        <v>40288</v>
      </c>
      <c r="B153" s="28">
        <v>0.35416666666666669</v>
      </c>
      <c r="C153" s="27">
        <v>40289</v>
      </c>
      <c r="D153" s="28">
        <v>0.30902777777777779</v>
      </c>
      <c r="E153" s="3">
        <v>22.916666666666668</v>
      </c>
      <c r="F153" s="3">
        <v>0.25</v>
      </c>
      <c r="G153" s="52">
        <v>0</v>
      </c>
      <c r="H153" s="32"/>
      <c r="I153" s="32"/>
      <c r="J153" s="40"/>
      <c r="K153" s="52">
        <v>3</v>
      </c>
      <c r="L153" s="39">
        <v>1</v>
      </c>
      <c r="M153" s="32"/>
      <c r="N153" s="42">
        <v>2</v>
      </c>
      <c r="O153" s="52">
        <v>8</v>
      </c>
      <c r="P153" s="32">
        <v>0</v>
      </c>
      <c r="Q153" s="32">
        <v>0</v>
      </c>
      <c r="R153" s="72">
        <v>0</v>
      </c>
      <c r="S153" s="72">
        <v>0</v>
      </c>
      <c r="T153" s="32"/>
      <c r="U153" s="42">
        <v>8</v>
      </c>
      <c r="V153" s="1">
        <v>13</v>
      </c>
      <c r="W153" s="1">
        <v>0</v>
      </c>
      <c r="X153" s="52">
        <v>92</v>
      </c>
      <c r="Y153" s="42">
        <v>34</v>
      </c>
      <c r="Z153" s="52">
        <v>7</v>
      </c>
      <c r="AA153" s="32"/>
      <c r="AB153" s="32"/>
      <c r="AC153" s="32"/>
      <c r="AD153" s="42">
        <v>7</v>
      </c>
      <c r="AE153" s="52">
        <v>0</v>
      </c>
      <c r="AF153" s="40"/>
      <c r="AG153" s="52">
        <v>2</v>
      </c>
      <c r="AH153" s="42">
        <v>2</v>
      </c>
      <c r="AI153" s="56"/>
    </row>
    <row r="154" spans="1:35">
      <c r="A154" s="27">
        <v>40289</v>
      </c>
      <c r="B154" s="28">
        <v>0.31944444444444448</v>
      </c>
      <c r="C154" s="27">
        <v>40289</v>
      </c>
      <c r="D154" s="28">
        <v>0.83333333333333337</v>
      </c>
      <c r="E154" s="3">
        <v>12.333333333333334</v>
      </c>
      <c r="F154" s="3">
        <v>0.25</v>
      </c>
      <c r="G154" s="52">
        <v>0</v>
      </c>
      <c r="H154" s="32"/>
      <c r="I154" s="32"/>
      <c r="J154" s="40"/>
      <c r="K154" s="52">
        <v>0</v>
      </c>
      <c r="L154" s="32"/>
      <c r="M154" s="32"/>
      <c r="N154" s="40"/>
      <c r="O154" s="52">
        <v>3</v>
      </c>
      <c r="P154" s="32">
        <v>0</v>
      </c>
      <c r="Q154" s="32">
        <v>0</v>
      </c>
      <c r="R154" s="72">
        <v>0</v>
      </c>
      <c r="S154" s="72">
        <v>0</v>
      </c>
      <c r="T154" s="32"/>
      <c r="U154" s="42">
        <v>3</v>
      </c>
      <c r="V154" s="1">
        <v>17</v>
      </c>
      <c r="W154" s="1">
        <v>0</v>
      </c>
      <c r="X154" s="52">
        <v>95</v>
      </c>
      <c r="Y154" s="42">
        <v>62</v>
      </c>
      <c r="Z154" s="52">
        <v>2</v>
      </c>
      <c r="AA154" s="32"/>
      <c r="AB154" s="32"/>
      <c r="AC154" s="32"/>
      <c r="AD154" s="42">
        <v>2</v>
      </c>
      <c r="AE154" s="52">
        <v>0</v>
      </c>
      <c r="AF154" s="40"/>
      <c r="AG154" s="52">
        <v>0</v>
      </c>
      <c r="AH154" s="40"/>
      <c r="AI154" s="56"/>
    </row>
    <row r="155" spans="1:35">
      <c r="A155" s="27">
        <v>40289</v>
      </c>
      <c r="B155" s="28">
        <v>0.83333333333333337</v>
      </c>
      <c r="C155" s="27">
        <v>40290</v>
      </c>
      <c r="D155" s="28">
        <v>0.29166666666666669</v>
      </c>
      <c r="E155" s="3">
        <v>11</v>
      </c>
      <c r="F155" s="3">
        <v>0</v>
      </c>
      <c r="G155" s="52">
        <v>0</v>
      </c>
      <c r="H155" s="32"/>
      <c r="I155" s="32"/>
      <c r="J155" s="40"/>
      <c r="K155" s="52">
        <v>0</v>
      </c>
      <c r="L155" s="32"/>
      <c r="M155" s="32"/>
      <c r="N155" s="40"/>
      <c r="O155" s="52">
        <v>13</v>
      </c>
      <c r="P155" s="32">
        <v>0</v>
      </c>
      <c r="Q155" s="32">
        <v>0</v>
      </c>
      <c r="R155" s="72">
        <v>0</v>
      </c>
      <c r="S155" s="72">
        <v>0</v>
      </c>
      <c r="T155" s="32"/>
      <c r="U155" s="42">
        <v>13</v>
      </c>
      <c r="V155" s="1">
        <v>9</v>
      </c>
      <c r="W155" s="1">
        <v>0</v>
      </c>
      <c r="X155" s="52">
        <v>67</v>
      </c>
      <c r="Y155" s="42">
        <v>41</v>
      </c>
      <c r="Z155" s="52">
        <v>4</v>
      </c>
      <c r="AA155" s="32"/>
      <c r="AB155" s="32"/>
      <c r="AC155" s="32"/>
      <c r="AD155" s="42">
        <v>4</v>
      </c>
      <c r="AE155" s="52">
        <v>0</v>
      </c>
      <c r="AF155" s="40"/>
      <c r="AG155" s="52">
        <v>4</v>
      </c>
      <c r="AH155" s="42">
        <v>4</v>
      </c>
      <c r="AI155" s="56"/>
    </row>
    <row r="156" spans="1:35">
      <c r="A156" s="27">
        <v>40290</v>
      </c>
      <c r="B156" s="28">
        <v>0.29166666666666669</v>
      </c>
      <c r="C156" s="27">
        <v>40290</v>
      </c>
      <c r="D156" s="28">
        <v>0.84375</v>
      </c>
      <c r="E156" s="3">
        <v>13.25</v>
      </c>
      <c r="F156" s="3">
        <v>0</v>
      </c>
      <c r="G156" s="52">
        <v>1</v>
      </c>
      <c r="H156" s="32"/>
      <c r="I156" s="32"/>
      <c r="J156" s="42">
        <v>1</v>
      </c>
      <c r="K156" s="52">
        <v>1</v>
      </c>
      <c r="L156" s="39">
        <v>1</v>
      </c>
      <c r="M156" s="32"/>
      <c r="N156" s="40"/>
      <c r="O156" s="52">
        <v>0</v>
      </c>
      <c r="P156" s="32">
        <v>0</v>
      </c>
      <c r="Q156" s="32">
        <v>0</v>
      </c>
      <c r="R156" s="72">
        <v>0</v>
      </c>
      <c r="S156" s="72">
        <v>0</v>
      </c>
      <c r="T156" s="32"/>
      <c r="U156" s="40"/>
      <c r="V156" s="1">
        <v>3</v>
      </c>
      <c r="W156" s="1">
        <v>0</v>
      </c>
      <c r="X156" s="52">
        <v>29</v>
      </c>
      <c r="Y156" s="42">
        <v>29</v>
      </c>
      <c r="Z156" s="52">
        <v>0</v>
      </c>
      <c r="AA156" s="32"/>
      <c r="AB156" s="32"/>
      <c r="AC156" s="32"/>
      <c r="AD156" s="40"/>
      <c r="AE156" s="52">
        <v>1</v>
      </c>
      <c r="AF156" s="40"/>
      <c r="AG156" s="52">
        <v>0</v>
      </c>
      <c r="AH156" s="40"/>
      <c r="AI156" s="56"/>
    </row>
    <row r="157" spans="1:35">
      <c r="A157" s="27">
        <v>40290</v>
      </c>
      <c r="B157" s="28">
        <v>0.84375</v>
      </c>
      <c r="C157" s="27">
        <v>40291</v>
      </c>
      <c r="D157" s="28">
        <v>0.33333333333333331</v>
      </c>
      <c r="E157" s="3">
        <v>11.75</v>
      </c>
      <c r="F157" s="3">
        <v>0</v>
      </c>
      <c r="G157" s="52">
        <v>0</v>
      </c>
      <c r="H157" s="32"/>
      <c r="I157" s="32"/>
      <c r="J157" s="40"/>
      <c r="K157" s="52">
        <v>1</v>
      </c>
      <c r="L157" s="32"/>
      <c r="M157" s="32"/>
      <c r="N157" s="42">
        <v>1</v>
      </c>
      <c r="O157" s="52">
        <v>13</v>
      </c>
      <c r="P157" s="32">
        <v>0</v>
      </c>
      <c r="Q157" s="32">
        <v>0</v>
      </c>
      <c r="R157" s="72">
        <v>0</v>
      </c>
      <c r="S157" s="72">
        <v>0</v>
      </c>
      <c r="T157" s="32"/>
      <c r="U157" s="42">
        <v>13</v>
      </c>
      <c r="V157" s="1">
        <v>22</v>
      </c>
      <c r="W157" s="1">
        <v>0</v>
      </c>
      <c r="X157" s="52">
        <v>80</v>
      </c>
      <c r="Y157" s="42">
        <v>12</v>
      </c>
      <c r="Z157" s="52">
        <v>1</v>
      </c>
      <c r="AA157" s="32"/>
      <c r="AB157" s="32"/>
      <c r="AC157" s="32"/>
      <c r="AD157" s="42">
        <v>1</v>
      </c>
      <c r="AE157" s="52">
        <v>0</v>
      </c>
      <c r="AF157" s="40"/>
      <c r="AG157" s="52">
        <v>6</v>
      </c>
      <c r="AH157" s="42">
        <v>6</v>
      </c>
      <c r="AI157" s="56"/>
    </row>
    <row r="158" spans="1:35">
      <c r="A158" s="27">
        <v>40291</v>
      </c>
      <c r="B158" s="28">
        <v>0.33680555555555558</v>
      </c>
      <c r="C158" s="27">
        <v>40291</v>
      </c>
      <c r="D158" s="28">
        <v>0.70833333333333337</v>
      </c>
      <c r="E158" s="3">
        <v>8.9166666666666661</v>
      </c>
      <c r="F158" s="3">
        <v>8.3333333333333329E-2</v>
      </c>
      <c r="G158" s="52">
        <v>0</v>
      </c>
      <c r="H158" s="32"/>
      <c r="I158" s="32"/>
      <c r="J158" s="40"/>
      <c r="K158" s="52">
        <v>0</v>
      </c>
      <c r="L158" s="32"/>
      <c r="M158" s="32"/>
      <c r="N158" s="40"/>
      <c r="O158" s="52">
        <v>0</v>
      </c>
      <c r="P158" s="32">
        <v>0</v>
      </c>
      <c r="Q158" s="32">
        <v>0</v>
      </c>
      <c r="R158" s="72">
        <v>0</v>
      </c>
      <c r="S158" s="72">
        <v>0</v>
      </c>
      <c r="T158" s="32"/>
      <c r="U158" s="40"/>
      <c r="V158" s="1">
        <v>6</v>
      </c>
      <c r="W158" s="1">
        <v>0</v>
      </c>
      <c r="X158" s="52">
        <v>1</v>
      </c>
      <c r="Y158" s="40"/>
      <c r="Z158" s="52">
        <v>0</v>
      </c>
      <c r="AA158" s="32"/>
      <c r="AB158" s="32"/>
      <c r="AC158" s="32"/>
      <c r="AD158" s="40"/>
      <c r="AE158" s="52">
        <v>0</v>
      </c>
      <c r="AF158" s="40"/>
      <c r="AG158" s="52">
        <v>0</v>
      </c>
      <c r="AH158" s="40"/>
      <c r="AI158" s="56"/>
    </row>
    <row r="159" spans="1:35">
      <c r="A159" s="27">
        <v>40291</v>
      </c>
      <c r="B159" s="28">
        <v>0.70833333333333337</v>
      </c>
      <c r="C159" s="27">
        <v>40292</v>
      </c>
      <c r="D159" s="28">
        <v>0.33333333333333331</v>
      </c>
      <c r="E159" s="3">
        <v>15</v>
      </c>
      <c r="F159" s="3">
        <v>0</v>
      </c>
      <c r="G159" s="52">
        <v>0</v>
      </c>
      <c r="H159" s="32"/>
      <c r="I159" s="32"/>
      <c r="J159" s="40"/>
      <c r="K159" s="52">
        <v>7</v>
      </c>
      <c r="L159" s="32"/>
      <c r="M159" s="32"/>
      <c r="N159" s="42">
        <v>7</v>
      </c>
      <c r="O159" s="52">
        <v>3</v>
      </c>
      <c r="P159" s="32">
        <v>0</v>
      </c>
      <c r="Q159" s="32">
        <v>0</v>
      </c>
      <c r="R159" s="72">
        <v>0</v>
      </c>
      <c r="S159" s="72">
        <v>0</v>
      </c>
      <c r="T159" s="32"/>
      <c r="U159" s="42">
        <v>3</v>
      </c>
      <c r="V159" s="1">
        <v>61</v>
      </c>
      <c r="W159" s="1">
        <v>0</v>
      </c>
      <c r="X159" s="52">
        <v>139</v>
      </c>
      <c r="Y159" s="42">
        <v>7</v>
      </c>
      <c r="Z159" s="52">
        <v>3</v>
      </c>
      <c r="AA159" s="32"/>
      <c r="AB159" s="32"/>
      <c r="AC159" s="32"/>
      <c r="AD159" s="42">
        <v>3</v>
      </c>
      <c r="AE159" s="52">
        <v>0</v>
      </c>
      <c r="AF159" s="40"/>
      <c r="AG159" s="52">
        <v>9</v>
      </c>
      <c r="AH159" s="42">
        <v>9</v>
      </c>
      <c r="AI159" s="56"/>
    </row>
    <row r="160" spans="1:35">
      <c r="A160" s="27">
        <v>40292</v>
      </c>
      <c r="B160" s="28">
        <v>0.33680555555555558</v>
      </c>
      <c r="C160" s="27">
        <v>40292</v>
      </c>
      <c r="D160" s="28">
        <v>0.88541666666666663</v>
      </c>
      <c r="E160" s="3">
        <v>13.166666666666666</v>
      </c>
      <c r="F160" s="3">
        <v>8.3333333333333329E-2</v>
      </c>
      <c r="G160" s="52">
        <v>0</v>
      </c>
      <c r="H160" s="32"/>
      <c r="I160" s="32"/>
      <c r="J160" s="40"/>
      <c r="K160" s="52">
        <v>0</v>
      </c>
      <c r="L160" s="32"/>
      <c r="M160" s="32"/>
      <c r="N160" s="40"/>
      <c r="O160" s="52">
        <v>0</v>
      </c>
      <c r="P160" s="32">
        <v>0</v>
      </c>
      <c r="Q160" s="32">
        <v>0</v>
      </c>
      <c r="R160" s="72">
        <v>0</v>
      </c>
      <c r="S160" s="72">
        <v>0</v>
      </c>
      <c r="T160" s="32"/>
      <c r="U160" s="40"/>
      <c r="V160" s="1">
        <v>9</v>
      </c>
      <c r="W160" s="1">
        <v>0</v>
      </c>
      <c r="X160" s="52">
        <v>8</v>
      </c>
      <c r="Y160" s="40"/>
      <c r="Z160" s="52">
        <v>0</v>
      </c>
      <c r="AA160" s="32"/>
      <c r="AB160" s="32"/>
      <c r="AC160" s="32"/>
      <c r="AD160" s="40"/>
      <c r="AE160" s="52">
        <v>0</v>
      </c>
      <c r="AF160" s="40"/>
      <c r="AG160" s="52">
        <v>0</v>
      </c>
      <c r="AH160" s="40"/>
      <c r="AI160" s="56"/>
    </row>
    <row r="161" spans="1:45">
      <c r="A161" s="27">
        <v>40292</v>
      </c>
      <c r="B161" s="28">
        <v>0.88541666666666663</v>
      </c>
      <c r="C161" s="27">
        <v>40293</v>
      </c>
      <c r="D161" s="28">
        <v>0.3298611111111111</v>
      </c>
      <c r="E161" s="3">
        <v>10.666666666666666</v>
      </c>
      <c r="F161" s="3">
        <v>0</v>
      </c>
      <c r="G161" s="52">
        <v>0</v>
      </c>
      <c r="H161" s="32"/>
      <c r="I161" s="32"/>
      <c r="J161" s="40"/>
      <c r="K161" s="52">
        <v>3</v>
      </c>
      <c r="L161" s="32"/>
      <c r="M161" s="32"/>
      <c r="N161" s="42">
        <v>3</v>
      </c>
      <c r="O161" s="52">
        <v>5</v>
      </c>
      <c r="P161" s="32">
        <v>0</v>
      </c>
      <c r="Q161" s="32">
        <v>0</v>
      </c>
      <c r="R161" s="72">
        <v>0</v>
      </c>
      <c r="S161" s="72">
        <v>0</v>
      </c>
      <c r="T161" s="32"/>
      <c r="U161" s="42">
        <v>5</v>
      </c>
      <c r="V161" s="1">
        <v>6</v>
      </c>
      <c r="W161" s="1">
        <v>0</v>
      </c>
      <c r="X161" s="52">
        <v>51</v>
      </c>
      <c r="Y161" s="42">
        <v>1</v>
      </c>
      <c r="Z161" s="52">
        <v>1</v>
      </c>
      <c r="AA161" s="32"/>
      <c r="AB161" s="32"/>
      <c r="AC161" s="32"/>
      <c r="AD161" s="42">
        <v>1</v>
      </c>
      <c r="AE161" s="52">
        <v>0</v>
      </c>
      <c r="AF161" s="40"/>
      <c r="AG161" s="52">
        <v>7</v>
      </c>
      <c r="AH161" s="42">
        <v>7</v>
      </c>
      <c r="AI161" s="56"/>
    </row>
    <row r="162" spans="1:45">
      <c r="A162" s="27">
        <v>40293</v>
      </c>
      <c r="B162" s="28">
        <v>0.33680555555555558</v>
      </c>
      <c r="C162" s="27">
        <v>40293</v>
      </c>
      <c r="D162" s="28">
        <v>0.73611111111111116</v>
      </c>
      <c r="E162" s="3">
        <v>9.5833333333333339</v>
      </c>
      <c r="F162" s="3">
        <v>0.16666666666666666</v>
      </c>
      <c r="G162" s="52">
        <v>0</v>
      </c>
      <c r="H162" s="32"/>
      <c r="I162" s="32"/>
      <c r="J162" s="40"/>
      <c r="K162" s="52">
        <v>0</v>
      </c>
      <c r="L162" s="32"/>
      <c r="M162" s="32"/>
      <c r="N162" s="40"/>
      <c r="O162" s="52">
        <v>0</v>
      </c>
      <c r="P162" s="32">
        <v>0</v>
      </c>
      <c r="Q162" s="32">
        <v>0</v>
      </c>
      <c r="R162" s="72">
        <v>0</v>
      </c>
      <c r="S162" s="72">
        <v>0</v>
      </c>
      <c r="T162" s="32"/>
      <c r="U162" s="40"/>
      <c r="V162" s="1">
        <v>1</v>
      </c>
      <c r="W162" s="1">
        <v>0</v>
      </c>
      <c r="X162" s="52">
        <v>3</v>
      </c>
      <c r="Y162" s="40"/>
      <c r="Z162" s="52">
        <v>0</v>
      </c>
      <c r="AA162" s="32"/>
      <c r="AB162" s="32"/>
      <c r="AC162" s="32"/>
      <c r="AD162" s="40"/>
      <c r="AE162" s="52">
        <v>0</v>
      </c>
      <c r="AF162" s="40"/>
      <c r="AG162" s="52">
        <v>0</v>
      </c>
      <c r="AH162" s="40"/>
      <c r="AI162" s="56"/>
    </row>
    <row r="163" spans="1:45">
      <c r="A163" s="27">
        <v>40293</v>
      </c>
      <c r="B163" s="28">
        <v>0.73611111111111116</v>
      </c>
      <c r="C163" s="27">
        <v>40294</v>
      </c>
      <c r="D163" s="28">
        <v>0.32291666666666669</v>
      </c>
      <c r="E163" s="3">
        <v>14.083333333333334</v>
      </c>
      <c r="F163" s="3">
        <v>0</v>
      </c>
      <c r="G163" s="52">
        <v>0</v>
      </c>
      <c r="H163" s="32"/>
      <c r="I163" s="32"/>
      <c r="J163" s="40"/>
      <c r="K163" s="52">
        <v>0</v>
      </c>
      <c r="L163" s="32"/>
      <c r="M163" s="32"/>
      <c r="N163" s="40"/>
      <c r="O163" s="52">
        <v>8</v>
      </c>
      <c r="P163" s="32">
        <v>0</v>
      </c>
      <c r="Q163" s="32">
        <v>0</v>
      </c>
      <c r="R163" s="72">
        <v>0</v>
      </c>
      <c r="S163" s="72">
        <v>0</v>
      </c>
      <c r="T163" s="32"/>
      <c r="U163" s="42">
        <v>8</v>
      </c>
      <c r="V163" s="1">
        <v>45</v>
      </c>
      <c r="W163" s="1">
        <v>0</v>
      </c>
      <c r="X163" s="52">
        <v>214</v>
      </c>
      <c r="Y163" s="40"/>
      <c r="Z163" s="52">
        <v>2</v>
      </c>
      <c r="AA163" s="32"/>
      <c r="AB163" s="32"/>
      <c r="AC163" s="32"/>
      <c r="AD163" s="42">
        <v>2</v>
      </c>
      <c r="AE163" s="52">
        <v>1</v>
      </c>
      <c r="AF163" s="40"/>
      <c r="AG163" s="52">
        <v>1</v>
      </c>
      <c r="AH163" s="42">
        <v>1</v>
      </c>
      <c r="AI163" s="56"/>
    </row>
    <row r="164" spans="1:45">
      <c r="A164" s="27">
        <v>40294</v>
      </c>
      <c r="B164" s="28">
        <v>0.32291666666666669</v>
      </c>
      <c r="C164" s="27">
        <v>40294</v>
      </c>
      <c r="D164" s="28">
        <v>0.82638888888888884</v>
      </c>
      <c r="E164" s="3">
        <v>12.083333333333334</v>
      </c>
      <c r="F164" s="3">
        <v>0</v>
      </c>
      <c r="G164" s="52">
        <v>0</v>
      </c>
      <c r="H164" s="32"/>
      <c r="I164" s="32"/>
      <c r="J164" s="40"/>
      <c r="K164" s="52">
        <v>0</v>
      </c>
      <c r="L164" s="32"/>
      <c r="M164" s="32"/>
      <c r="N164" s="40"/>
      <c r="O164" s="52">
        <v>0</v>
      </c>
      <c r="P164" s="32">
        <v>0</v>
      </c>
      <c r="Q164" s="32">
        <v>0</v>
      </c>
      <c r="R164" s="72">
        <v>0</v>
      </c>
      <c r="S164" s="72">
        <v>0</v>
      </c>
      <c r="T164" s="32"/>
      <c r="U164" s="40"/>
      <c r="V164" s="1">
        <v>0</v>
      </c>
      <c r="W164" s="1">
        <v>0</v>
      </c>
      <c r="X164" s="52">
        <v>0</v>
      </c>
      <c r="Y164" s="40"/>
      <c r="Z164" s="52">
        <v>0</v>
      </c>
      <c r="AA164" s="32"/>
      <c r="AB164" s="32"/>
      <c r="AC164" s="32"/>
      <c r="AD164" s="40"/>
      <c r="AE164" s="52">
        <v>0</v>
      </c>
      <c r="AF164" s="40"/>
      <c r="AG164" s="52">
        <v>0</v>
      </c>
      <c r="AH164" s="40"/>
      <c r="AI164" s="56"/>
    </row>
    <row r="165" spans="1:45">
      <c r="A165" s="27">
        <v>40294</v>
      </c>
      <c r="B165" s="28">
        <v>0.83333333333333337</v>
      </c>
      <c r="C165" s="27">
        <v>40295</v>
      </c>
      <c r="D165" s="28">
        <v>0.31597222222222221</v>
      </c>
      <c r="E165" s="3">
        <v>11.583333333333334</v>
      </c>
      <c r="F165" s="3">
        <v>0.16666666666666666</v>
      </c>
      <c r="G165" s="52">
        <v>0</v>
      </c>
      <c r="H165" s="32"/>
      <c r="I165" s="32"/>
      <c r="J165" s="40"/>
      <c r="K165" s="52">
        <v>9</v>
      </c>
      <c r="L165" s="32"/>
      <c r="M165" s="32"/>
      <c r="N165" s="42">
        <v>9</v>
      </c>
      <c r="O165" s="52">
        <v>22</v>
      </c>
      <c r="P165" s="32">
        <v>0</v>
      </c>
      <c r="Q165" s="32">
        <v>0</v>
      </c>
      <c r="R165" s="72">
        <v>0</v>
      </c>
      <c r="S165" s="72">
        <v>0</v>
      </c>
      <c r="T165" s="32"/>
      <c r="U165" s="42">
        <v>22</v>
      </c>
      <c r="V165" s="1">
        <v>0</v>
      </c>
      <c r="W165" s="1">
        <v>0</v>
      </c>
      <c r="X165" s="52">
        <v>140</v>
      </c>
      <c r="Y165" s="42">
        <v>3</v>
      </c>
      <c r="Z165" s="52">
        <v>17</v>
      </c>
      <c r="AA165" s="32"/>
      <c r="AB165" s="32"/>
      <c r="AC165" s="32"/>
      <c r="AD165" s="42">
        <v>17</v>
      </c>
      <c r="AE165" s="52">
        <v>0</v>
      </c>
      <c r="AF165" s="40"/>
      <c r="AG165" s="52">
        <v>0</v>
      </c>
      <c r="AH165" s="40"/>
      <c r="AI165" s="56"/>
    </row>
    <row r="166" spans="1:45">
      <c r="A166" s="27">
        <v>40295</v>
      </c>
      <c r="B166" s="28">
        <v>0.32291666666666669</v>
      </c>
      <c r="C166" s="27">
        <v>40295</v>
      </c>
      <c r="D166" s="28">
        <v>0.79166666666666663</v>
      </c>
      <c r="E166" s="3">
        <v>11.25</v>
      </c>
      <c r="F166" s="3">
        <v>0.16666666666666666</v>
      </c>
      <c r="G166" s="52">
        <v>0</v>
      </c>
      <c r="H166" s="32"/>
      <c r="I166" s="32"/>
      <c r="J166" s="40"/>
      <c r="K166" s="52">
        <v>1</v>
      </c>
      <c r="L166" s="32"/>
      <c r="M166" s="32"/>
      <c r="N166" s="42">
        <v>1</v>
      </c>
      <c r="O166" s="52">
        <v>1</v>
      </c>
      <c r="P166" s="32">
        <v>0</v>
      </c>
      <c r="Q166" s="32">
        <v>0</v>
      </c>
      <c r="R166" s="72">
        <v>0</v>
      </c>
      <c r="S166" s="72">
        <v>0</v>
      </c>
      <c r="T166" s="32"/>
      <c r="U166" s="42">
        <v>1</v>
      </c>
      <c r="V166" s="1">
        <v>9</v>
      </c>
      <c r="W166" s="1">
        <v>0</v>
      </c>
      <c r="X166" s="52">
        <v>13</v>
      </c>
      <c r="Y166" s="42">
        <v>2</v>
      </c>
      <c r="Z166" s="52">
        <v>2</v>
      </c>
      <c r="AA166" s="32"/>
      <c r="AB166" s="32"/>
      <c r="AC166" s="32"/>
      <c r="AD166" s="42">
        <v>2</v>
      </c>
      <c r="AE166" s="52">
        <v>0</v>
      </c>
      <c r="AF166" s="40"/>
      <c r="AG166" s="52">
        <v>1</v>
      </c>
      <c r="AH166" s="42">
        <v>1</v>
      </c>
      <c r="AI166" s="56"/>
    </row>
    <row r="167" spans="1:45">
      <c r="A167" s="27">
        <v>40295</v>
      </c>
      <c r="B167" s="28">
        <v>0.79166666666666663</v>
      </c>
      <c r="C167" s="27">
        <v>40296</v>
      </c>
      <c r="D167" s="28">
        <v>0.3125</v>
      </c>
      <c r="E167" s="3">
        <v>12.5</v>
      </c>
      <c r="F167" s="3">
        <v>0</v>
      </c>
      <c r="G167" s="52">
        <v>0</v>
      </c>
      <c r="H167" s="32"/>
      <c r="I167" s="32"/>
      <c r="J167" s="40"/>
      <c r="K167" s="52">
        <v>3</v>
      </c>
      <c r="L167" s="32"/>
      <c r="M167" s="32"/>
      <c r="N167" s="42">
        <v>3</v>
      </c>
      <c r="O167" s="52">
        <v>27</v>
      </c>
      <c r="P167" s="32">
        <v>0</v>
      </c>
      <c r="Q167" s="32">
        <v>0</v>
      </c>
      <c r="R167" s="72">
        <v>0</v>
      </c>
      <c r="S167" s="72">
        <v>0</v>
      </c>
      <c r="T167" s="32"/>
      <c r="U167" s="42">
        <v>27</v>
      </c>
      <c r="V167" s="1">
        <v>2</v>
      </c>
      <c r="W167" s="1">
        <v>0</v>
      </c>
      <c r="X167" s="52">
        <v>5</v>
      </c>
      <c r="Y167" s="40"/>
      <c r="Z167" s="52">
        <v>13</v>
      </c>
      <c r="AA167" s="32"/>
      <c r="AB167" s="32"/>
      <c r="AC167" s="32"/>
      <c r="AD167" s="42">
        <v>13</v>
      </c>
      <c r="AE167" s="52">
        <v>0</v>
      </c>
      <c r="AF167" s="40"/>
      <c r="AG167" s="52">
        <v>6</v>
      </c>
      <c r="AH167" s="42">
        <v>6</v>
      </c>
      <c r="AI167" s="56"/>
      <c r="AS167" s="1">
        <v>1</v>
      </c>
    </row>
    <row r="168" spans="1:45">
      <c r="A168" s="27">
        <v>40296</v>
      </c>
      <c r="B168" s="28">
        <v>0.31944444444444448</v>
      </c>
      <c r="C168" s="27">
        <v>40296</v>
      </c>
      <c r="D168" s="28">
        <v>0.77083333333333337</v>
      </c>
      <c r="E168" s="3">
        <v>10.833333333333334</v>
      </c>
      <c r="F168" s="3">
        <v>0.16666666666666666</v>
      </c>
      <c r="G168" s="52">
        <v>2</v>
      </c>
      <c r="H168" s="32"/>
      <c r="I168" s="32"/>
      <c r="J168" s="42">
        <v>2</v>
      </c>
      <c r="K168" s="52">
        <v>1</v>
      </c>
      <c r="L168" s="32"/>
      <c r="M168" s="32"/>
      <c r="N168" s="42">
        <v>1</v>
      </c>
      <c r="O168" s="52">
        <v>0</v>
      </c>
      <c r="P168" s="32">
        <v>0</v>
      </c>
      <c r="Q168" s="32">
        <v>0</v>
      </c>
      <c r="R168" s="72">
        <v>0</v>
      </c>
      <c r="S168" s="72">
        <v>0</v>
      </c>
      <c r="T168" s="32"/>
      <c r="U168" s="40"/>
      <c r="V168" s="1">
        <v>3</v>
      </c>
      <c r="W168" s="1">
        <v>0</v>
      </c>
      <c r="X168" s="52">
        <v>2</v>
      </c>
      <c r="Y168" s="40"/>
      <c r="Z168" s="52">
        <v>0</v>
      </c>
      <c r="AA168" s="32"/>
      <c r="AB168" s="32"/>
      <c r="AC168" s="32"/>
      <c r="AD168" s="40"/>
      <c r="AE168" s="52">
        <v>0</v>
      </c>
      <c r="AF168" s="40"/>
      <c r="AG168" s="52">
        <v>1</v>
      </c>
      <c r="AH168" s="42">
        <v>1</v>
      </c>
      <c r="AI168" s="56"/>
    </row>
    <row r="169" spans="1:45">
      <c r="A169" s="27">
        <v>40296</v>
      </c>
      <c r="B169" s="28">
        <v>0.77083333333333337</v>
      </c>
      <c r="C169" s="27">
        <v>40297</v>
      </c>
      <c r="D169" s="28">
        <v>0.3263888888888889</v>
      </c>
      <c r="E169" s="3">
        <v>13.333333333333334</v>
      </c>
      <c r="F169" s="3">
        <v>0</v>
      </c>
      <c r="G169" s="52">
        <v>4</v>
      </c>
      <c r="H169" s="32"/>
      <c r="I169" s="32"/>
      <c r="J169" s="42">
        <v>4</v>
      </c>
      <c r="K169" s="52">
        <v>1</v>
      </c>
      <c r="L169" s="32"/>
      <c r="M169" s="32"/>
      <c r="N169" s="42">
        <v>1</v>
      </c>
      <c r="O169" s="52">
        <v>10</v>
      </c>
      <c r="P169" s="32">
        <v>0</v>
      </c>
      <c r="Q169" s="32">
        <v>0</v>
      </c>
      <c r="R169" s="72">
        <v>0</v>
      </c>
      <c r="S169" s="72">
        <v>0</v>
      </c>
      <c r="T169" s="32"/>
      <c r="U169" s="42">
        <v>10</v>
      </c>
      <c r="V169" s="1">
        <v>18</v>
      </c>
      <c r="W169" s="1">
        <v>0</v>
      </c>
      <c r="X169" s="52">
        <v>8</v>
      </c>
      <c r="Y169" s="40"/>
      <c r="Z169" s="52">
        <v>10</v>
      </c>
      <c r="AA169" s="32"/>
      <c r="AB169" s="32"/>
      <c r="AC169" s="32"/>
      <c r="AD169" s="42">
        <v>10</v>
      </c>
      <c r="AE169" s="52">
        <v>1</v>
      </c>
      <c r="AF169" s="40"/>
      <c r="AG169" s="52">
        <v>11</v>
      </c>
      <c r="AH169" s="42">
        <v>11</v>
      </c>
      <c r="AI169" s="56"/>
    </row>
    <row r="170" spans="1:45">
      <c r="A170" s="27">
        <v>40297</v>
      </c>
      <c r="B170" s="28">
        <v>0.3298611111111111</v>
      </c>
      <c r="C170" s="27">
        <v>40297</v>
      </c>
      <c r="D170" s="28">
        <v>0.84375</v>
      </c>
      <c r="E170" s="3">
        <v>12.333333333333334</v>
      </c>
      <c r="F170" s="3">
        <v>8.3333333333333329E-2</v>
      </c>
      <c r="G170" s="52">
        <v>0</v>
      </c>
      <c r="H170" s="32"/>
      <c r="I170" s="32"/>
      <c r="J170" s="40"/>
      <c r="K170" s="52">
        <v>0</v>
      </c>
      <c r="L170" s="32"/>
      <c r="M170" s="32"/>
      <c r="N170" s="40"/>
      <c r="O170" s="52">
        <v>0</v>
      </c>
      <c r="P170" s="32">
        <v>0</v>
      </c>
      <c r="Q170" s="32">
        <v>0</v>
      </c>
      <c r="R170" s="72">
        <v>0</v>
      </c>
      <c r="S170" s="72">
        <v>0</v>
      </c>
      <c r="T170" s="32"/>
      <c r="U170" s="40"/>
      <c r="V170" s="1">
        <v>3</v>
      </c>
      <c r="W170" s="1">
        <v>0</v>
      </c>
      <c r="X170" s="52">
        <v>3</v>
      </c>
      <c r="Y170" s="40"/>
      <c r="Z170" s="52">
        <v>0</v>
      </c>
      <c r="AA170" s="32"/>
      <c r="AB170" s="32"/>
      <c r="AC170" s="32"/>
      <c r="AD170" s="40"/>
      <c r="AE170" s="52">
        <v>0</v>
      </c>
      <c r="AF170" s="40"/>
      <c r="AG170" s="52">
        <v>0</v>
      </c>
      <c r="AH170" s="40"/>
      <c r="AI170" s="56"/>
    </row>
    <row r="171" spans="1:45">
      <c r="A171" s="27">
        <v>40297</v>
      </c>
      <c r="B171" s="28">
        <v>0.84375</v>
      </c>
      <c r="C171" s="27">
        <v>40298</v>
      </c>
      <c r="D171" s="28">
        <v>0.34027777777777773</v>
      </c>
      <c r="E171" s="3">
        <v>11.916666666666666</v>
      </c>
      <c r="F171" s="3">
        <v>0</v>
      </c>
      <c r="G171" s="52">
        <v>0</v>
      </c>
      <c r="H171" s="32"/>
      <c r="I171" s="32"/>
      <c r="J171" s="40"/>
      <c r="K171" s="52">
        <v>1</v>
      </c>
      <c r="L171" s="32"/>
      <c r="M171" s="32"/>
      <c r="N171" s="42">
        <v>1</v>
      </c>
      <c r="O171" s="52">
        <v>9</v>
      </c>
      <c r="P171" s="32">
        <v>0</v>
      </c>
      <c r="Q171" s="32">
        <v>0</v>
      </c>
      <c r="R171" s="72">
        <v>0</v>
      </c>
      <c r="S171" s="72">
        <v>0</v>
      </c>
      <c r="T171" s="32"/>
      <c r="U171" s="42">
        <v>9</v>
      </c>
      <c r="V171" s="1">
        <v>73</v>
      </c>
      <c r="W171" s="1">
        <v>0</v>
      </c>
      <c r="X171" s="52">
        <v>67</v>
      </c>
      <c r="Y171" s="40"/>
      <c r="Z171" s="52">
        <v>1</v>
      </c>
      <c r="AA171" s="32"/>
      <c r="AB171" s="32"/>
      <c r="AC171" s="32"/>
      <c r="AD171" s="42">
        <v>1</v>
      </c>
      <c r="AE171" s="52">
        <v>1</v>
      </c>
      <c r="AF171" s="40"/>
      <c r="AG171" s="52">
        <v>11</v>
      </c>
      <c r="AH171" s="42">
        <v>11</v>
      </c>
      <c r="AI171" s="57">
        <v>1</v>
      </c>
    </row>
    <row r="172" spans="1:45">
      <c r="A172" s="27">
        <v>40298</v>
      </c>
      <c r="B172" s="28">
        <v>0.34375</v>
      </c>
      <c r="C172" s="27">
        <v>40298</v>
      </c>
      <c r="D172" s="28">
        <v>0.8125</v>
      </c>
      <c r="E172" s="3">
        <v>11.25</v>
      </c>
      <c r="F172" s="3">
        <v>8.3333333333333329E-2</v>
      </c>
      <c r="G172" s="52">
        <v>0</v>
      </c>
      <c r="H172" s="32"/>
      <c r="I172" s="32"/>
      <c r="J172" s="40"/>
      <c r="K172" s="52">
        <v>0</v>
      </c>
      <c r="L172" s="32"/>
      <c r="M172" s="32"/>
      <c r="N172" s="40"/>
      <c r="O172" s="52">
        <v>0</v>
      </c>
      <c r="P172" s="32">
        <v>0</v>
      </c>
      <c r="Q172" s="32">
        <v>0</v>
      </c>
      <c r="R172" s="72">
        <v>0</v>
      </c>
      <c r="S172" s="72">
        <v>0</v>
      </c>
      <c r="T172" s="32"/>
      <c r="U172" s="40"/>
      <c r="V172" s="1">
        <v>0</v>
      </c>
      <c r="W172" s="1">
        <v>0</v>
      </c>
      <c r="X172" s="52">
        <v>2</v>
      </c>
      <c r="Y172" s="40"/>
      <c r="Z172" s="52">
        <v>0</v>
      </c>
      <c r="AA172" s="32"/>
      <c r="AB172" s="32"/>
      <c r="AC172" s="32"/>
      <c r="AD172" s="40"/>
      <c r="AE172" s="52">
        <v>0</v>
      </c>
      <c r="AF172" s="40"/>
      <c r="AG172" s="52">
        <v>0</v>
      </c>
      <c r="AH172" s="40"/>
      <c r="AI172" s="56"/>
    </row>
    <row r="173" spans="1:45">
      <c r="A173" s="27">
        <v>40298</v>
      </c>
      <c r="B173" s="28">
        <v>0.8125</v>
      </c>
      <c r="C173" s="27">
        <v>40299</v>
      </c>
      <c r="D173" s="28">
        <v>0.3263888888888889</v>
      </c>
      <c r="E173" s="3">
        <v>12.333333333333334</v>
      </c>
      <c r="F173" s="3">
        <v>0</v>
      </c>
      <c r="G173" s="52">
        <v>1</v>
      </c>
      <c r="H173" s="32"/>
      <c r="I173" s="32"/>
      <c r="J173" s="42">
        <v>1</v>
      </c>
      <c r="K173" s="52">
        <v>0</v>
      </c>
      <c r="L173" s="32"/>
      <c r="M173" s="32"/>
      <c r="N173" s="40"/>
      <c r="O173" s="52">
        <v>2</v>
      </c>
      <c r="P173" s="32">
        <v>0</v>
      </c>
      <c r="Q173" s="32">
        <v>0</v>
      </c>
      <c r="R173" s="72">
        <v>0</v>
      </c>
      <c r="S173" s="72">
        <v>0</v>
      </c>
      <c r="T173" s="32"/>
      <c r="U173" s="42">
        <v>2</v>
      </c>
      <c r="V173" s="1">
        <v>34</v>
      </c>
      <c r="W173" s="1">
        <v>0</v>
      </c>
      <c r="X173" s="52">
        <v>41</v>
      </c>
      <c r="Y173" s="40"/>
      <c r="Z173" s="52">
        <v>2</v>
      </c>
      <c r="AA173" s="32"/>
      <c r="AB173" s="32"/>
      <c r="AC173" s="32"/>
      <c r="AD173" s="42">
        <v>2</v>
      </c>
      <c r="AE173" s="52">
        <v>0</v>
      </c>
      <c r="AF173" s="40"/>
      <c r="AG173" s="52">
        <v>7</v>
      </c>
      <c r="AH173" s="42">
        <v>7</v>
      </c>
      <c r="AI173" s="56"/>
    </row>
    <row r="174" spans="1:45">
      <c r="A174" s="27">
        <v>40299</v>
      </c>
      <c r="B174" s="28">
        <v>0.3298611111111111</v>
      </c>
      <c r="C174" s="27">
        <v>40299</v>
      </c>
      <c r="D174" s="28">
        <v>0.80902777777777779</v>
      </c>
      <c r="E174" s="3">
        <v>11.5</v>
      </c>
      <c r="F174" s="3">
        <v>8.3333333333333329E-2</v>
      </c>
      <c r="G174" s="52">
        <v>0</v>
      </c>
      <c r="H174" s="32"/>
      <c r="I174" s="32"/>
      <c r="J174" s="40"/>
      <c r="K174" s="52">
        <v>0</v>
      </c>
      <c r="L174" s="32"/>
      <c r="M174" s="32"/>
      <c r="N174" s="40"/>
      <c r="O174" s="52">
        <v>0</v>
      </c>
      <c r="P174" s="32">
        <v>0</v>
      </c>
      <c r="Q174" s="32">
        <v>0</v>
      </c>
      <c r="R174" s="72">
        <v>0</v>
      </c>
      <c r="S174" s="72">
        <v>0</v>
      </c>
      <c r="T174" s="32"/>
      <c r="U174" s="40"/>
      <c r="V174" s="1">
        <v>1</v>
      </c>
      <c r="W174" s="1">
        <v>0</v>
      </c>
      <c r="X174" s="52">
        <v>1</v>
      </c>
      <c r="Y174" s="40"/>
      <c r="Z174" s="52">
        <v>0</v>
      </c>
      <c r="AA174" s="32"/>
      <c r="AB174" s="32"/>
      <c r="AC174" s="32"/>
      <c r="AD174" s="40"/>
      <c r="AE174" s="52">
        <v>0</v>
      </c>
      <c r="AF174" s="40"/>
      <c r="AG174" s="52">
        <v>0</v>
      </c>
      <c r="AH174" s="40"/>
      <c r="AI174" s="56"/>
    </row>
    <row r="175" spans="1:45">
      <c r="A175" s="27">
        <v>40299</v>
      </c>
      <c r="B175" s="28">
        <v>0.80902777777777779</v>
      </c>
      <c r="C175" s="27">
        <v>40300</v>
      </c>
      <c r="D175" s="28">
        <v>0.375</v>
      </c>
      <c r="E175" s="3">
        <v>13.583333333333334</v>
      </c>
      <c r="F175" s="3">
        <v>0</v>
      </c>
      <c r="G175" s="52">
        <v>0</v>
      </c>
      <c r="H175" s="32"/>
      <c r="I175" s="32"/>
      <c r="J175" s="40"/>
      <c r="K175" s="52">
        <v>2</v>
      </c>
      <c r="L175" s="32"/>
      <c r="M175" s="32"/>
      <c r="N175" s="42">
        <v>2</v>
      </c>
      <c r="O175" s="52">
        <v>7</v>
      </c>
      <c r="P175" s="32">
        <v>0</v>
      </c>
      <c r="Q175" s="32">
        <v>0</v>
      </c>
      <c r="R175" s="72">
        <v>0</v>
      </c>
      <c r="S175" s="72">
        <v>0</v>
      </c>
      <c r="T175" s="32"/>
      <c r="U175" s="42">
        <v>7</v>
      </c>
      <c r="V175" s="1">
        <v>0</v>
      </c>
      <c r="W175" s="1">
        <v>0</v>
      </c>
      <c r="X175" s="52">
        <v>11</v>
      </c>
      <c r="Y175" s="42">
        <v>1</v>
      </c>
      <c r="Z175" s="52">
        <v>5</v>
      </c>
      <c r="AA175" s="32"/>
      <c r="AB175" s="32"/>
      <c r="AC175" s="32"/>
      <c r="AD175" s="42">
        <v>5</v>
      </c>
      <c r="AE175" s="52">
        <v>0</v>
      </c>
      <c r="AF175" s="40"/>
      <c r="AG175" s="52">
        <v>2</v>
      </c>
      <c r="AH175" s="42">
        <v>2</v>
      </c>
      <c r="AI175" s="56"/>
    </row>
    <row r="176" spans="1:45">
      <c r="A176" s="27">
        <v>40300</v>
      </c>
      <c r="B176" s="28">
        <v>0.375</v>
      </c>
      <c r="C176" s="27">
        <v>40300</v>
      </c>
      <c r="D176" s="28">
        <v>0.8125</v>
      </c>
      <c r="E176" s="3">
        <v>10.5</v>
      </c>
      <c r="F176" s="3">
        <v>0</v>
      </c>
      <c r="G176" s="52">
        <v>0</v>
      </c>
      <c r="H176" s="32"/>
      <c r="I176" s="32"/>
      <c r="J176" s="40"/>
      <c r="K176" s="52">
        <v>0</v>
      </c>
      <c r="L176" s="32"/>
      <c r="M176" s="32"/>
      <c r="N176" s="40"/>
      <c r="O176" s="52">
        <v>0</v>
      </c>
      <c r="P176" s="32">
        <v>0</v>
      </c>
      <c r="Q176" s="32">
        <v>0</v>
      </c>
      <c r="R176" s="72">
        <v>0</v>
      </c>
      <c r="S176" s="72">
        <v>0</v>
      </c>
      <c r="T176" s="32"/>
      <c r="U176" s="40"/>
      <c r="V176" s="1">
        <v>0</v>
      </c>
      <c r="W176" s="1">
        <v>0</v>
      </c>
      <c r="X176" s="52">
        <v>0</v>
      </c>
      <c r="Y176" s="40"/>
      <c r="Z176" s="52">
        <v>1</v>
      </c>
      <c r="AA176" s="32"/>
      <c r="AB176" s="32"/>
      <c r="AC176" s="32"/>
      <c r="AD176" s="42">
        <v>1</v>
      </c>
      <c r="AE176" s="52">
        <v>0</v>
      </c>
      <c r="AF176" s="40"/>
      <c r="AG176" s="52">
        <v>0</v>
      </c>
      <c r="AH176" s="40"/>
      <c r="AI176" s="56"/>
    </row>
    <row r="177" spans="1:45">
      <c r="A177" s="27">
        <v>40300</v>
      </c>
      <c r="B177" s="28">
        <v>0.8125</v>
      </c>
      <c r="C177" s="27">
        <v>40301</v>
      </c>
      <c r="D177" s="28">
        <v>0.22916666666666666</v>
      </c>
      <c r="E177" s="3">
        <v>10</v>
      </c>
      <c r="F177" s="3">
        <v>0</v>
      </c>
      <c r="G177" s="52">
        <v>0</v>
      </c>
      <c r="H177" s="32"/>
      <c r="I177" s="32"/>
      <c r="J177" s="40"/>
      <c r="K177" s="52">
        <v>0</v>
      </c>
      <c r="L177" s="32"/>
      <c r="M177" s="32"/>
      <c r="N177" s="40"/>
      <c r="O177" s="52">
        <v>2</v>
      </c>
      <c r="P177" s="32">
        <v>0</v>
      </c>
      <c r="Q177" s="32">
        <v>0</v>
      </c>
      <c r="R177" s="72">
        <v>0</v>
      </c>
      <c r="S177" s="72">
        <v>0</v>
      </c>
      <c r="T177" s="32"/>
      <c r="U177" s="42">
        <v>2</v>
      </c>
      <c r="V177" s="1">
        <v>35</v>
      </c>
      <c r="W177" s="1">
        <v>0</v>
      </c>
      <c r="X177" s="52">
        <v>45</v>
      </c>
      <c r="Y177" s="40"/>
      <c r="Z177" s="52">
        <v>3</v>
      </c>
      <c r="AA177" s="32"/>
      <c r="AB177" s="32"/>
      <c r="AC177" s="32"/>
      <c r="AD177" s="42">
        <v>3</v>
      </c>
      <c r="AE177" s="52">
        <v>0</v>
      </c>
      <c r="AF177" s="40"/>
      <c r="AG177" s="52">
        <v>3</v>
      </c>
      <c r="AH177" s="42">
        <v>3</v>
      </c>
      <c r="AI177" s="56"/>
    </row>
    <row r="178" spans="1:45">
      <c r="A178" s="27">
        <v>40301</v>
      </c>
      <c r="B178" s="28">
        <v>0.22916666666666666</v>
      </c>
      <c r="C178" s="27">
        <v>40301</v>
      </c>
      <c r="D178" s="28">
        <v>0.78472222222222221</v>
      </c>
      <c r="E178" s="3">
        <v>13.333333333333334</v>
      </c>
      <c r="F178" s="3">
        <v>0</v>
      </c>
      <c r="G178" s="52">
        <v>0</v>
      </c>
      <c r="H178" s="32"/>
      <c r="I178" s="32"/>
      <c r="J178" s="40"/>
      <c r="K178" s="52">
        <v>0</v>
      </c>
      <c r="L178" s="32"/>
      <c r="M178" s="32"/>
      <c r="N178" s="40"/>
      <c r="O178" s="52">
        <v>0</v>
      </c>
      <c r="P178" s="32">
        <v>0</v>
      </c>
      <c r="Q178" s="32">
        <v>0</v>
      </c>
      <c r="R178" s="72">
        <v>0</v>
      </c>
      <c r="S178" s="72">
        <v>0</v>
      </c>
      <c r="T178" s="32"/>
      <c r="U178" s="40"/>
      <c r="V178" s="1">
        <v>6</v>
      </c>
      <c r="W178" s="1">
        <v>0</v>
      </c>
      <c r="X178" s="52">
        <v>1</v>
      </c>
      <c r="Y178" s="40"/>
      <c r="Z178" s="52">
        <v>0</v>
      </c>
      <c r="AA178" s="32"/>
      <c r="AB178" s="32"/>
      <c r="AC178" s="32"/>
      <c r="AD178" s="40"/>
      <c r="AE178" s="52">
        <v>0</v>
      </c>
      <c r="AF178" s="40"/>
      <c r="AG178" s="52">
        <v>0</v>
      </c>
      <c r="AH178" s="40"/>
      <c r="AI178" s="56"/>
    </row>
    <row r="179" spans="1:45">
      <c r="A179" s="27">
        <v>40301</v>
      </c>
      <c r="B179" s="28">
        <v>0.79166666666666663</v>
      </c>
      <c r="C179" s="27">
        <v>40302</v>
      </c>
      <c r="D179" s="28">
        <v>0.27430555555555552</v>
      </c>
      <c r="E179" s="3">
        <v>11.583333333333334</v>
      </c>
      <c r="F179" s="3">
        <v>0.16666666666666666</v>
      </c>
      <c r="G179" s="52">
        <v>0</v>
      </c>
      <c r="H179" s="32"/>
      <c r="I179" s="32"/>
      <c r="J179" s="40"/>
      <c r="K179" s="52">
        <v>1</v>
      </c>
      <c r="L179" s="32"/>
      <c r="M179" s="32"/>
      <c r="N179" s="42">
        <v>1</v>
      </c>
      <c r="O179" s="52">
        <v>4</v>
      </c>
      <c r="P179" s="32">
        <v>0</v>
      </c>
      <c r="Q179" s="32">
        <v>0</v>
      </c>
      <c r="R179" s="72">
        <v>0</v>
      </c>
      <c r="S179" s="72">
        <v>0</v>
      </c>
      <c r="T179" s="32"/>
      <c r="U179" s="42">
        <v>4</v>
      </c>
      <c r="V179" s="1">
        <v>24</v>
      </c>
      <c r="W179" s="1">
        <v>0</v>
      </c>
      <c r="X179" s="52">
        <v>17</v>
      </c>
      <c r="Y179" s="40"/>
      <c r="Z179" s="52">
        <v>8</v>
      </c>
      <c r="AA179" s="32"/>
      <c r="AB179" s="32"/>
      <c r="AC179" s="32"/>
      <c r="AD179" s="42">
        <v>8</v>
      </c>
      <c r="AE179" s="52">
        <v>0</v>
      </c>
      <c r="AF179" s="40"/>
      <c r="AG179" s="52">
        <v>0</v>
      </c>
      <c r="AH179" s="40"/>
      <c r="AI179" s="56"/>
    </row>
    <row r="180" spans="1:45">
      <c r="A180" s="27">
        <v>40302</v>
      </c>
      <c r="B180" s="28">
        <v>0.27777777777777779</v>
      </c>
      <c r="C180" s="27">
        <v>40302</v>
      </c>
      <c r="D180" s="28">
        <v>0.83333333333333337</v>
      </c>
      <c r="E180" s="3">
        <v>13.333333333333334</v>
      </c>
      <c r="F180" s="3">
        <v>8.3333333333333329E-2</v>
      </c>
      <c r="G180" s="52">
        <v>0</v>
      </c>
      <c r="H180" s="32"/>
      <c r="I180" s="32"/>
      <c r="J180" s="40"/>
      <c r="K180" s="52">
        <v>0</v>
      </c>
      <c r="L180" s="32"/>
      <c r="M180" s="32"/>
      <c r="N180" s="40"/>
      <c r="O180" s="52">
        <v>0</v>
      </c>
      <c r="P180" s="32">
        <v>0</v>
      </c>
      <c r="Q180" s="32">
        <v>0</v>
      </c>
      <c r="R180" s="72">
        <v>0</v>
      </c>
      <c r="S180" s="72">
        <v>0</v>
      </c>
      <c r="T180" s="32"/>
      <c r="U180" s="40"/>
      <c r="V180" s="1">
        <v>0</v>
      </c>
      <c r="W180" s="1">
        <v>0</v>
      </c>
      <c r="X180" s="52">
        <v>0</v>
      </c>
      <c r="Y180" s="40"/>
      <c r="Z180" s="52">
        <v>0</v>
      </c>
      <c r="AA180" s="32"/>
      <c r="AB180" s="32"/>
      <c r="AC180" s="32"/>
      <c r="AD180" s="40"/>
      <c r="AE180" s="52">
        <v>0</v>
      </c>
      <c r="AF180" s="40"/>
      <c r="AG180" s="52">
        <v>0</v>
      </c>
      <c r="AH180" s="40"/>
      <c r="AI180" s="56"/>
    </row>
    <row r="181" spans="1:45">
      <c r="A181" s="27">
        <v>40302</v>
      </c>
      <c r="B181" s="28">
        <v>0.83333333333333337</v>
      </c>
      <c r="C181" s="27">
        <v>40303</v>
      </c>
      <c r="D181" s="28">
        <v>0.3298611111111111</v>
      </c>
      <c r="E181" s="3">
        <v>11.916666666666666</v>
      </c>
      <c r="F181" s="3">
        <v>0</v>
      </c>
      <c r="G181" s="52">
        <v>1</v>
      </c>
      <c r="H181" s="32"/>
      <c r="I181" s="32"/>
      <c r="J181" s="42">
        <v>1</v>
      </c>
      <c r="K181" s="52">
        <v>6</v>
      </c>
      <c r="L181" s="32"/>
      <c r="M181" s="32"/>
      <c r="N181" s="42">
        <v>6</v>
      </c>
      <c r="O181" s="52">
        <v>6</v>
      </c>
      <c r="P181" s="32">
        <v>0</v>
      </c>
      <c r="Q181" s="32">
        <v>0</v>
      </c>
      <c r="R181" s="72">
        <v>0</v>
      </c>
      <c r="S181" s="72">
        <v>0</v>
      </c>
      <c r="T181" s="32"/>
      <c r="U181" s="42">
        <v>6</v>
      </c>
      <c r="V181" s="1">
        <v>18</v>
      </c>
      <c r="W181" s="1">
        <v>0</v>
      </c>
      <c r="X181" s="52">
        <v>3</v>
      </c>
      <c r="Y181" s="40"/>
      <c r="Z181" s="52">
        <v>0</v>
      </c>
      <c r="AA181" s="32"/>
      <c r="AB181" s="32"/>
      <c r="AC181" s="32"/>
      <c r="AD181" s="40"/>
      <c r="AE181" s="52">
        <v>0</v>
      </c>
      <c r="AF181" s="40"/>
      <c r="AG181" s="52">
        <v>4</v>
      </c>
      <c r="AH181" s="42">
        <v>4</v>
      </c>
      <c r="AI181" s="56"/>
      <c r="AL181" s="1">
        <v>1</v>
      </c>
    </row>
    <row r="182" spans="1:45">
      <c r="A182" s="27">
        <v>40303</v>
      </c>
      <c r="B182" s="28">
        <v>0.33333333333333331</v>
      </c>
      <c r="C182" s="27">
        <v>40303</v>
      </c>
      <c r="D182" s="28">
        <v>0.82986111111111116</v>
      </c>
      <c r="E182" s="3">
        <v>11.916666666666666</v>
      </c>
      <c r="F182" s="3">
        <v>8.3333333333333329E-2</v>
      </c>
      <c r="G182" s="52">
        <v>0</v>
      </c>
      <c r="H182" s="32"/>
      <c r="I182" s="32"/>
      <c r="J182" s="40"/>
      <c r="K182" s="52">
        <v>0</v>
      </c>
      <c r="L182" s="32"/>
      <c r="M182" s="32"/>
      <c r="N182" s="40"/>
      <c r="O182" s="52">
        <v>0</v>
      </c>
      <c r="P182" s="32">
        <v>0</v>
      </c>
      <c r="Q182" s="32">
        <v>0</v>
      </c>
      <c r="R182" s="72">
        <v>0</v>
      </c>
      <c r="S182" s="72">
        <v>0</v>
      </c>
      <c r="T182" s="32"/>
      <c r="U182" s="40"/>
      <c r="V182" s="1">
        <v>0</v>
      </c>
      <c r="W182" s="1">
        <v>0</v>
      </c>
      <c r="X182" s="52">
        <v>0</v>
      </c>
      <c r="Y182" s="40"/>
      <c r="Z182" s="52">
        <v>0</v>
      </c>
      <c r="AA182" s="32"/>
      <c r="AB182" s="32"/>
      <c r="AC182" s="32"/>
      <c r="AD182" s="40"/>
      <c r="AE182" s="52">
        <v>0</v>
      </c>
      <c r="AF182" s="40"/>
      <c r="AG182" s="52">
        <v>0</v>
      </c>
      <c r="AH182" s="40"/>
      <c r="AI182" s="56"/>
    </row>
    <row r="183" spans="1:45">
      <c r="A183" s="27">
        <v>40303</v>
      </c>
      <c r="B183" s="28">
        <v>0.82986111111111116</v>
      </c>
      <c r="C183" s="27">
        <v>40304</v>
      </c>
      <c r="D183" s="28">
        <v>0.35416666666666669</v>
      </c>
      <c r="E183" s="3">
        <v>12.583333333333334</v>
      </c>
      <c r="F183" s="3">
        <v>0</v>
      </c>
      <c r="G183" s="52">
        <v>0</v>
      </c>
      <c r="H183" s="32"/>
      <c r="I183" s="32"/>
      <c r="J183" s="40"/>
      <c r="K183" s="52">
        <v>1</v>
      </c>
      <c r="L183" s="32"/>
      <c r="M183" s="32"/>
      <c r="N183" s="42">
        <v>1</v>
      </c>
      <c r="O183" s="52">
        <v>8</v>
      </c>
      <c r="P183" s="32">
        <v>0</v>
      </c>
      <c r="Q183" s="32">
        <v>0</v>
      </c>
      <c r="R183" s="72">
        <v>0</v>
      </c>
      <c r="S183" s="72">
        <v>0</v>
      </c>
      <c r="T183" s="32"/>
      <c r="U183" s="42">
        <v>8</v>
      </c>
      <c r="V183" s="1">
        <v>39</v>
      </c>
      <c r="W183" s="1">
        <v>0</v>
      </c>
      <c r="X183" s="52">
        <v>1560</v>
      </c>
      <c r="Y183" s="42">
        <v>1530</v>
      </c>
      <c r="Z183" s="52">
        <v>2</v>
      </c>
      <c r="AA183" s="32"/>
      <c r="AB183" s="32"/>
      <c r="AC183" s="32"/>
      <c r="AD183" s="42">
        <v>2</v>
      </c>
      <c r="AE183" s="52">
        <v>0</v>
      </c>
      <c r="AF183" s="40"/>
      <c r="AG183" s="52">
        <v>10</v>
      </c>
      <c r="AH183" s="42">
        <v>10</v>
      </c>
      <c r="AI183" s="56"/>
    </row>
    <row r="184" spans="1:45">
      <c r="A184" s="27">
        <v>40304</v>
      </c>
      <c r="B184" s="28">
        <v>0.3576388888888889</v>
      </c>
      <c r="C184" s="27">
        <v>40304</v>
      </c>
      <c r="D184" s="28">
        <v>0.80555555555555547</v>
      </c>
      <c r="E184" s="3">
        <v>10.75</v>
      </c>
      <c r="F184" s="3">
        <v>8.3333333333333329E-2</v>
      </c>
      <c r="G184" s="52">
        <v>0</v>
      </c>
      <c r="H184" s="32"/>
      <c r="I184" s="32"/>
      <c r="J184" s="40"/>
      <c r="K184" s="52">
        <v>0</v>
      </c>
      <c r="L184" s="32"/>
      <c r="M184" s="32"/>
      <c r="N184" s="40"/>
      <c r="O184" s="52">
        <v>0</v>
      </c>
      <c r="P184" s="32">
        <v>0</v>
      </c>
      <c r="Q184" s="32">
        <v>0</v>
      </c>
      <c r="R184" s="72">
        <v>0</v>
      </c>
      <c r="S184" s="72">
        <v>0</v>
      </c>
      <c r="T184" s="32"/>
      <c r="U184" s="40"/>
      <c r="V184" s="1">
        <v>0</v>
      </c>
      <c r="W184" s="1">
        <v>0</v>
      </c>
      <c r="X184" s="52">
        <v>3</v>
      </c>
      <c r="Y184" s="42">
        <v>3</v>
      </c>
      <c r="Z184" s="52">
        <v>0</v>
      </c>
      <c r="AA184" s="32"/>
      <c r="AB184" s="32"/>
      <c r="AC184" s="32"/>
      <c r="AD184" s="40"/>
      <c r="AE184" s="52">
        <v>0</v>
      </c>
      <c r="AF184" s="40"/>
      <c r="AG184" s="52">
        <v>0</v>
      </c>
      <c r="AH184" s="40"/>
      <c r="AI184" s="56"/>
    </row>
    <row r="185" spans="1:45">
      <c r="A185" s="27">
        <v>40304</v>
      </c>
      <c r="B185" s="28">
        <v>0.80555555555555547</v>
      </c>
      <c r="C185" s="27">
        <v>40305</v>
      </c>
      <c r="D185" s="28">
        <v>0.30902777777777779</v>
      </c>
      <c r="E185" s="3">
        <v>12.083333333333334</v>
      </c>
      <c r="F185" s="3">
        <v>0</v>
      </c>
      <c r="G185" s="52">
        <v>2</v>
      </c>
      <c r="H185" s="32"/>
      <c r="I185" s="32"/>
      <c r="J185" s="42">
        <v>2</v>
      </c>
      <c r="K185" s="52">
        <v>1</v>
      </c>
      <c r="L185" s="32"/>
      <c r="M185" s="32"/>
      <c r="N185" s="42">
        <v>1</v>
      </c>
      <c r="O185" s="52">
        <v>10</v>
      </c>
      <c r="P185" s="32">
        <v>0</v>
      </c>
      <c r="Q185" s="32">
        <v>0</v>
      </c>
      <c r="R185" s="72">
        <v>0</v>
      </c>
      <c r="S185" s="72">
        <v>0</v>
      </c>
      <c r="T185" s="32"/>
      <c r="U185" s="42">
        <v>10</v>
      </c>
      <c r="V185" s="1">
        <v>43</v>
      </c>
      <c r="W185" s="1">
        <v>0</v>
      </c>
      <c r="X185" s="52">
        <v>184</v>
      </c>
      <c r="Y185" s="42">
        <v>169</v>
      </c>
      <c r="Z185" s="52">
        <v>6</v>
      </c>
      <c r="AA185" s="32"/>
      <c r="AB185" s="32"/>
      <c r="AC185" s="43">
        <v>1</v>
      </c>
      <c r="AD185" s="42">
        <v>5</v>
      </c>
      <c r="AE185" s="52">
        <v>1</v>
      </c>
      <c r="AF185" s="40"/>
      <c r="AG185" s="52">
        <v>17</v>
      </c>
      <c r="AH185" s="42">
        <v>17</v>
      </c>
      <c r="AI185" s="56"/>
    </row>
    <row r="186" spans="1:45">
      <c r="A186" s="27">
        <v>40305</v>
      </c>
      <c r="B186" s="28">
        <v>0.30902777777777779</v>
      </c>
      <c r="C186" s="27">
        <v>40305</v>
      </c>
      <c r="D186" s="28">
        <v>0.60416666666666663</v>
      </c>
      <c r="E186" s="3">
        <v>7.083333333333333</v>
      </c>
      <c r="F186" s="3">
        <v>0</v>
      </c>
      <c r="G186" s="52">
        <v>0</v>
      </c>
      <c r="H186" s="32"/>
      <c r="I186" s="32"/>
      <c r="J186" s="40"/>
      <c r="K186" s="52">
        <v>0</v>
      </c>
      <c r="L186" s="32"/>
      <c r="M186" s="32"/>
      <c r="N186" s="40"/>
      <c r="O186" s="52">
        <v>0</v>
      </c>
      <c r="P186" s="32">
        <v>0</v>
      </c>
      <c r="Q186" s="32">
        <v>0</v>
      </c>
      <c r="R186" s="72">
        <v>0</v>
      </c>
      <c r="S186" s="72">
        <v>0</v>
      </c>
      <c r="T186" s="32"/>
      <c r="U186" s="40"/>
      <c r="V186" s="1">
        <v>1</v>
      </c>
      <c r="W186" s="1">
        <v>0</v>
      </c>
      <c r="X186" s="52">
        <v>0</v>
      </c>
      <c r="Y186" s="40"/>
      <c r="Z186" s="52">
        <v>0</v>
      </c>
      <c r="AA186" s="32"/>
      <c r="AB186" s="32"/>
      <c r="AC186" s="32"/>
      <c r="AD186" s="40"/>
      <c r="AE186" s="52">
        <v>0</v>
      </c>
      <c r="AF186" s="40"/>
      <c r="AG186" s="52">
        <v>0</v>
      </c>
      <c r="AH186" s="40"/>
      <c r="AI186" s="56"/>
    </row>
    <row r="187" spans="1:45">
      <c r="A187" s="27">
        <v>40305</v>
      </c>
      <c r="B187" s="28">
        <v>0.60416666666666663</v>
      </c>
      <c r="C187" s="27">
        <v>40306</v>
      </c>
      <c r="D187" s="28">
        <v>0.34722222222222227</v>
      </c>
      <c r="E187" s="3">
        <v>17.833333333333332</v>
      </c>
      <c r="F187" s="3">
        <v>0</v>
      </c>
      <c r="G187" s="52">
        <v>0</v>
      </c>
      <c r="H187" s="32"/>
      <c r="I187" s="32"/>
      <c r="J187" s="40"/>
      <c r="K187" s="52">
        <v>1</v>
      </c>
      <c r="L187" s="32"/>
      <c r="M187" s="32"/>
      <c r="N187" s="42">
        <v>1</v>
      </c>
      <c r="O187" s="52">
        <v>10</v>
      </c>
      <c r="P187" s="32">
        <v>0</v>
      </c>
      <c r="Q187" s="32">
        <v>0</v>
      </c>
      <c r="R187" s="72">
        <v>0</v>
      </c>
      <c r="S187" s="72">
        <v>0</v>
      </c>
      <c r="T187" s="32"/>
      <c r="U187" s="42">
        <v>10</v>
      </c>
      <c r="V187" s="1">
        <v>22</v>
      </c>
      <c r="W187" s="1">
        <v>0</v>
      </c>
      <c r="X187" s="52">
        <v>29</v>
      </c>
      <c r="Y187" s="42">
        <v>20</v>
      </c>
      <c r="Z187" s="52">
        <v>11</v>
      </c>
      <c r="AA187" s="32"/>
      <c r="AB187" s="32"/>
      <c r="AC187" s="32"/>
      <c r="AD187" s="42">
        <v>11</v>
      </c>
      <c r="AE187" s="52">
        <v>0</v>
      </c>
      <c r="AF187" s="40"/>
      <c r="AG187" s="52">
        <v>3</v>
      </c>
      <c r="AH187" s="42">
        <v>3</v>
      </c>
      <c r="AI187" s="56"/>
    </row>
    <row r="188" spans="1:45">
      <c r="A188" s="27">
        <v>40306</v>
      </c>
      <c r="B188" s="28">
        <v>0.35416666666666669</v>
      </c>
      <c r="C188" s="27">
        <v>40307</v>
      </c>
      <c r="D188" s="28">
        <v>0.33680555555555558</v>
      </c>
      <c r="E188" s="3">
        <v>23.583333333333332</v>
      </c>
      <c r="F188" s="3">
        <v>0.16666666666666666</v>
      </c>
      <c r="G188" s="52">
        <v>0</v>
      </c>
      <c r="H188" s="32"/>
      <c r="I188" s="32"/>
      <c r="J188" s="40"/>
      <c r="K188" s="52">
        <v>0</v>
      </c>
      <c r="L188" s="32"/>
      <c r="M188" s="32"/>
      <c r="N188" s="40"/>
      <c r="O188" s="52">
        <v>7</v>
      </c>
      <c r="P188" s="32">
        <v>0</v>
      </c>
      <c r="Q188" s="32">
        <v>0</v>
      </c>
      <c r="R188" s="72">
        <v>0</v>
      </c>
      <c r="S188" s="72">
        <v>0</v>
      </c>
      <c r="T188" s="32"/>
      <c r="U188" s="42">
        <v>7</v>
      </c>
      <c r="V188" s="1">
        <v>16</v>
      </c>
      <c r="W188" s="1">
        <v>0</v>
      </c>
      <c r="X188" s="52">
        <v>3</v>
      </c>
      <c r="Y188" s="42">
        <v>1</v>
      </c>
      <c r="Z188" s="52">
        <v>19</v>
      </c>
      <c r="AA188" s="32"/>
      <c r="AB188" s="32"/>
      <c r="AC188" s="39">
        <v>1</v>
      </c>
      <c r="AD188" s="42">
        <v>18</v>
      </c>
      <c r="AE188" s="52">
        <v>1</v>
      </c>
      <c r="AF188" s="40"/>
      <c r="AG188" s="52">
        <v>6</v>
      </c>
      <c r="AH188" s="42">
        <v>6</v>
      </c>
      <c r="AI188" s="56"/>
    </row>
    <row r="189" spans="1:45">
      <c r="A189" s="27">
        <v>40307</v>
      </c>
      <c r="B189" s="28">
        <v>0.33680555555555558</v>
      </c>
      <c r="C189" s="27">
        <v>40307</v>
      </c>
      <c r="D189" s="28">
        <v>0.875</v>
      </c>
      <c r="E189" s="3">
        <v>12.916666666666666</v>
      </c>
      <c r="F189" s="3">
        <v>0</v>
      </c>
      <c r="G189" s="52">
        <v>0</v>
      </c>
      <c r="H189" s="32"/>
      <c r="I189" s="32"/>
      <c r="J189" s="40"/>
      <c r="K189" s="52">
        <v>0</v>
      </c>
      <c r="L189" s="32"/>
      <c r="M189" s="32"/>
      <c r="N189" s="40"/>
      <c r="O189" s="52">
        <v>0</v>
      </c>
      <c r="P189" s="32">
        <v>0</v>
      </c>
      <c r="Q189" s="32">
        <v>0</v>
      </c>
      <c r="R189" s="72">
        <v>0</v>
      </c>
      <c r="S189" s="72">
        <v>0</v>
      </c>
      <c r="T189" s="32"/>
      <c r="U189" s="40"/>
      <c r="V189" s="1">
        <v>0</v>
      </c>
      <c r="W189" s="1">
        <v>0</v>
      </c>
      <c r="X189" s="52">
        <v>0</v>
      </c>
      <c r="Y189" s="40"/>
      <c r="Z189" s="52">
        <v>0</v>
      </c>
      <c r="AA189" s="32"/>
      <c r="AB189" s="32"/>
      <c r="AC189" s="32"/>
      <c r="AD189" s="40"/>
      <c r="AE189" s="52">
        <v>0</v>
      </c>
      <c r="AF189" s="40"/>
      <c r="AG189" s="52">
        <v>0</v>
      </c>
      <c r="AH189" s="40"/>
      <c r="AI189" s="56"/>
    </row>
    <row r="190" spans="1:45">
      <c r="A190" s="27">
        <v>40307</v>
      </c>
      <c r="B190" s="28">
        <v>0.875</v>
      </c>
      <c r="C190" s="27">
        <v>40308</v>
      </c>
      <c r="D190" s="28">
        <v>0.31597222222222221</v>
      </c>
      <c r="E190" s="3">
        <v>10.583333333333334</v>
      </c>
      <c r="F190" s="3">
        <v>0</v>
      </c>
      <c r="G190" s="52">
        <v>1</v>
      </c>
      <c r="H190" s="32"/>
      <c r="I190" s="32"/>
      <c r="J190" s="42">
        <v>1</v>
      </c>
      <c r="K190" s="52">
        <v>0</v>
      </c>
      <c r="L190" s="32"/>
      <c r="M190" s="32"/>
      <c r="N190" s="40"/>
      <c r="O190" s="52">
        <v>4</v>
      </c>
      <c r="P190" s="32">
        <v>0</v>
      </c>
      <c r="Q190" s="32">
        <v>0</v>
      </c>
      <c r="R190" s="72">
        <v>0</v>
      </c>
      <c r="S190" s="72">
        <v>0</v>
      </c>
      <c r="T190" s="39">
        <v>1</v>
      </c>
      <c r="U190" s="42">
        <v>3</v>
      </c>
      <c r="V190" s="1">
        <v>0</v>
      </c>
      <c r="W190" s="1">
        <v>0</v>
      </c>
      <c r="X190" s="52">
        <v>0</v>
      </c>
      <c r="Y190" s="40"/>
      <c r="Z190" s="52">
        <v>23</v>
      </c>
      <c r="AA190" s="32"/>
      <c r="AB190" s="32"/>
      <c r="AC190" s="32"/>
      <c r="AD190" s="42">
        <v>23</v>
      </c>
      <c r="AE190" s="52">
        <v>1</v>
      </c>
      <c r="AF190" s="40"/>
      <c r="AG190" s="52">
        <v>3</v>
      </c>
      <c r="AH190" s="42">
        <v>3</v>
      </c>
      <c r="AI190" s="56"/>
      <c r="AS190" s="1">
        <v>1</v>
      </c>
    </row>
    <row r="191" spans="1:45">
      <c r="A191" s="27">
        <v>40308</v>
      </c>
      <c r="B191" s="28">
        <v>0.31597222222222221</v>
      </c>
      <c r="C191" s="27">
        <v>40308</v>
      </c>
      <c r="D191" s="28">
        <v>0.79861111111111116</v>
      </c>
      <c r="E191" s="3">
        <v>11.583333333333334</v>
      </c>
      <c r="F191" s="3">
        <v>0</v>
      </c>
      <c r="G191" s="52">
        <v>0</v>
      </c>
      <c r="H191" s="32"/>
      <c r="I191" s="32"/>
      <c r="J191" s="40"/>
      <c r="K191" s="52">
        <v>0</v>
      </c>
      <c r="L191" s="32"/>
      <c r="M191" s="32"/>
      <c r="N191" s="40"/>
      <c r="O191" s="52">
        <v>0</v>
      </c>
      <c r="P191" s="32">
        <v>0</v>
      </c>
      <c r="Q191" s="32">
        <v>0</v>
      </c>
      <c r="R191" s="72">
        <v>0</v>
      </c>
      <c r="S191" s="72">
        <v>0</v>
      </c>
      <c r="T191" s="32"/>
      <c r="U191" s="40"/>
      <c r="V191" s="1">
        <v>0</v>
      </c>
      <c r="W191" s="1">
        <v>0</v>
      </c>
      <c r="X191" s="52">
        <v>0</v>
      </c>
      <c r="Y191" s="40"/>
      <c r="Z191" s="52">
        <v>0</v>
      </c>
      <c r="AA191" s="32"/>
      <c r="AB191" s="32"/>
      <c r="AC191" s="32"/>
      <c r="AD191" s="40"/>
      <c r="AE191" s="52">
        <v>0</v>
      </c>
      <c r="AF191" s="40"/>
      <c r="AG191" s="52">
        <v>0</v>
      </c>
      <c r="AH191" s="40"/>
      <c r="AI191" s="56"/>
    </row>
    <row r="192" spans="1:45">
      <c r="A192" s="27">
        <v>40308</v>
      </c>
      <c r="B192" s="28">
        <v>0.79861111111111116</v>
      </c>
      <c r="C192" s="27">
        <v>40309</v>
      </c>
      <c r="D192" s="28">
        <v>0.30902777777777779</v>
      </c>
      <c r="E192" s="3">
        <v>12.25</v>
      </c>
      <c r="F192" s="3">
        <v>0</v>
      </c>
      <c r="G192" s="52">
        <v>2</v>
      </c>
      <c r="H192" s="32"/>
      <c r="I192" s="32"/>
      <c r="J192" s="42">
        <v>2</v>
      </c>
      <c r="K192" s="52">
        <v>2</v>
      </c>
      <c r="L192" s="32"/>
      <c r="M192" s="32"/>
      <c r="N192" s="42">
        <v>2</v>
      </c>
      <c r="O192" s="52">
        <v>11</v>
      </c>
      <c r="P192" s="32">
        <v>0</v>
      </c>
      <c r="Q192" s="32">
        <v>0</v>
      </c>
      <c r="R192" s="72">
        <v>0</v>
      </c>
      <c r="S192" s="72">
        <v>0</v>
      </c>
      <c r="T192" s="39">
        <v>1</v>
      </c>
      <c r="U192" s="42">
        <v>10</v>
      </c>
      <c r="V192" s="1">
        <v>6</v>
      </c>
      <c r="W192" s="1">
        <v>0</v>
      </c>
      <c r="X192" s="52">
        <v>0</v>
      </c>
      <c r="Y192" s="40"/>
      <c r="Z192" s="52">
        <v>9</v>
      </c>
      <c r="AA192" s="32"/>
      <c r="AB192" s="32"/>
      <c r="AC192" s="39">
        <v>1</v>
      </c>
      <c r="AD192" s="42">
        <v>8</v>
      </c>
      <c r="AE192" s="52">
        <v>4</v>
      </c>
      <c r="AF192" s="40"/>
      <c r="AG192" s="52">
        <v>47</v>
      </c>
      <c r="AH192" s="42">
        <v>47</v>
      </c>
      <c r="AI192" s="56"/>
    </row>
    <row r="193" spans="1:45">
      <c r="A193" s="27">
        <v>40309</v>
      </c>
      <c r="B193" s="28">
        <v>0.3125</v>
      </c>
      <c r="C193" s="27">
        <v>40309</v>
      </c>
      <c r="D193" s="28">
        <v>0.84722222222222221</v>
      </c>
      <c r="E193" s="3">
        <v>12.833333333333334</v>
      </c>
      <c r="F193" s="3">
        <v>8.3333333333333329E-2</v>
      </c>
      <c r="G193" s="52">
        <v>0</v>
      </c>
      <c r="H193" s="32"/>
      <c r="I193" s="32"/>
      <c r="J193" s="40"/>
      <c r="K193" s="52">
        <v>0</v>
      </c>
      <c r="L193" s="32"/>
      <c r="M193" s="32"/>
      <c r="N193" s="40"/>
      <c r="O193" s="52">
        <v>0</v>
      </c>
      <c r="P193" s="32">
        <v>0</v>
      </c>
      <c r="Q193" s="32">
        <v>0</v>
      </c>
      <c r="R193" s="72">
        <v>0</v>
      </c>
      <c r="S193" s="72">
        <v>0</v>
      </c>
      <c r="T193" s="32"/>
      <c r="U193" s="40"/>
      <c r="V193" s="1">
        <v>1</v>
      </c>
      <c r="W193" s="1">
        <v>0</v>
      </c>
      <c r="X193" s="52">
        <v>1</v>
      </c>
      <c r="Y193" s="40"/>
      <c r="Z193" s="52">
        <v>0</v>
      </c>
      <c r="AA193" s="32"/>
      <c r="AB193" s="32"/>
      <c r="AC193" s="32"/>
      <c r="AD193" s="40"/>
      <c r="AE193" s="52">
        <v>0</v>
      </c>
      <c r="AF193" s="40"/>
      <c r="AG193" s="52">
        <v>0</v>
      </c>
      <c r="AH193" s="40"/>
      <c r="AI193" s="56"/>
    </row>
    <row r="194" spans="1:45">
      <c r="A194" s="27">
        <v>40309</v>
      </c>
      <c r="B194" s="28">
        <v>0.84722222222222221</v>
      </c>
      <c r="C194" s="27">
        <v>40310</v>
      </c>
      <c r="D194" s="28">
        <v>0.31944444444444448</v>
      </c>
      <c r="E194" s="3">
        <v>11.333333333333334</v>
      </c>
      <c r="F194" s="3">
        <v>0</v>
      </c>
      <c r="G194" s="52">
        <v>0</v>
      </c>
      <c r="H194" s="32"/>
      <c r="I194" s="32"/>
      <c r="J194" s="40"/>
      <c r="K194" s="52">
        <v>3</v>
      </c>
      <c r="L194" s="32"/>
      <c r="M194" s="32"/>
      <c r="N194" s="42">
        <v>3</v>
      </c>
      <c r="O194" s="52">
        <v>7</v>
      </c>
      <c r="P194" s="32">
        <v>0</v>
      </c>
      <c r="Q194" s="32">
        <v>0</v>
      </c>
      <c r="R194" s="72">
        <v>0</v>
      </c>
      <c r="S194" s="72">
        <v>0</v>
      </c>
      <c r="T194" s="39">
        <v>1</v>
      </c>
      <c r="U194" s="42">
        <v>6</v>
      </c>
      <c r="V194" s="1">
        <v>6</v>
      </c>
      <c r="W194" s="1">
        <v>0</v>
      </c>
      <c r="X194" s="52">
        <v>0</v>
      </c>
      <c r="Y194" s="40"/>
      <c r="Z194" s="52">
        <v>22</v>
      </c>
      <c r="AA194" s="32"/>
      <c r="AB194" s="32"/>
      <c r="AC194" s="32"/>
      <c r="AD194" s="42">
        <v>22</v>
      </c>
      <c r="AE194" s="52">
        <v>1</v>
      </c>
      <c r="AF194" s="40"/>
      <c r="AG194" s="52">
        <v>19</v>
      </c>
      <c r="AH194" s="42">
        <v>19</v>
      </c>
      <c r="AI194" s="57">
        <v>1</v>
      </c>
    </row>
    <row r="195" spans="1:45">
      <c r="A195" s="27">
        <v>40310</v>
      </c>
      <c r="B195" s="28">
        <v>0.32291666666666669</v>
      </c>
      <c r="C195" s="27">
        <v>40310</v>
      </c>
      <c r="D195" s="28">
        <v>0.88541666666666663</v>
      </c>
      <c r="E195" s="3">
        <v>13.5</v>
      </c>
      <c r="F195" s="3">
        <v>8.3333333333333329E-2</v>
      </c>
      <c r="G195" s="52">
        <v>0</v>
      </c>
      <c r="H195" s="32"/>
      <c r="I195" s="32"/>
      <c r="J195" s="40"/>
      <c r="K195" s="52">
        <v>0</v>
      </c>
      <c r="L195" s="32"/>
      <c r="M195" s="32"/>
      <c r="N195" s="40"/>
      <c r="O195" s="52">
        <v>0</v>
      </c>
      <c r="P195" s="32">
        <v>0</v>
      </c>
      <c r="Q195" s="32">
        <v>0</v>
      </c>
      <c r="R195" s="72">
        <v>0</v>
      </c>
      <c r="S195" s="72">
        <v>0</v>
      </c>
      <c r="T195" s="32"/>
      <c r="U195" s="40"/>
      <c r="V195" s="1">
        <v>0</v>
      </c>
      <c r="W195" s="1">
        <v>0</v>
      </c>
      <c r="X195" s="52">
        <v>0</v>
      </c>
      <c r="Y195" s="40"/>
      <c r="Z195" s="52">
        <v>0</v>
      </c>
      <c r="AA195" s="32"/>
      <c r="AB195" s="32"/>
      <c r="AC195" s="32"/>
      <c r="AD195" s="40"/>
      <c r="AE195" s="52">
        <v>0</v>
      </c>
      <c r="AF195" s="40"/>
      <c r="AG195" s="52">
        <v>1</v>
      </c>
      <c r="AH195" s="42">
        <v>1</v>
      </c>
      <c r="AI195" s="56"/>
    </row>
    <row r="196" spans="1:45">
      <c r="A196" s="27">
        <v>40310</v>
      </c>
      <c r="B196" s="28">
        <v>0.88541666666666663</v>
      </c>
      <c r="C196" s="27">
        <v>40311</v>
      </c>
      <c r="D196" s="28">
        <v>0.2986111111111111</v>
      </c>
      <c r="E196" s="3">
        <v>9.9166666666666661</v>
      </c>
      <c r="F196" s="3">
        <v>0</v>
      </c>
      <c r="G196" s="52">
        <v>0</v>
      </c>
      <c r="H196" s="32"/>
      <c r="I196" s="32"/>
      <c r="J196" s="40"/>
      <c r="K196" s="52">
        <v>0</v>
      </c>
      <c r="L196" s="32"/>
      <c r="M196" s="32"/>
      <c r="N196" s="40"/>
      <c r="O196" s="52">
        <v>10</v>
      </c>
      <c r="P196" s="32">
        <v>0</v>
      </c>
      <c r="Q196" s="32">
        <v>0</v>
      </c>
      <c r="R196" s="72">
        <v>0</v>
      </c>
      <c r="S196" s="72">
        <v>0</v>
      </c>
      <c r="T196" s="39">
        <v>1</v>
      </c>
      <c r="U196" s="42">
        <v>9</v>
      </c>
      <c r="V196" s="1">
        <v>4</v>
      </c>
      <c r="W196" s="1">
        <v>0</v>
      </c>
      <c r="X196" s="52">
        <v>0</v>
      </c>
      <c r="Y196" s="40"/>
      <c r="Z196" s="52">
        <v>9</v>
      </c>
      <c r="AA196" s="32"/>
      <c r="AB196" s="32"/>
      <c r="AC196" s="39">
        <v>2</v>
      </c>
      <c r="AD196" s="42">
        <v>7</v>
      </c>
      <c r="AE196" s="52">
        <v>2</v>
      </c>
      <c r="AF196" s="40"/>
      <c r="AG196" s="52">
        <v>18</v>
      </c>
      <c r="AH196" s="42">
        <v>18</v>
      </c>
      <c r="AI196" s="56"/>
    </row>
    <row r="197" spans="1:45">
      <c r="A197" s="27">
        <v>40311</v>
      </c>
      <c r="B197" s="28">
        <v>0.30208333333333331</v>
      </c>
      <c r="C197" s="27">
        <v>40311</v>
      </c>
      <c r="D197" s="28">
        <v>0.67361111111111116</v>
      </c>
      <c r="E197" s="3">
        <v>8.9166666666666661</v>
      </c>
      <c r="F197" s="3">
        <v>8.3333333333333329E-2</v>
      </c>
      <c r="G197" s="52">
        <v>0</v>
      </c>
      <c r="H197" s="32"/>
      <c r="I197" s="32"/>
      <c r="J197" s="40"/>
      <c r="K197" s="52">
        <v>0</v>
      </c>
      <c r="L197" s="32"/>
      <c r="M197" s="32"/>
      <c r="N197" s="40"/>
      <c r="O197" s="52">
        <v>0</v>
      </c>
      <c r="P197" s="32">
        <v>0</v>
      </c>
      <c r="Q197" s="32">
        <v>0</v>
      </c>
      <c r="R197" s="72">
        <v>0</v>
      </c>
      <c r="S197" s="72">
        <v>0</v>
      </c>
      <c r="T197" s="32"/>
      <c r="U197" s="40"/>
      <c r="V197" s="1">
        <v>1</v>
      </c>
      <c r="W197" s="1">
        <v>0</v>
      </c>
      <c r="X197" s="52">
        <v>0</v>
      </c>
      <c r="Y197" s="40"/>
      <c r="Z197" s="52">
        <v>0</v>
      </c>
      <c r="AA197" s="32"/>
      <c r="AB197" s="32"/>
      <c r="AC197" s="32"/>
      <c r="AD197" s="40"/>
      <c r="AE197" s="52">
        <v>0</v>
      </c>
      <c r="AF197" s="40"/>
      <c r="AG197" s="52">
        <v>0</v>
      </c>
      <c r="AH197" s="40"/>
      <c r="AI197" s="56"/>
    </row>
    <row r="198" spans="1:45">
      <c r="A198" s="27">
        <v>40311</v>
      </c>
      <c r="B198" s="28">
        <v>0.67361111111111116</v>
      </c>
      <c r="C198" s="27">
        <v>40312</v>
      </c>
      <c r="D198" s="28">
        <v>0.36805555555555558</v>
      </c>
      <c r="E198" s="3">
        <v>16.666666666666668</v>
      </c>
      <c r="F198" s="3">
        <v>0</v>
      </c>
      <c r="G198" s="52">
        <v>1</v>
      </c>
      <c r="H198" s="32"/>
      <c r="I198" s="32"/>
      <c r="J198" s="42">
        <v>1</v>
      </c>
      <c r="K198" s="52">
        <v>1</v>
      </c>
      <c r="L198" s="32"/>
      <c r="M198" s="32"/>
      <c r="N198" s="42">
        <v>1</v>
      </c>
      <c r="O198" s="52">
        <v>16</v>
      </c>
      <c r="P198" s="32">
        <v>0</v>
      </c>
      <c r="Q198" s="32">
        <v>0</v>
      </c>
      <c r="R198" s="72">
        <v>0</v>
      </c>
      <c r="S198" s="72">
        <v>0</v>
      </c>
      <c r="T198" s="39"/>
      <c r="U198" s="42">
        <v>16</v>
      </c>
      <c r="V198" s="1">
        <v>4</v>
      </c>
      <c r="W198" s="1">
        <v>0</v>
      </c>
      <c r="X198" s="52">
        <v>0</v>
      </c>
      <c r="Y198" s="40"/>
      <c r="Z198" s="52">
        <v>12</v>
      </c>
      <c r="AA198" s="32"/>
      <c r="AB198" s="32"/>
      <c r="AC198" s="39">
        <v>1</v>
      </c>
      <c r="AD198" s="42">
        <v>11</v>
      </c>
      <c r="AE198" s="52">
        <v>2</v>
      </c>
      <c r="AF198" s="40"/>
      <c r="AG198" s="52">
        <v>15</v>
      </c>
      <c r="AH198" s="42">
        <v>15</v>
      </c>
      <c r="AI198" s="56"/>
      <c r="AS198" s="1">
        <v>1</v>
      </c>
    </row>
    <row r="199" spans="1:45">
      <c r="A199" s="27">
        <v>40312</v>
      </c>
      <c r="B199" s="28">
        <v>0.36805555555555558</v>
      </c>
      <c r="C199" s="27">
        <v>40312</v>
      </c>
      <c r="D199" s="28">
        <v>0.65625</v>
      </c>
      <c r="E199" s="3">
        <v>6.916666666666667</v>
      </c>
      <c r="F199" s="3">
        <v>0</v>
      </c>
      <c r="G199" s="52">
        <v>0</v>
      </c>
      <c r="H199" s="32"/>
      <c r="I199" s="32"/>
      <c r="J199" s="40"/>
      <c r="K199" s="52">
        <v>0</v>
      </c>
      <c r="L199" s="32"/>
      <c r="M199" s="32"/>
      <c r="N199" s="40"/>
      <c r="O199" s="52">
        <v>0</v>
      </c>
      <c r="P199" s="32">
        <v>0</v>
      </c>
      <c r="Q199" s="32">
        <v>0</v>
      </c>
      <c r="R199" s="72">
        <v>0</v>
      </c>
      <c r="S199" s="72">
        <v>0</v>
      </c>
      <c r="T199" s="32"/>
      <c r="U199" s="40"/>
      <c r="V199" s="1">
        <v>0</v>
      </c>
      <c r="W199" s="1">
        <v>0</v>
      </c>
      <c r="X199" s="52">
        <v>1</v>
      </c>
      <c r="Y199" s="40"/>
      <c r="Z199" s="52">
        <v>0</v>
      </c>
      <c r="AA199" s="32"/>
      <c r="AB199" s="32"/>
      <c r="AC199" s="32"/>
      <c r="AD199" s="40"/>
      <c r="AE199" s="52">
        <v>0</v>
      </c>
      <c r="AF199" s="40"/>
      <c r="AG199" s="52">
        <v>0</v>
      </c>
      <c r="AH199" s="40"/>
      <c r="AI199" s="56"/>
    </row>
    <row r="200" spans="1:45">
      <c r="A200" s="27">
        <v>40312</v>
      </c>
      <c r="B200" s="28">
        <v>0.65625</v>
      </c>
      <c r="C200" s="27">
        <v>40313</v>
      </c>
      <c r="D200" s="28">
        <v>0.32291666666666669</v>
      </c>
      <c r="E200" s="3">
        <v>16</v>
      </c>
      <c r="F200" s="3">
        <v>0</v>
      </c>
      <c r="G200" s="52">
        <v>1</v>
      </c>
      <c r="H200" s="32"/>
      <c r="I200" s="32"/>
      <c r="J200" s="42">
        <v>1</v>
      </c>
      <c r="K200" s="52">
        <v>1</v>
      </c>
      <c r="L200" s="32"/>
      <c r="M200" s="32"/>
      <c r="N200" s="42">
        <v>1</v>
      </c>
      <c r="O200" s="52">
        <v>25</v>
      </c>
      <c r="P200" s="32">
        <v>0</v>
      </c>
      <c r="Q200" s="32">
        <v>0</v>
      </c>
      <c r="R200" s="72">
        <v>0</v>
      </c>
      <c r="S200" s="72">
        <v>0</v>
      </c>
      <c r="T200" s="32"/>
      <c r="U200" s="42">
        <v>25</v>
      </c>
      <c r="V200" s="1">
        <v>3</v>
      </c>
      <c r="W200" s="1">
        <v>0</v>
      </c>
      <c r="X200" s="52">
        <v>3</v>
      </c>
      <c r="Y200" s="40"/>
      <c r="Z200" s="52">
        <v>11</v>
      </c>
      <c r="AA200" s="32"/>
      <c r="AB200" s="32"/>
      <c r="AC200" s="39">
        <v>2</v>
      </c>
      <c r="AD200" s="42">
        <v>9</v>
      </c>
      <c r="AE200" s="52">
        <v>0</v>
      </c>
      <c r="AF200" s="40"/>
      <c r="AG200" s="52">
        <v>30</v>
      </c>
      <c r="AH200" s="42">
        <v>30</v>
      </c>
      <c r="AI200" s="56"/>
    </row>
    <row r="201" spans="1:45">
      <c r="A201" s="27">
        <v>40313</v>
      </c>
      <c r="B201" s="28">
        <v>0.32291666666666669</v>
      </c>
      <c r="C201" s="27">
        <v>40313</v>
      </c>
      <c r="D201" s="28">
        <v>0.86111111111111116</v>
      </c>
      <c r="E201" s="3">
        <v>12.916666666666666</v>
      </c>
      <c r="F201" s="3">
        <v>0</v>
      </c>
      <c r="G201" s="52">
        <v>0</v>
      </c>
      <c r="H201" s="32"/>
      <c r="I201" s="32"/>
      <c r="J201" s="40"/>
      <c r="K201" s="52">
        <v>0</v>
      </c>
      <c r="L201" s="32"/>
      <c r="M201" s="32"/>
      <c r="N201" s="40"/>
      <c r="O201" s="52">
        <v>0</v>
      </c>
      <c r="P201" s="32">
        <v>0</v>
      </c>
      <c r="Q201" s="32">
        <v>0</v>
      </c>
      <c r="R201" s="72">
        <v>0</v>
      </c>
      <c r="S201" s="72">
        <v>0</v>
      </c>
      <c r="T201" s="32"/>
      <c r="U201" s="40"/>
      <c r="V201" s="1">
        <v>2</v>
      </c>
      <c r="W201" s="1">
        <v>0</v>
      </c>
      <c r="X201" s="52">
        <v>2</v>
      </c>
      <c r="Y201" s="40"/>
      <c r="Z201" s="52">
        <v>0</v>
      </c>
      <c r="AA201" s="32"/>
      <c r="AB201" s="32"/>
      <c r="AC201" s="32"/>
      <c r="AD201" s="40"/>
      <c r="AE201" s="52">
        <v>0</v>
      </c>
      <c r="AF201" s="40"/>
      <c r="AG201" s="52">
        <v>0</v>
      </c>
      <c r="AH201" s="40"/>
      <c r="AI201" s="56"/>
    </row>
    <row r="202" spans="1:45">
      <c r="A202" s="27">
        <v>40313</v>
      </c>
      <c r="B202" s="28">
        <v>0.86111111111111116</v>
      </c>
      <c r="C202" s="27">
        <v>40314</v>
      </c>
      <c r="D202" s="28">
        <v>0.31597222222222221</v>
      </c>
      <c r="E202" s="3">
        <v>10.916666666666666</v>
      </c>
      <c r="F202" s="3">
        <v>0</v>
      </c>
      <c r="G202" s="52">
        <v>1</v>
      </c>
      <c r="H202" s="32"/>
      <c r="I202" s="32"/>
      <c r="J202" s="42">
        <v>1</v>
      </c>
      <c r="K202" s="52">
        <v>0</v>
      </c>
      <c r="L202" s="32"/>
      <c r="M202" s="32"/>
      <c r="N202" s="40"/>
      <c r="O202" s="52">
        <v>31</v>
      </c>
      <c r="P202" s="32">
        <v>0</v>
      </c>
      <c r="Q202" s="32">
        <v>0</v>
      </c>
      <c r="R202" s="72">
        <v>0</v>
      </c>
      <c r="S202" s="72">
        <v>0</v>
      </c>
      <c r="T202" s="39">
        <v>1</v>
      </c>
      <c r="U202" s="42">
        <v>30</v>
      </c>
      <c r="V202" s="1">
        <v>0</v>
      </c>
      <c r="W202" s="1">
        <v>0</v>
      </c>
      <c r="X202" s="52">
        <v>0</v>
      </c>
      <c r="Y202" s="40"/>
      <c r="Z202" s="52">
        <v>8</v>
      </c>
      <c r="AA202" s="32"/>
      <c r="AB202" s="32"/>
      <c r="AC202" s="39">
        <v>1</v>
      </c>
      <c r="AD202" s="42">
        <v>7</v>
      </c>
      <c r="AE202" s="52">
        <v>0</v>
      </c>
      <c r="AF202" s="40"/>
      <c r="AG202" s="52">
        <v>15</v>
      </c>
      <c r="AH202" s="42">
        <v>15</v>
      </c>
      <c r="AI202" s="57">
        <v>1</v>
      </c>
    </row>
    <row r="203" spans="1:45">
      <c r="A203" s="27">
        <v>40314</v>
      </c>
      <c r="B203" s="28">
        <v>0.31944444444444448</v>
      </c>
      <c r="C203" s="27">
        <v>40314</v>
      </c>
      <c r="D203" s="28">
        <v>0.89583333333333337</v>
      </c>
      <c r="E203" s="3">
        <v>13.833333333333334</v>
      </c>
      <c r="F203" s="3">
        <v>8.3333333333333329E-2</v>
      </c>
      <c r="G203" s="52">
        <v>0</v>
      </c>
      <c r="H203" s="32"/>
      <c r="I203" s="32"/>
      <c r="J203" s="40"/>
      <c r="K203" s="52">
        <v>0</v>
      </c>
      <c r="L203" s="32"/>
      <c r="M203" s="32"/>
      <c r="N203" s="40"/>
      <c r="O203" s="52">
        <v>1</v>
      </c>
      <c r="P203" s="32">
        <v>0</v>
      </c>
      <c r="Q203" s="32">
        <v>0</v>
      </c>
      <c r="R203" s="72">
        <v>0</v>
      </c>
      <c r="S203" s="72">
        <v>0</v>
      </c>
      <c r="T203" s="32"/>
      <c r="U203" s="42">
        <v>1</v>
      </c>
      <c r="V203" s="1">
        <v>3</v>
      </c>
      <c r="W203" s="1">
        <v>0</v>
      </c>
      <c r="X203" s="52">
        <v>1</v>
      </c>
      <c r="Y203" s="42">
        <v>1</v>
      </c>
      <c r="Z203" s="52">
        <v>2</v>
      </c>
      <c r="AA203" s="32"/>
      <c r="AB203" s="32"/>
      <c r="AC203" s="32"/>
      <c r="AD203" s="42">
        <v>2</v>
      </c>
      <c r="AE203" s="52">
        <v>0</v>
      </c>
      <c r="AF203" s="40"/>
      <c r="AG203" s="52">
        <v>0</v>
      </c>
      <c r="AH203" s="40"/>
      <c r="AI203" s="56"/>
    </row>
    <row r="204" spans="1:45">
      <c r="A204" s="27">
        <v>40314</v>
      </c>
      <c r="B204" s="28">
        <v>0.89583333333333337</v>
      </c>
      <c r="C204" s="27">
        <v>40315</v>
      </c>
      <c r="D204" s="28">
        <v>0.30902777777777779</v>
      </c>
      <c r="E204" s="3">
        <v>9.9166666666666661</v>
      </c>
      <c r="F204" s="3">
        <v>0</v>
      </c>
      <c r="G204" s="52">
        <v>0</v>
      </c>
      <c r="H204" s="32"/>
      <c r="I204" s="32"/>
      <c r="J204" s="40"/>
      <c r="K204" s="52">
        <v>2</v>
      </c>
      <c r="L204" s="32"/>
      <c r="M204" s="32"/>
      <c r="N204" s="42">
        <v>2</v>
      </c>
      <c r="O204" s="52">
        <v>38</v>
      </c>
      <c r="P204" s="32">
        <v>0</v>
      </c>
      <c r="Q204" s="32">
        <v>0</v>
      </c>
      <c r="R204" s="72">
        <v>0</v>
      </c>
      <c r="S204" s="72">
        <v>0</v>
      </c>
      <c r="T204" s="39">
        <v>1</v>
      </c>
      <c r="U204" s="42">
        <v>37</v>
      </c>
      <c r="V204" s="1">
        <v>2</v>
      </c>
      <c r="W204" s="1">
        <v>0</v>
      </c>
      <c r="X204" s="52">
        <v>0</v>
      </c>
      <c r="Y204" s="40"/>
      <c r="Z204" s="52">
        <v>9</v>
      </c>
      <c r="AA204" s="32"/>
      <c r="AB204" s="32"/>
      <c r="AC204" s="39">
        <v>1</v>
      </c>
      <c r="AD204" s="42">
        <v>8</v>
      </c>
      <c r="AE204" s="52">
        <v>0</v>
      </c>
      <c r="AF204" s="40"/>
      <c r="AG204" s="52">
        <v>16</v>
      </c>
      <c r="AH204" s="42">
        <v>16</v>
      </c>
      <c r="AI204" s="56"/>
    </row>
    <row r="205" spans="1:45">
      <c r="A205" s="27">
        <v>40315</v>
      </c>
      <c r="B205" s="28">
        <v>0.3125</v>
      </c>
      <c r="C205" s="27">
        <v>40315</v>
      </c>
      <c r="D205" s="28">
        <v>0.83333333333333337</v>
      </c>
      <c r="E205" s="3">
        <v>12.5</v>
      </c>
      <c r="F205" s="3">
        <v>8.3333333333333329E-2</v>
      </c>
      <c r="G205" s="52">
        <v>2</v>
      </c>
      <c r="H205" s="32"/>
      <c r="I205" s="32"/>
      <c r="J205" s="42">
        <v>2</v>
      </c>
      <c r="K205" s="52">
        <v>0</v>
      </c>
      <c r="L205" s="32"/>
      <c r="M205" s="32"/>
      <c r="N205" s="40"/>
      <c r="O205" s="52">
        <v>0</v>
      </c>
      <c r="P205" s="32">
        <v>0</v>
      </c>
      <c r="Q205" s="32">
        <v>0</v>
      </c>
      <c r="R205" s="72">
        <v>0</v>
      </c>
      <c r="S205" s="72">
        <v>0</v>
      </c>
      <c r="T205" s="32"/>
      <c r="U205" s="40"/>
      <c r="V205" s="1">
        <v>1</v>
      </c>
      <c r="W205" s="1">
        <v>0</v>
      </c>
      <c r="X205" s="52">
        <v>0</v>
      </c>
      <c r="Y205" s="40"/>
      <c r="Z205" s="52">
        <v>1</v>
      </c>
      <c r="AA205" s="32"/>
      <c r="AB205" s="32"/>
      <c r="AC205" s="32"/>
      <c r="AD205" s="42">
        <v>1</v>
      </c>
      <c r="AE205" s="52">
        <v>0</v>
      </c>
      <c r="AF205" s="40"/>
      <c r="AG205" s="52">
        <v>0</v>
      </c>
      <c r="AH205" s="40"/>
      <c r="AI205" s="56"/>
    </row>
    <row r="206" spans="1:45">
      <c r="A206" s="27">
        <v>40315</v>
      </c>
      <c r="B206" s="28">
        <v>0.83333333333333337</v>
      </c>
      <c r="C206" s="27">
        <v>40316</v>
      </c>
      <c r="D206" s="28">
        <v>0.3125</v>
      </c>
      <c r="E206" s="3">
        <v>11.5</v>
      </c>
      <c r="F206" s="3">
        <v>0</v>
      </c>
      <c r="G206" s="52">
        <v>3</v>
      </c>
      <c r="H206" s="32"/>
      <c r="I206" s="32"/>
      <c r="J206" s="42">
        <v>3</v>
      </c>
      <c r="K206" s="52">
        <v>1</v>
      </c>
      <c r="L206" s="32"/>
      <c r="M206" s="32"/>
      <c r="N206" s="42">
        <v>1</v>
      </c>
      <c r="O206" s="52">
        <v>20</v>
      </c>
      <c r="P206" s="32">
        <v>0</v>
      </c>
      <c r="Q206" s="32">
        <v>0</v>
      </c>
      <c r="R206" s="72">
        <v>0</v>
      </c>
      <c r="S206" s="72">
        <v>0</v>
      </c>
      <c r="T206" s="39">
        <v>1</v>
      </c>
      <c r="U206" s="42">
        <v>19</v>
      </c>
      <c r="V206" s="1">
        <v>2</v>
      </c>
      <c r="W206" s="1">
        <v>0</v>
      </c>
      <c r="X206" s="52">
        <v>0</v>
      </c>
      <c r="Y206" s="40"/>
      <c r="Z206" s="52">
        <v>7</v>
      </c>
      <c r="AA206" s="32"/>
      <c r="AB206" s="32"/>
      <c r="AC206" s="39">
        <v>3</v>
      </c>
      <c r="AD206" s="42">
        <v>4</v>
      </c>
      <c r="AE206" s="52">
        <v>3</v>
      </c>
      <c r="AF206" s="40"/>
      <c r="AG206" s="52">
        <v>9</v>
      </c>
      <c r="AH206" s="42">
        <v>9</v>
      </c>
      <c r="AI206" s="56"/>
    </row>
    <row r="207" spans="1:45">
      <c r="A207" s="27">
        <v>40316</v>
      </c>
      <c r="B207" s="28">
        <v>0.32291666666666669</v>
      </c>
      <c r="C207" s="27">
        <v>40316</v>
      </c>
      <c r="D207" s="28">
        <v>0.85416666666666663</v>
      </c>
      <c r="E207" s="3">
        <v>12.75</v>
      </c>
      <c r="F207" s="3">
        <v>0.25</v>
      </c>
      <c r="G207" s="52">
        <v>1</v>
      </c>
      <c r="H207" s="32"/>
      <c r="I207" s="32"/>
      <c r="J207" s="42">
        <v>1</v>
      </c>
      <c r="K207" s="52">
        <v>0</v>
      </c>
      <c r="L207" s="32"/>
      <c r="M207" s="32"/>
      <c r="N207" s="40"/>
      <c r="O207" s="52">
        <v>0</v>
      </c>
      <c r="P207" s="32">
        <v>0</v>
      </c>
      <c r="Q207" s="32">
        <v>0</v>
      </c>
      <c r="R207" s="72">
        <v>0</v>
      </c>
      <c r="S207" s="72">
        <v>0</v>
      </c>
      <c r="T207" s="32"/>
      <c r="U207" s="40"/>
      <c r="V207" s="1">
        <v>0</v>
      </c>
      <c r="W207" s="1">
        <v>0</v>
      </c>
      <c r="X207" s="52">
        <v>2</v>
      </c>
      <c r="Y207" s="42">
        <v>2</v>
      </c>
      <c r="Z207" s="52">
        <v>0</v>
      </c>
      <c r="AA207" s="32"/>
      <c r="AB207" s="32"/>
      <c r="AC207" s="32"/>
      <c r="AD207" s="40"/>
      <c r="AE207" s="52">
        <v>0</v>
      </c>
      <c r="AF207" s="40"/>
      <c r="AG207" s="52">
        <v>0</v>
      </c>
      <c r="AH207" s="40"/>
      <c r="AI207" s="56"/>
    </row>
    <row r="208" spans="1:45">
      <c r="A208" s="27">
        <v>40316</v>
      </c>
      <c r="B208" s="28">
        <v>0.85416666666666663</v>
      </c>
      <c r="C208" s="27">
        <v>40317</v>
      </c>
      <c r="D208" s="28">
        <v>0.32291666666666669</v>
      </c>
      <c r="E208" s="3">
        <v>11.25</v>
      </c>
      <c r="F208" s="3">
        <v>0</v>
      </c>
      <c r="G208" s="52">
        <v>3</v>
      </c>
      <c r="H208" s="32"/>
      <c r="I208" s="32"/>
      <c r="J208" s="42">
        <v>3</v>
      </c>
      <c r="K208" s="52">
        <v>0</v>
      </c>
      <c r="L208" s="32"/>
      <c r="M208" s="32"/>
      <c r="N208" s="40"/>
      <c r="O208" s="52">
        <v>20</v>
      </c>
      <c r="P208" s="32">
        <v>0</v>
      </c>
      <c r="Q208" s="32">
        <v>0</v>
      </c>
      <c r="R208" s="72">
        <v>0</v>
      </c>
      <c r="S208" s="72">
        <v>0</v>
      </c>
      <c r="T208" s="39">
        <v>2</v>
      </c>
      <c r="U208" s="42">
        <v>18</v>
      </c>
      <c r="V208" s="1">
        <v>3</v>
      </c>
      <c r="W208" s="1">
        <v>0</v>
      </c>
      <c r="X208" s="52">
        <v>0</v>
      </c>
      <c r="Y208" s="40"/>
      <c r="Z208" s="52">
        <v>4</v>
      </c>
      <c r="AA208" s="32"/>
      <c r="AB208" s="32"/>
      <c r="AC208" s="32"/>
      <c r="AD208" s="42">
        <v>4</v>
      </c>
      <c r="AE208" s="52">
        <v>8</v>
      </c>
      <c r="AF208" s="40"/>
      <c r="AG208" s="52">
        <v>8</v>
      </c>
      <c r="AH208" s="42">
        <v>8</v>
      </c>
      <c r="AI208" s="56"/>
    </row>
    <row r="209" spans="1:35">
      <c r="A209" s="27">
        <v>40317</v>
      </c>
      <c r="B209" s="28">
        <v>0.3263888888888889</v>
      </c>
      <c r="C209" s="27">
        <v>40317</v>
      </c>
      <c r="D209" s="28">
        <v>0.75694444444444453</v>
      </c>
      <c r="E209" s="3">
        <v>10.333333333333334</v>
      </c>
      <c r="F209" s="3">
        <v>8.3333333333333329E-2</v>
      </c>
      <c r="G209" s="52">
        <v>1</v>
      </c>
      <c r="H209" s="32"/>
      <c r="I209" s="32"/>
      <c r="J209" s="42">
        <v>1</v>
      </c>
      <c r="K209" s="52">
        <v>0</v>
      </c>
      <c r="L209" s="32"/>
      <c r="M209" s="32"/>
      <c r="N209" s="40"/>
      <c r="O209" s="52">
        <v>0</v>
      </c>
      <c r="P209" s="32">
        <v>0</v>
      </c>
      <c r="Q209" s="32">
        <v>0</v>
      </c>
      <c r="R209" s="72">
        <v>0</v>
      </c>
      <c r="S209" s="72">
        <v>0</v>
      </c>
      <c r="T209" s="32"/>
      <c r="U209" s="40"/>
      <c r="V209" s="1">
        <v>0</v>
      </c>
      <c r="W209" s="1">
        <v>0</v>
      </c>
      <c r="X209" s="52">
        <v>0</v>
      </c>
      <c r="Y209" s="40"/>
      <c r="Z209" s="52">
        <v>0</v>
      </c>
      <c r="AA209" s="32"/>
      <c r="AB209" s="32"/>
      <c r="AC209" s="32"/>
      <c r="AD209" s="40"/>
      <c r="AE209" s="52">
        <v>0</v>
      </c>
      <c r="AF209" s="40"/>
      <c r="AG209" s="52">
        <v>0</v>
      </c>
      <c r="AH209" s="40"/>
      <c r="AI209" s="56"/>
    </row>
    <row r="210" spans="1:35">
      <c r="A210" s="27">
        <v>40317</v>
      </c>
      <c r="B210" s="28">
        <v>0.75694444444444453</v>
      </c>
      <c r="C210" s="27">
        <v>40317</v>
      </c>
      <c r="D210" s="28">
        <v>0.98611111111111116</v>
      </c>
      <c r="E210" s="3">
        <v>5.5</v>
      </c>
      <c r="F210" s="3">
        <v>0</v>
      </c>
      <c r="G210" s="52">
        <v>1</v>
      </c>
      <c r="H210" s="32"/>
      <c r="I210" s="32"/>
      <c r="J210" s="42">
        <v>1</v>
      </c>
      <c r="K210" s="52">
        <v>0</v>
      </c>
      <c r="L210" s="32"/>
      <c r="M210" s="32"/>
      <c r="N210" s="40"/>
      <c r="O210" s="52">
        <v>22</v>
      </c>
      <c r="P210" s="39">
        <v>15</v>
      </c>
      <c r="Q210" s="32">
        <v>0</v>
      </c>
      <c r="R210" s="72">
        <v>0</v>
      </c>
      <c r="S210" s="72">
        <v>0</v>
      </c>
      <c r="T210" s="39">
        <v>1</v>
      </c>
      <c r="U210" s="42">
        <v>6</v>
      </c>
      <c r="V210" s="1">
        <v>3</v>
      </c>
      <c r="W210" s="1">
        <v>0</v>
      </c>
      <c r="X210" s="52">
        <v>0</v>
      </c>
      <c r="Y210" s="40"/>
      <c r="Z210" s="52">
        <v>15</v>
      </c>
      <c r="AA210" s="39">
        <v>2</v>
      </c>
      <c r="AB210" s="32"/>
      <c r="AC210" s="32"/>
      <c r="AD210" s="42">
        <v>13</v>
      </c>
      <c r="AE210" s="52">
        <v>0</v>
      </c>
      <c r="AF210" s="40"/>
      <c r="AG210" s="52">
        <v>4</v>
      </c>
      <c r="AH210" s="40"/>
      <c r="AI210" s="56"/>
    </row>
    <row r="211" spans="1:35">
      <c r="A211" s="27">
        <v>40317</v>
      </c>
      <c r="B211" s="28">
        <v>0.98611111111111116</v>
      </c>
      <c r="C211" s="27">
        <v>40318</v>
      </c>
      <c r="D211" s="28">
        <v>0.30555555555555552</v>
      </c>
      <c r="E211" s="3">
        <v>7.666666666666667</v>
      </c>
      <c r="F211" s="3">
        <v>0</v>
      </c>
      <c r="G211" s="52">
        <v>9</v>
      </c>
      <c r="H211" s="32"/>
      <c r="I211" s="32"/>
      <c r="J211" s="42">
        <v>9</v>
      </c>
      <c r="K211" s="52">
        <v>1</v>
      </c>
      <c r="L211" s="32"/>
      <c r="M211" s="32"/>
      <c r="N211" s="42">
        <v>1</v>
      </c>
      <c r="O211" s="52">
        <v>929</v>
      </c>
      <c r="P211" s="39">
        <v>818</v>
      </c>
      <c r="Q211" s="39">
        <v>54</v>
      </c>
      <c r="R211" s="39">
        <v>2</v>
      </c>
      <c r="S211" s="72">
        <v>0</v>
      </c>
      <c r="T211" s="32"/>
      <c r="U211" s="42">
        <v>55</v>
      </c>
      <c r="V211" s="1">
        <v>1</v>
      </c>
      <c r="W211" s="1">
        <v>0</v>
      </c>
      <c r="X211" s="52">
        <v>0</v>
      </c>
      <c r="Y211" s="40"/>
      <c r="Z211" s="52">
        <v>20</v>
      </c>
      <c r="AA211" s="39">
        <v>6</v>
      </c>
      <c r="AB211" s="32"/>
      <c r="AC211" s="32"/>
      <c r="AD211" s="42">
        <v>14</v>
      </c>
      <c r="AE211" s="52">
        <v>0</v>
      </c>
      <c r="AF211" s="40"/>
      <c r="AG211" s="52">
        <v>3</v>
      </c>
      <c r="AH211" s="42">
        <v>3</v>
      </c>
      <c r="AI211" s="56"/>
    </row>
    <row r="212" spans="1:35">
      <c r="A212" s="27">
        <v>40318</v>
      </c>
      <c r="B212" s="28">
        <v>0.3125</v>
      </c>
      <c r="C212" s="27">
        <v>40318</v>
      </c>
      <c r="D212" s="28">
        <v>0.89583333333333337</v>
      </c>
      <c r="E212" s="3">
        <v>14</v>
      </c>
      <c r="F212" s="3">
        <v>0.16666666666666666</v>
      </c>
      <c r="G212" s="52">
        <v>8</v>
      </c>
      <c r="H212" s="32"/>
      <c r="I212" s="32"/>
      <c r="J212" s="42">
        <v>8</v>
      </c>
      <c r="K212" s="52">
        <v>1</v>
      </c>
      <c r="L212" s="32"/>
      <c r="M212" s="32"/>
      <c r="N212" s="42">
        <v>1</v>
      </c>
      <c r="O212" s="52">
        <v>89</v>
      </c>
      <c r="P212" s="39">
        <v>80</v>
      </c>
      <c r="Q212" s="39">
        <v>6</v>
      </c>
      <c r="R212" s="73">
        <v>0</v>
      </c>
      <c r="S212" s="32"/>
      <c r="T212" s="32"/>
      <c r="U212" s="42">
        <v>3</v>
      </c>
      <c r="V212" s="1">
        <v>0</v>
      </c>
      <c r="W212" s="1">
        <v>0</v>
      </c>
      <c r="X212" s="52">
        <v>0</v>
      </c>
      <c r="Y212" s="40"/>
      <c r="Z212" s="52">
        <v>2</v>
      </c>
      <c r="AA212" s="32"/>
      <c r="AB212" s="32"/>
      <c r="AC212" s="32"/>
      <c r="AD212" s="42">
        <v>2</v>
      </c>
      <c r="AE212" s="52">
        <v>0</v>
      </c>
      <c r="AF212" s="40"/>
      <c r="AG212" s="52">
        <v>1</v>
      </c>
      <c r="AH212" s="42">
        <v>1</v>
      </c>
      <c r="AI212" s="56"/>
    </row>
    <row r="213" spans="1:35">
      <c r="A213" s="27">
        <v>40318</v>
      </c>
      <c r="B213" s="28">
        <v>0.91666666666666663</v>
      </c>
      <c r="C213" s="27">
        <v>40318</v>
      </c>
      <c r="D213" s="28">
        <v>0.92708333333333337</v>
      </c>
      <c r="E213" s="3">
        <v>0.25</v>
      </c>
      <c r="F213" s="3">
        <v>0.5</v>
      </c>
      <c r="G213" s="52">
        <v>0</v>
      </c>
      <c r="H213" s="32"/>
      <c r="I213" s="32"/>
      <c r="J213" s="40"/>
      <c r="K213" s="52">
        <v>0</v>
      </c>
      <c r="L213" s="32"/>
      <c r="M213" s="32"/>
      <c r="N213" s="40"/>
      <c r="O213" s="52">
        <v>823</v>
      </c>
      <c r="P213" s="39">
        <v>740</v>
      </c>
      <c r="Q213" s="39">
        <v>50</v>
      </c>
      <c r="R213" s="73">
        <v>0</v>
      </c>
      <c r="S213" s="32"/>
      <c r="T213" s="32"/>
      <c r="U213" s="42">
        <v>33</v>
      </c>
      <c r="V213" s="1">
        <v>0</v>
      </c>
      <c r="W213" s="1">
        <v>0</v>
      </c>
      <c r="X213" s="52">
        <v>0</v>
      </c>
      <c r="Y213" s="40"/>
      <c r="Z213" s="52">
        <v>3</v>
      </c>
      <c r="AA213" s="39">
        <v>1</v>
      </c>
      <c r="AB213" s="32"/>
      <c r="AC213" s="32"/>
      <c r="AD213" s="42">
        <v>2</v>
      </c>
      <c r="AE213" s="52">
        <v>0</v>
      </c>
      <c r="AF213" s="40"/>
      <c r="AG213" s="52">
        <v>2</v>
      </c>
      <c r="AH213" s="42">
        <v>2</v>
      </c>
      <c r="AI213" s="56"/>
    </row>
    <row r="214" spans="1:35">
      <c r="A214" s="27">
        <v>40318</v>
      </c>
      <c r="B214" s="28">
        <v>0.97916666666666663</v>
      </c>
      <c r="C214" s="27">
        <v>40318</v>
      </c>
      <c r="D214" s="28">
        <v>0.98611111111111116</v>
      </c>
      <c r="E214" s="3">
        <v>0.16666666666666666</v>
      </c>
      <c r="F214" s="3">
        <v>1.25</v>
      </c>
      <c r="G214" s="52">
        <v>1</v>
      </c>
      <c r="H214" s="32"/>
      <c r="I214" s="32"/>
      <c r="J214" s="42">
        <v>1</v>
      </c>
      <c r="K214" s="52">
        <v>1</v>
      </c>
      <c r="L214" s="32"/>
      <c r="M214" s="32"/>
      <c r="N214" s="42">
        <v>1</v>
      </c>
      <c r="O214" s="52">
        <v>604</v>
      </c>
      <c r="P214" s="39">
        <v>520</v>
      </c>
      <c r="Q214" s="39">
        <v>40</v>
      </c>
      <c r="R214" s="73">
        <v>0</v>
      </c>
      <c r="S214" s="32"/>
      <c r="T214" s="32"/>
      <c r="U214" s="42">
        <v>44</v>
      </c>
      <c r="V214" s="1">
        <v>0</v>
      </c>
      <c r="W214" s="1">
        <v>0</v>
      </c>
      <c r="X214" s="52">
        <v>0</v>
      </c>
      <c r="Y214" s="40"/>
      <c r="Z214" s="52">
        <v>2</v>
      </c>
      <c r="AA214" s="39">
        <v>1</v>
      </c>
      <c r="AB214" s="32"/>
      <c r="AC214" s="32"/>
      <c r="AD214" s="42">
        <v>1</v>
      </c>
      <c r="AE214" s="52">
        <v>0</v>
      </c>
      <c r="AF214" s="40"/>
      <c r="AG214" s="52">
        <v>0</v>
      </c>
      <c r="AH214" s="40"/>
      <c r="AI214" s="56"/>
    </row>
    <row r="215" spans="1:35">
      <c r="A215" s="27">
        <v>40319</v>
      </c>
      <c r="B215" s="28">
        <v>2.0833333333333332E-2</v>
      </c>
      <c r="C215" s="27">
        <v>40319</v>
      </c>
      <c r="D215" s="28">
        <v>2.4305555555555556E-2</v>
      </c>
      <c r="E215" s="3">
        <v>8.3333333333333329E-2</v>
      </c>
      <c r="F215" s="3">
        <v>0.83333333333333337</v>
      </c>
      <c r="G215" s="52">
        <v>0</v>
      </c>
      <c r="H215" s="32"/>
      <c r="I215" s="32"/>
      <c r="J215" s="40"/>
      <c r="K215" s="52">
        <v>0</v>
      </c>
      <c r="L215" s="32"/>
      <c r="M215" s="32"/>
      <c r="N215" s="40"/>
      <c r="O215" s="52">
        <v>243</v>
      </c>
      <c r="P215" s="39">
        <v>204</v>
      </c>
      <c r="Q215" s="39">
        <v>14</v>
      </c>
      <c r="R215" s="73">
        <v>0</v>
      </c>
      <c r="S215" s="32"/>
      <c r="T215" s="32"/>
      <c r="U215" s="42">
        <v>25</v>
      </c>
      <c r="V215" s="1">
        <v>0</v>
      </c>
      <c r="W215" s="1">
        <v>0</v>
      </c>
      <c r="X215" s="52">
        <v>0</v>
      </c>
      <c r="Y215" s="40"/>
      <c r="Z215" s="52">
        <v>0</v>
      </c>
      <c r="AA215" s="32"/>
      <c r="AB215" s="32"/>
      <c r="AC215" s="32"/>
      <c r="AD215" s="40"/>
      <c r="AE215" s="52">
        <v>0</v>
      </c>
      <c r="AF215" s="40"/>
      <c r="AG215" s="52">
        <v>0</v>
      </c>
      <c r="AH215" s="40"/>
      <c r="AI215" s="56"/>
    </row>
    <row r="216" spans="1:35">
      <c r="A216" s="27">
        <v>40319</v>
      </c>
      <c r="B216" s="28">
        <v>4.1666666666666664E-2</v>
      </c>
      <c r="C216" s="27">
        <v>40319</v>
      </c>
      <c r="D216" s="28">
        <v>4.5138888888888888E-2</v>
      </c>
      <c r="E216" s="3">
        <v>8.3333333333333329E-2</v>
      </c>
      <c r="F216" s="3">
        <v>0.41666666666666669</v>
      </c>
      <c r="G216" s="52">
        <v>0</v>
      </c>
      <c r="H216" s="32"/>
      <c r="I216" s="32"/>
      <c r="J216" s="40"/>
      <c r="K216" s="52">
        <v>0</v>
      </c>
      <c r="L216" s="32"/>
      <c r="M216" s="32"/>
      <c r="N216" s="40"/>
      <c r="O216" s="52">
        <v>182</v>
      </c>
      <c r="P216" s="39">
        <v>162</v>
      </c>
      <c r="Q216" s="39">
        <v>7</v>
      </c>
      <c r="R216" s="73">
        <v>0</v>
      </c>
      <c r="S216" s="32"/>
      <c r="T216" s="32"/>
      <c r="U216" s="42">
        <v>13</v>
      </c>
      <c r="V216" s="1">
        <v>0</v>
      </c>
      <c r="W216" s="1">
        <v>0</v>
      </c>
      <c r="X216" s="52">
        <v>0</v>
      </c>
      <c r="Y216" s="40"/>
      <c r="Z216" s="52">
        <v>0</v>
      </c>
      <c r="AA216" s="32"/>
      <c r="AB216" s="32"/>
      <c r="AC216" s="32"/>
      <c r="AD216" s="40"/>
      <c r="AE216" s="52">
        <v>0</v>
      </c>
      <c r="AF216" s="40"/>
      <c r="AG216" s="52">
        <v>0</v>
      </c>
      <c r="AH216" s="40"/>
      <c r="AI216" s="56"/>
    </row>
    <row r="217" spans="1:35">
      <c r="A217" s="27">
        <v>40319</v>
      </c>
      <c r="B217" s="28">
        <v>8.3333333333333329E-2</v>
      </c>
      <c r="C217" s="27">
        <v>40319</v>
      </c>
      <c r="D217" s="28">
        <v>9.375E-2</v>
      </c>
      <c r="E217" s="3">
        <v>0.25</v>
      </c>
      <c r="F217" s="3">
        <v>0.91666666666666663</v>
      </c>
      <c r="G217" s="52">
        <v>0</v>
      </c>
      <c r="H217" s="32"/>
      <c r="I217" s="32"/>
      <c r="J217" s="40"/>
      <c r="K217" s="52">
        <v>0</v>
      </c>
      <c r="L217" s="32"/>
      <c r="M217" s="32"/>
      <c r="N217" s="40"/>
      <c r="O217" s="52">
        <v>148</v>
      </c>
      <c r="P217" s="39">
        <v>140</v>
      </c>
      <c r="Q217" s="39">
        <v>2</v>
      </c>
      <c r="R217" s="73">
        <v>0</v>
      </c>
      <c r="S217" s="32"/>
      <c r="T217" s="32"/>
      <c r="U217" s="42">
        <v>6</v>
      </c>
      <c r="V217" s="1">
        <v>0</v>
      </c>
      <c r="W217" s="1">
        <v>0</v>
      </c>
      <c r="X217" s="52">
        <v>0</v>
      </c>
      <c r="Y217" s="40"/>
      <c r="Z217" s="52">
        <v>2</v>
      </c>
      <c r="AA217" s="39">
        <v>2</v>
      </c>
      <c r="AB217" s="32"/>
      <c r="AC217" s="32"/>
      <c r="AD217" s="40"/>
      <c r="AE217" s="52">
        <v>0</v>
      </c>
      <c r="AF217" s="40"/>
      <c r="AG217" s="52">
        <v>0</v>
      </c>
      <c r="AH217" s="40"/>
      <c r="AI217" s="56"/>
    </row>
    <row r="218" spans="1:35">
      <c r="A218" s="27">
        <v>40319</v>
      </c>
      <c r="B218" s="28">
        <v>0.125</v>
      </c>
      <c r="C218" s="27">
        <v>40319</v>
      </c>
      <c r="D218" s="28">
        <v>0.20833333333333334</v>
      </c>
      <c r="E218" s="3">
        <v>2</v>
      </c>
      <c r="F218" s="3">
        <v>0.75</v>
      </c>
      <c r="G218" s="52">
        <v>2</v>
      </c>
      <c r="H218" s="32"/>
      <c r="I218" s="32"/>
      <c r="J218" s="42">
        <v>2</v>
      </c>
      <c r="K218" s="52">
        <v>0</v>
      </c>
      <c r="L218" s="32"/>
      <c r="M218" s="32"/>
      <c r="N218" s="40"/>
      <c r="O218" s="52">
        <v>621</v>
      </c>
      <c r="P218" s="39">
        <v>540</v>
      </c>
      <c r="Q218" s="39">
        <v>46</v>
      </c>
      <c r="R218" s="73">
        <v>0</v>
      </c>
      <c r="S218" s="32"/>
      <c r="T218" s="32"/>
      <c r="U218" s="42">
        <v>35</v>
      </c>
      <c r="V218" s="1">
        <v>0</v>
      </c>
      <c r="W218" s="1">
        <v>0</v>
      </c>
      <c r="X218" s="52">
        <v>0</v>
      </c>
      <c r="Y218" s="40"/>
      <c r="Z218" s="52">
        <v>4</v>
      </c>
      <c r="AA218" s="39">
        <v>2</v>
      </c>
      <c r="AB218" s="32"/>
      <c r="AC218" s="32"/>
      <c r="AD218" s="42">
        <v>2</v>
      </c>
      <c r="AE218" s="52">
        <v>0</v>
      </c>
      <c r="AF218" s="40"/>
      <c r="AG218" s="52">
        <v>2</v>
      </c>
      <c r="AH218" s="42">
        <v>2</v>
      </c>
      <c r="AI218" s="56"/>
    </row>
    <row r="219" spans="1:35">
      <c r="A219" s="27">
        <v>40319</v>
      </c>
      <c r="B219" s="28">
        <v>0.21875</v>
      </c>
      <c r="C219" s="27">
        <v>40319</v>
      </c>
      <c r="D219" s="28">
        <v>0.88194444444444453</v>
      </c>
      <c r="E219" s="3">
        <v>15.916666666666666</v>
      </c>
      <c r="F219" s="3">
        <v>0.25</v>
      </c>
      <c r="G219" s="52">
        <v>14</v>
      </c>
      <c r="H219" s="32"/>
      <c r="I219" s="32"/>
      <c r="J219" s="42">
        <v>14</v>
      </c>
      <c r="K219" s="52">
        <v>0</v>
      </c>
      <c r="L219" s="32"/>
      <c r="M219" s="32"/>
      <c r="N219" s="40"/>
      <c r="O219" s="52">
        <v>38</v>
      </c>
      <c r="P219" s="39">
        <v>30</v>
      </c>
      <c r="Q219" s="39">
        <v>5</v>
      </c>
      <c r="R219" s="73">
        <v>0</v>
      </c>
      <c r="S219" s="32"/>
      <c r="T219" s="32"/>
      <c r="U219" s="42">
        <v>3</v>
      </c>
      <c r="V219" s="1">
        <v>0</v>
      </c>
      <c r="W219" s="1">
        <v>0</v>
      </c>
      <c r="X219" s="52">
        <v>0</v>
      </c>
      <c r="Y219" s="40"/>
      <c r="Z219" s="52">
        <v>3</v>
      </c>
      <c r="AA219" s="39">
        <v>1</v>
      </c>
      <c r="AB219" s="32"/>
      <c r="AC219" s="32"/>
      <c r="AD219" s="42">
        <v>2</v>
      </c>
      <c r="AE219" s="52">
        <v>1</v>
      </c>
      <c r="AF219" s="40"/>
      <c r="AG219" s="52">
        <v>0</v>
      </c>
      <c r="AH219" s="40"/>
      <c r="AI219" s="56"/>
    </row>
    <row r="220" spans="1:35">
      <c r="A220" s="27">
        <v>40319</v>
      </c>
      <c r="B220" s="28">
        <v>0.91666666666666663</v>
      </c>
      <c r="C220" s="27">
        <v>40319</v>
      </c>
      <c r="D220" s="28">
        <v>0.92361111111111116</v>
      </c>
      <c r="E220" s="3">
        <v>0.16666666666666666</v>
      </c>
      <c r="F220" s="3">
        <v>0.83333333333333337</v>
      </c>
      <c r="G220" s="52">
        <v>3</v>
      </c>
      <c r="H220" s="32"/>
      <c r="I220" s="32"/>
      <c r="J220" s="42">
        <v>3</v>
      </c>
      <c r="K220" s="52">
        <v>0</v>
      </c>
      <c r="L220" s="32"/>
      <c r="M220" s="32"/>
      <c r="N220" s="40"/>
      <c r="O220" s="52">
        <v>150</v>
      </c>
      <c r="P220" s="39">
        <v>130</v>
      </c>
      <c r="Q220" s="39">
        <v>15</v>
      </c>
      <c r="R220" s="73">
        <v>0</v>
      </c>
      <c r="S220" s="73">
        <v>0</v>
      </c>
      <c r="T220" s="39">
        <v>1</v>
      </c>
      <c r="U220" s="42">
        <v>4</v>
      </c>
      <c r="V220" s="1">
        <v>0</v>
      </c>
      <c r="W220" s="1">
        <v>0</v>
      </c>
      <c r="X220" s="52">
        <v>0</v>
      </c>
      <c r="Y220" s="40"/>
      <c r="Z220" s="52">
        <v>3</v>
      </c>
      <c r="AA220" s="32"/>
      <c r="AB220" s="32"/>
      <c r="AC220" s="32"/>
      <c r="AD220" s="42">
        <v>3</v>
      </c>
      <c r="AE220" s="52">
        <v>0</v>
      </c>
      <c r="AF220" s="40"/>
      <c r="AG220" s="52">
        <v>0</v>
      </c>
      <c r="AH220" s="40"/>
      <c r="AI220" s="56"/>
    </row>
    <row r="221" spans="1:35">
      <c r="A221" s="27">
        <v>40319</v>
      </c>
      <c r="B221" s="28">
        <v>0.95833333333333337</v>
      </c>
      <c r="C221" s="27">
        <v>40319</v>
      </c>
      <c r="D221" s="28">
        <v>0.96180555555555547</v>
      </c>
      <c r="E221" s="3">
        <v>8.3333333333333329E-2</v>
      </c>
      <c r="F221" s="3">
        <v>0.83333333333333337</v>
      </c>
      <c r="G221" s="52">
        <v>1</v>
      </c>
      <c r="H221" s="32"/>
      <c r="I221" s="32"/>
      <c r="J221" s="42">
        <v>1</v>
      </c>
      <c r="K221" s="52">
        <v>1</v>
      </c>
      <c r="L221" s="32"/>
      <c r="M221" s="32"/>
      <c r="N221" s="42">
        <v>1</v>
      </c>
      <c r="O221" s="52">
        <v>189</v>
      </c>
      <c r="P221" s="39">
        <v>163</v>
      </c>
      <c r="Q221" s="39">
        <v>11</v>
      </c>
      <c r="R221" s="73">
        <v>0</v>
      </c>
      <c r="S221" s="32"/>
      <c r="T221" s="32"/>
      <c r="U221" s="42">
        <v>15</v>
      </c>
      <c r="V221" s="1">
        <v>0</v>
      </c>
      <c r="W221" s="1">
        <v>0</v>
      </c>
      <c r="X221" s="52">
        <v>0</v>
      </c>
      <c r="Y221" s="40"/>
      <c r="Z221" s="52">
        <v>2</v>
      </c>
      <c r="AA221" s="32"/>
      <c r="AB221" s="39">
        <v>2</v>
      </c>
      <c r="AC221" s="32"/>
      <c r="AD221" s="40"/>
      <c r="AE221" s="52">
        <v>0</v>
      </c>
      <c r="AF221" s="40"/>
      <c r="AG221" s="52">
        <v>0</v>
      </c>
      <c r="AH221" s="40"/>
      <c r="AI221" s="56"/>
    </row>
    <row r="222" spans="1:35">
      <c r="A222" s="27">
        <v>40320</v>
      </c>
      <c r="C222" s="27">
        <v>40320</v>
      </c>
      <c r="D222" s="28">
        <v>3.472222222222222E-3</v>
      </c>
      <c r="E222" s="3">
        <v>8.3333333333333329E-2</v>
      </c>
      <c r="F222" s="3">
        <v>0.91666666666666663</v>
      </c>
      <c r="G222" s="52">
        <v>1</v>
      </c>
      <c r="H222" s="32"/>
      <c r="I222" s="32"/>
      <c r="J222" s="42">
        <v>1</v>
      </c>
      <c r="K222" s="52">
        <v>0</v>
      </c>
      <c r="L222" s="32"/>
      <c r="M222" s="32"/>
      <c r="N222" s="40"/>
      <c r="O222" s="52">
        <v>135</v>
      </c>
      <c r="P222" s="39">
        <v>120</v>
      </c>
      <c r="Q222" s="39">
        <v>4</v>
      </c>
      <c r="R222" s="73">
        <v>0</v>
      </c>
      <c r="S222" s="32"/>
      <c r="T222" s="32"/>
      <c r="U222" s="42">
        <v>11</v>
      </c>
      <c r="V222" s="1">
        <v>2</v>
      </c>
      <c r="W222" s="1">
        <v>0</v>
      </c>
      <c r="X222" s="52">
        <v>0</v>
      </c>
      <c r="Y222" s="40"/>
      <c r="Z222" s="52">
        <v>1</v>
      </c>
      <c r="AA222" s="39">
        <v>1</v>
      </c>
      <c r="AB222" s="32"/>
      <c r="AC222" s="32"/>
      <c r="AD222" s="40"/>
      <c r="AE222" s="52">
        <v>0</v>
      </c>
      <c r="AF222" s="40"/>
      <c r="AG222" s="52">
        <v>1</v>
      </c>
      <c r="AH222" s="42">
        <v>1</v>
      </c>
      <c r="AI222" s="56"/>
    </row>
    <row r="223" spans="1:35">
      <c r="A223" s="27">
        <v>40320</v>
      </c>
      <c r="B223" s="28">
        <v>5.2083333333333336E-2</v>
      </c>
      <c r="C223" s="27">
        <v>40320</v>
      </c>
      <c r="D223" s="28">
        <v>5.5555555555555552E-2</v>
      </c>
      <c r="E223" s="3">
        <v>8.3333333333333329E-2</v>
      </c>
      <c r="F223" s="3">
        <v>1.1666666666666667</v>
      </c>
      <c r="G223" s="52">
        <v>0</v>
      </c>
      <c r="H223" s="32"/>
      <c r="I223" s="32"/>
      <c r="J223" s="40"/>
      <c r="K223" s="52">
        <v>0</v>
      </c>
      <c r="L223" s="32"/>
      <c r="M223" s="32"/>
      <c r="N223" s="40"/>
      <c r="O223" s="52">
        <v>91</v>
      </c>
      <c r="P223" s="39">
        <v>80</v>
      </c>
      <c r="Q223" s="39">
        <v>3</v>
      </c>
      <c r="R223" s="73">
        <v>0</v>
      </c>
      <c r="S223" s="32"/>
      <c r="T223" s="32"/>
      <c r="U223" s="42">
        <v>8</v>
      </c>
      <c r="V223" s="1">
        <v>0</v>
      </c>
      <c r="W223" s="1">
        <v>0</v>
      </c>
      <c r="X223" s="52">
        <v>0</v>
      </c>
      <c r="Y223" s="40"/>
      <c r="Z223" s="52">
        <v>1</v>
      </c>
      <c r="AA223" s="39">
        <v>1</v>
      </c>
      <c r="AB223" s="32"/>
      <c r="AC223" s="32"/>
      <c r="AD223" s="40"/>
      <c r="AE223" s="52">
        <v>0</v>
      </c>
      <c r="AF223" s="40"/>
      <c r="AG223" s="52">
        <v>0</v>
      </c>
      <c r="AH223" s="40"/>
      <c r="AI223" s="56"/>
    </row>
    <row r="224" spans="1:35">
      <c r="A224" s="27">
        <v>40320</v>
      </c>
      <c r="B224" s="28">
        <v>7.2916666666666671E-2</v>
      </c>
      <c r="C224" s="27">
        <v>40320</v>
      </c>
      <c r="D224" s="28">
        <v>0.21875</v>
      </c>
      <c r="E224" s="3">
        <v>3.5</v>
      </c>
      <c r="F224" s="3">
        <v>0.41666666666666669</v>
      </c>
      <c r="G224" s="52">
        <v>7</v>
      </c>
      <c r="H224" s="32"/>
      <c r="I224" s="32"/>
      <c r="J224" s="42">
        <v>7</v>
      </c>
      <c r="K224" s="52">
        <v>0</v>
      </c>
      <c r="L224" s="32"/>
      <c r="M224" s="32"/>
      <c r="N224" s="40"/>
      <c r="O224" s="52">
        <v>260</v>
      </c>
      <c r="P224" s="39">
        <v>223</v>
      </c>
      <c r="Q224" s="39">
        <v>13</v>
      </c>
      <c r="R224" s="73">
        <v>0</v>
      </c>
      <c r="S224" s="73">
        <v>0</v>
      </c>
      <c r="T224" s="39">
        <v>1</v>
      </c>
      <c r="U224" s="42">
        <v>23</v>
      </c>
      <c r="V224" s="1">
        <v>1</v>
      </c>
      <c r="W224" s="1">
        <v>0</v>
      </c>
      <c r="X224" s="52">
        <v>0</v>
      </c>
      <c r="Y224" s="40"/>
      <c r="Z224" s="52">
        <v>11</v>
      </c>
      <c r="AA224" s="39">
        <v>7</v>
      </c>
      <c r="AB224" s="32"/>
      <c r="AC224" s="39">
        <v>4</v>
      </c>
      <c r="AD224" s="40"/>
      <c r="AE224" s="52">
        <v>1</v>
      </c>
      <c r="AF224" s="40"/>
      <c r="AG224" s="52">
        <v>4</v>
      </c>
      <c r="AH224" s="42">
        <v>4</v>
      </c>
      <c r="AI224" s="56"/>
    </row>
    <row r="225" spans="1:45">
      <c r="A225" s="27">
        <v>40320</v>
      </c>
      <c r="B225" s="28">
        <v>0.22083333333333333</v>
      </c>
      <c r="C225" s="27">
        <v>40320</v>
      </c>
      <c r="D225" s="28">
        <v>0.83333333333333337</v>
      </c>
      <c r="E225" s="3">
        <v>14.7</v>
      </c>
      <c r="F225" s="3">
        <v>0.05</v>
      </c>
      <c r="G225" s="52">
        <v>2</v>
      </c>
      <c r="H225" s="32"/>
      <c r="I225" s="32"/>
      <c r="J225" s="42">
        <v>2</v>
      </c>
      <c r="K225" s="52">
        <v>1</v>
      </c>
      <c r="L225" s="32"/>
      <c r="M225" s="32"/>
      <c r="N225" s="42">
        <v>1</v>
      </c>
      <c r="O225" s="52">
        <v>1</v>
      </c>
      <c r="P225" s="39">
        <v>1</v>
      </c>
      <c r="Q225" s="32"/>
      <c r="R225" s="32"/>
      <c r="S225" s="32"/>
      <c r="T225" s="32"/>
      <c r="U225" s="40"/>
      <c r="V225" s="1">
        <v>0</v>
      </c>
      <c r="W225" s="1">
        <v>0</v>
      </c>
      <c r="X225" s="52">
        <v>0</v>
      </c>
      <c r="Y225" s="40"/>
      <c r="Z225" s="52">
        <v>0</v>
      </c>
      <c r="AA225" s="32"/>
      <c r="AB225" s="32"/>
      <c r="AC225" s="32"/>
      <c r="AD225" s="40"/>
      <c r="AE225" s="52">
        <v>0</v>
      </c>
      <c r="AF225" s="40"/>
      <c r="AG225" s="52">
        <v>0</v>
      </c>
      <c r="AH225" s="40"/>
      <c r="AI225" s="56"/>
    </row>
    <row r="226" spans="1:45">
      <c r="A226" s="27">
        <v>40320</v>
      </c>
      <c r="B226" s="28">
        <v>0.83333333333333337</v>
      </c>
      <c r="C226" s="27">
        <v>40321</v>
      </c>
      <c r="D226" s="28">
        <v>0.33333333333333331</v>
      </c>
      <c r="E226" s="3">
        <v>12</v>
      </c>
      <c r="F226" s="3">
        <v>0</v>
      </c>
      <c r="G226" s="52">
        <v>7</v>
      </c>
      <c r="H226" s="32"/>
      <c r="I226" s="32"/>
      <c r="J226" s="42">
        <v>7</v>
      </c>
      <c r="K226" s="54">
        <v>0</v>
      </c>
      <c r="L226" s="32"/>
      <c r="M226" s="32"/>
      <c r="N226" s="40"/>
      <c r="O226" s="52">
        <v>571</v>
      </c>
      <c r="P226" s="39">
        <v>479</v>
      </c>
      <c r="Q226" s="32"/>
      <c r="R226" s="32"/>
      <c r="S226" s="39">
        <v>33</v>
      </c>
      <c r="T226" s="39">
        <v>3</v>
      </c>
      <c r="U226" s="42">
        <v>56</v>
      </c>
      <c r="V226" s="1">
        <v>0</v>
      </c>
      <c r="W226" s="1">
        <v>0</v>
      </c>
      <c r="X226" s="52">
        <v>0</v>
      </c>
      <c r="Y226" s="40"/>
      <c r="Z226" s="52">
        <v>23</v>
      </c>
      <c r="AA226" s="39">
        <v>12</v>
      </c>
      <c r="AB226" s="32"/>
      <c r="AC226" s="39">
        <v>3</v>
      </c>
      <c r="AD226" s="42">
        <v>8</v>
      </c>
      <c r="AE226" s="52">
        <v>0</v>
      </c>
      <c r="AF226" s="40"/>
      <c r="AG226" s="52">
        <v>10</v>
      </c>
      <c r="AH226" s="42">
        <v>10</v>
      </c>
      <c r="AI226" s="56"/>
      <c r="AS226" s="1">
        <v>1</v>
      </c>
    </row>
    <row r="227" spans="1:45">
      <c r="A227" s="27">
        <v>40321</v>
      </c>
      <c r="B227" s="28">
        <v>0.33680555555555558</v>
      </c>
      <c r="C227" s="27">
        <v>40321</v>
      </c>
      <c r="D227" s="28">
        <v>0.8125</v>
      </c>
      <c r="E227" s="3">
        <v>11.416666666666666</v>
      </c>
      <c r="F227" s="3">
        <v>8.3333333333333329E-2</v>
      </c>
      <c r="G227" s="52">
        <v>0</v>
      </c>
      <c r="H227" s="32"/>
      <c r="I227" s="32"/>
      <c r="J227" s="40"/>
      <c r="K227" s="52">
        <v>0</v>
      </c>
      <c r="L227" s="32"/>
      <c r="M227" s="32"/>
      <c r="N227" s="40"/>
      <c r="O227" s="52">
        <v>0</v>
      </c>
      <c r="P227" s="32"/>
      <c r="Q227" s="32"/>
      <c r="R227" s="32"/>
      <c r="S227" s="32"/>
      <c r="T227" s="32"/>
      <c r="U227" s="40"/>
      <c r="V227" s="1">
        <v>0</v>
      </c>
      <c r="W227" s="1">
        <v>0</v>
      </c>
      <c r="X227" s="52">
        <v>0</v>
      </c>
      <c r="Y227" s="40"/>
      <c r="Z227" s="52">
        <v>0</v>
      </c>
      <c r="AA227" s="32"/>
      <c r="AB227" s="32"/>
      <c r="AC227" s="32"/>
      <c r="AD227" s="40"/>
      <c r="AE227" s="52">
        <v>0</v>
      </c>
      <c r="AF227" s="40"/>
      <c r="AG227" s="52">
        <v>0</v>
      </c>
      <c r="AH227" s="40"/>
      <c r="AI227" s="56"/>
    </row>
    <row r="228" spans="1:45">
      <c r="A228" s="27">
        <v>40321</v>
      </c>
      <c r="B228" s="28">
        <v>0.8125</v>
      </c>
      <c r="C228" s="27">
        <v>40322</v>
      </c>
      <c r="D228" s="28">
        <v>0.375</v>
      </c>
      <c r="E228" s="3">
        <v>13.5</v>
      </c>
      <c r="F228" s="3">
        <v>0</v>
      </c>
      <c r="G228" s="52">
        <v>11</v>
      </c>
      <c r="H228" s="32"/>
      <c r="I228" s="32"/>
      <c r="J228" s="42">
        <v>11</v>
      </c>
      <c r="K228" s="52">
        <v>0</v>
      </c>
      <c r="L228" s="32"/>
      <c r="M228" s="32"/>
      <c r="N228" s="40"/>
      <c r="O228" s="52">
        <v>582</v>
      </c>
      <c r="P228" s="39">
        <v>472</v>
      </c>
      <c r="Q228" s="39">
        <v>29</v>
      </c>
      <c r="R228" s="32"/>
      <c r="S228" s="39">
        <v>38</v>
      </c>
      <c r="T228" s="32"/>
      <c r="U228" s="42">
        <v>43</v>
      </c>
      <c r="V228" s="1">
        <v>0</v>
      </c>
      <c r="W228" s="1">
        <v>0</v>
      </c>
      <c r="X228" s="52">
        <v>0</v>
      </c>
      <c r="Y228" s="40"/>
      <c r="Z228" s="52">
        <v>14</v>
      </c>
      <c r="AA228" s="39">
        <v>11</v>
      </c>
      <c r="AB228" s="32"/>
      <c r="AC228" s="39">
        <v>2</v>
      </c>
      <c r="AD228" s="42">
        <v>1</v>
      </c>
      <c r="AE228" s="52">
        <v>0</v>
      </c>
      <c r="AF228" s="40"/>
      <c r="AG228" s="52">
        <v>11</v>
      </c>
      <c r="AH228" s="42">
        <v>11</v>
      </c>
      <c r="AI228" s="56"/>
    </row>
    <row r="229" spans="1:45">
      <c r="A229" s="27">
        <v>40322</v>
      </c>
      <c r="B229" s="28">
        <v>0.37847222222222227</v>
      </c>
      <c r="C229" s="27">
        <v>40322</v>
      </c>
      <c r="D229" s="28">
        <v>0.79166666666666663</v>
      </c>
      <c r="E229" s="3">
        <v>9.9166666666666661</v>
      </c>
      <c r="F229" s="3">
        <v>8.3333333333333329E-2</v>
      </c>
      <c r="G229" s="52">
        <v>1</v>
      </c>
      <c r="H229" s="32"/>
      <c r="I229" s="32"/>
      <c r="J229" s="42">
        <v>1</v>
      </c>
      <c r="K229" s="52">
        <v>0</v>
      </c>
      <c r="L229" s="32"/>
      <c r="M229" s="32"/>
      <c r="N229" s="40"/>
      <c r="O229" s="52">
        <v>2</v>
      </c>
      <c r="P229" s="39">
        <v>1</v>
      </c>
      <c r="Q229" s="32"/>
      <c r="R229" s="32"/>
      <c r="S229" s="32"/>
      <c r="T229" s="32"/>
      <c r="U229" s="42">
        <v>1</v>
      </c>
      <c r="V229" s="1">
        <v>0</v>
      </c>
      <c r="W229" s="1">
        <v>0</v>
      </c>
      <c r="X229" s="52">
        <v>0</v>
      </c>
      <c r="Y229" s="40"/>
      <c r="Z229" s="52">
        <v>0</v>
      </c>
      <c r="AA229" s="32"/>
      <c r="AB229" s="32"/>
      <c r="AC229" s="32"/>
      <c r="AD229" s="40"/>
      <c r="AE229" s="52">
        <v>0</v>
      </c>
      <c r="AF229" s="40"/>
      <c r="AG229" s="52">
        <v>0</v>
      </c>
      <c r="AH229" s="40"/>
      <c r="AI229" s="56"/>
    </row>
    <row r="230" spans="1:45">
      <c r="A230" s="27">
        <v>40322</v>
      </c>
      <c r="B230" s="28">
        <v>0.79166666666666663</v>
      </c>
      <c r="C230" s="27">
        <v>40323</v>
      </c>
      <c r="D230" s="28">
        <v>0.30208333333333331</v>
      </c>
      <c r="E230" s="3">
        <v>12.25</v>
      </c>
      <c r="F230" s="3">
        <v>0</v>
      </c>
      <c r="G230" s="52">
        <v>5</v>
      </c>
      <c r="H230" s="32"/>
      <c r="I230" s="32"/>
      <c r="J230" s="42">
        <v>5</v>
      </c>
      <c r="K230" s="52">
        <v>1</v>
      </c>
      <c r="L230" s="32"/>
      <c r="M230" s="32"/>
      <c r="N230" s="42">
        <v>1</v>
      </c>
      <c r="O230" s="52">
        <v>235</v>
      </c>
      <c r="P230" s="39">
        <v>169</v>
      </c>
      <c r="Q230" s="39">
        <v>12</v>
      </c>
      <c r="R230" s="32"/>
      <c r="S230" s="39">
        <v>24</v>
      </c>
      <c r="T230" s="32"/>
      <c r="U230" s="42">
        <v>30</v>
      </c>
      <c r="V230" s="1">
        <v>0</v>
      </c>
      <c r="W230" s="1">
        <v>0</v>
      </c>
      <c r="X230" s="52">
        <v>0</v>
      </c>
      <c r="Y230" s="40"/>
      <c r="Z230" s="52">
        <v>8</v>
      </c>
      <c r="AA230" s="39">
        <v>5</v>
      </c>
      <c r="AB230" s="32"/>
      <c r="AC230" s="32"/>
      <c r="AD230" s="42">
        <v>3</v>
      </c>
      <c r="AE230" s="52">
        <v>2</v>
      </c>
      <c r="AF230" s="40"/>
      <c r="AG230" s="52">
        <v>8</v>
      </c>
      <c r="AH230" s="42">
        <v>8</v>
      </c>
      <c r="AI230" s="57">
        <v>1</v>
      </c>
    </row>
    <row r="231" spans="1:45">
      <c r="A231" s="27">
        <v>40323</v>
      </c>
      <c r="B231" s="28">
        <v>0.30555555555555552</v>
      </c>
      <c r="C231" s="27">
        <v>40323</v>
      </c>
      <c r="D231" s="28">
        <v>0.64583333333333337</v>
      </c>
      <c r="E231" s="3">
        <v>8.1666666666666661</v>
      </c>
      <c r="F231" s="3">
        <v>8.3333333333333329E-2</v>
      </c>
      <c r="G231" s="52">
        <v>0</v>
      </c>
      <c r="H231" s="32"/>
      <c r="I231" s="32"/>
      <c r="J231" s="40"/>
      <c r="K231" s="52">
        <v>0</v>
      </c>
      <c r="L231" s="32"/>
      <c r="M231" s="32"/>
      <c r="N231" s="40"/>
      <c r="O231" s="52">
        <v>0</v>
      </c>
      <c r="P231" s="32"/>
      <c r="Q231" s="32"/>
      <c r="R231" s="32"/>
      <c r="S231" s="32"/>
      <c r="T231" s="32"/>
      <c r="U231" s="40"/>
      <c r="V231" s="1">
        <v>0</v>
      </c>
      <c r="W231" s="1">
        <v>0</v>
      </c>
      <c r="X231" s="52">
        <v>0</v>
      </c>
      <c r="Y231" s="40"/>
      <c r="Z231" s="52">
        <v>1</v>
      </c>
      <c r="AA231" s="32"/>
      <c r="AB231" s="32"/>
      <c r="AC231" s="32"/>
      <c r="AD231" s="42">
        <v>1</v>
      </c>
      <c r="AE231" s="52">
        <v>0</v>
      </c>
      <c r="AF231" s="40"/>
      <c r="AG231" s="52">
        <v>0</v>
      </c>
      <c r="AH231" s="40"/>
      <c r="AI231" s="56"/>
    </row>
    <row r="232" spans="1:45">
      <c r="A232" s="27">
        <v>40323</v>
      </c>
      <c r="B232" s="28">
        <v>0.64583333333333337</v>
      </c>
      <c r="C232" s="27">
        <v>40324</v>
      </c>
      <c r="D232" s="28">
        <v>0.28819444444444448</v>
      </c>
      <c r="E232" s="3">
        <v>15.416666666666666</v>
      </c>
      <c r="F232" s="3">
        <v>0</v>
      </c>
      <c r="G232" s="52">
        <v>5</v>
      </c>
      <c r="H232" s="32"/>
      <c r="I232" s="32"/>
      <c r="J232" s="42">
        <v>5</v>
      </c>
      <c r="K232" s="52">
        <v>0</v>
      </c>
      <c r="L232" s="32"/>
      <c r="M232" s="32"/>
      <c r="N232" s="40"/>
      <c r="O232" s="52">
        <v>174</v>
      </c>
      <c r="P232" s="39">
        <v>138</v>
      </c>
      <c r="Q232" s="39">
        <v>7</v>
      </c>
      <c r="R232" s="32"/>
      <c r="S232" s="39">
        <v>7</v>
      </c>
      <c r="T232" s="32">
        <v>1</v>
      </c>
      <c r="U232" s="42">
        <v>21</v>
      </c>
      <c r="V232" s="1">
        <v>1</v>
      </c>
      <c r="W232" s="1">
        <v>0</v>
      </c>
      <c r="X232" s="52">
        <v>0</v>
      </c>
      <c r="Y232" s="40"/>
      <c r="Z232" s="52">
        <v>5</v>
      </c>
      <c r="AA232" s="39">
        <v>1</v>
      </c>
      <c r="AB232" s="32"/>
      <c r="AC232" s="32"/>
      <c r="AD232" s="42">
        <v>4</v>
      </c>
      <c r="AE232" s="52">
        <v>0</v>
      </c>
      <c r="AF232" s="40"/>
      <c r="AG232" s="52">
        <v>4</v>
      </c>
      <c r="AH232" s="42">
        <v>4</v>
      </c>
      <c r="AI232" s="56"/>
    </row>
    <row r="233" spans="1:45">
      <c r="A233" s="27">
        <v>40324</v>
      </c>
      <c r="B233" s="28">
        <v>0.29166666666666669</v>
      </c>
      <c r="C233" s="27">
        <v>40324</v>
      </c>
      <c r="D233" s="28">
        <v>0.75347222222222221</v>
      </c>
      <c r="E233" s="3">
        <v>11.083333333333334</v>
      </c>
      <c r="F233" s="3">
        <v>8.3333333333333329E-2</v>
      </c>
      <c r="G233" s="52">
        <v>0</v>
      </c>
      <c r="H233" s="32"/>
      <c r="I233" s="32"/>
      <c r="J233" s="40"/>
      <c r="K233" s="52">
        <v>0</v>
      </c>
      <c r="L233" s="32"/>
      <c r="M233" s="32"/>
      <c r="N233" s="40"/>
      <c r="O233" s="52">
        <v>20</v>
      </c>
      <c r="P233" s="39">
        <v>15</v>
      </c>
      <c r="Q233" s="39">
        <v>4</v>
      </c>
      <c r="R233" s="32"/>
      <c r="S233" s="73">
        <v>0</v>
      </c>
      <c r="T233" s="39">
        <v>1</v>
      </c>
      <c r="U233" s="40"/>
      <c r="V233" s="1">
        <v>0</v>
      </c>
      <c r="W233" s="1">
        <v>0</v>
      </c>
      <c r="X233" s="52">
        <v>0</v>
      </c>
      <c r="Y233" s="40"/>
      <c r="Z233" s="52">
        <v>0</v>
      </c>
      <c r="AA233" s="32"/>
      <c r="AB233" s="32"/>
      <c r="AC233" s="32"/>
      <c r="AD233" s="40"/>
      <c r="AE233" s="52">
        <v>0</v>
      </c>
      <c r="AF233" s="40"/>
      <c r="AG233" s="52">
        <v>0</v>
      </c>
      <c r="AH233" s="40"/>
      <c r="AI233" s="56"/>
    </row>
    <row r="234" spans="1:45">
      <c r="A234" s="27">
        <v>40324</v>
      </c>
      <c r="B234" s="28">
        <v>0.75347222222222221</v>
      </c>
      <c r="C234" s="27">
        <v>40325</v>
      </c>
      <c r="D234" s="28">
        <v>0.33333333333333331</v>
      </c>
      <c r="E234" s="3">
        <v>13.916666666666666</v>
      </c>
      <c r="F234" s="3">
        <v>0</v>
      </c>
      <c r="G234" s="52">
        <v>12</v>
      </c>
      <c r="H234" s="32"/>
      <c r="I234" s="32"/>
      <c r="J234" s="42">
        <v>12</v>
      </c>
      <c r="K234" s="52">
        <v>0</v>
      </c>
      <c r="L234" s="32"/>
      <c r="M234" s="32"/>
      <c r="N234" s="40"/>
      <c r="O234" s="52">
        <v>564</v>
      </c>
      <c r="P234" s="39">
        <v>462</v>
      </c>
      <c r="Q234" s="39">
        <v>10</v>
      </c>
      <c r="R234" s="32"/>
      <c r="S234" s="39">
        <v>23</v>
      </c>
      <c r="T234" s="32"/>
      <c r="U234" s="42">
        <v>69</v>
      </c>
      <c r="V234" s="1">
        <v>1</v>
      </c>
      <c r="W234" s="1">
        <v>0</v>
      </c>
      <c r="X234" s="52">
        <v>0</v>
      </c>
      <c r="Y234" s="40"/>
      <c r="Z234" s="52">
        <v>11</v>
      </c>
      <c r="AA234" s="39">
        <v>1</v>
      </c>
      <c r="AB234" s="32"/>
      <c r="AC234" s="32"/>
      <c r="AD234" s="42">
        <v>10</v>
      </c>
      <c r="AE234" s="52">
        <v>3</v>
      </c>
      <c r="AF234" s="40"/>
      <c r="AG234" s="52">
        <v>6</v>
      </c>
      <c r="AH234" s="42">
        <v>6</v>
      </c>
      <c r="AI234" s="56"/>
    </row>
    <row r="235" spans="1:45">
      <c r="A235" s="27">
        <v>40325</v>
      </c>
      <c r="B235" s="28">
        <v>0.33333333333333331</v>
      </c>
      <c r="C235" s="27">
        <v>40325</v>
      </c>
      <c r="D235" s="28">
        <v>0.66666666666666663</v>
      </c>
      <c r="E235" s="3">
        <v>8</v>
      </c>
      <c r="F235" s="3">
        <v>0</v>
      </c>
      <c r="G235" s="52">
        <v>1</v>
      </c>
      <c r="H235" s="32"/>
      <c r="I235" s="32"/>
      <c r="J235" s="42">
        <v>1</v>
      </c>
      <c r="K235" s="52">
        <v>0</v>
      </c>
      <c r="L235" s="32"/>
      <c r="M235" s="32"/>
      <c r="N235" s="40"/>
      <c r="O235" s="52">
        <v>4</v>
      </c>
      <c r="P235" s="39">
        <v>3</v>
      </c>
      <c r="Q235" s="32"/>
      <c r="R235" s="32"/>
      <c r="S235" s="39">
        <v>1</v>
      </c>
      <c r="T235" s="32"/>
      <c r="U235" s="40"/>
      <c r="V235" s="1">
        <v>0</v>
      </c>
      <c r="W235" s="1">
        <v>0</v>
      </c>
      <c r="X235" s="52">
        <v>0</v>
      </c>
      <c r="Y235" s="40"/>
      <c r="Z235" s="52">
        <v>0</v>
      </c>
      <c r="AA235" s="32"/>
      <c r="AB235" s="32"/>
      <c r="AC235" s="32"/>
      <c r="AD235" s="40"/>
      <c r="AE235" s="52">
        <v>0</v>
      </c>
      <c r="AF235" s="40"/>
      <c r="AG235" s="52">
        <v>0</v>
      </c>
      <c r="AH235" s="40"/>
      <c r="AI235" s="56"/>
    </row>
    <row r="236" spans="1:45">
      <c r="A236" s="27">
        <v>40325</v>
      </c>
      <c r="B236" s="28">
        <v>0.66666666666666663</v>
      </c>
      <c r="C236" s="27">
        <v>40326</v>
      </c>
      <c r="D236" s="28">
        <v>0.28472222222222221</v>
      </c>
      <c r="E236" s="3">
        <v>14.833333333333334</v>
      </c>
      <c r="F236" s="3">
        <v>0</v>
      </c>
      <c r="G236" s="52">
        <v>4</v>
      </c>
      <c r="H236" s="32"/>
      <c r="I236" s="32"/>
      <c r="J236" s="42">
        <v>4</v>
      </c>
      <c r="K236" s="52">
        <v>0</v>
      </c>
      <c r="L236" s="32"/>
      <c r="M236" s="32"/>
      <c r="N236" s="40"/>
      <c r="O236" s="52">
        <v>436</v>
      </c>
      <c r="P236" s="39">
        <v>338</v>
      </c>
      <c r="Q236" s="39">
        <v>9</v>
      </c>
      <c r="R236" s="39">
        <v>1</v>
      </c>
      <c r="S236" s="39">
        <v>25</v>
      </c>
      <c r="T236" s="39">
        <v>3</v>
      </c>
      <c r="U236" s="42">
        <v>60</v>
      </c>
      <c r="V236" s="1">
        <v>0</v>
      </c>
      <c r="W236" s="1">
        <v>0</v>
      </c>
      <c r="X236" s="52">
        <v>0</v>
      </c>
      <c r="Y236" s="40"/>
      <c r="Z236" s="52">
        <v>9</v>
      </c>
      <c r="AA236" s="32"/>
      <c r="AB236" s="32"/>
      <c r="AC236" s="32"/>
      <c r="AD236" s="42">
        <v>9</v>
      </c>
      <c r="AE236" s="52">
        <v>2</v>
      </c>
      <c r="AF236" s="40"/>
      <c r="AG236" s="52">
        <v>3</v>
      </c>
      <c r="AH236" s="42">
        <v>3</v>
      </c>
      <c r="AI236" s="56"/>
    </row>
    <row r="237" spans="1:45">
      <c r="A237" s="27">
        <v>40326</v>
      </c>
      <c r="B237" s="28">
        <v>0.28472222222222221</v>
      </c>
      <c r="C237" s="27">
        <v>40326</v>
      </c>
      <c r="D237" s="28">
        <v>0.875</v>
      </c>
      <c r="E237" s="3">
        <v>14.166666666666666</v>
      </c>
      <c r="F237" s="3">
        <v>0</v>
      </c>
      <c r="G237" s="52">
        <v>6</v>
      </c>
      <c r="H237" s="32"/>
      <c r="I237" s="32"/>
      <c r="J237" s="42">
        <v>6</v>
      </c>
      <c r="K237" s="52">
        <v>0</v>
      </c>
      <c r="L237" s="32"/>
      <c r="M237" s="32"/>
      <c r="N237" s="40"/>
      <c r="O237" s="52">
        <v>36</v>
      </c>
      <c r="P237" s="39">
        <v>27</v>
      </c>
      <c r="Q237" s="39">
        <v>1</v>
      </c>
      <c r="R237" s="32"/>
      <c r="S237" s="39">
        <v>3</v>
      </c>
      <c r="T237" s="39">
        <v>3</v>
      </c>
      <c r="U237" s="42">
        <v>2</v>
      </c>
      <c r="V237" s="1">
        <v>0</v>
      </c>
      <c r="W237" s="1">
        <v>0</v>
      </c>
      <c r="X237" s="52">
        <v>0</v>
      </c>
      <c r="Y237" s="40"/>
      <c r="Z237" s="52">
        <v>3</v>
      </c>
      <c r="AA237" s="32"/>
      <c r="AB237" s="32"/>
      <c r="AC237" s="39">
        <v>3</v>
      </c>
      <c r="AD237" s="40"/>
      <c r="AE237" s="52">
        <v>0</v>
      </c>
      <c r="AF237" s="40"/>
      <c r="AG237" s="52">
        <v>1</v>
      </c>
      <c r="AH237" s="42">
        <v>1</v>
      </c>
      <c r="AI237" s="56"/>
    </row>
    <row r="238" spans="1:45">
      <c r="A238" s="27">
        <v>40326</v>
      </c>
      <c r="B238" s="28">
        <v>0.875</v>
      </c>
      <c r="C238" s="27">
        <v>40327</v>
      </c>
      <c r="D238" s="28">
        <v>0.29166666666666669</v>
      </c>
      <c r="E238" s="3">
        <v>10</v>
      </c>
      <c r="F238" s="3">
        <v>0</v>
      </c>
      <c r="G238" s="52">
        <v>3</v>
      </c>
      <c r="H238" s="32"/>
      <c r="I238" s="32"/>
      <c r="J238" s="42">
        <v>3</v>
      </c>
      <c r="K238" s="52">
        <v>0</v>
      </c>
      <c r="L238" s="32"/>
      <c r="M238" s="32"/>
      <c r="N238" s="40"/>
      <c r="O238" s="52">
        <v>178</v>
      </c>
      <c r="P238" s="39">
        <v>133</v>
      </c>
      <c r="Q238" s="39">
        <v>5</v>
      </c>
      <c r="R238" s="32"/>
      <c r="S238" s="39">
        <v>11</v>
      </c>
      <c r="T238" s="39">
        <v>5</v>
      </c>
      <c r="U238" s="42">
        <v>24</v>
      </c>
      <c r="V238" s="1">
        <v>0</v>
      </c>
      <c r="W238" s="1">
        <v>0</v>
      </c>
      <c r="X238" s="52">
        <v>0</v>
      </c>
      <c r="Y238" s="40"/>
      <c r="Z238" s="52">
        <v>9</v>
      </c>
      <c r="AA238" s="32"/>
      <c r="AB238" s="32"/>
      <c r="AC238" s="39">
        <v>9</v>
      </c>
      <c r="AD238" s="40"/>
      <c r="AE238" s="52">
        <v>4</v>
      </c>
      <c r="AF238" s="40"/>
      <c r="AG238" s="52">
        <v>6</v>
      </c>
      <c r="AH238" s="42">
        <v>6</v>
      </c>
      <c r="AI238" s="56"/>
    </row>
    <row r="239" spans="1:45">
      <c r="A239" s="27">
        <v>40327</v>
      </c>
      <c r="B239" s="28">
        <v>0.30208333333333331</v>
      </c>
      <c r="C239" s="27">
        <v>40327</v>
      </c>
      <c r="D239" s="28">
        <v>0.80208333333333337</v>
      </c>
      <c r="E239" s="3">
        <v>12</v>
      </c>
      <c r="F239" s="3">
        <v>0.25</v>
      </c>
      <c r="G239" s="52">
        <v>10</v>
      </c>
      <c r="H239" s="32"/>
      <c r="I239" s="32"/>
      <c r="J239" s="42">
        <v>10</v>
      </c>
      <c r="K239" s="52">
        <v>0</v>
      </c>
      <c r="L239" s="32"/>
      <c r="M239" s="32"/>
      <c r="N239" s="40"/>
      <c r="O239" s="52">
        <v>78</v>
      </c>
      <c r="P239" s="39">
        <v>62</v>
      </c>
      <c r="Q239" s="39">
        <v>7</v>
      </c>
      <c r="R239" s="32"/>
      <c r="S239" s="39">
        <v>3</v>
      </c>
      <c r="T239" s="32"/>
      <c r="U239" s="42">
        <v>6</v>
      </c>
      <c r="V239" s="1">
        <v>0</v>
      </c>
      <c r="W239" s="1">
        <v>0</v>
      </c>
      <c r="X239" s="52">
        <v>0</v>
      </c>
      <c r="Y239" s="40"/>
      <c r="Z239" s="52">
        <v>2</v>
      </c>
      <c r="AA239" s="32"/>
      <c r="AB239" s="32"/>
      <c r="AC239" s="39">
        <v>2</v>
      </c>
      <c r="AD239" s="40"/>
      <c r="AE239" s="52">
        <v>0</v>
      </c>
      <c r="AF239" s="40"/>
      <c r="AG239" s="52">
        <v>2</v>
      </c>
      <c r="AH239" s="42">
        <v>2</v>
      </c>
      <c r="AI239" s="56"/>
    </row>
    <row r="240" spans="1:45">
      <c r="A240" s="27">
        <v>40327</v>
      </c>
      <c r="B240" s="28">
        <v>0.80208333333333337</v>
      </c>
      <c r="C240" s="27">
        <v>40328</v>
      </c>
      <c r="D240" s="28">
        <v>0.3888888888888889</v>
      </c>
      <c r="E240" s="3">
        <v>14.083333333333334</v>
      </c>
      <c r="F240" s="3">
        <v>0</v>
      </c>
      <c r="G240" s="52">
        <v>2</v>
      </c>
      <c r="H240" s="32"/>
      <c r="I240" s="32"/>
      <c r="J240" s="42">
        <v>2</v>
      </c>
      <c r="K240" s="52">
        <v>0</v>
      </c>
      <c r="L240" s="32"/>
      <c r="M240" s="32"/>
      <c r="N240" s="40"/>
      <c r="O240" s="52">
        <v>215</v>
      </c>
      <c r="P240" s="39">
        <v>156</v>
      </c>
      <c r="Q240" s="39">
        <v>7</v>
      </c>
      <c r="R240" s="32"/>
      <c r="S240" s="39">
        <v>19</v>
      </c>
      <c r="T240" s="39">
        <v>1</v>
      </c>
      <c r="U240" s="42">
        <v>32</v>
      </c>
      <c r="V240" s="1">
        <v>1</v>
      </c>
      <c r="W240" s="1">
        <v>0</v>
      </c>
      <c r="X240" s="52">
        <v>0</v>
      </c>
      <c r="Y240" s="40"/>
      <c r="Z240" s="52">
        <v>11</v>
      </c>
      <c r="AA240" s="39">
        <v>3</v>
      </c>
      <c r="AB240" s="32"/>
      <c r="AC240" s="39">
        <v>2</v>
      </c>
      <c r="AD240" s="42">
        <v>6</v>
      </c>
      <c r="AE240" s="52">
        <v>2</v>
      </c>
      <c r="AF240" s="40"/>
      <c r="AG240" s="52">
        <v>2</v>
      </c>
      <c r="AH240" s="42">
        <v>2</v>
      </c>
      <c r="AI240" s="56"/>
      <c r="AM240" s="1">
        <v>1</v>
      </c>
    </row>
    <row r="241" spans="1:35">
      <c r="A241" s="27">
        <v>40328</v>
      </c>
      <c r="B241" s="28">
        <v>0.3923611111111111</v>
      </c>
      <c r="C241" s="27">
        <v>40328</v>
      </c>
      <c r="D241" s="28">
        <v>0.8125</v>
      </c>
      <c r="E241" s="3">
        <v>10.083333333333334</v>
      </c>
      <c r="F241" s="3">
        <v>8.3333333333333329E-2</v>
      </c>
      <c r="G241" s="52">
        <v>3</v>
      </c>
      <c r="H241" s="32"/>
      <c r="I241" s="32"/>
      <c r="J241" s="42">
        <v>3</v>
      </c>
      <c r="K241" s="52">
        <v>0</v>
      </c>
      <c r="L241" s="32"/>
      <c r="M241" s="32"/>
      <c r="N241" s="40"/>
      <c r="O241" s="52">
        <v>1</v>
      </c>
      <c r="P241" s="39">
        <v>1</v>
      </c>
      <c r="Q241" s="32"/>
      <c r="R241" s="32"/>
      <c r="S241" s="32"/>
      <c r="T241" s="32"/>
      <c r="U241" s="40"/>
      <c r="V241" s="1">
        <v>0</v>
      </c>
      <c r="W241" s="1">
        <v>0</v>
      </c>
      <c r="X241" s="52">
        <v>0</v>
      </c>
      <c r="Y241" s="40"/>
      <c r="Z241" s="52">
        <v>0</v>
      </c>
      <c r="AA241" s="32"/>
      <c r="AB241" s="32"/>
      <c r="AC241" s="32"/>
      <c r="AD241" s="40"/>
      <c r="AE241" s="52">
        <v>0</v>
      </c>
      <c r="AF241" s="40"/>
      <c r="AG241" s="52">
        <v>3</v>
      </c>
      <c r="AH241" s="42">
        <v>3</v>
      </c>
      <c r="AI241" s="56"/>
    </row>
    <row r="242" spans="1:35">
      <c r="A242" s="27">
        <v>40328</v>
      </c>
      <c r="B242" s="28">
        <v>0.8125</v>
      </c>
      <c r="C242" s="27">
        <v>40329</v>
      </c>
      <c r="D242" s="28">
        <v>0.36458333333333331</v>
      </c>
      <c r="E242" s="3">
        <v>13.25</v>
      </c>
      <c r="F242" s="3">
        <v>0</v>
      </c>
      <c r="G242" s="52">
        <v>6</v>
      </c>
      <c r="H242" s="32"/>
      <c r="I242" s="32"/>
      <c r="J242" s="42">
        <v>6</v>
      </c>
      <c r="K242" s="52">
        <v>0</v>
      </c>
      <c r="L242" s="32"/>
      <c r="M242" s="32"/>
      <c r="N242" s="40"/>
      <c r="O242" s="52">
        <v>93</v>
      </c>
      <c r="P242" s="39">
        <v>65</v>
      </c>
      <c r="Q242" s="39">
        <v>3</v>
      </c>
      <c r="R242" s="32"/>
      <c r="S242" s="39">
        <v>6</v>
      </c>
      <c r="T242" s="32"/>
      <c r="U242" s="42">
        <v>19</v>
      </c>
      <c r="V242" s="1">
        <v>1</v>
      </c>
      <c r="W242" s="1">
        <v>0</v>
      </c>
      <c r="X242" s="52">
        <v>0</v>
      </c>
      <c r="Y242" s="40"/>
      <c r="Z242" s="52">
        <v>8</v>
      </c>
      <c r="AA242" s="32"/>
      <c r="AB242" s="32"/>
      <c r="AC242" s="32"/>
      <c r="AD242" s="42">
        <v>8</v>
      </c>
      <c r="AE242" s="52">
        <v>0</v>
      </c>
      <c r="AF242" s="42">
        <v>1</v>
      </c>
      <c r="AG242" s="52">
        <v>3</v>
      </c>
      <c r="AH242" s="42">
        <v>2</v>
      </c>
      <c r="AI242" s="56"/>
    </row>
    <row r="243" spans="1:35">
      <c r="A243" s="27">
        <v>40329</v>
      </c>
      <c r="B243" s="28">
        <v>0.36458333333333331</v>
      </c>
      <c r="C243" s="27">
        <v>40329</v>
      </c>
      <c r="D243" s="28">
        <v>0.83333333333333337</v>
      </c>
      <c r="E243" s="3">
        <v>11.25</v>
      </c>
      <c r="F243" s="3">
        <v>0</v>
      </c>
      <c r="G243" s="52">
        <v>0</v>
      </c>
      <c r="H243" s="32"/>
      <c r="I243" s="32"/>
      <c r="J243" s="40"/>
      <c r="K243" s="52">
        <v>0</v>
      </c>
      <c r="L243" s="32"/>
      <c r="M243" s="32"/>
      <c r="N243" s="40"/>
      <c r="O243" s="52">
        <v>0</v>
      </c>
      <c r="P243" s="32"/>
      <c r="Q243" s="32"/>
      <c r="R243" s="32"/>
      <c r="S243" s="32"/>
      <c r="T243" s="32"/>
      <c r="U243" s="40"/>
      <c r="V243" s="1">
        <v>0</v>
      </c>
      <c r="W243" s="1">
        <v>0</v>
      </c>
      <c r="X243" s="52">
        <v>0</v>
      </c>
      <c r="Y243" s="40"/>
      <c r="Z243" s="52">
        <v>0</v>
      </c>
      <c r="AA243" s="32"/>
      <c r="AB243" s="32"/>
      <c r="AC243" s="32"/>
      <c r="AD243" s="40"/>
      <c r="AE243" s="52">
        <v>0</v>
      </c>
      <c r="AF243" s="40"/>
      <c r="AG243" s="52">
        <v>0</v>
      </c>
      <c r="AH243" s="40"/>
      <c r="AI243" s="56"/>
    </row>
    <row r="244" spans="1:35">
      <c r="A244" s="27">
        <v>40329</v>
      </c>
      <c r="B244" s="28">
        <v>0.83333333333333337</v>
      </c>
      <c r="C244" s="27">
        <v>40330</v>
      </c>
      <c r="D244" s="28">
        <v>0.3263888888888889</v>
      </c>
      <c r="E244" s="3">
        <v>11.833333333333334</v>
      </c>
      <c r="F244" s="3">
        <v>0</v>
      </c>
      <c r="G244" s="52">
        <v>4</v>
      </c>
      <c r="H244" s="32"/>
      <c r="I244" s="32"/>
      <c r="J244" s="42">
        <v>4</v>
      </c>
      <c r="K244" s="52">
        <v>0</v>
      </c>
      <c r="L244" s="32"/>
      <c r="M244" s="32"/>
      <c r="N244" s="40"/>
      <c r="O244" s="52">
        <v>37</v>
      </c>
      <c r="P244" s="39">
        <v>24</v>
      </c>
      <c r="Q244" s="32"/>
      <c r="R244" s="32"/>
      <c r="S244" s="39">
        <v>3</v>
      </c>
      <c r="T244" s="32"/>
      <c r="U244" s="42">
        <v>10</v>
      </c>
      <c r="V244" s="1">
        <v>0</v>
      </c>
      <c r="W244" s="1">
        <v>0</v>
      </c>
      <c r="X244" s="52">
        <v>0</v>
      </c>
      <c r="Y244" s="40"/>
      <c r="Z244" s="52">
        <v>3</v>
      </c>
      <c r="AA244" s="32"/>
      <c r="AB244" s="32"/>
      <c r="AC244" s="32"/>
      <c r="AD244" s="42">
        <v>3</v>
      </c>
      <c r="AE244" s="52">
        <v>2</v>
      </c>
      <c r="AF244" s="40"/>
      <c r="AG244" s="52">
        <v>1</v>
      </c>
      <c r="AH244" s="40"/>
      <c r="AI244" s="56"/>
    </row>
    <row r="245" spans="1:35">
      <c r="A245" s="27">
        <v>40330</v>
      </c>
      <c r="B245" s="28">
        <v>0.3263888888888889</v>
      </c>
      <c r="C245" s="27">
        <v>40330</v>
      </c>
      <c r="D245" s="28">
        <v>0.75</v>
      </c>
      <c r="E245" s="3">
        <v>10.166666666666666</v>
      </c>
      <c r="F245" s="3">
        <v>0</v>
      </c>
      <c r="G245" s="52">
        <v>0</v>
      </c>
      <c r="H245" s="32"/>
      <c r="I245" s="32"/>
      <c r="J245" s="40"/>
      <c r="K245" s="52">
        <v>0</v>
      </c>
      <c r="L245" s="32"/>
      <c r="M245" s="32"/>
      <c r="N245" s="40"/>
      <c r="O245" s="52">
        <v>13</v>
      </c>
      <c r="P245" s="39">
        <v>7</v>
      </c>
      <c r="Q245" s="32"/>
      <c r="R245" s="32"/>
      <c r="S245" s="32"/>
      <c r="T245" s="32"/>
      <c r="U245" s="42">
        <v>6</v>
      </c>
      <c r="V245" s="1">
        <v>0</v>
      </c>
      <c r="W245" s="1">
        <v>0</v>
      </c>
      <c r="X245" s="52">
        <v>0</v>
      </c>
      <c r="Y245" s="40"/>
      <c r="Z245" s="52">
        <v>1</v>
      </c>
      <c r="AA245" s="32"/>
      <c r="AB245" s="32"/>
      <c r="AC245" s="32"/>
      <c r="AD245" s="42">
        <v>1</v>
      </c>
      <c r="AE245" s="52">
        <v>0</v>
      </c>
      <c r="AF245" s="40"/>
      <c r="AG245" s="52">
        <v>0</v>
      </c>
      <c r="AH245" s="40"/>
      <c r="AI245" s="56"/>
    </row>
    <row r="246" spans="1:35">
      <c r="A246" s="27">
        <v>40330</v>
      </c>
      <c r="B246" s="28">
        <v>0.75</v>
      </c>
      <c r="C246" s="27">
        <v>40331</v>
      </c>
      <c r="D246" s="28">
        <v>0.34722222222222227</v>
      </c>
      <c r="E246" s="3">
        <v>14.333333333333334</v>
      </c>
      <c r="F246" s="3">
        <v>0</v>
      </c>
      <c r="G246" s="52">
        <v>3</v>
      </c>
      <c r="H246" s="32"/>
      <c r="I246" s="32"/>
      <c r="J246" s="42">
        <v>3</v>
      </c>
      <c r="K246" s="52">
        <v>0</v>
      </c>
      <c r="L246" s="32"/>
      <c r="M246" s="32"/>
      <c r="N246" s="40"/>
      <c r="O246" s="52">
        <v>27</v>
      </c>
      <c r="P246" s="39">
        <v>14</v>
      </c>
      <c r="Q246" s="32"/>
      <c r="R246" s="32"/>
      <c r="S246" s="73">
        <v>0</v>
      </c>
      <c r="T246" s="39">
        <v>1</v>
      </c>
      <c r="U246" s="42">
        <v>12</v>
      </c>
      <c r="V246" s="1">
        <v>1</v>
      </c>
      <c r="W246" s="1">
        <v>0</v>
      </c>
      <c r="X246" s="52">
        <v>0</v>
      </c>
      <c r="Y246" s="40"/>
      <c r="Z246" s="52">
        <v>4</v>
      </c>
      <c r="AA246" s="32"/>
      <c r="AB246" s="32"/>
      <c r="AC246" s="32"/>
      <c r="AD246" s="42">
        <v>4</v>
      </c>
      <c r="AE246" s="52">
        <v>0</v>
      </c>
      <c r="AF246" s="40"/>
      <c r="AG246" s="52">
        <v>3</v>
      </c>
      <c r="AH246" s="42">
        <v>3</v>
      </c>
      <c r="AI246" s="56"/>
    </row>
    <row r="247" spans="1:35">
      <c r="A247" s="27">
        <v>40331</v>
      </c>
      <c r="B247" s="28">
        <v>0.34722222222222227</v>
      </c>
      <c r="C247" s="27">
        <v>40331</v>
      </c>
      <c r="D247" s="28">
        <v>0.81597222222222221</v>
      </c>
      <c r="E247" s="3">
        <v>11.25</v>
      </c>
      <c r="F247" s="3">
        <v>0</v>
      </c>
      <c r="G247" s="52">
        <v>2</v>
      </c>
      <c r="H247" s="32"/>
      <c r="I247" s="32"/>
      <c r="J247" s="42">
        <v>2</v>
      </c>
      <c r="K247" s="52">
        <v>0</v>
      </c>
      <c r="L247" s="32"/>
      <c r="M247" s="32"/>
      <c r="N247" s="40"/>
      <c r="O247" s="52">
        <v>12</v>
      </c>
      <c r="P247" s="39">
        <v>9</v>
      </c>
      <c r="Q247" s="32"/>
      <c r="R247" s="32"/>
      <c r="S247" s="32"/>
      <c r="T247" s="32"/>
      <c r="U247" s="42">
        <v>3</v>
      </c>
      <c r="V247" s="1">
        <v>0</v>
      </c>
      <c r="W247" s="1">
        <v>0</v>
      </c>
      <c r="X247" s="52">
        <v>0</v>
      </c>
      <c r="Y247" s="40"/>
      <c r="Z247" s="52">
        <v>0</v>
      </c>
      <c r="AA247" s="32"/>
      <c r="AB247" s="32"/>
      <c r="AC247" s="32"/>
      <c r="AD247" s="40"/>
      <c r="AE247" s="52">
        <v>1</v>
      </c>
      <c r="AF247" s="40"/>
      <c r="AG247" s="52">
        <v>0</v>
      </c>
      <c r="AH247" s="40"/>
      <c r="AI247" s="56"/>
    </row>
    <row r="248" spans="1:35">
      <c r="A248" s="27">
        <v>40331</v>
      </c>
      <c r="B248" s="28">
        <v>0.81944444444444453</v>
      </c>
      <c r="C248" s="27">
        <v>40332</v>
      </c>
      <c r="D248" s="28">
        <v>0.2986111111111111</v>
      </c>
      <c r="E248" s="3">
        <v>11.5</v>
      </c>
      <c r="F248" s="3">
        <v>8.3333333333333329E-2</v>
      </c>
      <c r="G248" s="52">
        <v>10</v>
      </c>
      <c r="H248" s="32"/>
      <c r="I248" s="39">
        <v>2</v>
      </c>
      <c r="J248" s="42">
        <v>8</v>
      </c>
      <c r="K248" s="52">
        <v>0</v>
      </c>
      <c r="L248" s="32"/>
      <c r="M248" s="32"/>
      <c r="N248" s="40"/>
      <c r="O248" s="52">
        <v>43</v>
      </c>
      <c r="P248" s="39">
        <v>25</v>
      </c>
      <c r="Q248" s="39">
        <v>2</v>
      </c>
      <c r="R248" s="32"/>
      <c r="S248" s="39">
        <v>1</v>
      </c>
      <c r="T248" s="32"/>
      <c r="U248" s="42">
        <v>15</v>
      </c>
      <c r="V248" s="1">
        <v>6</v>
      </c>
      <c r="W248" s="1">
        <v>0</v>
      </c>
      <c r="X248" s="52">
        <v>0</v>
      </c>
      <c r="Y248" s="40"/>
      <c r="Z248" s="52">
        <v>18</v>
      </c>
      <c r="AA248" s="39">
        <v>4</v>
      </c>
      <c r="AB248" s="32"/>
      <c r="AC248" s="32"/>
      <c r="AD248" s="42">
        <v>14</v>
      </c>
      <c r="AE248" s="52">
        <v>0</v>
      </c>
      <c r="AF248" s="40"/>
      <c r="AG248" s="52">
        <v>2</v>
      </c>
      <c r="AH248" s="42">
        <v>2</v>
      </c>
      <c r="AI248" s="56"/>
    </row>
    <row r="249" spans="1:35">
      <c r="A249" s="27">
        <v>40332</v>
      </c>
      <c r="B249" s="28">
        <v>0.30902777777777779</v>
      </c>
      <c r="C249" s="27">
        <v>40332</v>
      </c>
      <c r="D249" s="28">
        <v>0.79166666666666663</v>
      </c>
      <c r="E249" s="3">
        <v>11.583333333333334</v>
      </c>
      <c r="F249" s="3">
        <v>0.25</v>
      </c>
      <c r="G249" s="52">
        <v>6</v>
      </c>
      <c r="H249" s="32"/>
      <c r="I249" s="39">
        <v>3</v>
      </c>
      <c r="J249" s="42">
        <v>3</v>
      </c>
      <c r="K249" s="52">
        <v>0</v>
      </c>
      <c r="L249" s="32"/>
      <c r="M249" s="32"/>
      <c r="N249" s="40"/>
      <c r="O249" s="52">
        <v>4</v>
      </c>
      <c r="P249" s="39">
        <v>2</v>
      </c>
      <c r="Q249" s="32"/>
      <c r="R249" s="32"/>
      <c r="S249" s="32"/>
      <c r="T249" s="32"/>
      <c r="U249" s="42">
        <v>2</v>
      </c>
      <c r="V249" s="1">
        <v>0</v>
      </c>
      <c r="W249" s="1">
        <v>0</v>
      </c>
      <c r="X249" s="52">
        <v>0</v>
      </c>
      <c r="Y249" s="40"/>
      <c r="Z249" s="52">
        <v>4</v>
      </c>
      <c r="AA249" s="32"/>
      <c r="AB249" s="32"/>
      <c r="AC249" s="32"/>
      <c r="AD249" s="42">
        <v>4</v>
      </c>
      <c r="AE249" s="52">
        <v>0</v>
      </c>
      <c r="AF249" s="40"/>
      <c r="AG249" s="52">
        <v>2</v>
      </c>
      <c r="AH249" s="42">
        <v>2</v>
      </c>
      <c r="AI249" s="56"/>
    </row>
    <row r="250" spans="1:35">
      <c r="A250" s="27">
        <v>40332</v>
      </c>
      <c r="B250" s="28">
        <v>0.79166666666666663</v>
      </c>
      <c r="C250" s="27">
        <v>40333</v>
      </c>
      <c r="D250" s="28">
        <v>0.31944444444444448</v>
      </c>
      <c r="E250" s="3">
        <v>12.666666666666666</v>
      </c>
      <c r="F250" s="3">
        <v>0</v>
      </c>
      <c r="G250" s="52">
        <v>62</v>
      </c>
      <c r="H250" s="32"/>
      <c r="I250" s="39">
        <v>54</v>
      </c>
      <c r="J250" s="42">
        <v>8</v>
      </c>
      <c r="K250" s="52">
        <v>0</v>
      </c>
      <c r="L250" s="32"/>
      <c r="M250" s="32"/>
      <c r="N250" s="40"/>
      <c r="O250" s="52">
        <v>6</v>
      </c>
      <c r="P250" s="39">
        <v>4</v>
      </c>
      <c r="Q250" s="32"/>
      <c r="R250" s="32"/>
      <c r="S250" s="32"/>
      <c r="T250" s="32"/>
      <c r="U250" s="42">
        <v>2</v>
      </c>
      <c r="V250" s="1">
        <v>0</v>
      </c>
      <c r="W250" s="1">
        <v>0</v>
      </c>
      <c r="X250" s="52">
        <v>0</v>
      </c>
      <c r="Y250" s="40"/>
      <c r="Z250" s="52">
        <v>5</v>
      </c>
      <c r="AA250" s="39">
        <v>2</v>
      </c>
      <c r="AB250" s="32"/>
      <c r="AC250" s="39">
        <v>1</v>
      </c>
      <c r="AD250" s="42">
        <v>2</v>
      </c>
      <c r="AE250" s="52">
        <v>0</v>
      </c>
      <c r="AF250" s="40"/>
      <c r="AG250" s="52">
        <v>0</v>
      </c>
      <c r="AH250" s="40"/>
      <c r="AI250" s="56"/>
    </row>
    <row r="251" spans="1:35">
      <c r="A251" s="27">
        <v>40333</v>
      </c>
      <c r="B251" s="28">
        <v>0.32291666666666669</v>
      </c>
      <c r="C251" s="27">
        <v>40333</v>
      </c>
      <c r="D251" s="28">
        <v>0.875</v>
      </c>
      <c r="E251" s="3">
        <v>13.25</v>
      </c>
      <c r="F251" s="3">
        <v>8.3333333333333329E-2</v>
      </c>
      <c r="G251" s="52">
        <v>47</v>
      </c>
      <c r="H251" s="32"/>
      <c r="I251" s="39">
        <v>46</v>
      </c>
      <c r="J251" s="42">
        <v>1</v>
      </c>
      <c r="K251" s="52">
        <v>0</v>
      </c>
      <c r="L251" s="32"/>
      <c r="M251" s="32"/>
      <c r="N251" s="40"/>
      <c r="O251" s="52">
        <v>0</v>
      </c>
      <c r="P251" s="32"/>
      <c r="Q251" s="32"/>
      <c r="R251" s="32"/>
      <c r="S251" s="32"/>
      <c r="T251" s="32"/>
      <c r="U251" s="40"/>
      <c r="V251" s="1">
        <v>0</v>
      </c>
      <c r="W251" s="1">
        <v>0</v>
      </c>
      <c r="X251" s="52">
        <v>0</v>
      </c>
      <c r="Y251" s="40"/>
      <c r="Z251" s="52">
        <v>0</v>
      </c>
      <c r="AA251" s="32"/>
      <c r="AB251" s="32"/>
      <c r="AC251" s="32"/>
      <c r="AD251" s="40"/>
      <c r="AE251" s="52">
        <v>0</v>
      </c>
      <c r="AF251" s="40"/>
      <c r="AG251" s="52">
        <v>0</v>
      </c>
      <c r="AH251" s="40"/>
      <c r="AI251" s="56"/>
    </row>
    <row r="252" spans="1:35">
      <c r="A252" s="27">
        <v>40333</v>
      </c>
      <c r="B252" s="28">
        <v>0.875</v>
      </c>
      <c r="C252" s="27">
        <v>40334</v>
      </c>
      <c r="D252" s="28">
        <v>0.36805555555555558</v>
      </c>
      <c r="E252" s="3">
        <v>11.833333333333334</v>
      </c>
      <c r="F252" s="3">
        <v>0</v>
      </c>
      <c r="G252" s="52">
        <v>463</v>
      </c>
      <c r="H252" s="39">
        <v>5</v>
      </c>
      <c r="I252" s="39">
        <v>453</v>
      </c>
      <c r="J252" s="42">
        <v>5</v>
      </c>
      <c r="K252" s="52">
        <v>0</v>
      </c>
      <c r="L252" s="32"/>
      <c r="M252" s="32"/>
      <c r="N252" s="40"/>
      <c r="O252" s="52">
        <v>13</v>
      </c>
      <c r="P252" s="39">
        <v>4</v>
      </c>
      <c r="Q252" s="32"/>
      <c r="R252" s="32"/>
      <c r="S252" s="73">
        <v>0</v>
      </c>
      <c r="T252" s="39">
        <v>1</v>
      </c>
      <c r="U252" s="42">
        <v>8</v>
      </c>
      <c r="V252" s="1">
        <v>0</v>
      </c>
      <c r="W252" s="1">
        <v>0</v>
      </c>
      <c r="X252" s="52">
        <v>0</v>
      </c>
      <c r="Y252" s="40"/>
      <c r="Z252" s="52">
        <v>5</v>
      </c>
      <c r="AA252" s="32"/>
      <c r="AB252" s="32"/>
      <c r="AC252" s="32"/>
      <c r="AD252" s="42">
        <v>5</v>
      </c>
      <c r="AE252" s="52">
        <v>0</v>
      </c>
      <c r="AF252" s="40"/>
      <c r="AG252" s="52">
        <v>2</v>
      </c>
      <c r="AH252" s="42">
        <v>2</v>
      </c>
      <c r="AI252" s="56"/>
    </row>
    <row r="253" spans="1:35">
      <c r="A253" s="27">
        <v>40334</v>
      </c>
      <c r="B253" s="28">
        <v>0.375</v>
      </c>
      <c r="C253" s="27">
        <v>40334</v>
      </c>
      <c r="D253" s="28">
        <v>0.86458333333333337</v>
      </c>
      <c r="E253" s="3">
        <v>11.75</v>
      </c>
      <c r="F253" s="3">
        <v>0.16666666666666666</v>
      </c>
      <c r="G253" s="52">
        <v>29</v>
      </c>
      <c r="H253" s="32"/>
      <c r="I253" s="39">
        <v>25</v>
      </c>
      <c r="J253" s="42">
        <v>4</v>
      </c>
      <c r="K253" s="52">
        <v>0</v>
      </c>
      <c r="L253" s="32"/>
      <c r="M253" s="32"/>
      <c r="N253" s="40"/>
      <c r="O253" s="52">
        <v>0</v>
      </c>
      <c r="P253" s="32"/>
      <c r="Q253" s="32"/>
      <c r="R253" s="32"/>
      <c r="S253" s="32"/>
      <c r="T253" s="32"/>
      <c r="U253" s="40"/>
      <c r="V253" s="1">
        <v>0</v>
      </c>
      <c r="W253" s="1">
        <v>0</v>
      </c>
      <c r="X253" s="52">
        <v>0</v>
      </c>
      <c r="Y253" s="40"/>
      <c r="Z253" s="52">
        <v>0</v>
      </c>
      <c r="AA253" s="32"/>
      <c r="AB253" s="32"/>
      <c r="AC253" s="32"/>
      <c r="AD253" s="40"/>
      <c r="AE253" s="52">
        <v>0</v>
      </c>
      <c r="AF253" s="40"/>
      <c r="AG253" s="52">
        <v>0</v>
      </c>
      <c r="AH253" s="40"/>
      <c r="AI253" s="56"/>
    </row>
    <row r="254" spans="1:35">
      <c r="A254" s="27">
        <v>40334</v>
      </c>
      <c r="B254" s="28">
        <v>0.86458333333333337</v>
      </c>
      <c r="C254" s="27">
        <v>40335</v>
      </c>
      <c r="D254" s="28">
        <v>0.25694444444444448</v>
      </c>
      <c r="E254" s="3">
        <v>9.4166666666666661</v>
      </c>
      <c r="F254" s="3">
        <v>0</v>
      </c>
      <c r="G254" s="52">
        <v>195</v>
      </c>
      <c r="H254" s="39">
        <v>3</v>
      </c>
      <c r="I254" s="39">
        <v>191</v>
      </c>
      <c r="J254" s="42">
        <v>1</v>
      </c>
      <c r="K254" s="52">
        <v>0</v>
      </c>
      <c r="L254" s="32"/>
      <c r="M254" s="32"/>
      <c r="N254" s="40"/>
      <c r="O254" s="52">
        <v>10</v>
      </c>
      <c r="P254" s="39">
        <v>5</v>
      </c>
      <c r="Q254" s="32"/>
      <c r="R254" s="32"/>
      <c r="S254" s="32"/>
      <c r="T254" s="32"/>
      <c r="U254" s="42">
        <v>5</v>
      </c>
      <c r="V254" s="1">
        <v>0</v>
      </c>
      <c r="W254" s="1">
        <v>0</v>
      </c>
      <c r="X254" s="52">
        <v>0</v>
      </c>
      <c r="Y254" s="40"/>
      <c r="Z254" s="52">
        <v>4</v>
      </c>
      <c r="AA254" s="32"/>
      <c r="AB254" s="32"/>
      <c r="AC254" s="32"/>
      <c r="AD254" s="42">
        <v>4</v>
      </c>
      <c r="AE254" s="52">
        <v>0</v>
      </c>
      <c r="AF254" s="40"/>
      <c r="AG254" s="52">
        <v>4</v>
      </c>
      <c r="AH254" s="42">
        <v>4</v>
      </c>
      <c r="AI254" s="56"/>
    </row>
    <row r="255" spans="1:35">
      <c r="A255" s="27">
        <v>40335</v>
      </c>
      <c r="B255" s="28">
        <v>0.26041666666666669</v>
      </c>
      <c r="C255" s="27">
        <v>40335</v>
      </c>
      <c r="D255" s="28">
        <v>0.73263888888888884</v>
      </c>
      <c r="E255" s="3">
        <v>11.333333333333334</v>
      </c>
      <c r="F255" s="3">
        <v>8.3333333333333329E-2</v>
      </c>
      <c r="G255" s="52">
        <v>29</v>
      </c>
      <c r="H255" s="32"/>
      <c r="I255" s="39">
        <v>27</v>
      </c>
      <c r="J255" s="42">
        <v>2</v>
      </c>
      <c r="K255" s="52">
        <v>0</v>
      </c>
      <c r="L255" s="32"/>
      <c r="M255" s="32"/>
      <c r="N255" s="40"/>
      <c r="O255" s="52">
        <v>0</v>
      </c>
      <c r="P255" s="32"/>
      <c r="Q255" s="32"/>
      <c r="R255" s="32"/>
      <c r="S255" s="32"/>
      <c r="T255" s="32"/>
      <c r="U255" s="40"/>
      <c r="V255" s="1">
        <v>0</v>
      </c>
      <c r="W255" s="1">
        <v>0</v>
      </c>
      <c r="X255" s="52">
        <v>0</v>
      </c>
      <c r="Y255" s="40"/>
      <c r="Z255" s="52">
        <v>0</v>
      </c>
      <c r="AA255" s="32"/>
      <c r="AB255" s="32"/>
      <c r="AC255" s="32"/>
      <c r="AD255" s="40"/>
      <c r="AE255" s="52">
        <v>0</v>
      </c>
      <c r="AF255" s="40"/>
      <c r="AG255" s="52">
        <v>0</v>
      </c>
      <c r="AH255" s="40"/>
      <c r="AI255" s="56"/>
    </row>
    <row r="256" spans="1:35">
      <c r="A256" s="27">
        <v>40335</v>
      </c>
      <c r="B256" s="28">
        <v>0.73263888888888884</v>
      </c>
      <c r="C256" s="27">
        <v>40336</v>
      </c>
      <c r="D256" s="28">
        <v>0.35416666666666669</v>
      </c>
      <c r="E256" s="3">
        <v>14.916666666666666</v>
      </c>
      <c r="F256" s="3">
        <v>0</v>
      </c>
      <c r="G256" s="52">
        <v>306</v>
      </c>
      <c r="H256" s="32"/>
      <c r="I256" s="39">
        <v>300</v>
      </c>
      <c r="J256" s="42">
        <v>6</v>
      </c>
      <c r="K256" s="52">
        <v>0</v>
      </c>
      <c r="L256" s="32"/>
      <c r="M256" s="32"/>
      <c r="N256" s="40"/>
      <c r="O256" s="52">
        <v>6</v>
      </c>
      <c r="P256" s="39">
        <v>1</v>
      </c>
      <c r="Q256" s="32"/>
      <c r="R256" s="32"/>
      <c r="S256" s="32"/>
      <c r="T256" s="32"/>
      <c r="U256" s="42">
        <v>5</v>
      </c>
      <c r="V256" s="1">
        <v>0</v>
      </c>
      <c r="W256" s="1">
        <v>1</v>
      </c>
      <c r="X256" s="52">
        <v>0</v>
      </c>
      <c r="Y256" s="40"/>
      <c r="Z256" s="52">
        <v>1</v>
      </c>
      <c r="AA256" s="32"/>
      <c r="AB256" s="32"/>
      <c r="AC256" s="32"/>
      <c r="AD256" s="42">
        <v>1</v>
      </c>
      <c r="AE256" s="52">
        <v>0</v>
      </c>
      <c r="AF256" s="40"/>
      <c r="AG256" s="52">
        <v>0</v>
      </c>
      <c r="AH256" s="40"/>
      <c r="AI256" s="56"/>
    </row>
    <row r="257" spans="1:45">
      <c r="A257" s="27">
        <v>40336</v>
      </c>
      <c r="B257" s="28">
        <v>0.3611111111111111</v>
      </c>
      <c r="C257" s="27">
        <v>40336</v>
      </c>
      <c r="D257" s="28">
        <v>0.84722222222222221</v>
      </c>
      <c r="E257" s="3">
        <v>11.666666666666666</v>
      </c>
      <c r="F257" s="3">
        <v>0.16666666666666666</v>
      </c>
      <c r="G257" s="52">
        <v>36</v>
      </c>
      <c r="H257" s="32"/>
      <c r="I257" s="39">
        <v>35</v>
      </c>
      <c r="J257" s="42">
        <v>1</v>
      </c>
      <c r="K257" s="52">
        <v>0</v>
      </c>
      <c r="L257" s="32"/>
      <c r="M257" s="32"/>
      <c r="N257" s="40"/>
      <c r="O257" s="52">
        <v>0</v>
      </c>
      <c r="P257" s="32"/>
      <c r="Q257" s="32"/>
      <c r="R257" s="32"/>
      <c r="S257" s="32"/>
      <c r="T257" s="32"/>
      <c r="U257" s="40"/>
      <c r="V257" s="1">
        <v>0</v>
      </c>
      <c r="W257" s="1">
        <v>0</v>
      </c>
      <c r="X257" s="52">
        <v>0</v>
      </c>
      <c r="Y257" s="40"/>
      <c r="Z257" s="52">
        <v>0</v>
      </c>
      <c r="AA257" s="32"/>
      <c r="AB257" s="32"/>
      <c r="AC257" s="32"/>
      <c r="AD257" s="40"/>
      <c r="AE257" s="52">
        <v>0</v>
      </c>
      <c r="AF257" s="40"/>
      <c r="AG257" s="52">
        <v>0</v>
      </c>
      <c r="AH257" s="40"/>
      <c r="AI257" s="56"/>
    </row>
    <row r="258" spans="1:45">
      <c r="A258" s="27">
        <v>40336</v>
      </c>
      <c r="B258" s="28">
        <v>0.84722222222222221</v>
      </c>
      <c r="C258" s="27">
        <v>40337</v>
      </c>
      <c r="D258" s="28">
        <v>0.3298611111111111</v>
      </c>
      <c r="E258" s="3">
        <v>11.583333333333334</v>
      </c>
      <c r="F258" s="3">
        <v>0</v>
      </c>
      <c r="G258" s="52">
        <v>158</v>
      </c>
      <c r="H258" s="32"/>
      <c r="I258" s="39">
        <v>152</v>
      </c>
      <c r="J258" s="42">
        <v>6</v>
      </c>
      <c r="K258" s="52">
        <v>0</v>
      </c>
      <c r="L258" s="32"/>
      <c r="M258" s="32"/>
      <c r="N258" s="40"/>
      <c r="O258" s="52">
        <v>11</v>
      </c>
      <c r="P258" s="39">
        <v>7</v>
      </c>
      <c r="Q258" s="32"/>
      <c r="R258" s="39">
        <v>1</v>
      </c>
      <c r="S258" s="32"/>
      <c r="T258" s="32"/>
      <c r="U258" s="42">
        <v>3</v>
      </c>
      <c r="V258" s="1">
        <v>0</v>
      </c>
      <c r="W258" s="1">
        <v>0</v>
      </c>
      <c r="X258" s="52">
        <v>0</v>
      </c>
      <c r="Y258" s="40"/>
      <c r="Z258" s="52">
        <v>0</v>
      </c>
      <c r="AA258" s="32"/>
      <c r="AB258" s="32"/>
      <c r="AC258" s="32"/>
      <c r="AD258" s="40"/>
      <c r="AE258" s="52">
        <v>0</v>
      </c>
      <c r="AF258" s="40"/>
      <c r="AG258" s="52">
        <v>1</v>
      </c>
      <c r="AH258" s="42">
        <v>1</v>
      </c>
      <c r="AI258" s="56"/>
    </row>
    <row r="259" spans="1:45">
      <c r="A259" s="27">
        <v>40337</v>
      </c>
      <c r="B259" s="28">
        <v>0.33333333333333331</v>
      </c>
      <c r="C259" s="27">
        <v>40337</v>
      </c>
      <c r="D259" s="28">
        <v>0.66666666666666663</v>
      </c>
      <c r="E259" s="3">
        <v>8</v>
      </c>
      <c r="F259" s="3">
        <v>8.3333333333333329E-2</v>
      </c>
      <c r="G259" s="52">
        <v>9</v>
      </c>
      <c r="H259" s="32"/>
      <c r="I259" s="39">
        <v>9</v>
      </c>
      <c r="J259" s="40"/>
      <c r="K259" s="52">
        <v>0</v>
      </c>
      <c r="L259" s="32"/>
      <c r="M259" s="32"/>
      <c r="N259" s="40"/>
      <c r="O259" s="52">
        <v>0</v>
      </c>
      <c r="P259" s="32"/>
      <c r="Q259" s="32"/>
      <c r="R259" s="32"/>
      <c r="S259" s="32"/>
      <c r="T259" s="32"/>
      <c r="U259" s="40"/>
      <c r="V259" s="1">
        <v>0</v>
      </c>
      <c r="W259" s="1">
        <v>0</v>
      </c>
      <c r="X259" s="52">
        <v>0</v>
      </c>
      <c r="Y259" s="40"/>
      <c r="Z259" s="52">
        <v>0</v>
      </c>
      <c r="AA259" s="32"/>
      <c r="AB259" s="32"/>
      <c r="AC259" s="32"/>
      <c r="AD259" s="40"/>
      <c r="AE259" s="52">
        <v>0</v>
      </c>
      <c r="AF259" s="40"/>
      <c r="AG259" s="52">
        <v>0</v>
      </c>
      <c r="AH259" s="40"/>
      <c r="AI259" s="56"/>
    </row>
    <row r="260" spans="1:45">
      <c r="A260" s="27">
        <v>40337</v>
      </c>
      <c r="B260" s="28">
        <v>0.66666666666666663</v>
      </c>
      <c r="C260" s="27">
        <v>40338</v>
      </c>
      <c r="D260" s="28">
        <v>0.33333333333333331</v>
      </c>
      <c r="E260" s="3">
        <v>16</v>
      </c>
      <c r="F260" s="3">
        <v>0</v>
      </c>
      <c r="G260" s="52">
        <v>65</v>
      </c>
      <c r="H260" s="32"/>
      <c r="I260" s="39">
        <v>62</v>
      </c>
      <c r="J260" s="42">
        <v>3</v>
      </c>
      <c r="K260" s="52">
        <v>0</v>
      </c>
      <c r="L260" s="32"/>
      <c r="M260" s="32"/>
      <c r="N260" s="40"/>
      <c r="O260" s="52">
        <v>2</v>
      </c>
      <c r="P260" s="39">
        <v>2</v>
      </c>
      <c r="Q260" s="32"/>
      <c r="R260" s="32"/>
      <c r="S260" s="32"/>
      <c r="T260" s="32"/>
      <c r="U260" s="40"/>
      <c r="V260" s="1">
        <v>0</v>
      </c>
      <c r="W260" s="1">
        <v>0</v>
      </c>
      <c r="X260" s="52">
        <v>0</v>
      </c>
      <c r="Y260" s="40"/>
      <c r="Z260" s="52">
        <v>0</v>
      </c>
      <c r="AA260" s="32"/>
      <c r="AB260" s="32"/>
      <c r="AC260" s="32"/>
      <c r="AD260" s="40"/>
      <c r="AE260" s="52">
        <v>0</v>
      </c>
      <c r="AF260" s="40"/>
      <c r="AG260" s="52">
        <v>4</v>
      </c>
      <c r="AH260" s="42">
        <v>4</v>
      </c>
      <c r="AI260" s="56"/>
    </row>
    <row r="261" spans="1:45">
      <c r="A261" s="27">
        <v>40338</v>
      </c>
      <c r="B261" s="28">
        <v>0.33680555555555558</v>
      </c>
      <c r="C261" s="27">
        <v>40338</v>
      </c>
      <c r="D261" s="28">
        <v>0.88541666666666663</v>
      </c>
      <c r="E261" s="3">
        <v>13.166666666666666</v>
      </c>
      <c r="F261" s="3">
        <v>8.3333333333333329E-2</v>
      </c>
      <c r="G261" s="52">
        <v>6</v>
      </c>
      <c r="H261" s="32"/>
      <c r="I261" s="39">
        <v>6</v>
      </c>
      <c r="J261" s="40"/>
      <c r="K261" s="52">
        <v>0</v>
      </c>
      <c r="L261" s="32"/>
      <c r="M261" s="32"/>
      <c r="N261" s="40"/>
      <c r="O261" s="52">
        <v>1</v>
      </c>
      <c r="P261" s="39">
        <v>1</v>
      </c>
      <c r="Q261" s="32"/>
      <c r="R261" s="32"/>
      <c r="S261" s="32"/>
      <c r="T261" s="32"/>
      <c r="U261" s="40"/>
      <c r="V261" s="1">
        <v>0</v>
      </c>
      <c r="W261" s="1">
        <v>0</v>
      </c>
      <c r="X261" s="52">
        <v>1</v>
      </c>
      <c r="Y261" s="40"/>
      <c r="Z261" s="52">
        <v>1</v>
      </c>
      <c r="AA261" s="32"/>
      <c r="AB261" s="32"/>
      <c r="AC261" s="32"/>
      <c r="AD261" s="42">
        <v>1</v>
      </c>
      <c r="AE261" s="52">
        <v>0</v>
      </c>
      <c r="AF261" s="40"/>
      <c r="AG261" s="52">
        <v>0</v>
      </c>
      <c r="AH261" s="40"/>
      <c r="AI261" s="56"/>
    </row>
    <row r="262" spans="1:45">
      <c r="A262" s="27">
        <v>40338</v>
      </c>
      <c r="B262" s="28">
        <v>0.88541666666666663</v>
      </c>
      <c r="C262" s="27">
        <v>40339</v>
      </c>
      <c r="D262" s="28">
        <v>0.33680555555555558</v>
      </c>
      <c r="E262" s="3">
        <v>10.833333333333334</v>
      </c>
      <c r="F262" s="3">
        <v>0</v>
      </c>
      <c r="G262" s="52">
        <v>101</v>
      </c>
      <c r="H262" s="39">
        <v>1</v>
      </c>
      <c r="I262" s="39">
        <v>93</v>
      </c>
      <c r="J262" s="42">
        <v>7</v>
      </c>
      <c r="K262" s="52">
        <v>0</v>
      </c>
      <c r="L262" s="32"/>
      <c r="M262" s="32"/>
      <c r="N262" s="40"/>
      <c r="O262" s="52">
        <v>8</v>
      </c>
      <c r="P262" s="39">
        <v>3</v>
      </c>
      <c r="Q262" s="32"/>
      <c r="R262" s="32"/>
      <c r="S262" s="32"/>
      <c r="T262" s="32"/>
      <c r="U262" s="42">
        <v>5</v>
      </c>
      <c r="V262" s="1">
        <v>0</v>
      </c>
      <c r="W262" s="1">
        <v>0</v>
      </c>
      <c r="X262" s="52">
        <v>0</v>
      </c>
      <c r="Y262" s="40"/>
      <c r="Z262" s="52">
        <v>0</v>
      </c>
      <c r="AA262" s="32"/>
      <c r="AB262" s="32"/>
      <c r="AC262" s="32"/>
      <c r="AD262" s="40"/>
      <c r="AE262" s="52">
        <v>0</v>
      </c>
      <c r="AF262" s="40"/>
      <c r="AG262" s="52">
        <v>7</v>
      </c>
      <c r="AH262" s="42">
        <v>7</v>
      </c>
      <c r="AI262" s="56"/>
    </row>
    <row r="263" spans="1:45">
      <c r="A263" s="27">
        <v>40339</v>
      </c>
      <c r="B263" s="28">
        <v>0.34027777777777773</v>
      </c>
      <c r="C263" s="27">
        <v>40339</v>
      </c>
      <c r="D263" s="28">
        <v>0.84375</v>
      </c>
      <c r="E263" s="3">
        <v>12.083333333333334</v>
      </c>
      <c r="F263" s="3">
        <v>8.3333333333333329E-2</v>
      </c>
      <c r="G263" s="52">
        <v>24</v>
      </c>
      <c r="H263" s="32"/>
      <c r="I263" s="39">
        <v>21</v>
      </c>
      <c r="J263" s="42">
        <v>3</v>
      </c>
      <c r="K263" s="52">
        <v>0</v>
      </c>
      <c r="L263" s="32"/>
      <c r="M263" s="32"/>
      <c r="N263" s="40"/>
      <c r="O263" s="52">
        <v>3</v>
      </c>
      <c r="P263" s="39">
        <v>2</v>
      </c>
      <c r="Q263" s="39">
        <v>1</v>
      </c>
      <c r="R263" s="32"/>
      <c r="S263" s="32"/>
      <c r="T263" s="32"/>
      <c r="U263" s="40"/>
      <c r="V263" s="1">
        <v>0</v>
      </c>
      <c r="W263" s="1">
        <v>0</v>
      </c>
      <c r="X263" s="52">
        <v>0</v>
      </c>
      <c r="Y263" s="40"/>
      <c r="Z263" s="52">
        <v>0</v>
      </c>
      <c r="AA263" s="32"/>
      <c r="AB263" s="32"/>
      <c r="AC263" s="32"/>
      <c r="AD263" s="40"/>
      <c r="AE263" s="52">
        <v>0</v>
      </c>
      <c r="AF263" s="40"/>
      <c r="AG263" s="52">
        <v>0</v>
      </c>
      <c r="AH263" s="40"/>
      <c r="AI263" s="56"/>
    </row>
    <row r="264" spans="1:45">
      <c r="A264" s="27">
        <v>40339</v>
      </c>
      <c r="B264" s="28">
        <v>0.84375</v>
      </c>
      <c r="C264" s="27">
        <v>40340</v>
      </c>
      <c r="D264" s="28">
        <v>0.30555555555555552</v>
      </c>
      <c r="E264" s="3">
        <v>11.083333333333334</v>
      </c>
      <c r="F264" s="3">
        <v>0</v>
      </c>
      <c r="G264" s="52">
        <v>60</v>
      </c>
      <c r="H264" s="32"/>
      <c r="I264" s="39">
        <v>50</v>
      </c>
      <c r="J264" s="42">
        <v>10</v>
      </c>
      <c r="K264" s="52">
        <v>0</v>
      </c>
      <c r="L264" s="32"/>
      <c r="M264" s="32"/>
      <c r="N264" s="40"/>
      <c r="O264" s="52">
        <v>11</v>
      </c>
      <c r="P264" s="39">
        <v>3</v>
      </c>
      <c r="Q264" s="32"/>
      <c r="R264" s="32"/>
      <c r="S264" s="32"/>
      <c r="T264" s="32"/>
      <c r="U264" s="42">
        <v>8</v>
      </c>
      <c r="V264" s="1">
        <v>0</v>
      </c>
      <c r="W264" s="1">
        <v>0</v>
      </c>
      <c r="X264" s="52">
        <v>0</v>
      </c>
      <c r="Y264" s="40"/>
      <c r="Z264" s="52">
        <v>1</v>
      </c>
      <c r="AA264" s="32"/>
      <c r="AB264" s="32"/>
      <c r="AC264" s="32"/>
      <c r="AD264" s="42">
        <v>1</v>
      </c>
      <c r="AE264" s="52">
        <v>0</v>
      </c>
      <c r="AF264" s="40"/>
      <c r="AG264" s="52">
        <v>0</v>
      </c>
      <c r="AH264" s="40"/>
      <c r="AI264" s="56"/>
    </row>
    <row r="265" spans="1:45">
      <c r="A265" s="27">
        <v>40340</v>
      </c>
      <c r="B265" s="28">
        <v>0.30555555555555552</v>
      </c>
      <c r="C265" s="27">
        <v>40340</v>
      </c>
      <c r="D265" s="28">
        <v>0.9375</v>
      </c>
      <c r="E265" s="3">
        <v>15.166666666666666</v>
      </c>
      <c r="F265" s="3">
        <v>0</v>
      </c>
      <c r="G265" s="52">
        <v>29</v>
      </c>
      <c r="H265" s="32"/>
      <c r="I265" s="39">
        <v>26</v>
      </c>
      <c r="J265" s="42">
        <v>3</v>
      </c>
      <c r="K265" s="52">
        <v>0</v>
      </c>
      <c r="L265" s="32"/>
      <c r="M265" s="32"/>
      <c r="N265" s="40"/>
      <c r="O265" s="52">
        <v>0</v>
      </c>
      <c r="P265" s="32"/>
      <c r="Q265" s="32"/>
      <c r="R265" s="32"/>
      <c r="S265" s="32"/>
      <c r="T265" s="32"/>
      <c r="U265" s="40"/>
      <c r="V265" s="1">
        <v>0</v>
      </c>
      <c r="W265" s="1">
        <v>0</v>
      </c>
      <c r="X265" s="52">
        <v>0</v>
      </c>
      <c r="Y265" s="40"/>
      <c r="Z265" s="52">
        <v>0</v>
      </c>
      <c r="AA265" s="32"/>
      <c r="AB265" s="32"/>
      <c r="AC265" s="32"/>
      <c r="AD265" s="40"/>
      <c r="AE265" s="52">
        <v>0</v>
      </c>
      <c r="AF265" s="40"/>
      <c r="AG265" s="52">
        <v>1</v>
      </c>
      <c r="AH265" s="42">
        <v>1</v>
      </c>
      <c r="AI265" s="56"/>
    </row>
    <row r="266" spans="1:45">
      <c r="A266" s="27">
        <v>40340</v>
      </c>
      <c r="B266" s="28">
        <v>0.9375</v>
      </c>
      <c r="C266" s="27">
        <v>40341</v>
      </c>
      <c r="D266" s="28">
        <v>0.35069444444444442</v>
      </c>
      <c r="E266" s="3">
        <v>9.9166666666666661</v>
      </c>
      <c r="F266" s="3">
        <v>0</v>
      </c>
      <c r="G266" s="52">
        <v>105</v>
      </c>
      <c r="H266" s="32"/>
      <c r="I266" s="39">
        <v>91</v>
      </c>
      <c r="J266" s="42">
        <v>14</v>
      </c>
      <c r="K266" s="52">
        <v>0</v>
      </c>
      <c r="L266" s="32"/>
      <c r="M266" s="32"/>
      <c r="N266" s="40"/>
      <c r="O266" s="52">
        <v>3</v>
      </c>
      <c r="P266" s="32"/>
      <c r="Q266" s="32"/>
      <c r="R266" s="32"/>
      <c r="S266" s="32"/>
      <c r="T266" s="32"/>
      <c r="U266" s="42">
        <v>3</v>
      </c>
      <c r="V266" s="1">
        <v>0</v>
      </c>
      <c r="W266" s="1">
        <v>0</v>
      </c>
      <c r="X266" s="52">
        <v>0</v>
      </c>
      <c r="Y266" s="40"/>
      <c r="Z266" s="52">
        <v>0</v>
      </c>
      <c r="AA266" s="32"/>
      <c r="AB266" s="32"/>
      <c r="AC266" s="32"/>
      <c r="AD266" s="40"/>
      <c r="AE266" s="52">
        <v>0</v>
      </c>
      <c r="AF266" s="40"/>
      <c r="AG266" s="52">
        <v>2</v>
      </c>
      <c r="AH266" s="42">
        <v>2</v>
      </c>
      <c r="AI266" s="56"/>
    </row>
    <row r="267" spans="1:45">
      <c r="A267" s="27">
        <v>40341</v>
      </c>
      <c r="B267" s="28">
        <v>0.35416666666666669</v>
      </c>
      <c r="C267" s="27">
        <v>40341</v>
      </c>
      <c r="D267" s="28">
        <v>0.90277777777777779</v>
      </c>
      <c r="E267" s="3">
        <v>13.166666666666666</v>
      </c>
      <c r="F267" s="3">
        <v>8.3333333333333329E-2</v>
      </c>
      <c r="G267" s="52">
        <v>4</v>
      </c>
      <c r="H267" s="32"/>
      <c r="I267" s="39">
        <v>3</v>
      </c>
      <c r="J267" s="42">
        <v>1</v>
      </c>
      <c r="K267" s="52">
        <v>0</v>
      </c>
      <c r="L267" s="32"/>
      <c r="M267" s="32"/>
      <c r="N267" s="40"/>
      <c r="O267" s="52">
        <v>1</v>
      </c>
      <c r="P267" s="39">
        <v>1</v>
      </c>
      <c r="Q267" s="32"/>
      <c r="R267" s="32"/>
      <c r="S267" s="32"/>
      <c r="T267" s="32"/>
      <c r="U267" s="40"/>
      <c r="V267" s="1">
        <v>0</v>
      </c>
      <c r="W267" s="1">
        <v>0</v>
      </c>
      <c r="X267" s="52">
        <v>0</v>
      </c>
      <c r="Y267" s="40"/>
      <c r="Z267" s="52">
        <v>0</v>
      </c>
      <c r="AA267" s="32"/>
      <c r="AB267" s="32"/>
      <c r="AC267" s="32"/>
      <c r="AD267" s="40"/>
      <c r="AE267" s="52">
        <v>0</v>
      </c>
      <c r="AF267" s="40"/>
      <c r="AG267" s="52">
        <v>0</v>
      </c>
      <c r="AH267" s="40"/>
      <c r="AI267" s="56"/>
    </row>
    <row r="268" spans="1:45">
      <c r="A268" s="27">
        <v>40341</v>
      </c>
      <c r="B268" s="28">
        <v>0.90277777777777779</v>
      </c>
      <c r="C268" s="27">
        <v>40342</v>
      </c>
      <c r="D268" s="28">
        <v>0.36458333333333331</v>
      </c>
      <c r="E268" s="3">
        <v>11.083333333333334</v>
      </c>
      <c r="F268" s="3">
        <v>0</v>
      </c>
      <c r="G268" s="52">
        <v>117</v>
      </c>
      <c r="H268" s="32"/>
      <c r="I268" s="39">
        <v>103</v>
      </c>
      <c r="J268" s="42">
        <v>14</v>
      </c>
      <c r="K268" s="52">
        <v>0</v>
      </c>
      <c r="L268" s="32"/>
      <c r="M268" s="32"/>
      <c r="N268" s="40"/>
      <c r="O268" s="52">
        <v>3</v>
      </c>
      <c r="P268" s="32"/>
      <c r="Q268" s="32"/>
      <c r="R268" s="32"/>
      <c r="S268" s="73">
        <v>0</v>
      </c>
      <c r="T268" s="39">
        <v>1</v>
      </c>
      <c r="U268" s="42">
        <v>2</v>
      </c>
      <c r="V268" s="1">
        <v>0</v>
      </c>
      <c r="W268" s="1">
        <v>1</v>
      </c>
      <c r="X268" s="52">
        <v>0</v>
      </c>
      <c r="Y268" s="40"/>
      <c r="Z268" s="52">
        <v>0</v>
      </c>
      <c r="AA268" s="32"/>
      <c r="AB268" s="32"/>
      <c r="AC268" s="32"/>
      <c r="AD268" s="40"/>
      <c r="AE268" s="52">
        <v>0</v>
      </c>
      <c r="AF268" s="40"/>
      <c r="AG268" s="52">
        <v>2</v>
      </c>
      <c r="AH268" s="42">
        <v>2</v>
      </c>
      <c r="AI268" s="56"/>
    </row>
    <row r="269" spans="1:45">
      <c r="A269" s="27">
        <v>40342</v>
      </c>
      <c r="B269" s="28">
        <v>0.36805555555555558</v>
      </c>
      <c r="C269" s="27">
        <v>40342</v>
      </c>
      <c r="D269" s="28">
        <v>0.86458333333333337</v>
      </c>
      <c r="E269" s="3">
        <v>11.916666666666666</v>
      </c>
      <c r="F269" s="3">
        <v>8.3333333333333329E-2</v>
      </c>
      <c r="G269" s="52">
        <v>22</v>
      </c>
      <c r="H269" s="32"/>
      <c r="I269" s="39">
        <v>15</v>
      </c>
      <c r="J269" s="42">
        <v>7</v>
      </c>
      <c r="K269" s="52">
        <v>0</v>
      </c>
      <c r="L269" s="32"/>
      <c r="M269" s="32"/>
      <c r="N269" s="40"/>
      <c r="O269" s="52">
        <v>0</v>
      </c>
      <c r="P269" s="32"/>
      <c r="Q269" s="32"/>
      <c r="R269" s="32"/>
      <c r="S269" s="32"/>
      <c r="T269" s="32"/>
      <c r="U269" s="40"/>
      <c r="V269" s="1">
        <v>0</v>
      </c>
      <c r="W269" s="1">
        <v>0</v>
      </c>
      <c r="X269" s="52">
        <v>0</v>
      </c>
      <c r="Y269" s="40"/>
      <c r="Z269" s="52">
        <v>0</v>
      </c>
      <c r="AA269" s="32"/>
      <c r="AB269" s="32"/>
      <c r="AC269" s="32"/>
      <c r="AD269" s="40"/>
      <c r="AE269" s="52">
        <v>0</v>
      </c>
      <c r="AF269" s="40"/>
      <c r="AG269" s="52">
        <v>0</v>
      </c>
      <c r="AH269" s="40"/>
      <c r="AI269" s="56"/>
    </row>
    <row r="270" spans="1:45">
      <c r="A270" s="27">
        <v>40342</v>
      </c>
      <c r="B270" s="28">
        <v>0.86458333333333337</v>
      </c>
      <c r="C270" s="27">
        <v>40343</v>
      </c>
      <c r="D270" s="28">
        <v>0.33333333333333331</v>
      </c>
      <c r="E270" s="3">
        <v>11.25</v>
      </c>
      <c r="F270" s="3">
        <v>0</v>
      </c>
      <c r="G270" s="52">
        <v>137</v>
      </c>
      <c r="H270" s="39">
        <v>1</v>
      </c>
      <c r="I270" s="39">
        <v>120</v>
      </c>
      <c r="J270" s="42">
        <v>16</v>
      </c>
      <c r="K270" s="52">
        <v>0</v>
      </c>
      <c r="L270" s="32"/>
      <c r="M270" s="32"/>
      <c r="N270" s="40"/>
      <c r="O270" s="52">
        <v>2</v>
      </c>
      <c r="P270" s="39">
        <v>2</v>
      </c>
      <c r="Q270" s="32"/>
      <c r="R270" s="32"/>
      <c r="S270" s="32"/>
      <c r="T270" s="32"/>
      <c r="U270" s="40"/>
      <c r="V270" s="1">
        <v>0</v>
      </c>
      <c r="W270" s="1">
        <v>1</v>
      </c>
      <c r="X270" s="52">
        <v>0</v>
      </c>
      <c r="Y270" s="40"/>
      <c r="Z270" s="52">
        <v>1</v>
      </c>
      <c r="AA270" s="32"/>
      <c r="AB270" s="32"/>
      <c r="AC270" s="32"/>
      <c r="AD270" s="42">
        <v>1</v>
      </c>
      <c r="AE270" s="52">
        <v>1</v>
      </c>
      <c r="AF270" s="40"/>
      <c r="AG270" s="52">
        <v>0</v>
      </c>
      <c r="AH270" s="40"/>
      <c r="AI270" s="56"/>
    </row>
    <row r="271" spans="1:45">
      <c r="A271" s="27">
        <v>40343</v>
      </c>
      <c r="B271" s="28">
        <v>0.33680555555555558</v>
      </c>
      <c r="C271" s="27">
        <v>40343</v>
      </c>
      <c r="D271" s="28">
        <v>0.88194444444444453</v>
      </c>
      <c r="E271" s="3">
        <v>13.083333333333334</v>
      </c>
      <c r="F271" s="3">
        <v>8.3333333333333329E-2</v>
      </c>
      <c r="G271" s="52">
        <v>34</v>
      </c>
      <c r="H271" s="32"/>
      <c r="I271" s="39">
        <v>27</v>
      </c>
      <c r="J271" s="42">
        <v>7</v>
      </c>
      <c r="K271" s="52">
        <v>0</v>
      </c>
      <c r="L271" s="32"/>
      <c r="M271" s="32"/>
      <c r="N271" s="40"/>
      <c r="O271" s="52">
        <v>1</v>
      </c>
      <c r="P271" s="39">
        <v>1</v>
      </c>
      <c r="Q271" s="32"/>
      <c r="R271" s="32"/>
      <c r="S271" s="32"/>
      <c r="T271" s="32"/>
      <c r="U271" s="40"/>
      <c r="V271" s="1">
        <v>0</v>
      </c>
      <c r="W271" s="1">
        <v>0</v>
      </c>
      <c r="X271" s="52">
        <v>0</v>
      </c>
      <c r="Y271" s="40"/>
      <c r="Z271" s="52">
        <v>0</v>
      </c>
      <c r="AA271" s="32"/>
      <c r="AB271" s="32"/>
      <c r="AC271" s="32"/>
      <c r="AD271" s="40"/>
      <c r="AE271" s="52">
        <v>0</v>
      </c>
      <c r="AF271" s="40"/>
      <c r="AG271" s="52">
        <v>0</v>
      </c>
      <c r="AH271" s="40"/>
      <c r="AI271" s="56"/>
    </row>
    <row r="272" spans="1:45">
      <c r="A272" s="27">
        <v>40343</v>
      </c>
      <c r="B272" s="28">
        <v>0.88194444444444453</v>
      </c>
      <c r="C272" s="27">
        <v>40344</v>
      </c>
      <c r="D272" s="28">
        <v>0.38194444444444442</v>
      </c>
      <c r="E272" s="3">
        <v>12</v>
      </c>
      <c r="F272" s="3">
        <v>0</v>
      </c>
      <c r="G272" s="52">
        <v>50</v>
      </c>
      <c r="H272" s="32"/>
      <c r="I272" s="39">
        <v>42</v>
      </c>
      <c r="J272" s="42">
        <v>8</v>
      </c>
      <c r="K272" s="52">
        <v>0</v>
      </c>
      <c r="L272" s="32"/>
      <c r="M272" s="32"/>
      <c r="N272" s="40"/>
      <c r="O272" s="52">
        <v>4</v>
      </c>
      <c r="P272" s="39">
        <v>1</v>
      </c>
      <c r="Q272" s="32"/>
      <c r="R272" s="32"/>
      <c r="S272" s="73">
        <v>0</v>
      </c>
      <c r="T272" s="39">
        <v>1</v>
      </c>
      <c r="U272" s="42">
        <v>2</v>
      </c>
      <c r="V272" s="1">
        <v>0</v>
      </c>
      <c r="W272" s="1">
        <v>0</v>
      </c>
      <c r="X272" s="52">
        <v>0</v>
      </c>
      <c r="Y272" s="40"/>
      <c r="Z272" s="52">
        <v>1</v>
      </c>
      <c r="AA272" s="39">
        <v>1</v>
      </c>
      <c r="AB272" s="32"/>
      <c r="AC272" s="32"/>
      <c r="AD272" s="40"/>
      <c r="AE272" s="52">
        <v>0</v>
      </c>
      <c r="AF272" s="40"/>
      <c r="AG272" s="52">
        <v>0</v>
      </c>
      <c r="AH272" s="40"/>
      <c r="AI272" s="56"/>
      <c r="AS272" s="1">
        <v>1</v>
      </c>
    </row>
    <row r="273" spans="1:45">
      <c r="A273" s="27">
        <v>40344</v>
      </c>
      <c r="B273" s="28">
        <v>0.38541666666666669</v>
      </c>
      <c r="C273" s="27">
        <v>40344</v>
      </c>
      <c r="D273" s="28">
        <v>0.625</v>
      </c>
      <c r="E273" s="3">
        <v>5.75</v>
      </c>
      <c r="F273" s="3">
        <v>8.3333333333333329E-2</v>
      </c>
      <c r="G273" s="52">
        <v>15</v>
      </c>
      <c r="H273" s="32"/>
      <c r="I273" s="39">
        <v>14</v>
      </c>
      <c r="J273" s="42">
        <v>1</v>
      </c>
      <c r="K273" s="52">
        <v>0</v>
      </c>
      <c r="L273" s="32"/>
      <c r="M273" s="32"/>
      <c r="N273" s="40"/>
      <c r="O273" s="52">
        <v>0</v>
      </c>
      <c r="P273" s="32"/>
      <c r="Q273" s="32"/>
      <c r="R273" s="32"/>
      <c r="S273" s="32"/>
      <c r="T273" s="32"/>
      <c r="U273" s="40"/>
      <c r="V273" s="1">
        <v>0</v>
      </c>
      <c r="W273" s="1">
        <v>0</v>
      </c>
      <c r="X273" s="52">
        <v>0</v>
      </c>
      <c r="Y273" s="40"/>
      <c r="Z273" s="52">
        <v>0</v>
      </c>
      <c r="AA273" s="32"/>
      <c r="AB273" s="32"/>
      <c r="AC273" s="32"/>
      <c r="AD273" s="40"/>
      <c r="AE273" s="52">
        <v>0</v>
      </c>
      <c r="AF273" s="40"/>
      <c r="AG273" s="52">
        <v>0</v>
      </c>
      <c r="AH273" s="40"/>
      <c r="AI273" s="56"/>
    </row>
    <row r="274" spans="1:45">
      <c r="A274" s="27">
        <v>40344</v>
      </c>
      <c r="B274" s="28">
        <v>0.625</v>
      </c>
      <c r="C274" s="27">
        <v>40345</v>
      </c>
      <c r="D274" s="28">
        <v>0.36458333333333331</v>
      </c>
      <c r="E274" s="3">
        <v>17.75</v>
      </c>
      <c r="F274" s="3">
        <v>0</v>
      </c>
      <c r="G274" s="52">
        <v>90</v>
      </c>
      <c r="H274" s="32"/>
      <c r="I274" s="39">
        <v>83</v>
      </c>
      <c r="J274" s="42">
        <v>7</v>
      </c>
      <c r="K274" s="52">
        <v>0</v>
      </c>
      <c r="L274" s="32"/>
      <c r="M274" s="32"/>
      <c r="N274" s="40"/>
      <c r="O274" s="52">
        <v>0</v>
      </c>
      <c r="P274" s="32"/>
      <c r="Q274" s="32"/>
      <c r="R274" s="32"/>
      <c r="S274" s="32"/>
      <c r="T274" s="32"/>
      <c r="U274" s="40"/>
      <c r="V274" s="1">
        <v>0</v>
      </c>
      <c r="W274" s="1">
        <v>0</v>
      </c>
      <c r="X274" s="52">
        <v>0</v>
      </c>
      <c r="Y274" s="40"/>
      <c r="Z274" s="52">
        <v>0</v>
      </c>
      <c r="AA274" s="32"/>
      <c r="AB274" s="32"/>
      <c r="AC274" s="32"/>
      <c r="AD274" s="40"/>
      <c r="AE274" s="52">
        <v>0</v>
      </c>
      <c r="AF274" s="40"/>
      <c r="AG274" s="52">
        <v>2</v>
      </c>
      <c r="AH274" s="42">
        <v>2</v>
      </c>
      <c r="AI274" s="56"/>
    </row>
    <row r="275" spans="1:45">
      <c r="A275" s="27">
        <v>40345</v>
      </c>
      <c r="B275" s="28">
        <v>0.36805555555555558</v>
      </c>
      <c r="C275" s="27">
        <v>40345</v>
      </c>
      <c r="D275" s="28">
        <v>0.85763888888888884</v>
      </c>
      <c r="E275" s="3">
        <v>11.75</v>
      </c>
      <c r="F275" s="3">
        <v>8.3333333333333329E-2</v>
      </c>
      <c r="G275" s="52">
        <v>8</v>
      </c>
      <c r="H275" s="32"/>
      <c r="I275" s="39">
        <v>7</v>
      </c>
      <c r="J275" s="42">
        <v>1</v>
      </c>
      <c r="K275" s="52">
        <v>0</v>
      </c>
      <c r="L275" s="32"/>
      <c r="M275" s="32"/>
      <c r="N275" s="40"/>
      <c r="O275" s="52">
        <v>0</v>
      </c>
      <c r="P275" s="32"/>
      <c r="Q275" s="32"/>
      <c r="R275" s="32"/>
      <c r="S275" s="32"/>
      <c r="T275" s="32"/>
      <c r="U275" s="40"/>
      <c r="V275" s="1">
        <v>0</v>
      </c>
      <c r="W275" s="1">
        <v>0</v>
      </c>
      <c r="X275" s="52">
        <v>0</v>
      </c>
      <c r="Y275" s="40"/>
      <c r="Z275" s="52">
        <v>0</v>
      </c>
      <c r="AA275" s="32"/>
      <c r="AB275" s="32"/>
      <c r="AC275" s="32"/>
      <c r="AD275" s="40"/>
      <c r="AE275" s="52">
        <v>0</v>
      </c>
      <c r="AF275" s="40"/>
      <c r="AG275" s="52">
        <v>0</v>
      </c>
      <c r="AH275" s="40"/>
      <c r="AI275" s="56"/>
    </row>
    <row r="276" spans="1:45">
      <c r="A276" s="27">
        <v>40345</v>
      </c>
      <c r="B276" s="28">
        <v>0.85763888888888884</v>
      </c>
      <c r="C276" s="27">
        <v>40346</v>
      </c>
      <c r="D276" s="28">
        <v>0.37152777777777773</v>
      </c>
      <c r="E276" s="3">
        <v>12.333333333333334</v>
      </c>
      <c r="F276" s="3">
        <v>0</v>
      </c>
      <c r="G276" s="52">
        <v>65</v>
      </c>
      <c r="H276" s="39">
        <v>2</v>
      </c>
      <c r="I276" s="39">
        <v>52</v>
      </c>
      <c r="J276" s="42">
        <v>11</v>
      </c>
      <c r="K276" s="52">
        <v>0</v>
      </c>
      <c r="L276" s="32"/>
      <c r="M276" s="32"/>
      <c r="N276" s="40"/>
      <c r="O276" s="52">
        <v>3</v>
      </c>
      <c r="P276" s="32"/>
      <c r="Q276" s="32"/>
      <c r="R276" s="32"/>
      <c r="S276" s="32"/>
      <c r="T276" s="32"/>
      <c r="U276" s="42">
        <v>3</v>
      </c>
      <c r="V276" s="1">
        <v>0</v>
      </c>
      <c r="W276" s="1">
        <v>0</v>
      </c>
      <c r="X276" s="52">
        <v>0</v>
      </c>
      <c r="Y276" s="40"/>
      <c r="Z276" s="52">
        <v>2</v>
      </c>
      <c r="AA276" s="32"/>
      <c r="AB276" s="32"/>
      <c r="AC276" s="32"/>
      <c r="AD276" s="42">
        <v>2</v>
      </c>
      <c r="AE276" s="52">
        <v>1</v>
      </c>
      <c r="AF276" s="40"/>
      <c r="AG276" s="52">
        <v>0</v>
      </c>
      <c r="AH276" s="40"/>
      <c r="AI276" s="57">
        <v>1</v>
      </c>
    </row>
    <row r="277" spans="1:45">
      <c r="A277" s="27">
        <v>40346</v>
      </c>
      <c r="B277" s="28">
        <v>0.37152777777777773</v>
      </c>
      <c r="C277" s="27">
        <v>40346</v>
      </c>
      <c r="D277" s="28">
        <v>0.54166666666666663</v>
      </c>
      <c r="E277" s="3">
        <v>4.083333333333333</v>
      </c>
      <c r="F277" s="3">
        <v>0</v>
      </c>
      <c r="G277" s="52">
        <v>10</v>
      </c>
      <c r="H277" s="32"/>
      <c r="I277" s="39">
        <v>8</v>
      </c>
      <c r="J277" s="42">
        <v>2</v>
      </c>
      <c r="K277" s="52">
        <v>0</v>
      </c>
      <c r="L277" s="32"/>
      <c r="M277" s="32"/>
      <c r="N277" s="40"/>
      <c r="O277" s="52">
        <v>0</v>
      </c>
      <c r="P277" s="32"/>
      <c r="Q277" s="32"/>
      <c r="R277" s="32"/>
      <c r="S277" s="32"/>
      <c r="T277" s="32"/>
      <c r="U277" s="40"/>
      <c r="V277" s="1">
        <v>0</v>
      </c>
      <c r="W277" s="1">
        <v>0</v>
      </c>
      <c r="X277" s="52">
        <v>0</v>
      </c>
      <c r="Y277" s="40"/>
      <c r="Z277" s="52">
        <v>0</v>
      </c>
      <c r="AA277" s="32"/>
      <c r="AB277" s="32"/>
      <c r="AC277" s="32"/>
      <c r="AD277" s="40"/>
      <c r="AE277" s="52">
        <v>0</v>
      </c>
      <c r="AF277" s="40"/>
      <c r="AG277" s="52">
        <v>0</v>
      </c>
      <c r="AH277" s="40"/>
      <c r="AI277" s="56"/>
    </row>
    <row r="278" spans="1:45">
      <c r="A278" s="27">
        <v>40346</v>
      </c>
      <c r="B278" s="28">
        <v>0.54166666666666663</v>
      </c>
      <c r="C278" s="27">
        <v>40347</v>
      </c>
      <c r="D278" s="28">
        <v>0.38541666666666669</v>
      </c>
      <c r="E278" s="3">
        <v>20.25</v>
      </c>
      <c r="F278" s="3">
        <v>0</v>
      </c>
      <c r="G278" s="52">
        <v>152</v>
      </c>
      <c r="H278" s="32"/>
      <c r="I278" s="39">
        <v>134</v>
      </c>
      <c r="J278" s="42">
        <v>18</v>
      </c>
      <c r="K278" s="52">
        <v>0</v>
      </c>
      <c r="L278" s="32"/>
      <c r="M278" s="32"/>
      <c r="N278" s="40"/>
      <c r="O278" s="52">
        <v>1</v>
      </c>
      <c r="P278" s="32"/>
      <c r="Q278" s="32"/>
      <c r="R278" s="32"/>
      <c r="S278" s="32"/>
      <c r="T278" s="32"/>
      <c r="U278" s="42">
        <v>1</v>
      </c>
      <c r="V278" s="1">
        <v>0</v>
      </c>
      <c r="W278" s="1">
        <v>0</v>
      </c>
      <c r="X278" s="52">
        <v>0</v>
      </c>
      <c r="Y278" s="40"/>
      <c r="Z278" s="52">
        <v>1</v>
      </c>
      <c r="AA278" s="32"/>
      <c r="AB278" s="32"/>
      <c r="AC278" s="32"/>
      <c r="AD278" s="42">
        <v>1</v>
      </c>
      <c r="AE278" s="52">
        <v>0</v>
      </c>
      <c r="AF278" s="40"/>
      <c r="AG278" s="52">
        <v>2</v>
      </c>
      <c r="AH278" s="42">
        <v>2</v>
      </c>
      <c r="AI278" s="56"/>
    </row>
    <row r="279" spans="1:45">
      <c r="A279" s="27">
        <v>40347</v>
      </c>
      <c r="B279" s="28">
        <v>0.3888888888888889</v>
      </c>
      <c r="C279" s="27">
        <v>40347</v>
      </c>
      <c r="D279" s="28">
        <v>0.54166666666666663</v>
      </c>
      <c r="E279" s="3">
        <v>3.6666666666666665</v>
      </c>
      <c r="F279" s="3">
        <v>8.3333333333333329E-2</v>
      </c>
      <c r="G279" s="52">
        <v>4</v>
      </c>
      <c r="H279" s="32"/>
      <c r="I279" s="39">
        <v>3</v>
      </c>
      <c r="J279" s="42">
        <v>1</v>
      </c>
      <c r="K279" s="52">
        <v>0</v>
      </c>
      <c r="L279" s="32"/>
      <c r="M279" s="32"/>
      <c r="N279" s="40"/>
      <c r="O279" s="52">
        <v>0</v>
      </c>
      <c r="P279" s="32"/>
      <c r="Q279" s="32"/>
      <c r="R279" s="32"/>
      <c r="S279" s="32"/>
      <c r="T279" s="32"/>
      <c r="U279" s="40"/>
      <c r="V279" s="1">
        <v>0</v>
      </c>
      <c r="W279" s="1">
        <v>0</v>
      </c>
      <c r="X279" s="52">
        <v>0</v>
      </c>
      <c r="Y279" s="40"/>
      <c r="Z279" s="52">
        <v>0</v>
      </c>
      <c r="AA279" s="32"/>
      <c r="AB279" s="32"/>
      <c r="AC279" s="32"/>
      <c r="AD279" s="40"/>
      <c r="AE279" s="52">
        <v>0</v>
      </c>
      <c r="AF279" s="40"/>
      <c r="AG279" s="52">
        <v>0</v>
      </c>
      <c r="AH279" s="40"/>
      <c r="AI279" s="56"/>
    </row>
    <row r="280" spans="1:45">
      <c r="A280" s="27">
        <v>40347</v>
      </c>
      <c r="B280" s="28">
        <v>0.54166666666666663</v>
      </c>
      <c r="C280" s="27">
        <v>40347</v>
      </c>
      <c r="D280" s="28">
        <v>0.88541666666666663</v>
      </c>
      <c r="E280" s="3">
        <v>8.25</v>
      </c>
      <c r="F280" s="3">
        <v>0</v>
      </c>
      <c r="G280" s="52">
        <v>7</v>
      </c>
      <c r="H280" s="32"/>
      <c r="I280" s="39">
        <v>5</v>
      </c>
      <c r="J280" s="42">
        <v>2</v>
      </c>
      <c r="K280" s="52">
        <v>0</v>
      </c>
      <c r="L280" s="32"/>
      <c r="M280" s="32"/>
      <c r="N280" s="40"/>
      <c r="O280" s="52">
        <v>0</v>
      </c>
      <c r="P280" s="32"/>
      <c r="Q280" s="32"/>
      <c r="R280" s="32"/>
      <c r="S280" s="32"/>
      <c r="T280" s="32"/>
      <c r="U280" s="40"/>
      <c r="V280" s="1">
        <v>0</v>
      </c>
      <c r="W280" s="1">
        <v>0</v>
      </c>
      <c r="X280" s="52">
        <v>0</v>
      </c>
      <c r="Y280" s="40"/>
      <c r="Z280" s="52">
        <v>0</v>
      </c>
      <c r="AA280" s="32"/>
      <c r="AB280" s="32"/>
      <c r="AC280" s="32"/>
      <c r="AD280" s="40"/>
      <c r="AE280" s="52">
        <v>0</v>
      </c>
      <c r="AF280" s="40"/>
      <c r="AG280" s="52">
        <v>0</v>
      </c>
      <c r="AH280" s="40"/>
      <c r="AI280" s="56"/>
    </row>
    <row r="281" spans="1:45">
      <c r="A281" s="27">
        <v>40347</v>
      </c>
      <c r="B281" s="28">
        <v>0.88541666666666663</v>
      </c>
      <c r="C281" s="27">
        <v>40348</v>
      </c>
      <c r="D281" s="28">
        <v>0.37847222222222227</v>
      </c>
      <c r="E281" s="3">
        <v>11.833333333333334</v>
      </c>
      <c r="F281" s="3">
        <v>0</v>
      </c>
      <c r="G281" s="52">
        <v>59</v>
      </c>
      <c r="H281" s="39">
        <v>2</v>
      </c>
      <c r="I281" s="39">
        <v>47</v>
      </c>
      <c r="J281" s="42">
        <v>10</v>
      </c>
      <c r="K281" s="52">
        <v>0</v>
      </c>
      <c r="L281" s="32"/>
      <c r="M281" s="32"/>
      <c r="N281" s="40"/>
      <c r="O281" s="52">
        <v>3</v>
      </c>
      <c r="P281" s="39">
        <v>1</v>
      </c>
      <c r="Q281" s="32"/>
      <c r="R281" s="32"/>
      <c r="S281" s="32"/>
      <c r="T281" s="32"/>
      <c r="U281" s="42">
        <v>2</v>
      </c>
      <c r="V281" s="1">
        <v>0</v>
      </c>
      <c r="W281" s="1">
        <v>0</v>
      </c>
      <c r="X281" s="52">
        <v>0</v>
      </c>
      <c r="Y281" s="40"/>
      <c r="Z281" s="52">
        <v>0</v>
      </c>
      <c r="AA281" s="32"/>
      <c r="AB281" s="32"/>
      <c r="AC281" s="32"/>
      <c r="AD281" s="40"/>
      <c r="AE281" s="52">
        <v>0</v>
      </c>
      <c r="AF281" s="40"/>
      <c r="AG281" s="52">
        <v>6</v>
      </c>
      <c r="AH281" s="42">
        <v>6</v>
      </c>
      <c r="AI281" s="56"/>
    </row>
    <row r="282" spans="1:45">
      <c r="A282" s="27">
        <v>40348</v>
      </c>
      <c r="B282" s="28">
        <v>0.38194444444444442</v>
      </c>
      <c r="C282" s="27">
        <v>40348</v>
      </c>
      <c r="D282" s="28">
        <v>0.87152777777777779</v>
      </c>
      <c r="E282" s="3">
        <v>11.75</v>
      </c>
      <c r="F282" s="3">
        <v>8.3333333333333329E-2</v>
      </c>
      <c r="G282" s="52">
        <v>8</v>
      </c>
      <c r="H282" s="32"/>
      <c r="I282" s="39">
        <v>5</v>
      </c>
      <c r="J282" s="42">
        <v>3</v>
      </c>
      <c r="K282" s="52">
        <v>0</v>
      </c>
      <c r="L282" s="32"/>
      <c r="M282" s="32"/>
      <c r="N282" s="40"/>
      <c r="O282" s="52">
        <v>0</v>
      </c>
      <c r="P282" s="32"/>
      <c r="Q282" s="32"/>
      <c r="R282" s="32"/>
      <c r="S282" s="32"/>
      <c r="T282" s="32"/>
      <c r="U282" s="40"/>
      <c r="V282" s="1">
        <v>0</v>
      </c>
      <c r="W282" s="1">
        <v>0</v>
      </c>
      <c r="X282" s="52">
        <v>0</v>
      </c>
      <c r="Y282" s="40"/>
      <c r="Z282" s="52">
        <v>0</v>
      </c>
      <c r="AA282" s="32"/>
      <c r="AB282" s="32"/>
      <c r="AC282" s="32"/>
      <c r="AD282" s="40"/>
      <c r="AE282" s="52">
        <v>0</v>
      </c>
      <c r="AF282" s="40"/>
      <c r="AG282" s="52">
        <v>0</v>
      </c>
      <c r="AH282" s="40"/>
      <c r="AI282" s="56"/>
    </row>
    <row r="283" spans="1:45">
      <c r="A283" s="27">
        <v>40348</v>
      </c>
      <c r="B283" s="28">
        <v>0.875</v>
      </c>
      <c r="C283" s="27">
        <v>40349</v>
      </c>
      <c r="D283" s="28">
        <v>0.35416666666666669</v>
      </c>
      <c r="E283" s="3">
        <v>11.5</v>
      </c>
      <c r="F283" s="3">
        <v>8.3333333333333329E-2</v>
      </c>
      <c r="G283" s="52">
        <v>43</v>
      </c>
      <c r="H283" s="32"/>
      <c r="I283" s="39">
        <v>36</v>
      </c>
      <c r="J283" s="42">
        <v>7</v>
      </c>
      <c r="K283" s="52">
        <v>0</v>
      </c>
      <c r="L283" s="32"/>
      <c r="M283" s="32"/>
      <c r="N283" s="40"/>
      <c r="O283" s="52">
        <v>0</v>
      </c>
      <c r="P283" s="32"/>
      <c r="Q283" s="32"/>
      <c r="R283" s="32"/>
      <c r="S283" s="32"/>
      <c r="T283" s="32"/>
      <c r="U283" s="40"/>
      <c r="V283" s="1">
        <v>0</v>
      </c>
      <c r="W283" s="1">
        <v>0</v>
      </c>
      <c r="X283" s="52">
        <v>0</v>
      </c>
      <c r="Y283" s="40"/>
      <c r="Z283" s="52">
        <v>0</v>
      </c>
      <c r="AA283" s="32"/>
      <c r="AB283" s="32"/>
      <c r="AC283" s="32"/>
      <c r="AD283" s="40"/>
      <c r="AE283" s="52">
        <v>0</v>
      </c>
      <c r="AF283" s="40"/>
      <c r="AG283" s="52">
        <v>7</v>
      </c>
      <c r="AH283" s="42">
        <v>7</v>
      </c>
      <c r="AI283" s="56"/>
      <c r="AS283" s="1">
        <v>2</v>
      </c>
    </row>
    <row r="284" spans="1:45">
      <c r="A284" s="27">
        <v>40349</v>
      </c>
      <c r="B284" s="28">
        <v>0.3576388888888889</v>
      </c>
      <c r="C284" s="27">
        <v>40349</v>
      </c>
      <c r="D284" s="28">
        <v>0.84375</v>
      </c>
      <c r="E284" s="3">
        <v>11.666666666666666</v>
      </c>
      <c r="F284" s="3">
        <v>8.3333333333333329E-2</v>
      </c>
      <c r="G284" s="52">
        <v>7</v>
      </c>
      <c r="H284" s="32"/>
      <c r="I284" s="39">
        <v>6</v>
      </c>
      <c r="J284" s="42">
        <v>1</v>
      </c>
      <c r="K284" s="52">
        <v>0</v>
      </c>
      <c r="L284" s="32"/>
      <c r="M284" s="32"/>
      <c r="N284" s="40"/>
      <c r="O284" s="52">
        <v>0</v>
      </c>
      <c r="P284" s="32"/>
      <c r="Q284" s="32"/>
      <c r="R284" s="32"/>
      <c r="S284" s="32"/>
      <c r="T284" s="32"/>
      <c r="U284" s="40"/>
      <c r="V284" s="1">
        <v>0</v>
      </c>
      <c r="W284" s="1">
        <v>0</v>
      </c>
      <c r="X284" s="52">
        <v>0</v>
      </c>
      <c r="Y284" s="40"/>
      <c r="Z284" s="52">
        <v>0</v>
      </c>
      <c r="AA284" s="32"/>
      <c r="AB284" s="32"/>
      <c r="AC284" s="32"/>
      <c r="AD284" s="40"/>
      <c r="AE284" s="52">
        <v>0</v>
      </c>
      <c r="AF284" s="40"/>
      <c r="AG284" s="52">
        <v>0</v>
      </c>
      <c r="AH284" s="40"/>
      <c r="AI284" s="56"/>
    </row>
    <row r="285" spans="1:45">
      <c r="A285" s="27">
        <v>40349</v>
      </c>
      <c r="B285" s="28">
        <v>0.84375</v>
      </c>
      <c r="C285" s="27">
        <v>40350</v>
      </c>
      <c r="D285" s="28">
        <v>0.34027777777777773</v>
      </c>
      <c r="E285" s="3">
        <v>11.916666666666666</v>
      </c>
      <c r="F285" s="3">
        <v>0</v>
      </c>
      <c r="G285" s="52">
        <v>72</v>
      </c>
      <c r="H285" s="39">
        <v>1</v>
      </c>
      <c r="I285" s="39">
        <v>58</v>
      </c>
      <c r="J285" s="42">
        <v>13</v>
      </c>
      <c r="K285" s="52">
        <v>0</v>
      </c>
      <c r="L285" s="32"/>
      <c r="M285" s="32"/>
      <c r="N285" s="40"/>
      <c r="O285" s="52">
        <v>1</v>
      </c>
      <c r="P285" s="32"/>
      <c r="Q285" s="32"/>
      <c r="R285" s="32"/>
      <c r="S285" s="32"/>
      <c r="T285" s="32"/>
      <c r="U285" s="42">
        <v>1</v>
      </c>
      <c r="V285" s="1">
        <v>0</v>
      </c>
      <c r="W285" s="1">
        <v>0</v>
      </c>
      <c r="X285" s="52">
        <v>0</v>
      </c>
      <c r="Y285" s="40"/>
      <c r="Z285" s="52">
        <v>1</v>
      </c>
      <c r="AA285" s="32"/>
      <c r="AB285" s="32"/>
      <c r="AC285" s="32"/>
      <c r="AD285" s="42">
        <v>1</v>
      </c>
      <c r="AE285" s="52">
        <v>0</v>
      </c>
      <c r="AF285" s="40"/>
      <c r="AG285" s="52">
        <v>8</v>
      </c>
      <c r="AH285" s="42">
        <v>8</v>
      </c>
      <c r="AI285" s="56"/>
    </row>
    <row r="286" spans="1:45">
      <c r="A286" s="27">
        <v>40350</v>
      </c>
      <c r="B286" s="28">
        <v>0.34027777777777773</v>
      </c>
      <c r="C286" s="27">
        <v>40350</v>
      </c>
      <c r="D286" s="28">
        <v>0.83333333333333337</v>
      </c>
      <c r="E286" s="3">
        <v>11.833333333333334</v>
      </c>
      <c r="F286" s="3">
        <v>0</v>
      </c>
      <c r="G286" s="52">
        <v>8</v>
      </c>
      <c r="H286" s="32"/>
      <c r="I286" s="39">
        <v>5</v>
      </c>
      <c r="J286" s="42">
        <v>3</v>
      </c>
      <c r="K286" s="52">
        <v>0</v>
      </c>
      <c r="L286" s="32"/>
      <c r="M286" s="32"/>
      <c r="N286" s="40"/>
      <c r="O286" s="52">
        <v>0</v>
      </c>
      <c r="P286" s="32"/>
      <c r="Q286" s="32"/>
      <c r="R286" s="32"/>
      <c r="S286" s="32"/>
      <c r="T286" s="32"/>
      <c r="U286" s="40"/>
      <c r="V286" s="1">
        <v>0</v>
      </c>
      <c r="W286" s="1">
        <v>0</v>
      </c>
      <c r="X286" s="52">
        <v>0</v>
      </c>
      <c r="Y286" s="40"/>
      <c r="Z286" s="52">
        <v>0</v>
      </c>
      <c r="AA286" s="32"/>
      <c r="AB286" s="32"/>
      <c r="AC286" s="32"/>
      <c r="AD286" s="40"/>
      <c r="AE286" s="52">
        <v>0</v>
      </c>
      <c r="AF286" s="40"/>
      <c r="AG286" s="52">
        <v>0</v>
      </c>
      <c r="AH286" s="40"/>
      <c r="AI286" s="56"/>
    </row>
    <row r="287" spans="1:45">
      <c r="A287" s="27">
        <v>40350</v>
      </c>
      <c r="B287" s="28">
        <v>0.83333333333333337</v>
      </c>
      <c r="C287" s="27">
        <v>40351</v>
      </c>
      <c r="D287" s="28">
        <v>0.3263888888888889</v>
      </c>
      <c r="E287" s="3">
        <v>11.833333333333334</v>
      </c>
      <c r="F287" s="3">
        <v>0</v>
      </c>
      <c r="G287" s="52">
        <v>60</v>
      </c>
      <c r="H287" s="32"/>
      <c r="I287" s="39">
        <v>49</v>
      </c>
      <c r="J287" s="42">
        <v>11</v>
      </c>
      <c r="K287" s="52">
        <v>0</v>
      </c>
      <c r="L287" s="32"/>
      <c r="M287" s="32"/>
      <c r="N287" s="40"/>
      <c r="O287" s="52">
        <v>2</v>
      </c>
      <c r="P287" s="32"/>
      <c r="Q287" s="32"/>
      <c r="R287" s="32"/>
      <c r="S287" s="32"/>
      <c r="T287" s="32"/>
      <c r="U287" s="42">
        <v>2</v>
      </c>
      <c r="V287" s="1">
        <v>0</v>
      </c>
      <c r="W287" s="1">
        <v>0</v>
      </c>
      <c r="X287" s="52">
        <v>0</v>
      </c>
      <c r="Y287" s="40"/>
      <c r="Z287" s="52">
        <v>2</v>
      </c>
      <c r="AA287" s="32"/>
      <c r="AB287" s="32"/>
      <c r="AC287" s="32"/>
      <c r="AD287" s="42">
        <v>2</v>
      </c>
      <c r="AE287" s="52">
        <v>0</v>
      </c>
      <c r="AF287" s="40"/>
      <c r="AG287" s="52">
        <v>4</v>
      </c>
      <c r="AH287" s="42">
        <v>4</v>
      </c>
      <c r="AI287" s="57">
        <v>2</v>
      </c>
    </row>
    <row r="288" spans="1:45">
      <c r="A288" s="27">
        <v>40351</v>
      </c>
      <c r="B288" s="28">
        <v>0.3298611111111111</v>
      </c>
      <c r="C288" s="27">
        <v>40351</v>
      </c>
      <c r="D288" s="28">
        <v>0.8125</v>
      </c>
      <c r="E288" s="3">
        <v>11.583333333333334</v>
      </c>
      <c r="F288" s="3">
        <v>8.3333333333333329E-2</v>
      </c>
      <c r="G288" s="52">
        <v>9</v>
      </c>
      <c r="H288" s="32"/>
      <c r="I288" s="39">
        <v>4</v>
      </c>
      <c r="J288" s="42">
        <v>5</v>
      </c>
      <c r="K288" s="52">
        <v>0</v>
      </c>
      <c r="L288" s="32"/>
      <c r="M288" s="32"/>
      <c r="N288" s="40"/>
      <c r="O288" s="52">
        <v>0</v>
      </c>
      <c r="P288" s="32"/>
      <c r="Q288" s="32"/>
      <c r="R288" s="32"/>
      <c r="S288" s="32"/>
      <c r="T288" s="32"/>
      <c r="U288" s="40"/>
      <c r="V288" s="1">
        <v>0</v>
      </c>
      <c r="W288" s="1">
        <v>0</v>
      </c>
      <c r="X288" s="52">
        <v>0</v>
      </c>
      <c r="Y288" s="40"/>
      <c r="Z288" s="52">
        <v>0</v>
      </c>
      <c r="AA288" s="32"/>
      <c r="AB288" s="32"/>
      <c r="AC288" s="32"/>
      <c r="AD288" s="40"/>
      <c r="AE288" s="52">
        <v>0</v>
      </c>
      <c r="AF288" s="40"/>
      <c r="AG288" s="52">
        <v>0</v>
      </c>
      <c r="AH288" s="40"/>
      <c r="AI288" s="56"/>
      <c r="AS288" s="1">
        <v>1</v>
      </c>
    </row>
    <row r="289" spans="1:45">
      <c r="A289" s="27">
        <v>40351</v>
      </c>
      <c r="B289" s="28">
        <v>0.8125</v>
      </c>
      <c r="C289" s="27">
        <v>40352</v>
      </c>
      <c r="D289" s="28">
        <v>0.31597222222222221</v>
      </c>
      <c r="E289" s="3">
        <v>12.083333333333334</v>
      </c>
      <c r="F289" s="3">
        <v>0</v>
      </c>
      <c r="G289" s="52">
        <v>46</v>
      </c>
      <c r="H289" s="32"/>
      <c r="I289" s="39">
        <v>36</v>
      </c>
      <c r="J289" s="42">
        <v>10</v>
      </c>
      <c r="K289" s="52">
        <v>0</v>
      </c>
      <c r="L289" s="32"/>
      <c r="M289" s="32"/>
      <c r="N289" s="40"/>
      <c r="O289" s="52">
        <v>2</v>
      </c>
      <c r="P289" s="39">
        <v>1</v>
      </c>
      <c r="Q289" s="32"/>
      <c r="R289" s="39">
        <v>1</v>
      </c>
      <c r="S289" s="32"/>
      <c r="T289" s="32"/>
      <c r="U289" s="40"/>
      <c r="V289" s="1">
        <v>0</v>
      </c>
      <c r="W289" s="1">
        <v>0</v>
      </c>
      <c r="X289" s="52">
        <v>0</v>
      </c>
      <c r="Y289" s="40"/>
      <c r="Z289" s="52">
        <v>0</v>
      </c>
      <c r="AA289" s="32"/>
      <c r="AB289" s="32"/>
      <c r="AC289" s="32"/>
      <c r="AD289" s="40"/>
      <c r="AE289" s="52">
        <v>0</v>
      </c>
      <c r="AF289" s="40"/>
      <c r="AG289" s="52">
        <v>0</v>
      </c>
      <c r="AH289" s="40"/>
      <c r="AI289" s="56"/>
    </row>
    <row r="290" spans="1:45">
      <c r="A290" s="27">
        <v>40352</v>
      </c>
      <c r="B290" s="28">
        <v>0.31597222222222221</v>
      </c>
      <c r="C290" s="27">
        <v>40352</v>
      </c>
      <c r="D290" s="28">
        <v>0.8125</v>
      </c>
      <c r="E290" s="3">
        <v>11.916666666666666</v>
      </c>
      <c r="F290" s="3">
        <v>0</v>
      </c>
      <c r="G290" s="52">
        <v>15</v>
      </c>
      <c r="H290" s="32"/>
      <c r="I290" s="39">
        <v>12</v>
      </c>
      <c r="J290" s="42">
        <v>3</v>
      </c>
      <c r="K290" s="52">
        <v>0</v>
      </c>
      <c r="L290" s="32"/>
      <c r="M290" s="32"/>
      <c r="N290" s="40"/>
      <c r="O290" s="52">
        <v>1</v>
      </c>
      <c r="P290" s="32"/>
      <c r="Q290" s="32"/>
      <c r="R290" s="32"/>
      <c r="S290" s="32"/>
      <c r="T290" s="32"/>
      <c r="U290" s="42">
        <v>1</v>
      </c>
      <c r="V290" s="1">
        <v>0</v>
      </c>
      <c r="W290" s="1">
        <v>0</v>
      </c>
      <c r="X290" s="52">
        <v>0</v>
      </c>
      <c r="Y290" s="40"/>
      <c r="Z290" s="52">
        <v>0</v>
      </c>
      <c r="AA290" s="32"/>
      <c r="AB290" s="32"/>
      <c r="AC290" s="32"/>
      <c r="AD290" s="40"/>
      <c r="AE290" s="52">
        <v>1</v>
      </c>
      <c r="AF290" s="40"/>
      <c r="AG290" s="52">
        <v>2</v>
      </c>
      <c r="AH290" s="42">
        <v>2</v>
      </c>
      <c r="AI290" s="56"/>
    </row>
    <row r="291" spans="1:45">
      <c r="A291" s="27">
        <v>40352</v>
      </c>
      <c r="B291" s="28">
        <v>0.81597222222222221</v>
      </c>
      <c r="C291" s="27">
        <v>40353</v>
      </c>
      <c r="D291" s="28">
        <v>0.3263888888888889</v>
      </c>
      <c r="E291" s="3">
        <v>12.25</v>
      </c>
      <c r="F291" s="3">
        <v>8.3333333333333329E-2</v>
      </c>
      <c r="G291" s="52">
        <v>78</v>
      </c>
      <c r="H291" s="32"/>
      <c r="I291" s="39">
        <v>68</v>
      </c>
      <c r="J291" s="42">
        <v>10</v>
      </c>
      <c r="K291" s="52">
        <v>0</v>
      </c>
      <c r="L291" s="32"/>
      <c r="M291" s="32"/>
      <c r="N291" s="40"/>
      <c r="O291" s="52">
        <v>2</v>
      </c>
      <c r="P291" s="32"/>
      <c r="Q291" s="32"/>
      <c r="R291" s="32"/>
      <c r="S291" s="32"/>
      <c r="T291" s="32"/>
      <c r="U291" s="42">
        <v>2</v>
      </c>
      <c r="V291" s="1">
        <v>0</v>
      </c>
      <c r="W291" s="1">
        <v>0</v>
      </c>
      <c r="X291" s="52">
        <v>0</v>
      </c>
      <c r="Y291" s="40"/>
      <c r="Z291" s="52">
        <v>0</v>
      </c>
      <c r="AA291" s="32"/>
      <c r="AB291" s="32"/>
      <c r="AC291" s="32"/>
      <c r="AD291" s="40"/>
      <c r="AE291" s="52">
        <v>1</v>
      </c>
      <c r="AF291" s="40"/>
      <c r="AG291" s="52">
        <v>1</v>
      </c>
      <c r="AH291" s="42">
        <v>1</v>
      </c>
      <c r="AI291" s="56"/>
    </row>
    <row r="292" spans="1:45">
      <c r="A292" s="27">
        <v>40353</v>
      </c>
      <c r="B292" s="28">
        <v>0.3298611111111111</v>
      </c>
      <c r="C292" s="27">
        <v>40353</v>
      </c>
      <c r="D292" s="28">
        <v>0.83333333333333337</v>
      </c>
      <c r="E292" s="3">
        <v>12.083333333333334</v>
      </c>
      <c r="F292" s="3">
        <v>8.3333333333333329E-2</v>
      </c>
      <c r="G292" s="52">
        <v>31</v>
      </c>
      <c r="H292" s="32"/>
      <c r="I292" s="39">
        <v>29</v>
      </c>
      <c r="J292" s="42">
        <v>2</v>
      </c>
      <c r="K292" s="52">
        <v>0</v>
      </c>
      <c r="L292" s="32"/>
      <c r="M292" s="32"/>
      <c r="N292" s="40"/>
      <c r="O292" s="52">
        <v>1</v>
      </c>
      <c r="P292" s="32"/>
      <c r="Q292" s="32"/>
      <c r="R292" s="32"/>
      <c r="S292" s="32"/>
      <c r="T292" s="32"/>
      <c r="U292" s="42">
        <v>1</v>
      </c>
      <c r="V292" s="1">
        <v>0</v>
      </c>
      <c r="W292" s="1">
        <v>0</v>
      </c>
      <c r="X292" s="52">
        <v>0</v>
      </c>
      <c r="Y292" s="40"/>
      <c r="Z292" s="52">
        <v>0</v>
      </c>
      <c r="AA292" s="32"/>
      <c r="AB292" s="32"/>
      <c r="AC292" s="32"/>
      <c r="AD292" s="40"/>
      <c r="AE292" s="52">
        <v>0</v>
      </c>
      <c r="AF292" s="40"/>
      <c r="AG292" s="52">
        <v>2</v>
      </c>
      <c r="AH292" s="42">
        <v>2</v>
      </c>
      <c r="AI292" s="57">
        <v>1</v>
      </c>
    </row>
    <row r="293" spans="1:45">
      <c r="A293" s="27">
        <v>40353</v>
      </c>
      <c r="B293" s="28">
        <v>0.83333333333333337</v>
      </c>
      <c r="C293" s="27">
        <v>40354</v>
      </c>
      <c r="D293" s="28">
        <v>0.34027777777777773</v>
      </c>
      <c r="E293" s="3">
        <v>12.166666666666666</v>
      </c>
      <c r="F293" s="3">
        <v>0</v>
      </c>
      <c r="G293" s="52">
        <v>52</v>
      </c>
      <c r="H293" s="32"/>
      <c r="I293" s="39">
        <v>44</v>
      </c>
      <c r="J293" s="42">
        <v>8</v>
      </c>
      <c r="K293" s="52">
        <v>0</v>
      </c>
      <c r="L293" s="32"/>
      <c r="M293" s="32"/>
      <c r="N293" s="40"/>
      <c r="O293" s="52">
        <v>1</v>
      </c>
      <c r="P293" s="32"/>
      <c r="Q293" s="32"/>
      <c r="R293" s="32"/>
      <c r="S293" s="32"/>
      <c r="T293" s="32"/>
      <c r="U293" s="42">
        <v>1</v>
      </c>
      <c r="V293" s="1">
        <v>0</v>
      </c>
      <c r="W293" s="1">
        <v>0</v>
      </c>
      <c r="X293" s="52">
        <v>0</v>
      </c>
      <c r="Y293" s="40"/>
      <c r="Z293" s="52">
        <v>0</v>
      </c>
      <c r="AA293" s="32"/>
      <c r="AB293" s="32"/>
      <c r="AC293" s="32"/>
      <c r="AD293" s="40"/>
      <c r="AE293" s="52">
        <v>0</v>
      </c>
      <c r="AF293" s="40"/>
      <c r="AG293" s="52">
        <v>0</v>
      </c>
      <c r="AH293" s="40"/>
      <c r="AI293" s="56"/>
    </row>
    <row r="294" spans="1:45">
      <c r="A294" s="27">
        <v>40354</v>
      </c>
      <c r="B294" s="28">
        <v>0.9375</v>
      </c>
      <c r="C294" s="27">
        <v>40355</v>
      </c>
      <c r="D294" s="28">
        <v>0.34027777777777773</v>
      </c>
      <c r="E294" s="3">
        <v>9.6666666666666661</v>
      </c>
      <c r="F294" s="3">
        <v>14.333333333333334</v>
      </c>
      <c r="G294" s="52">
        <v>30</v>
      </c>
      <c r="H294" s="32"/>
      <c r="I294" s="39">
        <v>23</v>
      </c>
      <c r="J294" s="42">
        <v>7</v>
      </c>
      <c r="K294" s="52">
        <v>0</v>
      </c>
      <c r="L294" s="32"/>
      <c r="M294" s="32"/>
      <c r="N294" s="40"/>
      <c r="O294" s="52">
        <v>4</v>
      </c>
      <c r="P294" s="32"/>
      <c r="Q294" s="32"/>
      <c r="R294" s="32"/>
      <c r="S294" s="32"/>
      <c r="T294" s="32"/>
      <c r="U294" s="42">
        <v>4</v>
      </c>
      <c r="V294" s="1">
        <v>0</v>
      </c>
      <c r="W294" s="1">
        <v>0</v>
      </c>
      <c r="X294" s="52">
        <v>0</v>
      </c>
      <c r="Y294" s="40"/>
      <c r="Z294" s="52">
        <v>1</v>
      </c>
      <c r="AA294" s="32"/>
      <c r="AB294" s="32"/>
      <c r="AC294" s="32"/>
      <c r="AD294" s="42">
        <v>1</v>
      </c>
      <c r="AE294" s="52">
        <v>0</v>
      </c>
      <c r="AF294" s="40"/>
      <c r="AG294" s="52">
        <v>1</v>
      </c>
      <c r="AH294" s="42">
        <v>1</v>
      </c>
      <c r="AI294" s="56"/>
      <c r="AS294" s="1">
        <v>2</v>
      </c>
    </row>
    <row r="295" spans="1:45">
      <c r="A295" s="27">
        <v>40355</v>
      </c>
      <c r="B295" s="28">
        <v>0.34375</v>
      </c>
      <c r="C295" s="27">
        <v>40355</v>
      </c>
      <c r="D295" s="28">
        <v>0.78125</v>
      </c>
      <c r="E295" s="3">
        <v>10.5</v>
      </c>
      <c r="F295" s="3">
        <v>8.3333333333333329E-2</v>
      </c>
      <c r="G295" s="52">
        <v>11</v>
      </c>
      <c r="H295" s="32"/>
      <c r="I295" s="39">
        <v>10</v>
      </c>
      <c r="J295" s="42">
        <v>1</v>
      </c>
      <c r="K295" s="52">
        <v>0</v>
      </c>
      <c r="L295" s="32"/>
      <c r="M295" s="32"/>
      <c r="N295" s="40"/>
      <c r="O295" s="52">
        <v>0</v>
      </c>
      <c r="P295" s="32"/>
      <c r="Q295" s="32"/>
      <c r="R295" s="32"/>
      <c r="S295" s="32"/>
      <c r="T295" s="32"/>
      <c r="U295" s="40"/>
      <c r="V295" s="1">
        <v>0</v>
      </c>
      <c r="W295" s="1">
        <v>0</v>
      </c>
      <c r="X295" s="52">
        <v>0</v>
      </c>
      <c r="Y295" s="40"/>
      <c r="Z295" s="52">
        <v>0</v>
      </c>
      <c r="AA295" s="32"/>
      <c r="AB295" s="32"/>
      <c r="AC295" s="32"/>
      <c r="AD295" s="40"/>
      <c r="AE295" s="52">
        <v>0</v>
      </c>
      <c r="AF295" s="40"/>
      <c r="AG295" s="52">
        <v>0</v>
      </c>
      <c r="AH295" s="40"/>
      <c r="AI295" s="56"/>
    </row>
    <row r="296" spans="1:45">
      <c r="A296" s="27">
        <v>40355</v>
      </c>
      <c r="B296" s="28">
        <v>0.78125</v>
      </c>
      <c r="C296" s="27">
        <v>40356</v>
      </c>
      <c r="D296" s="28">
        <v>0.33333333333333331</v>
      </c>
      <c r="E296" s="3">
        <v>13.25</v>
      </c>
      <c r="F296" s="3">
        <v>0</v>
      </c>
      <c r="G296" s="52">
        <v>24</v>
      </c>
      <c r="H296" s="32"/>
      <c r="I296" s="39">
        <v>18</v>
      </c>
      <c r="J296" s="42">
        <v>6</v>
      </c>
      <c r="K296" s="52">
        <v>0</v>
      </c>
      <c r="L296" s="32"/>
      <c r="M296" s="32"/>
      <c r="N296" s="40"/>
      <c r="O296" s="52">
        <v>1</v>
      </c>
      <c r="P296" s="32"/>
      <c r="Q296" s="32"/>
      <c r="R296" s="32"/>
      <c r="S296" s="32"/>
      <c r="T296" s="32"/>
      <c r="U296" s="42">
        <v>1</v>
      </c>
      <c r="V296" s="1">
        <v>0</v>
      </c>
      <c r="W296" s="1">
        <v>0</v>
      </c>
      <c r="X296" s="52">
        <v>0</v>
      </c>
      <c r="Y296" s="40"/>
      <c r="Z296" s="52">
        <v>0</v>
      </c>
      <c r="AA296" s="32"/>
      <c r="AB296" s="32"/>
      <c r="AC296" s="32"/>
      <c r="AD296" s="40"/>
      <c r="AE296" s="52">
        <v>0</v>
      </c>
      <c r="AF296" s="40"/>
      <c r="AG296" s="52">
        <v>0</v>
      </c>
      <c r="AH296" s="40"/>
      <c r="AI296" s="56"/>
    </row>
    <row r="297" spans="1:45">
      <c r="A297" s="27">
        <v>40356</v>
      </c>
      <c r="B297" s="28">
        <v>0.35416666666666669</v>
      </c>
      <c r="C297" s="27">
        <v>40356</v>
      </c>
      <c r="D297" s="28">
        <v>0.83333333333333337</v>
      </c>
      <c r="E297" s="3">
        <v>11.5</v>
      </c>
      <c r="F297" s="3">
        <v>0.5</v>
      </c>
      <c r="G297" s="52">
        <v>5</v>
      </c>
      <c r="H297" s="32"/>
      <c r="I297" s="39">
        <v>4</v>
      </c>
      <c r="J297" s="42">
        <v>1</v>
      </c>
      <c r="K297" s="52">
        <v>0</v>
      </c>
      <c r="L297" s="32"/>
      <c r="M297" s="32"/>
      <c r="N297" s="40"/>
      <c r="O297" s="52">
        <v>1</v>
      </c>
      <c r="P297" s="39">
        <v>1</v>
      </c>
      <c r="Q297" s="32"/>
      <c r="R297" s="32"/>
      <c r="S297" s="32"/>
      <c r="T297" s="32"/>
      <c r="U297" s="40"/>
      <c r="V297" s="1">
        <v>0</v>
      </c>
      <c r="W297" s="1">
        <v>0</v>
      </c>
      <c r="X297" s="52">
        <v>0</v>
      </c>
      <c r="Y297" s="40"/>
      <c r="Z297" s="52">
        <v>0</v>
      </c>
      <c r="AA297" s="32"/>
      <c r="AB297" s="32"/>
      <c r="AC297" s="32"/>
      <c r="AD297" s="40"/>
      <c r="AE297" s="52">
        <v>0</v>
      </c>
      <c r="AF297" s="40"/>
      <c r="AG297" s="52">
        <v>0</v>
      </c>
      <c r="AH297" s="40"/>
      <c r="AI297" s="56"/>
    </row>
    <row r="298" spans="1:45">
      <c r="A298" s="27">
        <v>40356</v>
      </c>
      <c r="B298" s="28">
        <v>0.83333333333333337</v>
      </c>
      <c r="C298" s="27">
        <v>40357</v>
      </c>
      <c r="D298" s="28">
        <v>0.31597222222222221</v>
      </c>
      <c r="E298" s="3">
        <v>11.583333333333334</v>
      </c>
      <c r="F298" s="3">
        <v>0</v>
      </c>
      <c r="G298" s="52">
        <v>32</v>
      </c>
      <c r="H298" s="32"/>
      <c r="I298" s="39">
        <v>30</v>
      </c>
      <c r="J298" s="42">
        <v>2</v>
      </c>
      <c r="K298" s="52">
        <v>0</v>
      </c>
      <c r="L298" s="32"/>
      <c r="M298" s="32"/>
      <c r="N298" s="40"/>
      <c r="O298" s="52">
        <v>1</v>
      </c>
      <c r="P298" s="32"/>
      <c r="Q298" s="32"/>
      <c r="R298" s="32"/>
      <c r="S298" s="32"/>
      <c r="T298" s="32"/>
      <c r="U298" s="42">
        <v>1</v>
      </c>
      <c r="V298" s="1">
        <v>0</v>
      </c>
      <c r="W298" s="1">
        <v>0</v>
      </c>
      <c r="X298" s="52">
        <v>0</v>
      </c>
      <c r="Y298" s="40"/>
      <c r="Z298" s="52">
        <v>0</v>
      </c>
      <c r="AA298" s="32"/>
      <c r="AB298" s="32"/>
      <c r="AC298" s="32"/>
      <c r="AD298" s="40"/>
      <c r="AE298" s="52">
        <v>0</v>
      </c>
      <c r="AF298" s="40"/>
      <c r="AG298" s="52">
        <v>2</v>
      </c>
      <c r="AH298" s="42">
        <v>2</v>
      </c>
      <c r="AI298" s="57">
        <v>2</v>
      </c>
    </row>
    <row r="299" spans="1:45">
      <c r="A299" s="27">
        <v>40357</v>
      </c>
      <c r="B299" s="28">
        <v>0.31944444444444448</v>
      </c>
      <c r="C299" s="27">
        <v>40357</v>
      </c>
      <c r="D299" s="28">
        <v>0.84375</v>
      </c>
      <c r="E299" s="3">
        <v>12.583333333333334</v>
      </c>
      <c r="F299" s="3">
        <v>8.3333333333333329E-2</v>
      </c>
      <c r="G299" s="52">
        <v>27</v>
      </c>
      <c r="H299" s="32"/>
      <c r="I299" s="39">
        <v>21</v>
      </c>
      <c r="J299" s="42">
        <v>6</v>
      </c>
      <c r="K299" s="52">
        <v>0</v>
      </c>
      <c r="L299" s="32"/>
      <c r="M299" s="32"/>
      <c r="N299" s="40"/>
      <c r="O299" s="52">
        <v>0</v>
      </c>
      <c r="P299" s="32"/>
      <c r="Q299" s="32"/>
      <c r="R299" s="32"/>
      <c r="S299" s="32"/>
      <c r="T299" s="32"/>
      <c r="U299" s="40"/>
      <c r="V299" s="1">
        <v>0</v>
      </c>
      <c r="W299" s="1">
        <v>0</v>
      </c>
      <c r="X299" s="52">
        <v>0</v>
      </c>
      <c r="Y299" s="40"/>
      <c r="Z299" s="52">
        <v>0</v>
      </c>
      <c r="AA299" s="32"/>
      <c r="AB299" s="32"/>
      <c r="AC299" s="32"/>
      <c r="AD299" s="40"/>
      <c r="AE299" s="52">
        <v>0</v>
      </c>
      <c r="AF299" s="40"/>
      <c r="AG299" s="52">
        <v>0</v>
      </c>
      <c r="AH299" s="40"/>
      <c r="AI299" s="56"/>
    </row>
    <row r="300" spans="1:45">
      <c r="A300" s="27">
        <v>40357</v>
      </c>
      <c r="B300" s="28">
        <v>0.84375</v>
      </c>
      <c r="C300" s="27">
        <v>40358</v>
      </c>
      <c r="D300" s="28">
        <v>0.375</v>
      </c>
      <c r="E300" s="3">
        <v>12.75</v>
      </c>
      <c r="F300" s="3">
        <v>0</v>
      </c>
      <c r="G300" s="52">
        <v>43</v>
      </c>
      <c r="H300" s="32"/>
      <c r="I300" s="39">
        <v>36</v>
      </c>
      <c r="J300" s="42">
        <v>7</v>
      </c>
      <c r="K300" s="52">
        <v>0</v>
      </c>
      <c r="L300" s="32"/>
      <c r="M300" s="32"/>
      <c r="N300" s="40"/>
      <c r="O300" s="52">
        <v>0</v>
      </c>
      <c r="P300" s="32"/>
      <c r="Q300" s="32"/>
      <c r="R300" s="32"/>
      <c r="S300" s="32"/>
      <c r="T300" s="32"/>
      <c r="U300" s="40"/>
      <c r="V300" s="1">
        <v>0</v>
      </c>
      <c r="W300" s="1">
        <v>0</v>
      </c>
      <c r="X300" s="52">
        <v>0</v>
      </c>
      <c r="Y300" s="40"/>
      <c r="Z300" s="52">
        <v>1</v>
      </c>
      <c r="AA300" s="32"/>
      <c r="AB300" s="32"/>
      <c r="AC300" s="32"/>
      <c r="AD300" s="42">
        <v>1</v>
      </c>
      <c r="AE300" s="52">
        <v>0</v>
      </c>
      <c r="AF300" s="40"/>
      <c r="AG300" s="52">
        <v>0</v>
      </c>
      <c r="AH300" s="40"/>
      <c r="AI300" s="56"/>
    </row>
    <row r="301" spans="1:45">
      <c r="A301" s="27">
        <v>40358</v>
      </c>
      <c r="B301" s="28">
        <v>0.37847222222222227</v>
      </c>
      <c r="C301" s="27">
        <v>40358</v>
      </c>
      <c r="D301" s="28">
        <v>0.75</v>
      </c>
      <c r="E301" s="3">
        <v>8.9166666666666661</v>
      </c>
      <c r="F301" s="3">
        <v>8.3333333333333329E-2</v>
      </c>
      <c r="G301" s="52">
        <v>6</v>
      </c>
      <c r="H301" s="32"/>
      <c r="I301" s="39">
        <v>5</v>
      </c>
      <c r="J301" s="42">
        <v>1</v>
      </c>
      <c r="K301" s="52">
        <v>0</v>
      </c>
      <c r="L301" s="32"/>
      <c r="M301" s="32"/>
      <c r="N301" s="40"/>
      <c r="O301" s="52">
        <v>0</v>
      </c>
      <c r="P301" s="32"/>
      <c r="Q301" s="32"/>
      <c r="R301" s="32"/>
      <c r="S301" s="32"/>
      <c r="T301" s="32"/>
      <c r="U301" s="40"/>
      <c r="V301" s="1">
        <v>0</v>
      </c>
      <c r="W301" s="1">
        <v>0</v>
      </c>
      <c r="X301" s="52">
        <v>0</v>
      </c>
      <c r="Y301" s="40"/>
      <c r="Z301" s="52">
        <v>0</v>
      </c>
      <c r="AA301" s="32"/>
      <c r="AB301" s="32"/>
      <c r="AC301" s="32"/>
      <c r="AD301" s="40"/>
      <c r="AE301" s="52">
        <v>0</v>
      </c>
      <c r="AF301" s="40"/>
      <c r="AG301" s="52">
        <v>0</v>
      </c>
      <c r="AH301" s="40"/>
      <c r="AI301" s="56"/>
    </row>
    <row r="302" spans="1:45">
      <c r="A302" s="27">
        <v>40358</v>
      </c>
      <c r="B302" s="28">
        <v>0.75</v>
      </c>
      <c r="C302" s="27">
        <v>40359</v>
      </c>
      <c r="D302" s="28">
        <v>0.27083333333333331</v>
      </c>
      <c r="E302" s="3">
        <v>12.5</v>
      </c>
      <c r="F302" s="3">
        <v>0</v>
      </c>
      <c r="G302" s="52">
        <v>34</v>
      </c>
      <c r="H302" s="32"/>
      <c r="I302" s="39">
        <v>30</v>
      </c>
      <c r="J302" s="42">
        <v>4</v>
      </c>
      <c r="K302" s="52">
        <v>0</v>
      </c>
      <c r="L302" s="32"/>
      <c r="M302" s="32"/>
      <c r="N302" s="40"/>
      <c r="O302" s="52">
        <v>0</v>
      </c>
      <c r="P302" s="32"/>
      <c r="Q302" s="32"/>
      <c r="R302" s="32"/>
      <c r="S302" s="32"/>
      <c r="T302" s="32"/>
      <c r="U302" s="40"/>
      <c r="V302" s="1">
        <v>0</v>
      </c>
      <c r="W302" s="1">
        <v>0</v>
      </c>
      <c r="X302" s="52">
        <v>0</v>
      </c>
      <c r="Y302" s="40"/>
      <c r="Z302" s="52">
        <v>0</v>
      </c>
      <c r="AA302" s="32"/>
      <c r="AB302" s="32"/>
      <c r="AC302" s="32"/>
      <c r="AD302" s="40"/>
      <c r="AE302" s="52">
        <v>1</v>
      </c>
      <c r="AF302" s="40"/>
      <c r="AG302" s="52">
        <v>0</v>
      </c>
      <c r="AH302" s="40"/>
      <c r="AI302" s="56"/>
      <c r="AS302" s="1">
        <v>1</v>
      </c>
    </row>
    <row r="303" spans="1:45">
      <c r="A303" s="27">
        <v>40359</v>
      </c>
      <c r="B303" s="28">
        <v>0.27083333333333331</v>
      </c>
      <c r="C303" s="27">
        <v>40359</v>
      </c>
      <c r="D303" s="28">
        <v>0.71875</v>
      </c>
      <c r="E303" s="3">
        <v>10.75</v>
      </c>
      <c r="F303" s="3">
        <v>0</v>
      </c>
      <c r="G303" s="52">
        <v>18</v>
      </c>
      <c r="H303" s="32"/>
      <c r="I303" s="39">
        <v>16</v>
      </c>
      <c r="J303" s="42">
        <v>2</v>
      </c>
      <c r="K303" s="52">
        <v>0</v>
      </c>
      <c r="L303" s="32"/>
      <c r="M303" s="32"/>
      <c r="N303" s="40"/>
      <c r="O303" s="52">
        <v>0</v>
      </c>
      <c r="P303" s="32"/>
      <c r="Q303" s="32"/>
      <c r="R303" s="32"/>
      <c r="S303" s="32"/>
      <c r="T303" s="32"/>
      <c r="U303" s="40"/>
      <c r="V303" s="1">
        <v>0</v>
      </c>
      <c r="W303" s="1">
        <v>0</v>
      </c>
      <c r="X303" s="52">
        <v>0</v>
      </c>
      <c r="Y303" s="40"/>
      <c r="Z303" s="52">
        <v>0</v>
      </c>
      <c r="AA303" s="32"/>
      <c r="AB303" s="32"/>
      <c r="AC303" s="32"/>
      <c r="AD303" s="40"/>
      <c r="AE303" s="52">
        <v>0</v>
      </c>
      <c r="AF303" s="40"/>
      <c r="AG303" s="52">
        <v>0</v>
      </c>
      <c r="AH303" s="40"/>
      <c r="AI303" s="56"/>
    </row>
    <row r="304" spans="1:45">
      <c r="A304" s="27">
        <v>40359</v>
      </c>
      <c r="B304" s="28">
        <v>0.71875</v>
      </c>
      <c r="C304" s="27">
        <v>40360</v>
      </c>
      <c r="D304" s="28">
        <v>0.375</v>
      </c>
      <c r="E304" s="3">
        <v>15.75</v>
      </c>
      <c r="F304" s="3">
        <v>0</v>
      </c>
      <c r="G304" s="52">
        <v>64</v>
      </c>
      <c r="H304" s="32"/>
      <c r="I304" s="39">
        <v>46</v>
      </c>
      <c r="J304" s="42">
        <v>18</v>
      </c>
      <c r="K304" s="52">
        <v>0</v>
      </c>
      <c r="L304" s="32"/>
      <c r="M304" s="32"/>
      <c r="N304" s="40"/>
      <c r="O304" s="52">
        <v>0</v>
      </c>
      <c r="P304" s="32"/>
      <c r="Q304" s="32"/>
      <c r="R304" s="32"/>
      <c r="S304" s="32"/>
      <c r="T304" s="32"/>
      <c r="U304" s="40"/>
      <c r="V304" s="1">
        <v>0</v>
      </c>
      <c r="W304" s="1">
        <v>0</v>
      </c>
      <c r="X304" s="52">
        <v>0</v>
      </c>
      <c r="Y304" s="40"/>
      <c r="Z304" s="52">
        <v>0</v>
      </c>
      <c r="AA304" s="32"/>
      <c r="AB304" s="32"/>
      <c r="AC304" s="32"/>
      <c r="AD304" s="40"/>
      <c r="AE304" s="52">
        <v>0</v>
      </c>
      <c r="AF304" s="40"/>
      <c r="AG304" s="52">
        <v>1</v>
      </c>
      <c r="AH304" s="42">
        <v>1</v>
      </c>
      <c r="AI304" s="56"/>
    </row>
    <row r="305" spans="1:45">
      <c r="A305" s="27">
        <v>40360</v>
      </c>
      <c r="B305" s="28">
        <v>0.37847222222222227</v>
      </c>
      <c r="C305" s="27">
        <v>40360</v>
      </c>
      <c r="D305" s="28">
        <v>0.6875</v>
      </c>
      <c r="E305" s="3">
        <v>7.416666666666667</v>
      </c>
      <c r="F305" s="3">
        <v>8.3333333333333329E-2</v>
      </c>
      <c r="G305" s="52">
        <v>11</v>
      </c>
      <c r="H305" s="32"/>
      <c r="I305" s="39">
        <v>10</v>
      </c>
      <c r="J305" s="42">
        <v>1</v>
      </c>
      <c r="K305" s="52">
        <v>0</v>
      </c>
      <c r="L305" s="32"/>
      <c r="M305" s="32"/>
      <c r="N305" s="40"/>
      <c r="O305" s="52">
        <v>0</v>
      </c>
      <c r="P305" s="32"/>
      <c r="Q305" s="32"/>
      <c r="R305" s="32"/>
      <c r="S305" s="32"/>
      <c r="T305" s="32"/>
      <c r="U305" s="40"/>
      <c r="V305" s="1">
        <v>0</v>
      </c>
      <c r="W305" s="1">
        <v>0</v>
      </c>
      <c r="X305" s="52">
        <v>0</v>
      </c>
      <c r="Y305" s="40"/>
      <c r="Z305" s="52">
        <v>0</v>
      </c>
      <c r="AA305" s="32"/>
      <c r="AB305" s="32"/>
      <c r="AC305" s="32"/>
      <c r="AD305" s="40"/>
      <c r="AE305" s="52">
        <v>0</v>
      </c>
      <c r="AF305" s="40"/>
      <c r="AG305" s="52">
        <v>0</v>
      </c>
      <c r="AH305" s="40"/>
      <c r="AI305" s="56"/>
    </row>
    <row r="306" spans="1:45">
      <c r="A306" s="27">
        <v>40360</v>
      </c>
      <c r="B306" s="28">
        <v>0.6875</v>
      </c>
      <c r="C306" s="27">
        <v>40361</v>
      </c>
      <c r="D306" s="28">
        <v>0.17708333333333334</v>
      </c>
      <c r="E306" s="3">
        <v>11.75</v>
      </c>
      <c r="F306" s="3">
        <v>0</v>
      </c>
      <c r="G306" s="52">
        <v>69</v>
      </c>
      <c r="H306" s="32"/>
      <c r="I306" s="39">
        <v>54</v>
      </c>
      <c r="J306" s="42">
        <v>15</v>
      </c>
      <c r="K306" s="52">
        <v>0</v>
      </c>
      <c r="L306" s="32"/>
      <c r="M306" s="32"/>
      <c r="N306" s="40"/>
      <c r="O306" s="52">
        <v>0</v>
      </c>
      <c r="P306" s="32"/>
      <c r="Q306" s="32"/>
      <c r="R306" s="32"/>
      <c r="S306" s="32"/>
      <c r="T306" s="32"/>
      <c r="U306" s="40"/>
      <c r="V306" s="1">
        <v>0</v>
      </c>
      <c r="W306" s="1">
        <v>0</v>
      </c>
      <c r="X306" s="52">
        <v>0</v>
      </c>
      <c r="Y306" s="40"/>
      <c r="Z306" s="52">
        <v>0</v>
      </c>
      <c r="AA306" s="32"/>
      <c r="AB306" s="32"/>
      <c r="AC306" s="32"/>
      <c r="AD306" s="40"/>
      <c r="AE306" s="52">
        <v>0</v>
      </c>
      <c r="AF306" s="40"/>
      <c r="AG306" s="52">
        <v>1</v>
      </c>
      <c r="AH306" s="42">
        <v>1</v>
      </c>
      <c r="AI306" s="57">
        <v>1</v>
      </c>
      <c r="AS306" s="1">
        <v>1</v>
      </c>
    </row>
    <row r="307" spans="1:45">
      <c r="A307" s="27">
        <v>40361</v>
      </c>
      <c r="B307" s="28">
        <v>0.18055555555555555</v>
      </c>
      <c r="C307" s="27">
        <v>40361</v>
      </c>
      <c r="D307" s="28">
        <v>0.85416666666666663</v>
      </c>
      <c r="E307" s="3">
        <v>16.166666666666668</v>
      </c>
      <c r="F307" s="3">
        <v>8.3333333333333329E-2</v>
      </c>
      <c r="G307" s="52">
        <v>7</v>
      </c>
      <c r="H307" s="32"/>
      <c r="I307" s="39">
        <v>6</v>
      </c>
      <c r="J307" s="42">
        <v>1</v>
      </c>
      <c r="K307" s="52">
        <v>0</v>
      </c>
      <c r="L307" s="32"/>
      <c r="M307" s="32"/>
      <c r="N307" s="40"/>
      <c r="O307" s="52">
        <v>0</v>
      </c>
      <c r="P307" s="32"/>
      <c r="Q307" s="32"/>
      <c r="R307" s="32"/>
      <c r="S307" s="32"/>
      <c r="T307" s="32"/>
      <c r="U307" s="40"/>
      <c r="V307" s="1">
        <v>0</v>
      </c>
      <c r="W307" s="1">
        <v>0</v>
      </c>
      <c r="X307" s="52">
        <v>0</v>
      </c>
      <c r="Y307" s="40"/>
      <c r="Z307" s="52">
        <v>0</v>
      </c>
      <c r="AA307" s="32"/>
      <c r="AB307" s="32"/>
      <c r="AC307" s="32"/>
      <c r="AD307" s="40"/>
      <c r="AE307" s="52">
        <v>0</v>
      </c>
      <c r="AF307" s="40"/>
      <c r="AG307" s="52">
        <v>0</v>
      </c>
      <c r="AH307" s="40"/>
      <c r="AI307" s="56"/>
    </row>
    <row r="308" spans="1:45">
      <c r="A308" s="27">
        <v>40361</v>
      </c>
      <c r="B308" s="28">
        <v>0.85416666666666663</v>
      </c>
      <c r="C308" s="27">
        <v>40362</v>
      </c>
      <c r="D308" s="28">
        <v>0.18402777777777779</v>
      </c>
      <c r="E308" s="3">
        <v>7.916666666666667</v>
      </c>
      <c r="F308" s="3">
        <v>0</v>
      </c>
      <c r="G308" s="52">
        <v>41</v>
      </c>
      <c r="H308" s="32"/>
      <c r="I308" s="39">
        <v>28</v>
      </c>
      <c r="J308" s="42">
        <v>13</v>
      </c>
      <c r="K308" s="52">
        <v>0</v>
      </c>
      <c r="L308" s="32"/>
      <c r="M308" s="32"/>
      <c r="N308" s="40"/>
      <c r="O308" s="52">
        <v>1</v>
      </c>
      <c r="P308" s="32"/>
      <c r="Q308" s="32"/>
      <c r="R308" s="32"/>
      <c r="S308" s="32"/>
      <c r="T308" s="32"/>
      <c r="U308" s="42">
        <v>1</v>
      </c>
      <c r="V308" s="1">
        <v>0</v>
      </c>
      <c r="W308" s="1">
        <v>0</v>
      </c>
      <c r="X308" s="52">
        <v>0</v>
      </c>
      <c r="Y308" s="40"/>
      <c r="Z308" s="52">
        <v>0</v>
      </c>
      <c r="AA308" s="32"/>
      <c r="AB308" s="32"/>
      <c r="AC308" s="32"/>
      <c r="AD308" s="40"/>
      <c r="AE308" s="52">
        <v>0</v>
      </c>
      <c r="AF308" s="40"/>
      <c r="AG308" s="52">
        <v>0</v>
      </c>
      <c r="AH308" s="40"/>
      <c r="AI308" s="56"/>
      <c r="AS308" s="1">
        <v>2</v>
      </c>
    </row>
    <row r="309" spans="1:45">
      <c r="A309" s="27">
        <v>40362</v>
      </c>
      <c r="B309" s="28">
        <v>0.1875</v>
      </c>
      <c r="C309" s="27">
        <v>40362</v>
      </c>
      <c r="D309" s="28">
        <v>0.83333333333333337</v>
      </c>
      <c r="E309" s="3">
        <v>15.5</v>
      </c>
      <c r="F309" s="3">
        <v>8.3333333333333329E-2</v>
      </c>
      <c r="G309" s="52">
        <v>5</v>
      </c>
      <c r="H309" s="32"/>
      <c r="I309" s="39">
        <v>5</v>
      </c>
      <c r="J309" s="40"/>
      <c r="K309" s="52">
        <v>0</v>
      </c>
      <c r="L309" s="32"/>
      <c r="M309" s="32"/>
      <c r="N309" s="40"/>
      <c r="O309" s="52">
        <v>1</v>
      </c>
      <c r="P309" s="39">
        <v>1</v>
      </c>
      <c r="Q309" s="32"/>
      <c r="R309" s="32"/>
      <c r="S309" s="32"/>
      <c r="T309" s="32"/>
      <c r="U309" s="40"/>
      <c r="V309" s="1">
        <v>0</v>
      </c>
      <c r="W309" s="1">
        <v>0</v>
      </c>
      <c r="X309" s="52">
        <v>0</v>
      </c>
      <c r="Y309" s="40"/>
      <c r="Z309" s="52">
        <v>0</v>
      </c>
      <c r="AA309" s="32"/>
      <c r="AB309" s="32"/>
      <c r="AC309" s="32"/>
      <c r="AD309" s="40"/>
      <c r="AE309" s="52">
        <v>0</v>
      </c>
      <c r="AF309" s="40"/>
      <c r="AG309" s="52">
        <v>0</v>
      </c>
      <c r="AH309" s="40"/>
      <c r="AI309" s="56"/>
    </row>
    <row r="310" spans="1:45">
      <c r="A310" s="27">
        <v>40362</v>
      </c>
      <c r="B310" s="28">
        <v>0.83333333333333337</v>
      </c>
      <c r="C310" s="27">
        <v>40363</v>
      </c>
      <c r="D310" s="28">
        <v>0.35416666666666669</v>
      </c>
      <c r="E310" s="3">
        <v>12.5</v>
      </c>
      <c r="F310" s="3">
        <v>0</v>
      </c>
      <c r="G310" s="52">
        <v>39</v>
      </c>
      <c r="H310" s="32"/>
      <c r="I310" s="39">
        <v>30</v>
      </c>
      <c r="J310" s="42">
        <v>9</v>
      </c>
      <c r="K310" s="52">
        <v>0</v>
      </c>
      <c r="L310" s="32"/>
      <c r="M310" s="32"/>
      <c r="N310" s="40"/>
      <c r="O310" s="52">
        <v>1</v>
      </c>
      <c r="P310" s="32"/>
      <c r="Q310" s="32"/>
      <c r="R310" s="32"/>
      <c r="S310" s="32"/>
      <c r="T310" s="32"/>
      <c r="U310" s="42">
        <v>1</v>
      </c>
      <c r="V310" s="1">
        <v>0</v>
      </c>
      <c r="W310" s="1">
        <v>0</v>
      </c>
      <c r="X310" s="52">
        <v>0</v>
      </c>
      <c r="Y310" s="40"/>
      <c r="Z310" s="52">
        <v>0</v>
      </c>
      <c r="AA310" s="32"/>
      <c r="AB310" s="32"/>
      <c r="AC310" s="32"/>
      <c r="AD310" s="40"/>
      <c r="AE310" s="52">
        <v>0</v>
      </c>
      <c r="AF310" s="40"/>
      <c r="AG310" s="52">
        <v>3</v>
      </c>
      <c r="AH310" s="42">
        <v>3</v>
      </c>
      <c r="AI310" s="57">
        <v>1</v>
      </c>
    </row>
    <row r="311" spans="1:45">
      <c r="A311" s="27">
        <v>40363</v>
      </c>
      <c r="B311" s="28">
        <v>0.35416666666666669</v>
      </c>
      <c r="C311" s="27">
        <v>40363</v>
      </c>
      <c r="D311" s="28">
        <v>0.91666666666666663</v>
      </c>
      <c r="E311" s="3">
        <v>13.5</v>
      </c>
      <c r="F311" s="3">
        <v>0</v>
      </c>
      <c r="G311" s="52">
        <v>12</v>
      </c>
      <c r="H311" s="32"/>
      <c r="I311" s="39">
        <v>8</v>
      </c>
      <c r="J311" s="42">
        <v>4</v>
      </c>
      <c r="K311" s="52">
        <v>0</v>
      </c>
      <c r="L311" s="32"/>
      <c r="M311" s="32"/>
      <c r="N311" s="40"/>
      <c r="O311" s="52">
        <v>0</v>
      </c>
      <c r="P311" s="32"/>
      <c r="Q311" s="32"/>
      <c r="R311" s="32"/>
      <c r="S311" s="32"/>
      <c r="T311" s="32"/>
      <c r="U311" s="40"/>
      <c r="V311" s="1">
        <v>0</v>
      </c>
      <c r="W311" s="1">
        <v>0</v>
      </c>
      <c r="X311" s="52">
        <v>0</v>
      </c>
      <c r="Y311" s="40"/>
      <c r="Z311" s="52">
        <v>0</v>
      </c>
      <c r="AA311" s="32"/>
      <c r="AB311" s="32"/>
      <c r="AC311" s="32"/>
      <c r="AD311" s="40"/>
      <c r="AE311" s="52">
        <v>0</v>
      </c>
      <c r="AF311" s="40"/>
      <c r="AG311" s="52">
        <v>1</v>
      </c>
      <c r="AH311" s="42">
        <v>1</v>
      </c>
      <c r="AI311" s="56"/>
    </row>
    <row r="312" spans="1:45">
      <c r="A312" s="27">
        <v>40363</v>
      </c>
      <c r="B312" s="28">
        <v>0.91666666666666663</v>
      </c>
      <c r="C312" s="27">
        <v>40364</v>
      </c>
      <c r="D312" s="28">
        <v>0.22222222222222221</v>
      </c>
      <c r="E312" s="3">
        <v>7.333333333333333</v>
      </c>
      <c r="F312" s="3">
        <v>0</v>
      </c>
      <c r="G312" s="52">
        <v>39</v>
      </c>
      <c r="H312" s="32"/>
      <c r="I312" s="39">
        <v>23</v>
      </c>
      <c r="J312" s="42">
        <v>16</v>
      </c>
      <c r="K312" s="52">
        <v>0</v>
      </c>
      <c r="L312" s="32"/>
      <c r="M312" s="32"/>
      <c r="N312" s="40"/>
      <c r="O312" s="52">
        <v>0</v>
      </c>
      <c r="P312" s="32"/>
      <c r="Q312" s="32"/>
      <c r="R312" s="32"/>
      <c r="S312" s="32"/>
      <c r="T312" s="32"/>
      <c r="U312" s="40"/>
      <c r="V312" s="1">
        <v>0</v>
      </c>
      <c r="W312" s="1">
        <v>0</v>
      </c>
      <c r="X312" s="52">
        <v>0</v>
      </c>
      <c r="Y312" s="40"/>
      <c r="Z312" s="52">
        <v>0</v>
      </c>
      <c r="AA312" s="32"/>
      <c r="AB312" s="32"/>
      <c r="AC312" s="32"/>
      <c r="AD312" s="40"/>
      <c r="AE312" s="52">
        <v>2</v>
      </c>
      <c r="AF312" s="40"/>
      <c r="AG312" s="52">
        <v>3</v>
      </c>
      <c r="AH312" s="42">
        <v>3</v>
      </c>
      <c r="AI312" s="57">
        <v>2</v>
      </c>
    </row>
    <row r="313" spans="1:45">
      <c r="A313" s="27">
        <v>40364</v>
      </c>
      <c r="B313" s="28">
        <v>0.22569444444444445</v>
      </c>
      <c r="C313" s="27">
        <v>40364</v>
      </c>
      <c r="D313" s="28">
        <v>0.89583333333333337</v>
      </c>
      <c r="E313" s="3">
        <v>16.083333333333332</v>
      </c>
      <c r="F313" s="3">
        <v>8.3333333333333329E-2</v>
      </c>
      <c r="G313" s="52">
        <v>6</v>
      </c>
      <c r="H313" s="32"/>
      <c r="I313" s="39">
        <v>3</v>
      </c>
      <c r="J313" s="42">
        <v>3</v>
      </c>
      <c r="K313" s="52">
        <v>0</v>
      </c>
      <c r="L313" s="32"/>
      <c r="M313" s="32"/>
      <c r="N313" s="40"/>
      <c r="O313" s="52">
        <v>0</v>
      </c>
      <c r="P313" s="32"/>
      <c r="Q313" s="32"/>
      <c r="R313" s="32"/>
      <c r="S313" s="32"/>
      <c r="T313" s="32"/>
      <c r="U313" s="40"/>
      <c r="V313" s="1">
        <v>0</v>
      </c>
      <c r="W313" s="1">
        <v>0</v>
      </c>
      <c r="X313" s="52">
        <v>0</v>
      </c>
      <c r="Y313" s="40"/>
      <c r="Z313" s="52">
        <v>0</v>
      </c>
      <c r="AA313" s="32"/>
      <c r="AB313" s="32"/>
      <c r="AC313" s="32"/>
      <c r="AD313" s="40"/>
      <c r="AE313" s="52">
        <v>0</v>
      </c>
      <c r="AF313" s="40"/>
      <c r="AG313" s="52">
        <v>0</v>
      </c>
      <c r="AH313" s="40"/>
      <c r="AI313" s="56"/>
    </row>
    <row r="314" spans="1:45">
      <c r="A314" s="27">
        <v>40364</v>
      </c>
      <c r="B314" s="28">
        <v>0.89583333333333337</v>
      </c>
      <c r="C314" s="27">
        <v>40365</v>
      </c>
      <c r="D314" s="28">
        <v>0.375</v>
      </c>
      <c r="E314" s="3">
        <v>11.5</v>
      </c>
      <c r="F314" s="3">
        <v>0</v>
      </c>
      <c r="G314" s="52">
        <v>48</v>
      </c>
      <c r="H314" s="32"/>
      <c r="I314" s="39">
        <v>32</v>
      </c>
      <c r="J314" s="42">
        <v>16</v>
      </c>
      <c r="K314" s="52">
        <v>0</v>
      </c>
      <c r="L314" s="32"/>
      <c r="M314" s="32"/>
      <c r="N314" s="40"/>
      <c r="O314" s="52">
        <v>0</v>
      </c>
      <c r="P314" s="32"/>
      <c r="Q314" s="32"/>
      <c r="R314" s="32"/>
      <c r="S314" s="32"/>
      <c r="T314" s="32"/>
      <c r="U314" s="40"/>
      <c r="V314" s="1">
        <v>0</v>
      </c>
      <c r="W314" s="1">
        <v>0</v>
      </c>
      <c r="X314" s="52">
        <v>0</v>
      </c>
      <c r="Y314" s="40"/>
      <c r="Z314" s="52">
        <v>0</v>
      </c>
      <c r="AA314" s="32"/>
      <c r="AB314" s="32"/>
      <c r="AC314" s="32"/>
      <c r="AD314" s="40"/>
      <c r="AE314" s="52">
        <v>0</v>
      </c>
      <c r="AF314" s="40"/>
      <c r="AG314" s="52">
        <v>0</v>
      </c>
      <c r="AH314" s="40"/>
      <c r="AI314" s="56"/>
    </row>
    <row r="315" spans="1:45">
      <c r="A315" s="27">
        <v>40365</v>
      </c>
      <c r="B315" s="28">
        <v>0.37847222222222227</v>
      </c>
      <c r="C315" s="27">
        <v>40365</v>
      </c>
      <c r="D315" s="28">
        <v>0.8125</v>
      </c>
      <c r="E315" s="3">
        <v>10.416666666666666</v>
      </c>
      <c r="F315" s="3">
        <v>8.3333333333333329E-2</v>
      </c>
      <c r="G315" s="52">
        <v>4</v>
      </c>
      <c r="H315" s="32"/>
      <c r="I315" s="39">
        <v>2</v>
      </c>
      <c r="J315" s="42">
        <v>2</v>
      </c>
      <c r="K315" s="52">
        <v>0</v>
      </c>
      <c r="L315" s="32"/>
      <c r="M315" s="32"/>
      <c r="N315" s="40"/>
      <c r="O315" s="52">
        <v>0</v>
      </c>
      <c r="P315" s="32"/>
      <c r="Q315" s="32"/>
      <c r="R315" s="32"/>
      <c r="S315" s="32"/>
      <c r="T315" s="32"/>
      <c r="U315" s="40"/>
      <c r="V315" s="1">
        <v>0</v>
      </c>
      <c r="W315" s="1">
        <v>0</v>
      </c>
      <c r="X315" s="52">
        <v>0</v>
      </c>
      <c r="Y315" s="40"/>
      <c r="Z315" s="52">
        <v>0</v>
      </c>
      <c r="AA315" s="32"/>
      <c r="AB315" s="32"/>
      <c r="AC315" s="32"/>
      <c r="AD315" s="40"/>
      <c r="AE315" s="52">
        <v>0</v>
      </c>
      <c r="AF315" s="40"/>
      <c r="AG315" s="52">
        <v>0</v>
      </c>
      <c r="AH315" s="40"/>
      <c r="AI315" s="56"/>
    </row>
    <row r="316" spans="1:45">
      <c r="A316" s="27">
        <v>40365</v>
      </c>
      <c r="B316" s="28">
        <v>0.8125</v>
      </c>
      <c r="C316" s="27">
        <v>40366</v>
      </c>
      <c r="D316" s="28">
        <v>0.35416666666666669</v>
      </c>
      <c r="E316" s="3">
        <v>13</v>
      </c>
      <c r="F316" s="3">
        <v>0</v>
      </c>
      <c r="G316" s="52">
        <v>23</v>
      </c>
      <c r="H316" s="32"/>
      <c r="I316" s="39">
        <v>18</v>
      </c>
      <c r="J316" s="42">
        <v>5</v>
      </c>
      <c r="K316" s="52">
        <v>0</v>
      </c>
      <c r="L316" s="32"/>
      <c r="M316" s="32"/>
      <c r="N316" s="40"/>
      <c r="O316" s="52">
        <v>2</v>
      </c>
      <c r="P316" s="32"/>
      <c r="Q316" s="32"/>
      <c r="R316" s="32"/>
      <c r="S316" s="32"/>
      <c r="T316" s="32"/>
      <c r="U316" s="42">
        <v>2</v>
      </c>
      <c r="V316" s="1">
        <v>0</v>
      </c>
      <c r="W316" s="1">
        <v>0</v>
      </c>
      <c r="X316" s="52">
        <v>0</v>
      </c>
      <c r="Y316" s="40"/>
      <c r="Z316" s="52">
        <v>0</v>
      </c>
      <c r="AA316" s="32"/>
      <c r="AB316" s="32"/>
      <c r="AC316" s="32"/>
      <c r="AD316" s="40"/>
      <c r="AE316" s="52">
        <v>0</v>
      </c>
      <c r="AF316" s="40"/>
      <c r="AG316" s="52">
        <v>0</v>
      </c>
      <c r="AH316" s="40"/>
      <c r="AI316" s="56"/>
    </row>
    <row r="317" spans="1:45">
      <c r="A317" s="27">
        <v>40366</v>
      </c>
      <c r="B317" s="28">
        <v>0.38541666666666669</v>
      </c>
      <c r="C317" s="27">
        <v>40366</v>
      </c>
      <c r="D317" s="28">
        <v>0.83333333333333337</v>
      </c>
      <c r="E317" s="3">
        <v>10.75</v>
      </c>
      <c r="F317" s="3">
        <v>0.75</v>
      </c>
      <c r="G317" s="52">
        <v>6</v>
      </c>
      <c r="H317" s="32"/>
      <c r="I317" s="39">
        <v>5</v>
      </c>
      <c r="J317" s="42">
        <v>1</v>
      </c>
      <c r="K317" s="52">
        <v>0</v>
      </c>
      <c r="L317" s="32"/>
      <c r="M317" s="32"/>
      <c r="N317" s="40"/>
      <c r="O317" s="52">
        <v>0</v>
      </c>
      <c r="P317" s="32"/>
      <c r="Q317" s="32"/>
      <c r="R317" s="32"/>
      <c r="S317" s="32"/>
      <c r="T317" s="32"/>
      <c r="U317" s="40"/>
      <c r="V317" s="1">
        <v>0</v>
      </c>
      <c r="W317" s="1">
        <v>0</v>
      </c>
      <c r="X317" s="52">
        <v>0</v>
      </c>
      <c r="Y317" s="40"/>
      <c r="Z317" s="52">
        <v>0</v>
      </c>
      <c r="AA317" s="32"/>
      <c r="AB317" s="32"/>
      <c r="AC317" s="32"/>
      <c r="AD317" s="40"/>
      <c r="AE317" s="52">
        <v>0</v>
      </c>
      <c r="AF317" s="40"/>
      <c r="AG317" s="52">
        <v>0</v>
      </c>
      <c r="AH317" s="40"/>
      <c r="AI317" s="56"/>
    </row>
    <row r="318" spans="1:45">
      <c r="A318" s="27">
        <v>40366</v>
      </c>
      <c r="B318" s="28">
        <v>0.83333333333333337</v>
      </c>
      <c r="C318" s="27">
        <v>40367</v>
      </c>
      <c r="D318" s="28">
        <v>0.32291666666666669</v>
      </c>
      <c r="E318" s="3">
        <v>11.75</v>
      </c>
      <c r="F318" s="3">
        <v>0</v>
      </c>
      <c r="G318" s="52">
        <v>32</v>
      </c>
      <c r="H318" s="32"/>
      <c r="I318" s="39">
        <v>25</v>
      </c>
      <c r="J318" s="42">
        <v>7</v>
      </c>
      <c r="K318" s="52">
        <v>0</v>
      </c>
      <c r="L318" s="32"/>
      <c r="M318" s="32"/>
      <c r="N318" s="40"/>
      <c r="O318" s="52">
        <v>0</v>
      </c>
      <c r="P318" s="32"/>
      <c r="Q318" s="32"/>
      <c r="R318" s="32"/>
      <c r="S318" s="32"/>
      <c r="T318" s="32"/>
      <c r="U318" s="40"/>
      <c r="V318" s="1">
        <v>0</v>
      </c>
      <c r="W318" s="1">
        <v>0</v>
      </c>
      <c r="X318" s="52">
        <v>0</v>
      </c>
      <c r="Y318" s="40"/>
      <c r="Z318" s="52">
        <v>1</v>
      </c>
      <c r="AA318" s="32"/>
      <c r="AB318" s="32"/>
      <c r="AC318" s="32"/>
      <c r="AD318" s="42">
        <v>1</v>
      </c>
      <c r="AE318" s="52">
        <v>0</v>
      </c>
      <c r="AF318" s="40"/>
      <c r="AG318" s="52">
        <v>3</v>
      </c>
      <c r="AH318" s="42">
        <v>3</v>
      </c>
      <c r="AI318" s="56"/>
    </row>
    <row r="319" spans="1:45">
      <c r="A319" s="27">
        <v>40367</v>
      </c>
      <c r="B319" s="28">
        <v>0.3263888888888889</v>
      </c>
      <c r="C319" s="27">
        <v>40368</v>
      </c>
      <c r="D319" s="28">
        <v>0.33333333333333331</v>
      </c>
      <c r="E319" s="3">
        <v>24.166666666666668</v>
      </c>
      <c r="F319" s="3">
        <v>8.3333333333333329E-2</v>
      </c>
      <c r="G319" s="52">
        <v>39</v>
      </c>
      <c r="H319" s="32"/>
      <c r="I319" s="39">
        <v>29</v>
      </c>
      <c r="J319" s="42">
        <v>10</v>
      </c>
      <c r="K319" s="52">
        <v>0</v>
      </c>
      <c r="L319" s="32"/>
      <c r="M319" s="32"/>
      <c r="N319" s="40"/>
      <c r="O319" s="52">
        <v>0</v>
      </c>
      <c r="P319" s="32"/>
      <c r="Q319" s="32"/>
      <c r="R319" s="32"/>
      <c r="S319" s="32"/>
      <c r="T319" s="32"/>
      <c r="U319" s="40"/>
      <c r="V319" s="1">
        <v>0</v>
      </c>
      <c r="W319" s="1">
        <v>0</v>
      </c>
      <c r="X319" s="52">
        <v>0</v>
      </c>
      <c r="Y319" s="40"/>
      <c r="Z319" s="52">
        <v>0</v>
      </c>
      <c r="AA319" s="32"/>
      <c r="AB319" s="32"/>
      <c r="AC319" s="32"/>
      <c r="AD319" s="40"/>
      <c r="AE319" s="52">
        <v>1</v>
      </c>
      <c r="AF319" s="40"/>
      <c r="AG319" s="52">
        <v>3</v>
      </c>
      <c r="AH319" s="42">
        <v>3</v>
      </c>
      <c r="AI319" s="56"/>
    </row>
    <row r="320" spans="1:45">
      <c r="A320" s="27">
        <v>40368</v>
      </c>
      <c r="B320" s="28">
        <v>0.33680555555555558</v>
      </c>
      <c r="C320" s="27">
        <v>40368</v>
      </c>
      <c r="D320" s="28">
        <v>0.80555555555555547</v>
      </c>
      <c r="E320" s="3">
        <v>11.25</v>
      </c>
      <c r="F320" s="3">
        <v>8.3333333333333329E-2</v>
      </c>
      <c r="G320" s="52">
        <v>10</v>
      </c>
      <c r="H320" s="32"/>
      <c r="I320" s="39">
        <v>8</v>
      </c>
      <c r="J320" s="42">
        <v>2</v>
      </c>
      <c r="K320" s="52">
        <v>0</v>
      </c>
      <c r="L320" s="32"/>
      <c r="M320" s="32"/>
      <c r="N320" s="40"/>
      <c r="O320" s="52">
        <v>0</v>
      </c>
      <c r="P320" s="32"/>
      <c r="Q320" s="32"/>
      <c r="R320" s="32"/>
      <c r="S320" s="32"/>
      <c r="T320" s="32"/>
      <c r="U320" s="40"/>
      <c r="V320" s="1">
        <v>0</v>
      </c>
      <c r="W320" s="1">
        <v>0</v>
      </c>
      <c r="X320" s="52">
        <v>0</v>
      </c>
      <c r="Y320" s="40"/>
      <c r="Z320" s="52">
        <v>0</v>
      </c>
      <c r="AA320" s="32"/>
      <c r="AB320" s="32"/>
      <c r="AC320" s="32"/>
      <c r="AD320" s="40"/>
      <c r="AE320" s="52">
        <v>0</v>
      </c>
      <c r="AF320" s="40"/>
      <c r="AG320" s="52">
        <v>2</v>
      </c>
      <c r="AH320" s="40"/>
      <c r="AI320" s="56"/>
    </row>
    <row r="321" spans="1:45">
      <c r="A321" s="27">
        <v>40368</v>
      </c>
      <c r="B321" s="28">
        <v>0.80555555555555547</v>
      </c>
      <c r="C321" s="27">
        <v>40369</v>
      </c>
      <c r="D321" s="28">
        <v>0.33333333333333331</v>
      </c>
      <c r="E321" s="3">
        <v>12.666666666666666</v>
      </c>
      <c r="F321" s="3">
        <v>0</v>
      </c>
      <c r="G321" s="52">
        <v>19</v>
      </c>
      <c r="H321" s="32"/>
      <c r="I321" s="39">
        <v>9</v>
      </c>
      <c r="J321" s="42">
        <v>10</v>
      </c>
      <c r="K321" s="52">
        <v>0</v>
      </c>
      <c r="L321" s="32"/>
      <c r="M321" s="32"/>
      <c r="N321" s="40"/>
      <c r="O321" s="52">
        <v>0</v>
      </c>
      <c r="P321" s="32"/>
      <c r="Q321" s="32"/>
      <c r="R321" s="32"/>
      <c r="S321" s="32"/>
      <c r="T321" s="32"/>
      <c r="U321" s="40"/>
      <c r="V321" s="1">
        <v>0</v>
      </c>
      <c r="W321" s="1">
        <v>0</v>
      </c>
      <c r="X321" s="52">
        <v>0</v>
      </c>
      <c r="Y321" s="40"/>
      <c r="Z321" s="52">
        <v>0</v>
      </c>
      <c r="AA321" s="32"/>
      <c r="AB321" s="32"/>
      <c r="AC321" s="32"/>
      <c r="AD321" s="40"/>
      <c r="AE321" s="52">
        <v>1</v>
      </c>
      <c r="AF321" s="40"/>
      <c r="AG321" s="52">
        <v>1</v>
      </c>
      <c r="AH321" s="42">
        <v>1</v>
      </c>
      <c r="AI321" s="56"/>
    </row>
    <row r="322" spans="1:45">
      <c r="A322" s="27">
        <v>40369</v>
      </c>
      <c r="B322" s="28">
        <v>0.33333333333333331</v>
      </c>
      <c r="C322" s="27">
        <v>40369</v>
      </c>
      <c r="D322" s="28">
        <v>0.83333333333333337</v>
      </c>
      <c r="E322" s="3">
        <v>12</v>
      </c>
      <c r="F322" s="3">
        <v>0</v>
      </c>
      <c r="G322" s="52">
        <v>3</v>
      </c>
      <c r="H322" s="32"/>
      <c r="I322" s="39">
        <v>2</v>
      </c>
      <c r="J322" s="42">
        <v>1</v>
      </c>
      <c r="K322" s="52">
        <v>0</v>
      </c>
      <c r="L322" s="32"/>
      <c r="M322" s="32"/>
      <c r="N322" s="40"/>
      <c r="O322" s="52">
        <v>0</v>
      </c>
      <c r="P322" s="32"/>
      <c r="Q322" s="32"/>
      <c r="R322" s="32"/>
      <c r="S322" s="32"/>
      <c r="T322" s="32"/>
      <c r="U322" s="40"/>
      <c r="V322" s="1">
        <v>0</v>
      </c>
      <c r="W322" s="1">
        <v>0</v>
      </c>
      <c r="X322" s="52">
        <v>0</v>
      </c>
      <c r="Y322" s="40"/>
      <c r="Z322" s="52">
        <v>0</v>
      </c>
      <c r="AA322" s="32"/>
      <c r="AB322" s="32"/>
      <c r="AC322" s="32"/>
      <c r="AD322" s="40"/>
      <c r="AE322" s="52">
        <v>0</v>
      </c>
      <c r="AF322" s="40"/>
      <c r="AG322" s="52">
        <v>1</v>
      </c>
      <c r="AH322" s="42">
        <v>1</v>
      </c>
      <c r="AI322" s="56"/>
    </row>
    <row r="323" spans="1:45">
      <c r="A323" s="27">
        <v>40369</v>
      </c>
      <c r="B323" s="28">
        <v>0.83333333333333337</v>
      </c>
      <c r="C323" s="27">
        <v>40370</v>
      </c>
      <c r="D323" s="28">
        <v>0.33333333333333331</v>
      </c>
      <c r="E323" s="3">
        <v>12</v>
      </c>
      <c r="F323" s="3">
        <v>0</v>
      </c>
      <c r="G323" s="52">
        <v>22</v>
      </c>
      <c r="H323" s="32"/>
      <c r="I323" s="39">
        <v>17</v>
      </c>
      <c r="J323" s="42">
        <v>5</v>
      </c>
      <c r="K323" s="52">
        <v>0</v>
      </c>
      <c r="L323" s="32"/>
      <c r="M323" s="32"/>
      <c r="N323" s="40"/>
      <c r="O323" s="52">
        <v>0</v>
      </c>
      <c r="P323" s="32"/>
      <c r="Q323" s="32"/>
      <c r="R323" s="32"/>
      <c r="S323" s="32"/>
      <c r="T323" s="32"/>
      <c r="U323" s="40"/>
      <c r="V323" s="1">
        <v>0</v>
      </c>
      <c r="W323" s="1">
        <v>0</v>
      </c>
      <c r="X323" s="52">
        <v>0</v>
      </c>
      <c r="Y323" s="40"/>
      <c r="Z323" s="52">
        <v>0</v>
      </c>
      <c r="AA323" s="32"/>
      <c r="AB323" s="32"/>
      <c r="AC323" s="32"/>
      <c r="AD323" s="40"/>
      <c r="AE323" s="52">
        <v>0</v>
      </c>
      <c r="AF323" s="40"/>
      <c r="AG323" s="52">
        <v>0</v>
      </c>
      <c r="AH323" s="40"/>
      <c r="AI323" s="56"/>
    </row>
    <row r="324" spans="1:45">
      <c r="A324" s="27">
        <v>40370</v>
      </c>
      <c r="B324" s="28">
        <v>0.33333333333333331</v>
      </c>
      <c r="C324" s="27">
        <v>40370</v>
      </c>
      <c r="D324" s="28">
        <v>0.83333333333333337</v>
      </c>
      <c r="E324" s="3">
        <v>12</v>
      </c>
      <c r="F324" s="3">
        <v>0</v>
      </c>
      <c r="G324" s="52">
        <v>0</v>
      </c>
      <c r="H324" s="32"/>
      <c r="I324" s="32"/>
      <c r="J324" s="40"/>
      <c r="K324" s="52">
        <v>0</v>
      </c>
      <c r="L324" s="32"/>
      <c r="M324" s="32"/>
      <c r="N324" s="40"/>
      <c r="O324" s="52">
        <v>0</v>
      </c>
      <c r="P324" s="32"/>
      <c r="Q324" s="32"/>
      <c r="R324" s="32"/>
      <c r="S324" s="32"/>
      <c r="T324" s="32"/>
      <c r="U324" s="40"/>
      <c r="V324" s="1">
        <v>0</v>
      </c>
      <c r="W324" s="1">
        <v>0</v>
      </c>
      <c r="X324" s="52">
        <v>0</v>
      </c>
      <c r="Y324" s="40"/>
      <c r="Z324" s="52">
        <v>0</v>
      </c>
      <c r="AA324" s="32"/>
      <c r="AB324" s="32"/>
      <c r="AC324" s="32"/>
      <c r="AD324" s="40"/>
      <c r="AE324" s="52">
        <v>0</v>
      </c>
      <c r="AF324" s="40"/>
      <c r="AG324" s="52">
        <v>0</v>
      </c>
      <c r="AH324" s="40"/>
      <c r="AI324" s="56"/>
    </row>
    <row r="325" spans="1:45">
      <c r="A325" s="27">
        <v>40372</v>
      </c>
      <c r="B325" s="28">
        <v>0.32291666666666669</v>
      </c>
      <c r="C325" s="27">
        <v>40372</v>
      </c>
      <c r="D325" s="28">
        <v>0.85416666666666663</v>
      </c>
      <c r="E325" s="3">
        <v>12.75</v>
      </c>
      <c r="F325" s="3">
        <v>35.75</v>
      </c>
      <c r="G325" s="52">
        <v>10</v>
      </c>
      <c r="H325" s="32"/>
      <c r="I325" s="39">
        <v>8</v>
      </c>
      <c r="J325" s="42">
        <v>2</v>
      </c>
      <c r="K325" s="52">
        <v>0</v>
      </c>
      <c r="L325" s="32"/>
      <c r="M325" s="32"/>
      <c r="N325" s="40"/>
      <c r="O325" s="52">
        <v>0</v>
      </c>
      <c r="P325" s="32"/>
      <c r="Q325" s="32"/>
      <c r="R325" s="32"/>
      <c r="S325" s="32"/>
      <c r="T325" s="32"/>
      <c r="U325" s="40"/>
      <c r="V325" s="1">
        <v>0</v>
      </c>
      <c r="W325" s="1">
        <v>0</v>
      </c>
      <c r="X325" s="52">
        <v>0</v>
      </c>
      <c r="Y325" s="40"/>
      <c r="Z325" s="52">
        <v>0</v>
      </c>
      <c r="AA325" s="32"/>
      <c r="AB325" s="32"/>
      <c r="AC325" s="32"/>
      <c r="AD325" s="40"/>
      <c r="AE325" s="52">
        <v>0</v>
      </c>
      <c r="AF325" s="40"/>
      <c r="AG325" s="52">
        <v>0</v>
      </c>
      <c r="AH325" s="40"/>
      <c r="AI325" s="56"/>
    </row>
    <row r="326" spans="1:45">
      <c r="A326" s="27">
        <v>40372</v>
      </c>
      <c r="B326" s="28">
        <v>0.85416666666666663</v>
      </c>
      <c r="C326" s="27">
        <v>40373</v>
      </c>
      <c r="D326" s="28">
        <v>0.33333333333333331</v>
      </c>
      <c r="E326" s="3">
        <v>11.5</v>
      </c>
      <c r="F326" s="3">
        <v>0</v>
      </c>
      <c r="G326" s="52">
        <v>5</v>
      </c>
      <c r="H326" s="32"/>
      <c r="I326" s="39">
        <v>2</v>
      </c>
      <c r="J326" s="42">
        <v>3</v>
      </c>
      <c r="K326" s="52">
        <v>0</v>
      </c>
      <c r="L326" s="32"/>
      <c r="M326" s="32"/>
      <c r="N326" s="40"/>
      <c r="O326" s="52">
        <v>0</v>
      </c>
      <c r="P326" s="32"/>
      <c r="Q326" s="32"/>
      <c r="R326" s="32"/>
      <c r="S326" s="32"/>
      <c r="T326" s="32"/>
      <c r="U326" s="40"/>
      <c r="V326" s="1">
        <v>0</v>
      </c>
      <c r="W326" s="1">
        <v>0</v>
      </c>
      <c r="X326" s="52">
        <v>0</v>
      </c>
      <c r="Y326" s="40"/>
      <c r="Z326" s="52">
        <v>0</v>
      </c>
      <c r="AA326" s="32"/>
      <c r="AB326" s="32"/>
      <c r="AC326" s="32"/>
      <c r="AD326" s="40"/>
      <c r="AE326" s="52">
        <v>0</v>
      </c>
      <c r="AF326" s="40"/>
      <c r="AG326" s="52">
        <v>2</v>
      </c>
      <c r="AH326" s="42">
        <v>2</v>
      </c>
      <c r="AI326" s="56"/>
    </row>
    <row r="327" spans="1:45">
      <c r="A327" s="27">
        <v>40373</v>
      </c>
      <c r="B327" s="28">
        <v>0.33333333333333331</v>
      </c>
      <c r="C327" s="27">
        <v>40373</v>
      </c>
      <c r="D327" s="28">
        <v>0.875</v>
      </c>
      <c r="E327" s="3">
        <v>13</v>
      </c>
      <c r="F327" s="3">
        <v>0</v>
      </c>
      <c r="G327" s="52">
        <v>2</v>
      </c>
      <c r="H327" s="32"/>
      <c r="I327" s="39">
        <v>2</v>
      </c>
      <c r="J327" s="40"/>
      <c r="K327" s="52">
        <v>0</v>
      </c>
      <c r="L327" s="32"/>
      <c r="M327" s="32"/>
      <c r="N327" s="40"/>
      <c r="O327" s="52">
        <v>0</v>
      </c>
      <c r="P327" s="32"/>
      <c r="Q327" s="32"/>
      <c r="R327" s="32"/>
      <c r="S327" s="32"/>
      <c r="T327" s="32"/>
      <c r="U327" s="40"/>
      <c r="V327" s="1">
        <v>0</v>
      </c>
      <c r="W327" s="1">
        <v>0</v>
      </c>
      <c r="X327" s="52">
        <v>0</v>
      </c>
      <c r="Y327" s="40"/>
      <c r="Z327" s="52">
        <v>0</v>
      </c>
      <c r="AA327" s="32"/>
      <c r="AB327" s="32"/>
      <c r="AC327" s="32"/>
      <c r="AD327" s="40"/>
      <c r="AE327" s="52">
        <v>0</v>
      </c>
      <c r="AF327" s="40"/>
      <c r="AG327" s="52">
        <v>0</v>
      </c>
      <c r="AH327" s="40"/>
      <c r="AI327" s="56"/>
    </row>
    <row r="328" spans="1:45">
      <c r="A328" s="27">
        <v>40373</v>
      </c>
      <c r="B328" s="28">
        <v>0.875</v>
      </c>
      <c r="C328" s="27">
        <v>40374</v>
      </c>
      <c r="D328" s="28">
        <v>0.33333333333333331</v>
      </c>
      <c r="E328" s="3">
        <v>11</v>
      </c>
      <c r="F328" s="3">
        <v>0</v>
      </c>
      <c r="G328" s="52">
        <v>3</v>
      </c>
      <c r="H328" s="32"/>
      <c r="I328" s="39">
        <v>2</v>
      </c>
      <c r="J328" s="42">
        <v>1</v>
      </c>
      <c r="K328" s="52">
        <v>0</v>
      </c>
      <c r="L328" s="32"/>
      <c r="M328" s="32"/>
      <c r="N328" s="40"/>
      <c r="O328" s="52">
        <v>0</v>
      </c>
      <c r="P328" s="32"/>
      <c r="Q328" s="32"/>
      <c r="R328" s="32"/>
      <c r="S328" s="32"/>
      <c r="T328" s="32"/>
      <c r="U328" s="40"/>
      <c r="V328" s="1">
        <v>0</v>
      </c>
      <c r="W328" s="1">
        <v>0</v>
      </c>
      <c r="X328" s="52">
        <v>0</v>
      </c>
      <c r="Y328" s="40"/>
      <c r="Z328" s="52">
        <v>0</v>
      </c>
      <c r="AA328" s="32"/>
      <c r="AB328" s="32"/>
      <c r="AC328" s="32"/>
      <c r="AD328" s="40"/>
      <c r="AE328" s="52">
        <v>0</v>
      </c>
      <c r="AF328" s="40"/>
      <c r="AG328" s="52">
        <v>1</v>
      </c>
      <c r="AH328" s="42">
        <v>1</v>
      </c>
      <c r="AI328" s="56"/>
    </row>
    <row r="329" spans="1:45">
      <c r="A329" s="27">
        <v>40374</v>
      </c>
      <c r="B329" s="28">
        <v>0.33333333333333331</v>
      </c>
      <c r="C329" s="27">
        <v>40374</v>
      </c>
      <c r="D329" s="28">
        <v>0.85416666666666663</v>
      </c>
      <c r="E329" s="3">
        <v>12.5</v>
      </c>
      <c r="F329" s="3">
        <v>0</v>
      </c>
      <c r="G329" s="52">
        <v>3</v>
      </c>
      <c r="H329" s="32"/>
      <c r="I329" s="39">
        <v>2</v>
      </c>
      <c r="J329" s="42">
        <v>1</v>
      </c>
      <c r="K329" s="52">
        <v>0</v>
      </c>
      <c r="L329" s="32"/>
      <c r="M329" s="32"/>
      <c r="N329" s="40"/>
      <c r="O329" s="52">
        <v>0</v>
      </c>
      <c r="P329" s="32"/>
      <c r="Q329" s="32"/>
      <c r="R329" s="32"/>
      <c r="S329" s="32"/>
      <c r="T329" s="32"/>
      <c r="U329" s="40"/>
      <c r="V329" s="1">
        <v>0</v>
      </c>
      <c r="W329" s="1">
        <v>0</v>
      </c>
      <c r="X329" s="52">
        <v>0</v>
      </c>
      <c r="Y329" s="40"/>
      <c r="Z329" s="52">
        <v>0</v>
      </c>
      <c r="AA329" s="32"/>
      <c r="AB329" s="32"/>
      <c r="AC329" s="32"/>
      <c r="AD329" s="40"/>
      <c r="AE329" s="52">
        <v>0</v>
      </c>
      <c r="AF329" s="40"/>
      <c r="AG329" s="52">
        <v>0</v>
      </c>
      <c r="AH329" s="40"/>
      <c r="AI329" s="56"/>
    </row>
    <row r="330" spans="1:45">
      <c r="A330" s="27">
        <v>40374</v>
      </c>
      <c r="B330" s="28">
        <v>0.85416666666666663</v>
      </c>
      <c r="C330" s="27">
        <v>40375</v>
      </c>
      <c r="D330" s="28">
        <v>0.33333333333333331</v>
      </c>
      <c r="E330" s="3">
        <v>11.5</v>
      </c>
      <c r="F330" s="3">
        <v>0</v>
      </c>
      <c r="G330" s="52">
        <v>7</v>
      </c>
      <c r="H330" s="32"/>
      <c r="I330" s="39">
        <v>2</v>
      </c>
      <c r="J330" s="42">
        <v>5</v>
      </c>
      <c r="K330" s="52">
        <v>0</v>
      </c>
      <c r="L330" s="32"/>
      <c r="M330" s="32"/>
      <c r="N330" s="40"/>
      <c r="O330" s="52">
        <v>0</v>
      </c>
      <c r="P330" s="32"/>
      <c r="Q330" s="32"/>
      <c r="R330" s="32"/>
      <c r="S330" s="32"/>
      <c r="T330" s="32"/>
      <c r="U330" s="40"/>
      <c r="V330" s="1">
        <v>0</v>
      </c>
      <c r="W330" s="1">
        <v>0</v>
      </c>
      <c r="X330" s="52">
        <v>0</v>
      </c>
      <c r="Y330" s="40"/>
      <c r="Z330" s="52">
        <v>0</v>
      </c>
      <c r="AA330" s="32"/>
      <c r="AB330" s="32"/>
      <c r="AC330" s="32"/>
      <c r="AD330" s="40"/>
      <c r="AE330" s="52">
        <v>0</v>
      </c>
      <c r="AF330" s="40"/>
      <c r="AG330" s="52">
        <v>0</v>
      </c>
      <c r="AH330" s="40"/>
      <c r="AI330" s="56"/>
      <c r="AS330" s="1">
        <v>1</v>
      </c>
    </row>
    <row r="331" spans="1:45">
      <c r="A331" s="27">
        <v>40375</v>
      </c>
      <c r="B331" s="28">
        <v>0.33333333333333331</v>
      </c>
      <c r="C331" s="27">
        <v>40375</v>
      </c>
      <c r="D331" s="28">
        <v>0.875</v>
      </c>
      <c r="E331" s="3">
        <v>13</v>
      </c>
      <c r="F331" s="3">
        <v>0</v>
      </c>
      <c r="G331" s="52">
        <v>7</v>
      </c>
      <c r="H331" s="32"/>
      <c r="I331" s="39">
        <v>3</v>
      </c>
      <c r="J331" s="42">
        <v>4</v>
      </c>
      <c r="K331" s="52">
        <v>0</v>
      </c>
      <c r="L331" s="32"/>
      <c r="M331" s="32"/>
      <c r="N331" s="40"/>
      <c r="O331" s="52">
        <v>0</v>
      </c>
      <c r="P331" s="32"/>
      <c r="Q331" s="32"/>
      <c r="R331" s="32"/>
      <c r="S331" s="32"/>
      <c r="T331" s="32"/>
      <c r="U331" s="40"/>
      <c r="V331" s="1">
        <v>0</v>
      </c>
      <c r="W331" s="1">
        <v>0</v>
      </c>
      <c r="X331" s="52">
        <v>0</v>
      </c>
      <c r="Y331" s="40"/>
      <c r="Z331" s="52">
        <v>0</v>
      </c>
      <c r="AA331" s="32"/>
      <c r="AB331" s="32"/>
      <c r="AC331" s="32"/>
      <c r="AD331" s="40"/>
      <c r="AE331" s="52">
        <v>0</v>
      </c>
      <c r="AF331" s="40"/>
      <c r="AG331" s="52">
        <v>0</v>
      </c>
      <c r="AH331" s="40"/>
      <c r="AI331" s="56"/>
    </row>
    <row r="332" spans="1:45">
      <c r="A332" s="27">
        <v>40375</v>
      </c>
      <c r="B332" s="28">
        <v>0.875</v>
      </c>
      <c r="C332" s="27">
        <v>40376</v>
      </c>
      <c r="D332" s="28">
        <v>0.33333333333333331</v>
      </c>
      <c r="E332" s="3">
        <v>11</v>
      </c>
      <c r="F332" s="3">
        <v>0</v>
      </c>
      <c r="G332" s="52">
        <v>6</v>
      </c>
      <c r="H332" s="32"/>
      <c r="I332" s="39">
        <v>5</v>
      </c>
      <c r="J332" s="42">
        <v>1</v>
      </c>
      <c r="K332" s="52">
        <v>0</v>
      </c>
      <c r="L332" s="32"/>
      <c r="M332" s="32"/>
      <c r="N332" s="40"/>
      <c r="O332" s="52">
        <v>1</v>
      </c>
      <c r="P332" s="32"/>
      <c r="Q332" s="32"/>
      <c r="R332" s="32"/>
      <c r="S332" s="32"/>
      <c r="T332" s="32"/>
      <c r="U332" s="42">
        <v>1</v>
      </c>
      <c r="V332" s="1">
        <v>0</v>
      </c>
      <c r="W332" s="1">
        <v>0</v>
      </c>
      <c r="X332" s="52">
        <v>0</v>
      </c>
      <c r="Y332" s="40"/>
      <c r="Z332" s="52">
        <v>0</v>
      </c>
      <c r="AA332" s="32"/>
      <c r="AB332" s="32"/>
      <c r="AC332" s="32"/>
      <c r="AD332" s="40"/>
      <c r="AE332" s="52">
        <v>0</v>
      </c>
      <c r="AF332" s="40"/>
      <c r="AG332" s="52">
        <v>1</v>
      </c>
      <c r="AH332" s="42">
        <v>1</v>
      </c>
      <c r="AI332" s="56"/>
    </row>
    <row r="333" spans="1:45">
      <c r="A333" s="27">
        <v>40376</v>
      </c>
      <c r="B333" s="28">
        <v>0.33680555555555558</v>
      </c>
      <c r="C333" s="27">
        <v>40376</v>
      </c>
      <c r="D333" s="28">
        <v>0.625</v>
      </c>
      <c r="E333" s="3">
        <v>6.916666666666667</v>
      </c>
      <c r="F333" s="3">
        <v>8.3333333333333329E-2</v>
      </c>
      <c r="G333" s="52">
        <v>2</v>
      </c>
      <c r="H333" s="32"/>
      <c r="I333" s="39">
        <v>2</v>
      </c>
      <c r="J333" s="40"/>
      <c r="K333" s="52">
        <v>0</v>
      </c>
      <c r="L333" s="32"/>
      <c r="M333" s="32"/>
      <c r="N333" s="40"/>
      <c r="O333" s="52">
        <v>0</v>
      </c>
      <c r="P333" s="32"/>
      <c r="Q333" s="32"/>
      <c r="R333" s="32"/>
      <c r="S333" s="32"/>
      <c r="T333" s="32"/>
      <c r="U333" s="40"/>
      <c r="V333" s="1">
        <v>0</v>
      </c>
      <c r="W333" s="1">
        <v>0</v>
      </c>
      <c r="X333" s="52">
        <v>0</v>
      </c>
      <c r="Y333" s="40"/>
      <c r="Z333" s="52">
        <v>0</v>
      </c>
      <c r="AA333" s="32"/>
      <c r="AB333" s="32"/>
      <c r="AC333" s="32"/>
      <c r="AD333" s="40"/>
      <c r="AE333" s="52">
        <v>0</v>
      </c>
      <c r="AF333" s="40"/>
      <c r="AG333" s="52">
        <v>0</v>
      </c>
      <c r="AH333" s="40"/>
      <c r="AI333" s="56"/>
    </row>
    <row r="334" spans="1:45">
      <c r="A334" s="27">
        <v>40376</v>
      </c>
      <c r="B334" s="28">
        <v>0.90625</v>
      </c>
      <c r="C334" s="27">
        <v>40377</v>
      </c>
      <c r="D334" s="28">
        <v>0.33333333333333331</v>
      </c>
      <c r="E334" s="3">
        <v>10.25</v>
      </c>
      <c r="F334" s="3">
        <v>6.75</v>
      </c>
      <c r="G334" s="52">
        <v>8</v>
      </c>
      <c r="H334" s="32"/>
      <c r="I334" s="39">
        <v>4</v>
      </c>
      <c r="J334" s="42">
        <v>4</v>
      </c>
      <c r="K334" s="52">
        <v>0</v>
      </c>
      <c r="L334" s="32"/>
      <c r="M334" s="32"/>
      <c r="N334" s="40"/>
      <c r="O334" s="52">
        <v>0</v>
      </c>
      <c r="P334" s="32"/>
      <c r="Q334" s="32"/>
      <c r="R334" s="32"/>
      <c r="S334" s="32"/>
      <c r="T334" s="32"/>
      <c r="U334" s="40"/>
      <c r="V334" s="1">
        <v>0</v>
      </c>
      <c r="W334" s="1">
        <v>0</v>
      </c>
      <c r="X334" s="52">
        <v>0</v>
      </c>
      <c r="Y334" s="40"/>
      <c r="Z334" s="52">
        <v>0</v>
      </c>
      <c r="AA334" s="32"/>
      <c r="AB334" s="32"/>
      <c r="AC334" s="32"/>
      <c r="AD334" s="40"/>
      <c r="AE334" s="52">
        <v>1</v>
      </c>
      <c r="AF334" s="40"/>
      <c r="AG334" s="52">
        <v>1</v>
      </c>
      <c r="AH334" s="42">
        <v>1</v>
      </c>
      <c r="AI334" s="57">
        <v>1</v>
      </c>
    </row>
    <row r="335" spans="1:45">
      <c r="A335" s="27">
        <v>40377</v>
      </c>
      <c r="B335" s="28">
        <v>0.33680555555555558</v>
      </c>
      <c r="C335" s="27">
        <v>40377</v>
      </c>
      <c r="D335" s="28">
        <v>0.70833333333333337</v>
      </c>
      <c r="E335" s="3">
        <v>8.9166666666666661</v>
      </c>
      <c r="F335" s="3">
        <v>8.3333333333333329E-2</v>
      </c>
      <c r="G335" s="52">
        <v>1</v>
      </c>
      <c r="H335" s="32"/>
      <c r="I335" s="39">
        <v>1</v>
      </c>
      <c r="J335" s="40"/>
      <c r="K335" s="52">
        <v>0</v>
      </c>
      <c r="L335" s="32"/>
      <c r="M335" s="32"/>
      <c r="N335" s="40"/>
      <c r="O335" s="52">
        <v>0</v>
      </c>
      <c r="P335" s="32"/>
      <c r="Q335" s="32"/>
      <c r="R335" s="32"/>
      <c r="S335" s="32"/>
      <c r="T335" s="32"/>
      <c r="U335" s="40"/>
      <c r="V335" s="1">
        <v>0</v>
      </c>
      <c r="W335" s="1">
        <v>0</v>
      </c>
      <c r="X335" s="52">
        <v>0</v>
      </c>
      <c r="Y335" s="40"/>
      <c r="Z335" s="52">
        <v>0</v>
      </c>
      <c r="AA335" s="32"/>
      <c r="AB335" s="32"/>
      <c r="AC335" s="32"/>
      <c r="AD335" s="40"/>
      <c r="AE335" s="52">
        <v>0</v>
      </c>
      <c r="AF335" s="40"/>
      <c r="AG335" s="52">
        <v>0</v>
      </c>
      <c r="AH335" s="40"/>
      <c r="AI335" s="56"/>
      <c r="AS335" s="1">
        <v>1</v>
      </c>
    </row>
    <row r="336" spans="1:45">
      <c r="A336" s="27">
        <v>40377</v>
      </c>
      <c r="B336" s="28">
        <v>0.70833333333333337</v>
      </c>
      <c r="C336" s="27">
        <v>40378</v>
      </c>
      <c r="D336" s="28">
        <v>0.47916666666666669</v>
      </c>
      <c r="E336" s="3">
        <v>18.5</v>
      </c>
      <c r="F336" s="3">
        <v>0</v>
      </c>
      <c r="G336" s="52">
        <v>4</v>
      </c>
      <c r="H336" s="32"/>
      <c r="I336" s="39">
        <v>1</v>
      </c>
      <c r="J336" s="42">
        <v>3</v>
      </c>
      <c r="K336" s="52">
        <v>0</v>
      </c>
      <c r="L336" s="32"/>
      <c r="M336" s="32"/>
      <c r="N336" s="40"/>
      <c r="O336" s="52">
        <v>0</v>
      </c>
      <c r="P336" s="32"/>
      <c r="Q336" s="32"/>
      <c r="R336" s="32"/>
      <c r="S336" s="32"/>
      <c r="T336" s="32"/>
      <c r="U336" s="40"/>
      <c r="V336" s="1">
        <v>0</v>
      </c>
      <c r="W336" s="1">
        <v>0</v>
      </c>
      <c r="X336" s="52">
        <v>0</v>
      </c>
      <c r="Y336" s="40"/>
      <c r="Z336" s="52">
        <v>0</v>
      </c>
      <c r="AA336" s="32"/>
      <c r="AB336" s="32"/>
      <c r="AC336" s="32"/>
      <c r="AD336" s="40"/>
      <c r="AE336" s="52">
        <v>0</v>
      </c>
      <c r="AF336" s="40"/>
      <c r="AG336" s="52">
        <v>2</v>
      </c>
      <c r="AH336" s="42">
        <v>2</v>
      </c>
      <c r="AI336" s="56"/>
    </row>
    <row r="337" spans="1:45">
      <c r="A337" s="27">
        <v>40378</v>
      </c>
      <c r="B337" s="28">
        <v>0.89583333333333337</v>
      </c>
      <c r="C337" s="27">
        <v>40379</v>
      </c>
      <c r="D337" s="28">
        <v>0.33333333333333331</v>
      </c>
      <c r="E337" s="3">
        <v>10.5</v>
      </c>
      <c r="F337" s="3">
        <v>10</v>
      </c>
      <c r="G337" s="52">
        <v>4</v>
      </c>
      <c r="H337" s="32"/>
      <c r="I337" s="39">
        <v>3</v>
      </c>
      <c r="J337" s="42">
        <v>1</v>
      </c>
      <c r="K337" s="52">
        <v>0</v>
      </c>
      <c r="L337" s="32"/>
      <c r="M337" s="32"/>
      <c r="N337" s="40"/>
      <c r="O337" s="52">
        <v>0</v>
      </c>
      <c r="P337" s="32"/>
      <c r="Q337" s="32"/>
      <c r="R337" s="32"/>
      <c r="S337" s="32"/>
      <c r="T337" s="32"/>
      <c r="U337" s="40"/>
      <c r="V337" s="1">
        <v>0</v>
      </c>
      <c r="W337" s="1">
        <v>0</v>
      </c>
      <c r="X337" s="52">
        <v>0</v>
      </c>
      <c r="Y337" s="40"/>
      <c r="Z337" s="52">
        <v>0</v>
      </c>
      <c r="AA337" s="32"/>
      <c r="AB337" s="32"/>
      <c r="AC337" s="32"/>
      <c r="AD337" s="40"/>
      <c r="AE337" s="52">
        <v>0</v>
      </c>
      <c r="AF337" s="40"/>
      <c r="AG337" s="52">
        <v>1</v>
      </c>
      <c r="AH337" s="42">
        <v>1</v>
      </c>
      <c r="AI337" s="56"/>
      <c r="AS337" s="1">
        <v>1</v>
      </c>
    </row>
    <row r="338" spans="1:45">
      <c r="A338" s="27">
        <v>40379</v>
      </c>
      <c r="B338" s="28">
        <v>0.33680555555555558</v>
      </c>
      <c r="C338" s="27">
        <v>40379</v>
      </c>
      <c r="D338" s="28">
        <v>0.79166666666666663</v>
      </c>
      <c r="E338" s="3">
        <v>10.916666666666666</v>
      </c>
      <c r="F338" s="3">
        <v>8.3333333333333329E-2</v>
      </c>
      <c r="G338" s="52">
        <v>2</v>
      </c>
      <c r="H338" s="32"/>
      <c r="I338" s="32"/>
      <c r="J338" s="42">
        <v>2</v>
      </c>
      <c r="K338" s="52">
        <v>0</v>
      </c>
      <c r="L338" s="32"/>
      <c r="M338" s="32"/>
      <c r="N338" s="40"/>
      <c r="O338" s="52">
        <v>0</v>
      </c>
      <c r="P338" s="32"/>
      <c r="Q338" s="32"/>
      <c r="R338" s="32"/>
      <c r="S338" s="32"/>
      <c r="T338" s="32"/>
      <c r="U338" s="40"/>
      <c r="V338" s="1">
        <v>0</v>
      </c>
      <c r="W338" s="1">
        <v>0</v>
      </c>
      <c r="X338" s="52">
        <v>0</v>
      </c>
      <c r="Y338" s="40"/>
      <c r="Z338" s="52">
        <v>0</v>
      </c>
      <c r="AA338" s="32"/>
      <c r="AB338" s="32"/>
      <c r="AC338" s="32"/>
      <c r="AD338" s="40"/>
      <c r="AE338" s="52">
        <v>0</v>
      </c>
      <c r="AF338" s="40"/>
      <c r="AG338" s="52">
        <v>0</v>
      </c>
      <c r="AH338" s="40"/>
      <c r="AI338" s="56"/>
    </row>
    <row r="339" spans="1:45">
      <c r="A339" s="27">
        <v>40379</v>
      </c>
      <c r="B339" s="28">
        <v>0.79166666666666663</v>
      </c>
      <c r="C339" s="27">
        <v>40380</v>
      </c>
      <c r="D339" s="28">
        <v>0.33333333333333331</v>
      </c>
      <c r="E339" s="3">
        <v>13</v>
      </c>
      <c r="F339" s="3">
        <v>0</v>
      </c>
      <c r="G339" s="52">
        <v>5</v>
      </c>
      <c r="H339" s="32"/>
      <c r="I339" s="39">
        <v>3</v>
      </c>
      <c r="J339" s="42">
        <v>2</v>
      </c>
      <c r="K339" s="52">
        <v>0</v>
      </c>
      <c r="L339" s="32"/>
      <c r="M339" s="32"/>
      <c r="N339" s="40"/>
      <c r="O339" s="52">
        <v>0</v>
      </c>
      <c r="P339" s="32"/>
      <c r="Q339" s="32"/>
      <c r="R339" s="32"/>
      <c r="S339" s="32"/>
      <c r="T339" s="32"/>
      <c r="U339" s="40"/>
      <c r="V339" s="1">
        <v>0</v>
      </c>
      <c r="W339" s="1">
        <v>0</v>
      </c>
      <c r="X339" s="52">
        <v>0</v>
      </c>
      <c r="Y339" s="40"/>
      <c r="Z339" s="52">
        <v>0</v>
      </c>
      <c r="AA339" s="32"/>
      <c r="AB339" s="32"/>
      <c r="AC339" s="32"/>
      <c r="AD339" s="40"/>
      <c r="AE339" s="52">
        <v>0</v>
      </c>
      <c r="AF339" s="40"/>
      <c r="AG339" s="52">
        <v>2</v>
      </c>
      <c r="AH339" s="42">
        <v>2</v>
      </c>
      <c r="AI339" s="57">
        <v>1</v>
      </c>
    </row>
    <row r="340" spans="1:45">
      <c r="A340" s="27">
        <v>40380</v>
      </c>
      <c r="B340" s="28">
        <v>0.33680555555555558</v>
      </c>
      <c r="C340" s="27">
        <v>40380</v>
      </c>
      <c r="D340" s="28">
        <v>0.89583333333333337</v>
      </c>
      <c r="E340" s="3">
        <v>13.416666666666666</v>
      </c>
      <c r="F340" s="3">
        <v>8.3333333333333329E-2</v>
      </c>
      <c r="G340" s="52">
        <v>1</v>
      </c>
      <c r="H340" s="32"/>
      <c r="I340" s="39">
        <v>1</v>
      </c>
      <c r="J340" s="40"/>
      <c r="K340" s="52">
        <v>0</v>
      </c>
      <c r="L340" s="32"/>
      <c r="M340" s="32"/>
      <c r="N340" s="40"/>
      <c r="O340" s="52">
        <v>0</v>
      </c>
      <c r="P340" s="32"/>
      <c r="Q340" s="32"/>
      <c r="R340" s="32"/>
      <c r="S340" s="32"/>
      <c r="T340" s="32"/>
      <c r="U340" s="40"/>
      <c r="V340" s="1">
        <v>0</v>
      </c>
      <c r="W340" s="1">
        <v>0</v>
      </c>
      <c r="X340" s="52">
        <v>0</v>
      </c>
      <c r="Y340" s="40"/>
      <c r="Z340" s="52">
        <v>0</v>
      </c>
      <c r="AA340" s="32"/>
      <c r="AB340" s="32"/>
      <c r="AC340" s="32"/>
      <c r="AD340" s="40"/>
      <c r="AE340" s="52">
        <v>0</v>
      </c>
      <c r="AF340" s="40"/>
      <c r="AG340" s="52">
        <v>0</v>
      </c>
      <c r="AH340" s="40"/>
      <c r="AI340" s="56"/>
    </row>
    <row r="341" spans="1:45">
      <c r="A341" s="27">
        <v>40380</v>
      </c>
      <c r="B341" s="28">
        <v>0.89583333333333337</v>
      </c>
      <c r="C341" s="27">
        <v>40381</v>
      </c>
      <c r="D341" s="28">
        <v>0.33333333333333331</v>
      </c>
      <c r="E341" s="3">
        <v>10.5</v>
      </c>
      <c r="F341" s="3">
        <v>0</v>
      </c>
      <c r="G341" s="52">
        <v>5</v>
      </c>
      <c r="H341" s="32"/>
      <c r="I341" s="39">
        <v>2</v>
      </c>
      <c r="J341" s="42">
        <v>3</v>
      </c>
      <c r="K341" s="52">
        <v>0</v>
      </c>
      <c r="L341" s="32"/>
      <c r="M341" s="32"/>
      <c r="N341" s="40"/>
      <c r="O341" s="52">
        <v>0</v>
      </c>
      <c r="P341" s="32"/>
      <c r="Q341" s="32"/>
      <c r="R341" s="32"/>
      <c r="S341" s="32"/>
      <c r="T341" s="32"/>
      <c r="U341" s="40"/>
      <c r="V341" s="1">
        <v>0</v>
      </c>
      <c r="W341" s="1">
        <v>0</v>
      </c>
      <c r="X341" s="52">
        <v>0</v>
      </c>
      <c r="Y341" s="40"/>
      <c r="Z341" s="52">
        <v>0</v>
      </c>
      <c r="AA341" s="32"/>
      <c r="AB341" s="32"/>
      <c r="AC341" s="32"/>
      <c r="AD341" s="40"/>
      <c r="AE341" s="52">
        <v>1</v>
      </c>
      <c r="AF341" s="40"/>
      <c r="AG341" s="52">
        <v>0</v>
      </c>
      <c r="AH341" s="40"/>
      <c r="AI341" s="57">
        <v>1</v>
      </c>
    </row>
    <row r="342" spans="1:45">
      <c r="A342" s="27">
        <v>40381</v>
      </c>
      <c r="B342" s="28">
        <v>0.33680555555555558</v>
      </c>
      <c r="C342" s="27">
        <v>40381</v>
      </c>
      <c r="D342" s="28">
        <v>0.80208333333333337</v>
      </c>
      <c r="E342" s="3">
        <v>11.166666666666666</v>
      </c>
      <c r="F342" s="3">
        <v>8.3333333333333329E-2</v>
      </c>
      <c r="G342" s="52">
        <v>1</v>
      </c>
      <c r="H342" s="32"/>
      <c r="I342" s="32"/>
      <c r="J342" s="42">
        <v>1</v>
      </c>
      <c r="K342" s="52">
        <v>0</v>
      </c>
      <c r="L342" s="32"/>
      <c r="M342" s="32"/>
      <c r="N342" s="40"/>
      <c r="O342" s="52">
        <v>0</v>
      </c>
      <c r="P342" s="32"/>
      <c r="Q342" s="32"/>
      <c r="R342" s="32"/>
      <c r="S342" s="32"/>
      <c r="T342" s="32"/>
      <c r="U342" s="40"/>
      <c r="V342" s="1">
        <v>0</v>
      </c>
      <c r="W342" s="1">
        <v>0</v>
      </c>
      <c r="X342" s="52">
        <v>0</v>
      </c>
      <c r="Y342" s="40"/>
      <c r="Z342" s="52">
        <v>0</v>
      </c>
      <c r="AA342" s="32"/>
      <c r="AB342" s="32"/>
      <c r="AC342" s="32"/>
      <c r="AD342" s="40"/>
      <c r="AE342" s="52">
        <v>0</v>
      </c>
      <c r="AF342" s="40"/>
      <c r="AG342" s="52">
        <v>0</v>
      </c>
      <c r="AH342" s="40"/>
      <c r="AI342" s="56"/>
    </row>
    <row r="343" spans="1:45">
      <c r="A343" s="27">
        <v>40381</v>
      </c>
      <c r="B343" s="28">
        <v>0.80208333333333337</v>
      </c>
      <c r="C343" s="27">
        <v>40382</v>
      </c>
      <c r="D343" s="28">
        <v>0.33333333333333331</v>
      </c>
      <c r="E343" s="3">
        <v>12.75</v>
      </c>
      <c r="F343" s="3">
        <v>0</v>
      </c>
      <c r="G343" s="52">
        <v>5</v>
      </c>
      <c r="H343" s="32"/>
      <c r="I343" s="39">
        <v>2</v>
      </c>
      <c r="J343" s="42">
        <v>3</v>
      </c>
      <c r="K343" s="52">
        <v>0</v>
      </c>
      <c r="L343" s="32"/>
      <c r="M343" s="32"/>
      <c r="N343" s="40"/>
      <c r="O343" s="52">
        <v>0</v>
      </c>
      <c r="P343" s="32"/>
      <c r="Q343" s="32"/>
      <c r="R343" s="32"/>
      <c r="S343" s="32"/>
      <c r="T343" s="32"/>
      <c r="U343" s="40"/>
      <c r="V343" s="1">
        <v>0</v>
      </c>
      <c r="W343" s="1">
        <v>0</v>
      </c>
      <c r="X343" s="52">
        <v>0</v>
      </c>
      <c r="Y343" s="40"/>
      <c r="Z343" s="52">
        <v>0</v>
      </c>
      <c r="AA343" s="32"/>
      <c r="AB343" s="32"/>
      <c r="AC343" s="32"/>
      <c r="AD343" s="40"/>
      <c r="AE343" s="52">
        <v>0</v>
      </c>
      <c r="AF343" s="40"/>
      <c r="AG343" s="52">
        <v>0</v>
      </c>
      <c r="AH343" s="40"/>
      <c r="AI343" s="56"/>
    </row>
    <row r="344" spans="1:45">
      <c r="A344" s="27">
        <v>40382</v>
      </c>
      <c r="B344" s="28">
        <v>0.33680555555555558</v>
      </c>
      <c r="C344" s="27">
        <v>40382</v>
      </c>
      <c r="D344" s="28">
        <v>0.72916666666666663</v>
      </c>
      <c r="E344" s="3">
        <v>9.4166666666666661</v>
      </c>
      <c r="F344" s="3">
        <v>8.3333333333333329E-2</v>
      </c>
      <c r="G344" s="52">
        <v>1</v>
      </c>
      <c r="H344" s="32"/>
      <c r="I344" s="32"/>
      <c r="J344" s="42">
        <v>1</v>
      </c>
      <c r="K344" s="52">
        <v>0</v>
      </c>
      <c r="L344" s="32"/>
      <c r="M344" s="32"/>
      <c r="N344" s="40"/>
      <c r="O344" s="52">
        <v>0</v>
      </c>
      <c r="P344" s="32"/>
      <c r="Q344" s="32"/>
      <c r="R344" s="32"/>
      <c r="S344" s="32"/>
      <c r="T344" s="32"/>
      <c r="U344" s="40"/>
      <c r="V344" s="1">
        <v>0</v>
      </c>
      <c r="W344" s="1">
        <v>0</v>
      </c>
      <c r="X344" s="52">
        <v>0</v>
      </c>
      <c r="Y344" s="40"/>
      <c r="Z344" s="52">
        <v>0</v>
      </c>
      <c r="AA344" s="32"/>
      <c r="AB344" s="32"/>
      <c r="AC344" s="32"/>
      <c r="AD344" s="40"/>
      <c r="AE344" s="52">
        <v>0</v>
      </c>
      <c r="AF344" s="40"/>
      <c r="AG344" s="52">
        <v>0</v>
      </c>
      <c r="AH344" s="40"/>
      <c r="AI344" s="56"/>
    </row>
    <row r="345" spans="1:45">
      <c r="A345" s="27">
        <v>40382</v>
      </c>
      <c r="B345" s="28">
        <v>0.72916666666666663</v>
      </c>
      <c r="C345" s="27">
        <v>40383</v>
      </c>
      <c r="D345" s="28">
        <v>0.33333333333333331</v>
      </c>
      <c r="E345" s="3">
        <v>14.5</v>
      </c>
      <c r="F345" s="3">
        <v>0</v>
      </c>
      <c r="G345" s="52">
        <v>1</v>
      </c>
      <c r="H345" s="32"/>
      <c r="I345" s="39">
        <v>1</v>
      </c>
      <c r="J345" s="40"/>
      <c r="K345" s="52">
        <v>0</v>
      </c>
      <c r="L345" s="32"/>
      <c r="M345" s="32"/>
      <c r="N345" s="40"/>
      <c r="O345" s="52">
        <v>0</v>
      </c>
      <c r="P345" s="32"/>
      <c r="Q345" s="32"/>
      <c r="R345" s="32"/>
      <c r="S345" s="32"/>
      <c r="T345" s="32"/>
      <c r="U345" s="40"/>
      <c r="V345" s="1">
        <v>0</v>
      </c>
      <c r="W345" s="1">
        <v>0</v>
      </c>
      <c r="X345" s="52">
        <v>0</v>
      </c>
      <c r="Y345" s="40"/>
      <c r="Z345" s="52">
        <v>0</v>
      </c>
      <c r="AA345" s="32"/>
      <c r="AB345" s="32"/>
      <c r="AC345" s="32"/>
      <c r="AD345" s="40"/>
      <c r="AE345" s="52">
        <v>0</v>
      </c>
      <c r="AF345" s="40"/>
      <c r="AG345" s="52">
        <v>0</v>
      </c>
      <c r="AH345" s="40"/>
      <c r="AI345" s="56"/>
    </row>
    <row r="346" spans="1:45">
      <c r="A346" s="27">
        <v>40383</v>
      </c>
      <c r="B346" s="28">
        <v>0.33680555555555558</v>
      </c>
      <c r="C346" s="27">
        <v>40383</v>
      </c>
      <c r="D346" s="28">
        <v>0.72916666666666663</v>
      </c>
      <c r="E346" s="3">
        <v>9.4166666666666661</v>
      </c>
      <c r="F346" s="3">
        <v>8.3333333333333329E-2</v>
      </c>
      <c r="G346" s="52">
        <v>0</v>
      </c>
      <c r="H346" s="32"/>
      <c r="I346" s="32"/>
      <c r="J346" s="40"/>
      <c r="K346" s="52">
        <v>0</v>
      </c>
      <c r="L346" s="32"/>
      <c r="M346" s="32"/>
      <c r="N346" s="40"/>
      <c r="O346" s="52">
        <v>0</v>
      </c>
      <c r="P346" s="32"/>
      <c r="Q346" s="32"/>
      <c r="R346" s="32"/>
      <c r="S346" s="32"/>
      <c r="T346" s="32"/>
      <c r="U346" s="40"/>
      <c r="V346" s="1">
        <v>0</v>
      </c>
      <c r="W346" s="1">
        <v>0</v>
      </c>
      <c r="X346" s="52">
        <v>0</v>
      </c>
      <c r="Y346" s="40"/>
      <c r="Z346" s="52">
        <v>0</v>
      </c>
      <c r="AA346" s="32"/>
      <c r="AB346" s="32"/>
      <c r="AC346" s="32"/>
      <c r="AD346" s="40"/>
      <c r="AE346" s="52">
        <v>0</v>
      </c>
      <c r="AF346" s="40"/>
      <c r="AG346" s="52">
        <v>0</v>
      </c>
      <c r="AH346" s="40"/>
      <c r="AI346" s="56"/>
    </row>
    <row r="347" spans="1:45">
      <c r="A347" s="27">
        <v>40383</v>
      </c>
      <c r="B347" s="28">
        <v>0.72916666666666663</v>
      </c>
      <c r="C347" s="27">
        <v>40384</v>
      </c>
      <c r="D347" s="28">
        <v>0.39583333333333331</v>
      </c>
      <c r="E347" s="3">
        <v>16</v>
      </c>
      <c r="F347" s="3">
        <v>0</v>
      </c>
      <c r="G347" s="52">
        <v>1</v>
      </c>
      <c r="H347" s="32"/>
      <c r="I347" s="32"/>
      <c r="J347" s="42">
        <v>1</v>
      </c>
      <c r="K347" s="52">
        <v>0</v>
      </c>
      <c r="L347" s="32"/>
      <c r="M347" s="32"/>
      <c r="N347" s="40"/>
      <c r="O347" s="52">
        <v>0</v>
      </c>
      <c r="P347" s="32"/>
      <c r="Q347" s="32"/>
      <c r="R347" s="32"/>
      <c r="S347" s="32"/>
      <c r="T347" s="32"/>
      <c r="U347" s="40"/>
      <c r="V347" s="1">
        <v>0</v>
      </c>
      <c r="W347" s="1">
        <v>1</v>
      </c>
      <c r="X347" s="52">
        <v>0</v>
      </c>
      <c r="Y347" s="40"/>
      <c r="Z347" s="52">
        <v>0</v>
      </c>
      <c r="AA347" s="32"/>
      <c r="AB347" s="32"/>
      <c r="AC347" s="32"/>
      <c r="AD347" s="40"/>
      <c r="AE347" s="52">
        <v>0</v>
      </c>
      <c r="AF347" s="40"/>
      <c r="AG347" s="52">
        <v>1</v>
      </c>
      <c r="AH347" s="42">
        <v>1</v>
      </c>
      <c r="AI347" s="56"/>
    </row>
    <row r="348" spans="1:45">
      <c r="A348" s="27">
        <v>40384</v>
      </c>
      <c r="B348" s="28">
        <v>0.85416666666666663</v>
      </c>
      <c r="C348" s="27">
        <v>40385</v>
      </c>
      <c r="D348" s="28">
        <v>0.33333333333333331</v>
      </c>
      <c r="E348" s="3">
        <v>11.5</v>
      </c>
      <c r="F348" s="3">
        <v>11</v>
      </c>
      <c r="G348" s="52">
        <v>0</v>
      </c>
      <c r="H348" s="32"/>
      <c r="I348" s="32"/>
      <c r="J348" s="40"/>
      <c r="K348" s="52">
        <v>0</v>
      </c>
      <c r="L348" s="32"/>
      <c r="M348" s="32"/>
      <c r="N348" s="40"/>
      <c r="O348" s="52">
        <v>0</v>
      </c>
      <c r="P348" s="32"/>
      <c r="Q348" s="32"/>
      <c r="R348" s="32"/>
      <c r="S348" s="32"/>
      <c r="T348" s="32"/>
      <c r="U348" s="40"/>
      <c r="V348" s="1">
        <v>0</v>
      </c>
      <c r="W348" s="1">
        <v>0</v>
      </c>
      <c r="X348" s="52">
        <v>0</v>
      </c>
      <c r="Y348" s="40"/>
      <c r="Z348" s="52">
        <v>0</v>
      </c>
      <c r="AA348" s="32"/>
      <c r="AB348" s="32"/>
      <c r="AC348" s="32"/>
      <c r="AD348" s="40"/>
      <c r="AE348" s="52">
        <v>0</v>
      </c>
      <c r="AF348" s="40"/>
      <c r="AG348" s="52">
        <v>0</v>
      </c>
      <c r="AH348" s="40"/>
      <c r="AI348" s="56"/>
    </row>
    <row r="349" spans="1:45">
      <c r="A349" s="27">
        <v>40385</v>
      </c>
      <c r="B349" s="28">
        <v>0.33680555555555558</v>
      </c>
      <c r="C349" s="27">
        <v>40385</v>
      </c>
      <c r="D349" s="28">
        <v>0.75</v>
      </c>
      <c r="E349" s="3">
        <v>9.9166666666666661</v>
      </c>
      <c r="F349" s="3">
        <v>8.3333333333333329E-2</v>
      </c>
      <c r="G349" s="52">
        <v>0</v>
      </c>
      <c r="H349" s="32"/>
      <c r="I349" s="32"/>
      <c r="J349" s="40"/>
      <c r="K349" s="52">
        <v>0</v>
      </c>
      <c r="L349" s="32"/>
      <c r="M349" s="32"/>
      <c r="N349" s="40"/>
      <c r="O349" s="52">
        <v>0</v>
      </c>
      <c r="P349" s="32"/>
      <c r="Q349" s="32"/>
      <c r="R349" s="32"/>
      <c r="S349" s="32"/>
      <c r="T349" s="32"/>
      <c r="U349" s="40"/>
      <c r="V349" s="1">
        <v>0</v>
      </c>
      <c r="W349" s="1">
        <v>0</v>
      </c>
      <c r="X349" s="52">
        <v>0</v>
      </c>
      <c r="Y349" s="40"/>
      <c r="Z349" s="52">
        <v>0</v>
      </c>
      <c r="AA349" s="32"/>
      <c r="AB349" s="32"/>
      <c r="AC349" s="32"/>
      <c r="AD349" s="40"/>
      <c r="AE349" s="52">
        <v>0</v>
      </c>
      <c r="AF349" s="40"/>
      <c r="AG349" s="52">
        <v>0</v>
      </c>
      <c r="AH349" s="40"/>
      <c r="AI349" s="56"/>
    </row>
    <row r="350" spans="1:45">
      <c r="A350" s="27">
        <v>40385</v>
      </c>
      <c r="B350" s="28">
        <v>0.75</v>
      </c>
      <c r="C350" s="27">
        <v>40386</v>
      </c>
      <c r="D350" s="28">
        <v>0.33333333333333331</v>
      </c>
      <c r="E350" s="3">
        <v>14</v>
      </c>
      <c r="F350" s="3">
        <v>0</v>
      </c>
      <c r="G350" s="52">
        <v>1</v>
      </c>
      <c r="H350" s="32"/>
      <c r="I350" s="32"/>
      <c r="J350" s="42">
        <v>1</v>
      </c>
      <c r="K350" s="52">
        <v>0</v>
      </c>
      <c r="L350" s="32"/>
      <c r="M350" s="32"/>
      <c r="N350" s="40"/>
      <c r="O350" s="52">
        <v>0</v>
      </c>
      <c r="P350" s="32"/>
      <c r="Q350" s="32"/>
      <c r="R350" s="32"/>
      <c r="S350" s="32"/>
      <c r="T350" s="32"/>
      <c r="U350" s="40"/>
      <c r="V350" s="1">
        <v>0</v>
      </c>
      <c r="W350" s="1">
        <v>0</v>
      </c>
      <c r="X350" s="52">
        <v>0</v>
      </c>
      <c r="Y350" s="40"/>
      <c r="Z350" s="52">
        <v>0</v>
      </c>
      <c r="AA350" s="32"/>
      <c r="AB350" s="32"/>
      <c r="AC350" s="32"/>
      <c r="AD350" s="40"/>
      <c r="AE350" s="52">
        <v>0</v>
      </c>
      <c r="AF350" s="40"/>
      <c r="AG350" s="52">
        <v>0</v>
      </c>
      <c r="AH350" s="40"/>
      <c r="AI350" s="56"/>
    </row>
    <row r="351" spans="1:45">
      <c r="A351" s="27">
        <v>40386</v>
      </c>
      <c r="B351" s="28">
        <v>0.33333333333333331</v>
      </c>
      <c r="C351" s="27">
        <v>40386</v>
      </c>
      <c r="D351" s="28">
        <v>0.75</v>
      </c>
      <c r="E351" s="3">
        <v>10</v>
      </c>
      <c r="F351" s="3">
        <v>0</v>
      </c>
      <c r="G351" s="52">
        <v>0</v>
      </c>
      <c r="H351" s="32"/>
      <c r="I351" s="32"/>
      <c r="J351" s="40"/>
      <c r="K351" s="52">
        <v>0</v>
      </c>
      <c r="L351" s="32"/>
      <c r="M351" s="32"/>
      <c r="N351" s="40"/>
      <c r="O351" s="52">
        <v>0</v>
      </c>
      <c r="P351" s="32"/>
      <c r="Q351" s="32"/>
      <c r="R351" s="32"/>
      <c r="S351" s="32"/>
      <c r="T351" s="32"/>
      <c r="U351" s="40"/>
      <c r="V351" s="1">
        <v>0</v>
      </c>
      <c r="W351" s="1">
        <v>0</v>
      </c>
      <c r="X351" s="52">
        <v>0</v>
      </c>
      <c r="Y351" s="42"/>
      <c r="Z351" s="52">
        <v>0</v>
      </c>
      <c r="AA351" s="32"/>
      <c r="AB351" s="32"/>
      <c r="AC351" s="32"/>
      <c r="AD351" s="40"/>
      <c r="AE351" s="52">
        <v>0</v>
      </c>
      <c r="AF351" s="40"/>
      <c r="AG351" s="52">
        <v>0</v>
      </c>
      <c r="AH351" s="40"/>
      <c r="AI351" s="56"/>
    </row>
    <row r="352" spans="1:45">
      <c r="A352" s="27">
        <v>40386</v>
      </c>
      <c r="B352" s="28">
        <v>0.75</v>
      </c>
      <c r="C352" s="27">
        <v>40387</v>
      </c>
      <c r="D352" s="28">
        <v>0.3125</v>
      </c>
      <c r="E352" s="3">
        <v>13.5</v>
      </c>
      <c r="F352" s="3">
        <v>0</v>
      </c>
      <c r="G352" s="52">
        <v>1</v>
      </c>
      <c r="H352" s="32"/>
      <c r="I352" s="32"/>
      <c r="J352" s="42">
        <v>1</v>
      </c>
      <c r="K352" s="52">
        <v>0</v>
      </c>
      <c r="L352" s="32"/>
      <c r="M352" s="32"/>
      <c r="N352" s="40"/>
      <c r="O352" s="52">
        <v>0</v>
      </c>
      <c r="P352" s="32"/>
      <c r="Q352" s="32"/>
      <c r="R352" s="32"/>
      <c r="S352" s="32"/>
      <c r="T352" s="32"/>
      <c r="U352" s="40"/>
      <c r="V352" s="1">
        <v>0</v>
      </c>
      <c r="W352" s="1">
        <v>0</v>
      </c>
      <c r="X352" s="52">
        <v>0</v>
      </c>
      <c r="Y352" s="42"/>
      <c r="Z352" s="52">
        <v>0</v>
      </c>
      <c r="AA352" s="32"/>
      <c r="AB352" s="32"/>
      <c r="AC352" s="32"/>
      <c r="AD352" s="40"/>
      <c r="AE352" s="52">
        <v>0</v>
      </c>
      <c r="AF352" s="40"/>
      <c r="AG352" s="52">
        <v>3</v>
      </c>
      <c r="AH352" s="42">
        <v>3</v>
      </c>
      <c r="AI352" s="56"/>
    </row>
    <row r="353" spans="1:39">
      <c r="A353" s="27">
        <v>40387</v>
      </c>
      <c r="B353" s="28">
        <v>0.31597222222222221</v>
      </c>
      <c r="C353" s="27">
        <v>40387</v>
      </c>
      <c r="D353" s="28">
        <v>0.42708333333333331</v>
      </c>
      <c r="E353" s="3">
        <v>2.6666666666666665</v>
      </c>
      <c r="F353" s="3">
        <v>8.3333333333333329E-2</v>
      </c>
      <c r="G353" s="52">
        <v>0</v>
      </c>
      <c r="H353" s="32">
        <v>0</v>
      </c>
      <c r="I353" s="32">
        <v>0</v>
      </c>
      <c r="J353" s="40">
        <v>0</v>
      </c>
      <c r="K353" s="52">
        <v>0</v>
      </c>
      <c r="L353" s="32">
        <v>0</v>
      </c>
      <c r="M353" s="32">
        <v>0</v>
      </c>
      <c r="N353" s="40">
        <v>0</v>
      </c>
      <c r="O353" s="52">
        <v>0</v>
      </c>
      <c r="P353" s="32">
        <v>0</v>
      </c>
      <c r="Q353" s="72">
        <v>0</v>
      </c>
      <c r="R353" s="72">
        <v>0</v>
      </c>
      <c r="S353" s="72">
        <v>0</v>
      </c>
      <c r="T353" s="72">
        <v>0</v>
      </c>
      <c r="U353" s="40">
        <v>0</v>
      </c>
      <c r="V353" s="1">
        <v>0</v>
      </c>
      <c r="W353" s="1">
        <v>0</v>
      </c>
      <c r="X353" s="52">
        <v>0</v>
      </c>
      <c r="Y353" s="42">
        <v>0</v>
      </c>
      <c r="Z353" s="52">
        <v>0</v>
      </c>
      <c r="AA353" s="73">
        <v>0</v>
      </c>
      <c r="AB353" s="73">
        <v>0</v>
      </c>
      <c r="AC353" s="73">
        <v>0</v>
      </c>
      <c r="AD353" s="40">
        <v>0</v>
      </c>
      <c r="AE353" s="52">
        <v>0</v>
      </c>
      <c r="AF353" s="40"/>
      <c r="AG353" s="52">
        <v>0</v>
      </c>
      <c r="AH353" s="40">
        <v>0</v>
      </c>
      <c r="AI353" s="56"/>
    </row>
    <row r="354" spans="1:39" hidden="1">
      <c r="A354" s="512" t="s">
        <v>85</v>
      </c>
      <c r="B354" s="513"/>
      <c r="C354" s="513"/>
      <c r="D354" s="513"/>
      <c r="E354" s="4">
        <f t="shared" ref="E354:AI354" si="0">SUM(E4:E353)</f>
        <v>3970.7499999999982</v>
      </c>
      <c r="F354" s="4">
        <f t="shared" si="0"/>
        <v>102.99999999999996</v>
      </c>
      <c r="G354" s="53">
        <f t="shared" si="0"/>
        <v>4081</v>
      </c>
      <c r="H354" s="47">
        <f t="shared" si="0"/>
        <v>15</v>
      </c>
      <c r="I354" s="47">
        <f t="shared" si="0"/>
        <v>3260</v>
      </c>
      <c r="J354" s="49">
        <f t="shared" si="0"/>
        <v>806</v>
      </c>
      <c r="K354" s="55">
        <f t="shared" si="0"/>
        <v>2241</v>
      </c>
      <c r="L354" s="47">
        <f t="shared" si="0"/>
        <v>2140</v>
      </c>
      <c r="M354" s="47">
        <f t="shared" si="0"/>
        <v>11</v>
      </c>
      <c r="N354" s="49">
        <f t="shared" si="0"/>
        <v>90</v>
      </c>
      <c r="O354" s="55">
        <f t="shared" si="0"/>
        <v>8390</v>
      </c>
      <c r="P354" s="47">
        <f t="shared" si="0"/>
        <v>6609</v>
      </c>
      <c r="Q354" s="47">
        <f t="shared" si="0"/>
        <v>367</v>
      </c>
      <c r="R354" s="47">
        <f t="shared" si="0"/>
        <v>5</v>
      </c>
      <c r="S354" s="47">
        <f t="shared" si="0"/>
        <v>197</v>
      </c>
      <c r="T354" s="47">
        <f t="shared" si="0"/>
        <v>33</v>
      </c>
      <c r="U354" s="49">
        <f t="shared" si="0"/>
        <v>1179</v>
      </c>
      <c r="V354">
        <f t="shared" si="0"/>
        <v>5425</v>
      </c>
      <c r="W354">
        <f t="shared" si="0"/>
        <v>4</v>
      </c>
      <c r="X354" s="55">
        <f t="shared" si="0"/>
        <v>35124</v>
      </c>
      <c r="Y354" s="49">
        <f t="shared" si="0"/>
        <v>1918</v>
      </c>
      <c r="Z354" s="55">
        <f t="shared" si="0"/>
        <v>506</v>
      </c>
      <c r="AA354" s="47">
        <f t="shared" si="0"/>
        <v>64</v>
      </c>
      <c r="AB354" s="47">
        <f t="shared" si="0"/>
        <v>2</v>
      </c>
      <c r="AC354" s="47">
        <f t="shared" si="0"/>
        <v>39</v>
      </c>
      <c r="AD354" s="49">
        <f t="shared" si="0"/>
        <v>401</v>
      </c>
      <c r="AE354" s="55">
        <f t="shared" si="0"/>
        <v>59</v>
      </c>
      <c r="AF354" s="49">
        <f t="shared" si="0"/>
        <v>1</v>
      </c>
      <c r="AG354" s="55">
        <f t="shared" si="0"/>
        <v>524</v>
      </c>
      <c r="AH354" s="49">
        <f t="shared" si="0"/>
        <v>516</v>
      </c>
      <c r="AI354" s="58">
        <f t="shared" si="0"/>
        <v>17</v>
      </c>
    </row>
    <row r="356" spans="1:39">
      <c r="AM356" s="1"/>
    </row>
    <row r="358" spans="1:39">
      <c r="A358"/>
      <c r="B358"/>
      <c r="D358"/>
      <c r="F358"/>
    </row>
    <row r="359" spans="1:39">
      <c r="A359"/>
      <c r="B359"/>
      <c r="D359"/>
      <c r="F359"/>
      <c r="G359"/>
    </row>
    <row r="360" spans="1:39">
      <c r="A360"/>
      <c r="B360"/>
      <c r="D360"/>
      <c r="F360"/>
      <c r="G360"/>
    </row>
    <row r="361" spans="1:39">
      <c r="A361"/>
      <c r="B361"/>
      <c r="D361"/>
      <c r="F361"/>
      <c r="G361"/>
    </row>
    <row r="362" spans="1:39">
      <c r="A362"/>
      <c r="B362"/>
      <c r="D362"/>
      <c r="F362"/>
      <c r="G362"/>
    </row>
    <row r="363" spans="1:39">
      <c r="A363"/>
      <c r="B363"/>
      <c r="D363"/>
      <c r="F363"/>
      <c r="G363"/>
    </row>
    <row r="364" spans="1:39">
      <c r="A364"/>
      <c r="B364"/>
      <c r="D364"/>
      <c r="F364"/>
      <c r="G364"/>
    </row>
    <row r="365" spans="1:39">
      <c r="A365"/>
      <c r="B365"/>
      <c r="D365"/>
      <c r="F365"/>
      <c r="G365"/>
    </row>
    <row r="366" spans="1:39">
      <c r="A366"/>
      <c r="B366"/>
      <c r="D366"/>
      <c r="F366"/>
      <c r="G366"/>
    </row>
    <row r="367" spans="1:39">
      <c r="A367"/>
      <c r="B367"/>
      <c r="D367"/>
      <c r="F367"/>
      <c r="G367"/>
    </row>
    <row r="368" spans="1:39">
      <c r="A368"/>
      <c r="B368"/>
      <c r="D368"/>
      <c r="F368"/>
      <c r="G368"/>
    </row>
    <row r="369" spans="1:7">
      <c r="A369"/>
      <c r="B369"/>
      <c r="D369"/>
      <c r="F369"/>
      <c r="G369"/>
    </row>
    <row r="370" spans="1:7">
      <c r="A370"/>
      <c r="B370"/>
      <c r="D370"/>
      <c r="F370"/>
      <c r="G370"/>
    </row>
    <row r="371" spans="1:7">
      <c r="A371"/>
      <c r="B371"/>
      <c r="D371"/>
      <c r="F371"/>
      <c r="G371"/>
    </row>
    <row r="372" spans="1:7">
      <c r="A372"/>
      <c r="B372"/>
      <c r="D372"/>
      <c r="F372"/>
      <c r="G372"/>
    </row>
    <row r="373" spans="1:7">
      <c r="A373"/>
      <c r="B373"/>
      <c r="D373"/>
      <c r="F373"/>
      <c r="G373"/>
    </row>
    <row r="374" spans="1:7">
      <c r="A374"/>
      <c r="B374"/>
      <c r="D374"/>
      <c r="F374"/>
      <c r="G374"/>
    </row>
    <row r="375" spans="1:7">
      <c r="A375"/>
      <c r="B375"/>
      <c r="D375"/>
      <c r="F375"/>
      <c r="G375"/>
    </row>
    <row r="376" spans="1:7">
      <c r="A376"/>
      <c r="B376"/>
      <c r="D376"/>
      <c r="F376"/>
      <c r="G376"/>
    </row>
    <row r="377" spans="1:7">
      <c r="A377"/>
      <c r="B377"/>
      <c r="D377"/>
      <c r="F377"/>
      <c r="G377"/>
    </row>
    <row r="378" spans="1:7">
      <c r="A378"/>
      <c r="B378"/>
      <c r="D378"/>
      <c r="F378"/>
      <c r="G378"/>
    </row>
    <row r="379" spans="1:7">
      <c r="A379"/>
      <c r="B379"/>
      <c r="D379"/>
      <c r="F379"/>
      <c r="G379"/>
    </row>
    <row r="380" spans="1:7">
      <c r="A380"/>
      <c r="B380"/>
      <c r="D380"/>
      <c r="F380"/>
      <c r="G380"/>
    </row>
    <row r="381" spans="1:7">
      <c r="A381"/>
      <c r="B381"/>
      <c r="D381"/>
      <c r="F381"/>
      <c r="G381"/>
    </row>
    <row r="382" spans="1:7">
      <c r="A382"/>
      <c r="B382"/>
      <c r="D382"/>
      <c r="F382"/>
      <c r="G382"/>
    </row>
    <row r="383" spans="1:7">
      <c r="A383"/>
      <c r="B383"/>
      <c r="D383"/>
      <c r="F383"/>
      <c r="G383"/>
    </row>
    <row r="384" spans="1:7">
      <c r="A384"/>
      <c r="B384"/>
      <c r="D384"/>
      <c r="F384"/>
      <c r="G384"/>
    </row>
    <row r="385" spans="1:7">
      <c r="A385"/>
      <c r="B385"/>
      <c r="D385"/>
      <c r="F385"/>
      <c r="G385"/>
    </row>
    <row r="386" spans="1:7">
      <c r="A386"/>
      <c r="B386"/>
      <c r="D386"/>
      <c r="F386"/>
      <c r="G386"/>
    </row>
    <row r="387" spans="1:7">
      <c r="A387"/>
      <c r="B387"/>
      <c r="D387"/>
      <c r="F387"/>
      <c r="G387"/>
    </row>
    <row r="388" spans="1:7">
      <c r="A388"/>
      <c r="B388"/>
      <c r="D388"/>
      <c r="F388"/>
      <c r="G388"/>
    </row>
    <row r="389" spans="1:7">
      <c r="A389"/>
      <c r="B389"/>
      <c r="D389"/>
      <c r="F389"/>
      <c r="G389"/>
    </row>
    <row r="390" spans="1:7">
      <c r="A390"/>
      <c r="B390"/>
      <c r="D390"/>
      <c r="F390"/>
      <c r="G390"/>
    </row>
    <row r="391" spans="1:7">
      <c r="A391"/>
      <c r="B391"/>
      <c r="D391"/>
      <c r="F391"/>
      <c r="G391"/>
    </row>
    <row r="392" spans="1:7">
      <c r="A392"/>
      <c r="B392"/>
      <c r="D392"/>
      <c r="F392"/>
      <c r="G392"/>
    </row>
    <row r="393" spans="1:7">
      <c r="A393"/>
      <c r="B393"/>
      <c r="D393"/>
      <c r="F393"/>
      <c r="G393"/>
    </row>
    <row r="394" spans="1:7">
      <c r="A394"/>
      <c r="B394"/>
      <c r="D394"/>
      <c r="F394"/>
      <c r="G394"/>
    </row>
    <row r="395" spans="1:7">
      <c r="A395"/>
      <c r="B395"/>
      <c r="D395"/>
      <c r="F395"/>
      <c r="G395"/>
    </row>
    <row r="396" spans="1:7">
      <c r="A396"/>
      <c r="B396"/>
      <c r="D396"/>
      <c r="F396"/>
      <c r="G396"/>
    </row>
    <row r="397" spans="1:7">
      <c r="A397"/>
      <c r="B397"/>
      <c r="D397"/>
      <c r="F397"/>
      <c r="G397"/>
    </row>
    <row r="398" spans="1:7">
      <c r="A398"/>
      <c r="B398"/>
      <c r="D398"/>
      <c r="F398"/>
      <c r="G398"/>
    </row>
    <row r="399" spans="1:7">
      <c r="A399"/>
      <c r="B399"/>
      <c r="D399"/>
      <c r="F399"/>
      <c r="G399"/>
    </row>
    <row r="400" spans="1:7">
      <c r="A400"/>
      <c r="B400"/>
      <c r="D400"/>
      <c r="F400"/>
      <c r="G400"/>
    </row>
    <row r="401" spans="1:7">
      <c r="A401"/>
      <c r="B401"/>
      <c r="D401"/>
      <c r="F401"/>
      <c r="G401"/>
    </row>
    <row r="402" spans="1:7">
      <c r="A402"/>
      <c r="B402"/>
      <c r="D402"/>
      <c r="F402"/>
      <c r="G402"/>
    </row>
    <row r="403" spans="1:7">
      <c r="A403"/>
      <c r="B403"/>
      <c r="D403"/>
      <c r="F403"/>
      <c r="G403"/>
    </row>
    <row r="404" spans="1:7">
      <c r="A404"/>
      <c r="B404"/>
      <c r="D404"/>
      <c r="F404"/>
      <c r="G404"/>
    </row>
    <row r="405" spans="1:7">
      <c r="A405"/>
      <c r="B405"/>
      <c r="D405"/>
      <c r="F405"/>
      <c r="G405"/>
    </row>
    <row r="406" spans="1:7">
      <c r="A406"/>
      <c r="B406"/>
      <c r="D406"/>
      <c r="F406"/>
      <c r="G406"/>
    </row>
    <row r="407" spans="1:7">
      <c r="A407"/>
      <c r="B407"/>
      <c r="D407"/>
      <c r="F407"/>
      <c r="G407"/>
    </row>
    <row r="408" spans="1:7">
      <c r="A408"/>
      <c r="B408"/>
      <c r="D408"/>
      <c r="F408"/>
      <c r="G408"/>
    </row>
    <row r="409" spans="1:7">
      <c r="A409"/>
      <c r="B409"/>
      <c r="D409"/>
      <c r="F409"/>
      <c r="G409"/>
    </row>
    <row r="410" spans="1:7">
      <c r="A410"/>
      <c r="B410"/>
      <c r="D410"/>
      <c r="F410"/>
      <c r="G410"/>
    </row>
    <row r="411" spans="1:7">
      <c r="A411"/>
      <c r="B411"/>
      <c r="D411"/>
      <c r="F411"/>
      <c r="G411"/>
    </row>
    <row r="412" spans="1:7">
      <c r="A412"/>
      <c r="B412"/>
      <c r="D412"/>
      <c r="F412"/>
      <c r="G412"/>
    </row>
    <row r="413" spans="1:7">
      <c r="A413"/>
      <c r="B413"/>
      <c r="D413"/>
      <c r="F413"/>
      <c r="G413"/>
    </row>
    <row r="414" spans="1:7">
      <c r="A414"/>
      <c r="B414"/>
      <c r="D414"/>
      <c r="F414"/>
      <c r="G414"/>
    </row>
    <row r="415" spans="1:7">
      <c r="A415"/>
      <c r="B415"/>
      <c r="D415"/>
      <c r="F415"/>
      <c r="G415"/>
    </row>
    <row r="416" spans="1:7">
      <c r="A416"/>
      <c r="B416"/>
      <c r="D416"/>
      <c r="F416"/>
      <c r="G416"/>
    </row>
    <row r="417" spans="1:7">
      <c r="A417"/>
      <c r="B417"/>
      <c r="D417"/>
      <c r="F417"/>
      <c r="G417"/>
    </row>
    <row r="418" spans="1:7">
      <c r="A418"/>
      <c r="B418"/>
      <c r="D418"/>
      <c r="F418"/>
      <c r="G418"/>
    </row>
    <row r="419" spans="1:7">
      <c r="A419"/>
      <c r="B419"/>
      <c r="D419"/>
      <c r="F419"/>
      <c r="G419"/>
    </row>
    <row r="420" spans="1:7">
      <c r="A420"/>
      <c r="B420"/>
      <c r="D420"/>
      <c r="F420"/>
      <c r="G420"/>
    </row>
    <row r="421" spans="1:7">
      <c r="A421"/>
      <c r="B421"/>
      <c r="D421"/>
      <c r="F421"/>
      <c r="G421"/>
    </row>
    <row r="422" spans="1:7">
      <c r="A422"/>
      <c r="B422"/>
      <c r="D422"/>
      <c r="F422"/>
      <c r="G422"/>
    </row>
    <row r="423" spans="1:7">
      <c r="A423"/>
      <c r="B423"/>
      <c r="D423"/>
      <c r="F423"/>
      <c r="G423"/>
    </row>
    <row r="424" spans="1:7">
      <c r="A424"/>
      <c r="B424"/>
      <c r="D424"/>
      <c r="F424"/>
      <c r="G424"/>
    </row>
    <row r="425" spans="1:7">
      <c r="A425"/>
      <c r="B425"/>
      <c r="D425"/>
      <c r="F425"/>
      <c r="G425"/>
    </row>
    <row r="426" spans="1:7">
      <c r="A426"/>
      <c r="B426"/>
      <c r="D426"/>
      <c r="F426"/>
      <c r="G426"/>
    </row>
    <row r="427" spans="1:7">
      <c r="A427"/>
      <c r="B427"/>
      <c r="D427"/>
      <c r="F427"/>
      <c r="G427"/>
    </row>
    <row r="428" spans="1:7">
      <c r="A428"/>
      <c r="B428"/>
      <c r="D428"/>
      <c r="F428"/>
      <c r="G428"/>
    </row>
    <row r="429" spans="1:7">
      <c r="A429"/>
      <c r="B429"/>
      <c r="D429"/>
      <c r="F429"/>
      <c r="G429"/>
    </row>
    <row r="430" spans="1:7">
      <c r="A430"/>
      <c r="B430"/>
      <c r="D430"/>
      <c r="F430"/>
      <c r="G430"/>
    </row>
    <row r="431" spans="1:7">
      <c r="A431"/>
      <c r="B431"/>
      <c r="D431"/>
      <c r="F431"/>
      <c r="G431"/>
    </row>
    <row r="432" spans="1:7">
      <c r="A432"/>
      <c r="B432"/>
      <c r="D432"/>
      <c r="F432"/>
      <c r="G432"/>
    </row>
    <row r="433" spans="1:7">
      <c r="A433"/>
      <c r="B433"/>
      <c r="D433"/>
      <c r="F433"/>
      <c r="G433"/>
    </row>
    <row r="434" spans="1:7">
      <c r="A434"/>
      <c r="B434"/>
      <c r="D434"/>
      <c r="F434"/>
      <c r="G434"/>
    </row>
    <row r="435" spans="1:7">
      <c r="A435"/>
      <c r="B435"/>
      <c r="D435"/>
      <c r="F435"/>
      <c r="G435"/>
    </row>
    <row r="436" spans="1:7">
      <c r="A436"/>
      <c r="B436"/>
      <c r="D436"/>
      <c r="F436"/>
      <c r="G436"/>
    </row>
    <row r="437" spans="1:7">
      <c r="A437"/>
      <c r="B437"/>
      <c r="D437"/>
      <c r="F437"/>
      <c r="G437"/>
    </row>
    <row r="438" spans="1:7">
      <c r="A438"/>
      <c r="B438"/>
      <c r="D438"/>
      <c r="F438"/>
      <c r="G438"/>
    </row>
    <row r="439" spans="1:7">
      <c r="A439"/>
      <c r="B439"/>
      <c r="D439"/>
      <c r="F439"/>
      <c r="G439"/>
    </row>
    <row r="440" spans="1:7">
      <c r="A440"/>
      <c r="B440"/>
      <c r="D440"/>
      <c r="F440"/>
      <c r="G440"/>
    </row>
    <row r="441" spans="1:7">
      <c r="A441"/>
      <c r="B441"/>
      <c r="D441"/>
      <c r="F441"/>
      <c r="G441"/>
    </row>
    <row r="442" spans="1:7">
      <c r="A442"/>
      <c r="B442"/>
      <c r="D442"/>
      <c r="F442"/>
      <c r="G442"/>
    </row>
    <row r="443" spans="1:7">
      <c r="A443"/>
      <c r="B443"/>
      <c r="D443"/>
      <c r="F443"/>
      <c r="G443"/>
    </row>
    <row r="444" spans="1:7">
      <c r="A444"/>
      <c r="B444"/>
      <c r="D444"/>
      <c r="F444"/>
      <c r="G444"/>
    </row>
    <row r="445" spans="1:7">
      <c r="A445"/>
      <c r="B445"/>
      <c r="D445"/>
      <c r="F445"/>
      <c r="G445"/>
    </row>
    <row r="446" spans="1:7">
      <c r="A446"/>
      <c r="B446"/>
      <c r="D446"/>
      <c r="F446"/>
      <c r="G446"/>
    </row>
    <row r="447" spans="1:7">
      <c r="A447"/>
      <c r="B447"/>
      <c r="D447"/>
      <c r="F447"/>
      <c r="G447"/>
    </row>
    <row r="448" spans="1:7">
      <c r="A448"/>
      <c r="B448"/>
      <c r="D448"/>
      <c r="F448"/>
      <c r="G448"/>
    </row>
    <row r="449" spans="1:7">
      <c r="A449"/>
      <c r="B449"/>
      <c r="D449"/>
      <c r="F449"/>
      <c r="G449"/>
    </row>
    <row r="450" spans="1:7">
      <c r="A450"/>
      <c r="B450"/>
      <c r="D450"/>
      <c r="F450"/>
      <c r="G450"/>
    </row>
    <row r="451" spans="1:7">
      <c r="A451"/>
      <c r="B451"/>
      <c r="D451"/>
      <c r="F451"/>
      <c r="G451"/>
    </row>
    <row r="452" spans="1:7">
      <c r="A452"/>
      <c r="B452"/>
      <c r="D452"/>
      <c r="F452"/>
      <c r="G452"/>
    </row>
    <row r="453" spans="1:7">
      <c r="A453"/>
      <c r="B453"/>
      <c r="D453"/>
      <c r="F453"/>
      <c r="G453"/>
    </row>
    <row r="454" spans="1:7">
      <c r="A454"/>
      <c r="B454"/>
      <c r="D454"/>
      <c r="F454"/>
      <c r="G454"/>
    </row>
    <row r="455" spans="1:7">
      <c r="A455"/>
      <c r="B455"/>
      <c r="D455"/>
      <c r="F455"/>
      <c r="G455"/>
    </row>
    <row r="456" spans="1:7">
      <c r="A456"/>
      <c r="B456"/>
      <c r="D456"/>
      <c r="F456"/>
      <c r="G456"/>
    </row>
    <row r="457" spans="1:7">
      <c r="A457"/>
      <c r="B457"/>
      <c r="D457"/>
      <c r="F457"/>
      <c r="G457"/>
    </row>
    <row r="458" spans="1:7">
      <c r="A458"/>
      <c r="B458"/>
      <c r="D458"/>
      <c r="F458"/>
      <c r="G458"/>
    </row>
    <row r="459" spans="1:7">
      <c r="A459"/>
      <c r="B459"/>
      <c r="D459"/>
      <c r="F459"/>
      <c r="G459"/>
    </row>
    <row r="460" spans="1:7">
      <c r="A460"/>
      <c r="B460"/>
      <c r="D460"/>
      <c r="F460"/>
      <c r="G460"/>
    </row>
    <row r="461" spans="1:7">
      <c r="A461"/>
      <c r="B461"/>
      <c r="D461"/>
      <c r="F461"/>
      <c r="G461"/>
    </row>
    <row r="462" spans="1:7">
      <c r="A462"/>
      <c r="B462"/>
      <c r="D462"/>
      <c r="F462"/>
      <c r="G462"/>
    </row>
    <row r="463" spans="1:7">
      <c r="A463"/>
      <c r="B463"/>
      <c r="D463"/>
      <c r="F463"/>
      <c r="G463"/>
    </row>
    <row r="464" spans="1:7">
      <c r="A464"/>
      <c r="B464"/>
      <c r="D464"/>
      <c r="F464"/>
      <c r="G464"/>
    </row>
    <row r="465" spans="1:7">
      <c r="A465"/>
      <c r="B465"/>
      <c r="D465"/>
      <c r="F465"/>
      <c r="G465"/>
    </row>
    <row r="466" spans="1:7">
      <c r="A466"/>
      <c r="B466"/>
      <c r="D466"/>
      <c r="F466"/>
      <c r="G466"/>
    </row>
    <row r="467" spans="1:7">
      <c r="A467"/>
      <c r="B467"/>
      <c r="D467"/>
      <c r="F467"/>
      <c r="G467"/>
    </row>
    <row r="468" spans="1:7">
      <c r="A468"/>
      <c r="B468"/>
      <c r="D468"/>
      <c r="F468"/>
      <c r="G468"/>
    </row>
    <row r="469" spans="1:7">
      <c r="A469"/>
      <c r="B469"/>
      <c r="D469"/>
      <c r="F469"/>
      <c r="G469"/>
    </row>
    <row r="470" spans="1:7">
      <c r="A470"/>
      <c r="B470"/>
      <c r="D470"/>
      <c r="F470"/>
      <c r="G470"/>
    </row>
    <row r="471" spans="1:7">
      <c r="A471"/>
      <c r="B471"/>
      <c r="D471"/>
      <c r="F471"/>
      <c r="G471"/>
    </row>
    <row r="472" spans="1:7">
      <c r="A472"/>
      <c r="B472"/>
      <c r="D472"/>
      <c r="F472"/>
      <c r="G472"/>
    </row>
    <row r="473" spans="1:7">
      <c r="A473"/>
      <c r="B473"/>
      <c r="D473"/>
      <c r="F473"/>
      <c r="G473"/>
    </row>
    <row r="474" spans="1:7">
      <c r="A474"/>
      <c r="B474"/>
      <c r="D474"/>
      <c r="F474"/>
      <c r="G474"/>
    </row>
    <row r="475" spans="1:7">
      <c r="A475"/>
      <c r="B475"/>
      <c r="D475"/>
      <c r="F475"/>
      <c r="G475"/>
    </row>
    <row r="476" spans="1:7">
      <c r="A476"/>
      <c r="B476"/>
      <c r="D476"/>
      <c r="F476"/>
      <c r="G476"/>
    </row>
    <row r="477" spans="1:7">
      <c r="A477"/>
      <c r="B477"/>
      <c r="D477"/>
      <c r="F477"/>
      <c r="G477"/>
    </row>
    <row r="478" spans="1:7">
      <c r="A478"/>
      <c r="B478"/>
      <c r="D478"/>
      <c r="F478"/>
      <c r="G478"/>
    </row>
    <row r="479" spans="1:7">
      <c r="A479"/>
      <c r="B479"/>
      <c r="D479"/>
      <c r="F479"/>
      <c r="G479"/>
    </row>
    <row r="480" spans="1:7">
      <c r="A480"/>
      <c r="B480"/>
      <c r="D480"/>
      <c r="F480"/>
      <c r="G480"/>
    </row>
    <row r="481" spans="1:39">
      <c r="A481"/>
      <c r="B481"/>
      <c r="D481"/>
      <c r="F481"/>
      <c r="G481"/>
    </row>
    <row r="482" spans="1:39">
      <c r="A482"/>
      <c r="B482"/>
      <c r="D482"/>
      <c r="F482"/>
      <c r="G482"/>
    </row>
    <row r="483" spans="1:39">
      <c r="A483"/>
      <c r="B483"/>
      <c r="D483"/>
      <c r="F483"/>
      <c r="G483"/>
    </row>
    <row r="484" spans="1:39">
      <c r="A484"/>
      <c r="B484"/>
      <c r="D484"/>
      <c r="F484"/>
      <c r="G484"/>
    </row>
    <row r="485" spans="1:39">
      <c r="A485"/>
      <c r="B485"/>
      <c r="D485"/>
      <c r="F485"/>
      <c r="G485"/>
    </row>
    <row r="486" spans="1:39">
      <c r="A486"/>
      <c r="B486"/>
      <c r="D486"/>
      <c r="F486"/>
      <c r="G486"/>
    </row>
    <row r="487" spans="1:39">
      <c r="A487"/>
      <c r="B487"/>
      <c r="D487"/>
      <c r="F487"/>
      <c r="G487"/>
    </row>
    <row r="488" spans="1:39">
      <c r="A488"/>
      <c r="B488"/>
      <c r="D488"/>
      <c r="F488"/>
      <c r="G488"/>
    </row>
    <row r="489" spans="1:39">
      <c r="A489"/>
      <c r="B489"/>
      <c r="D489"/>
      <c r="F489"/>
      <c r="G489"/>
      <c r="AM489" s="1"/>
    </row>
    <row r="490" spans="1:39">
      <c r="A490"/>
      <c r="B490"/>
      <c r="D490"/>
      <c r="F490"/>
      <c r="G490"/>
    </row>
    <row r="491" spans="1:39">
      <c r="A491"/>
      <c r="B491"/>
      <c r="D491"/>
      <c r="F491"/>
      <c r="G491"/>
    </row>
    <row r="492" spans="1:39">
      <c r="A492"/>
      <c r="B492"/>
      <c r="D492"/>
      <c r="F492"/>
      <c r="G492"/>
    </row>
    <row r="493" spans="1:39">
      <c r="A493"/>
      <c r="B493"/>
      <c r="D493"/>
      <c r="F493"/>
      <c r="G493"/>
    </row>
    <row r="494" spans="1:39">
      <c r="A494"/>
      <c r="B494"/>
      <c r="D494"/>
      <c r="F494"/>
      <c r="G494"/>
    </row>
    <row r="495" spans="1:39">
      <c r="A495"/>
      <c r="B495"/>
      <c r="D495"/>
      <c r="F495"/>
      <c r="G495"/>
      <c r="AM495" s="1"/>
    </row>
    <row r="496" spans="1:39">
      <c r="A496"/>
      <c r="B496"/>
      <c r="D496"/>
      <c r="F496"/>
      <c r="G496"/>
    </row>
    <row r="497" spans="1:39">
      <c r="A497"/>
      <c r="B497"/>
      <c r="D497"/>
      <c r="F497"/>
      <c r="G497"/>
    </row>
    <row r="498" spans="1:39">
      <c r="A498"/>
      <c r="B498"/>
      <c r="D498"/>
      <c r="F498"/>
      <c r="G498"/>
    </row>
    <row r="499" spans="1:39">
      <c r="A499"/>
      <c r="B499"/>
      <c r="D499"/>
      <c r="F499"/>
      <c r="G499"/>
    </row>
    <row r="500" spans="1:39">
      <c r="A500"/>
      <c r="B500"/>
      <c r="D500"/>
      <c r="F500"/>
      <c r="G500"/>
    </row>
    <row r="501" spans="1:39">
      <c r="A501"/>
      <c r="B501"/>
      <c r="D501"/>
      <c r="F501"/>
      <c r="G501"/>
    </row>
    <row r="502" spans="1:39">
      <c r="A502"/>
      <c r="B502"/>
      <c r="D502"/>
      <c r="F502"/>
      <c r="G502"/>
    </row>
    <row r="503" spans="1:39">
      <c r="A503"/>
      <c r="B503"/>
      <c r="D503"/>
      <c r="F503"/>
      <c r="G503"/>
      <c r="AM503" s="1"/>
    </row>
    <row r="504" spans="1:39">
      <c r="A504"/>
      <c r="B504"/>
      <c r="D504"/>
      <c r="F504"/>
      <c r="G504"/>
    </row>
    <row r="505" spans="1:39">
      <c r="A505"/>
      <c r="B505"/>
      <c r="D505"/>
      <c r="F505"/>
      <c r="G505"/>
    </row>
    <row r="506" spans="1:39">
      <c r="A506"/>
      <c r="B506"/>
      <c r="D506"/>
      <c r="F506"/>
      <c r="G506"/>
    </row>
    <row r="507" spans="1:39">
      <c r="A507"/>
      <c r="B507"/>
      <c r="D507"/>
      <c r="F507"/>
      <c r="G507"/>
    </row>
    <row r="508" spans="1:39">
      <c r="A508"/>
      <c r="B508"/>
      <c r="D508"/>
      <c r="F508"/>
      <c r="G508"/>
    </row>
    <row r="509" spans="1:39">
      <c r="A509"/>
      <c r="B509"/>
      <c r="D509"/>
      <c r="F509"/>
      <c r="G509"/>
      <c r="AM509" s="1"/>
    </row>
    <row r="510" spans="1:39">
      <c r="A510"/>
      <c r="B510"/>
      <c r="D510"/>
      <c r="F510"/>
      <c r="G510"/>
    </row>
    <row r="511" spans="1:39">
      <c r="A511"/>
      <c r="B511"/>
      <c r="D511"/>
      <c r="F511"/>
      <c r="G511"/>
    </row>
    <row r="512" spans="1:39">
      <c r="A512"/>
      <c r="B512"/>
      <c r="D512"/>
      <c r="F512"/>
      <c r="G512"/>
    </row>
    <row r="513" spans="1:39">
      <c r="A513"/>
      <c r="B513"/>
      <c r="D513"/>
      <c r="F513"/>
      <c r="G513"/>
    </row>
    <row r="514" spans="1:39">
      <c r="A514"/>
      <c r="B514"/>
      <c r="D514"/>
      <c r="F514"/>
      <c r="G514"/>
    </row>
    <row r="515" spans="1:39">
      <c r="A515"/>
      <c r="B515"/>
      <c r="D515"/>
      <c r="F515"/>
      <c r="G515"/>
    </row>
    <row r="516" spans="1:39">
      <c r="A516"/>
      <c r="B516"/>
      <c r="D516"/>
      <c r="F516"/>
      <c r="G516"/>
      <c r="AM516" s="1"/>
    </row>
    <row r="517" spans="1:39">
      <c r="A517"/>
      <c r="B517"/>
      <c r="D517"/>
      <c r="F517"/>
      <c r="G517"/>
    </row>
    <row r="518" spans="1:39">
      <c r="A518"/>
      <c r="B518"/>
      <c r="D518"/>
      <c r="F518"/>
      <c r="G518"/>
    </row>
    <row r="519" spans="1:39">
      <c r="A519"/>
      <c r="B519"/>
      <c r="D519"/>
      <c r="F519"/>
      <c r="G519"/>
    </row>
    <row r="520" spans="1:39">
      <c r="A520"/>
      <c r="B520"/>
      <c r="D520"/>
      <c r="F520"/>
      <c r="G520"/>
    </row>
    <row r="521" spans="1:39">
      <c r="A521"/>
      <c r="B521"/>
      <c r="D521"/>
      <c r="F521"/>
      <c r="G521"/>
    </row>
    <row r="522" spans="1:39">
      <c r="A522"/>
      <c r="B522"/>
      <c r="D522"/>
      <c r="F522"/>
      <c r="G522"/>
      <c r="AM522" s="1"/>
    </row>
    <row r="523" spans="1:39">
      <c r="A523"/>
      <c r="B523"/>
      <c r="D523"/>
      <c r="F523"/>
      <c r="G523"/>
    </row>
    <row r="524" spans="1:39">
      <c r="A524"/>
      <c r="B524"/>
      <c r="D524"/>
      <c r="F524"/>
      <c r="G524"/>
      <c r="AM524" s="1"/>
    </row>
    <row r="525" spans="1:39">
      <c r="A525"/>
      <c r="B525"/>
      <c r="D525"/>
      <c r="F525"/>
      <c r="G525"/>
    </row>
    <row r="526" spans="1:39">
      <c r="A526"/>
      <c r="B526"/>
      <c r="D526"/>
      <c r="F526"/>
      <c r="G526"/>
    </row>
    <row r="527" spans="1:39">
      <c r="A527"/>
      <c r="B527"/>
      <c r="D527"/>
      <c r="F527"/>
      <c r="G527"/>
    </row>
    <row r="528" spans="1:39">
      <c r="A528"/>
      <c r="B528"/>
      <c r="D528"/>
      <c r="F528"/>
      <c r="G528"/>
    </row>
    <row r="529" spans="1:39">
      <c r="A529"/>
      <c r="B529"/>
      <c r="D529"/>
      <c r="F529"/>
      <c r="G529"/>
    </row>
    <row r="530" spans="1:39">
      <c r="A530"/>
      <c r="B530"/>
      <c r="D530"/>
      <c r="F530"/>
      <c r="G530"/>
    </row>
    <row r="531" spans="1:39">
      <c r="A531"/>
      <c r="B531"/>
      <c r="D531"/>
      <c r="F531"/>
      <c r="G531"/>
    </row>
    <row r="532" spans="1:39">
      <c r="A532"/>
      <c r="B532"/>
      <c r="D532"/>
      <c r="F532"/>
    </row>
    <row r="533" spans="1:39">
      <c r="A533"/>
      <c r="B533"/>
      <c r="D533"/>
      <c r="F533"/>
    </row>
    <row r="534" spans="1:39">
      <c r="A534"/>
      <c r="B534"/>
      <c r="D534"/>
      <c r="F534"/>
    </row>
    <row r="535" spans="1:39">
      <c r="A535"/>
      <c r="B535"/>
      <c r="D535"/>
      <c r="F535"/>
    </row>
    <row r="536" spans="1:39">
      <c r="A536"/>
      <c r="B536"/>
      <c r="D536"/>
      <c r="F536"/>
    </row>
    <row r="537" spans="1:39">
      <c r="A537"/>
      <c r="B537"/>
      <c r="D537"/>
      <c r="F537"/>
    </row>
    <row r="538" spans="1:39">
      <c r="A538"/>
      <c r="B538"/>
      <c r="D538"/>
      <c r="F538"/>
      <c r="AM538" s="1"/>
    </row>
    <row r="539" spans="1:39">
      <c r="A539"/>
      <c r="B539"/>
      <c r="D539"/>
      <c r="F539"/>
    </row>
    <row r="540" spans="1:39">
      <c r="A540"/>
      <c r="B540"/>
      <c r="D540"/>
      <c r="F540"/>
    </row>
    <row r="541" spans="1:39">
      <c r="A541"/>
      <c r="B541"/>
      <c r="D541"/>
      <c r="F541"/>
      <c r="AM541" s="1"/>
    </row>
    <row r="542" spans="1:39">
      <c r="A542"/>
      <c r="B542"/>
      <c r="D542"/>
      <c r="F542"/>
    </row>
    <row r="543" spans="1:39">
      <c r="A543"/>
      <c r="B543"/>
      <c r="D543"/>
      <c r="F543"/>
    </row>
    <row r="544" spans="1:39">
      <c r="A544"/>
      <c r="B544"/>
      <c r="D544"/>
      <c r="F544"/>
    </row>
    <row r="545" spans="1:39">
      <c r="A545"/>
      <c r="B545"/>
      <c r="D545"/>
      <c r="F545"/>
      <c r="AM545" s="1"/>
    </row>
    <row r="546" spans="1:39">
      <c r="A546"/>
      <c r="B546"/>
      <c r="D546"/>
      <c r="F546"/>
    </row>
    <row r="547" spans="1:39">
      <c r="A547"/>
      <c r="B547"/>
      <c r="D547"/>
      <c r="F547"/>
      <c r="AM547" s="1"/>
    </row>
    <row r="548" spans="1:39">
      <c r="A548"/>
      <c r="B548"/>
    </row>
    <row r="549" spans="1:39">
      <c r="A549"/>
      <c r="B549"/>
      <c r="AM549" s="1"/>
    </row>
    <row r="550" spans="1:39">
      <c r="A550"/>
      <c r="B550"/>
    </row>
    <row r="551" spans="1:39">
      <c r="A551"/>
      <c r="B551"/>
      <c r="AM551" s="1"/>
    </row>
    <row r="552" spans="1:39">
      <c r="A552"/>
      <c r="B552"/>
    </row>
    <row r="553" spans="1:39">
      <c r="A553"/>
      <c r="B553"/>
    </row>
    <row r="554" spans="1:39">
      <c r="A554"/>
      <c r="B554"/>
    </row>
    <row r="555" spans="1:39">
      <c r="A555"/>
      <c r="B555"/>
    </row>
    <row r="556" spans="1:39">
      <c r="A556"/>
      <c r="B556"/>
    </row>
    <row r="557" spans="1:39">
      <c r="A557"/>
      <c r="B557"/>
    </row>
    <row r="558" spans="1:39">
      <c r="A558"/>
      <c r="B558"/>
    </row>
    <row r="559" spans="1:39">
      <c r="A559"/>
      <c r="B559"/>
      <c r="AM559" s="1"/>
    </row>
    <row r="560" spans="1:39">
      <c r="A560"/>
      <c r="B560"/>
    </row>
    <row r="561" spans="1:39">
      <c r="A561"/>
      <c r="B561"/>
      <c r="AM561" s="1"/>
    </row>
    <row r="562" spans="1:39">
      <c r="A562"/>
      <c r="B562"/>
    </row>
    <row r="563" spans="1:39">
      <c r="A563"/>
      <c r="B563"/>
    </row>
    <row r="564" spans="1:39">
      <c r="A564"/>
      <c r="B564"/>
    </row>
    <row r="565" spans="1:39">
      <c r="A565"/>
      <c r="B565"/>
    </row>
    <row r="566" spans="1:39">
      <c r="A566"/>
      <c r="B566"/>
    </row>
    <row r="567" spans="1:39">
      <c r="A567"/>
      <c r="B567"/>
    </row>
    <row r="568" spans="1:39">
      <c r="A568"/>
      <c r="B568"/>
    </row>
    <row r="569" spans="1:39">
      <c r="A569"/>
      <c r="B569"/>
    </row>
    <row r="570" spans="1:39">
      <c r="A570"/>
      <c r="B570"/>
    </row>
    <row r="571" spans="1:39">
      <c r="A571"/>
      <c r="B571"/>
    </row>
    <row r="572" spans="1:39">
      <c r="A572"/>
      <c r="B572"/>
      <c r="AM572" s="1"/>
    </row>
    <row r="573" spans="1:39">
      <c r="A573"/>
      <c r="B573"/>
    </row>
    <row r="574" spans="1:39">
      <c r="A574"/>
      <c r="B574"/>
    </row>
    <row r="575" spans="1:39">
      <c r="A575"/>
      <c r="B575"/>
    </row>
    <row r="576" spans="1:39">
      <c r="A576"/>
      <c r="B576"/>
    </row>
    <row r="577" spans="1:39">
      <c r="A577"/>
      <c r="B577"/>
    </row>
    <row r="578" spans="1:39">
      <c r="A578"/>
      <c r="B578"/>
    </row>
    <row r="579" spans="1:39">
      <c r="A579"/>
      <c r="B579"/>
    </row>
    <row r="580" spans="1:39">
      <c r="A580"/>
      <c r="B580"/>
    </row>
    <row r="581" spans="1:39">
      <c r="A581"/>
      <c r="B581"/>
    </row>
    <row r="582" spans="1:39">
      <c r="A582"/>
      <c r="B582"/>
    </row>
    <row r="583" spans="1:39">
      <c r="A583"/>
      <c r="B583"/>
    </row>
    <row r="584" spans="1:39">
      <c r="A584"/>
      <c r="B584"/>
    </row>
    <row r="585" spans="1:39">
      <c r="A585"/>
      <c r="B585"/>
    </row>
    <row r="586" spans="1:39">
      <c r="A586"/>
      <c r="B586"/>
    </row>
    <row r="587" spans="1:39">
      <c r="A587"/>
      <c r="B587"/>
      <c r="AM587" s="1"/>
    </row>
    <row r="588" spans="1:39">
      <c r="A588"/>
      <c r="B588"/>
    </row>
    <row r="589" spans="1:39">
      <c r="A589"/>
      <c r="B589"/>
    </row>
    <row r="590" spans="1:39">
      <c r="A590"/>
      <c r="B590"/>
    </row>
    <row r="591" spans="1:39">
      <c r="A591"/>
      <c r="B591"/>
      <c r="AM591" s="1"/>
    </row>
    <row r="592" spans="1:39">
      <c r="A592"/>
      <c r="B592"/>
    </row>
    <row r="593" spans="1:39">
      <c r="A593"/>
      <c r="B593"/>
    </row>
    <row r="594" spans="1:39">
      <c r="A594"/>
      <c r="B594"/>
    </row>
    <row r="595" spans="1:39">
      <c r="A595"/>
      <c r="B595"/>
    </row>
    <row r="596" spans="1:39">
      <c r="A596"/>
      <c r="B596"/>
    </row>
    <row r="597" spans="1:39">
      <c r="A597"/>
      <c r="B597"/>
      <c r="AM597" s="1"/>
    </row>
    <row r="598" spans="1:39">
      <c r="A598"/>
      <c r="B598"/>
    </row>
    <row r="599" spans="1:39">
      <c r="A599"/>
      <c r="B599"/>
    </row>
    <row r="600" spans="1:39">
      <c r="A600"/>
      <c r="B600"/>
      <c r="AM600" s="1"/>
    </row>
    <row r="601" spans="1:39">
      <c r="A601"/>
      <c r="B601"/>
    </row>
    <row r="602" spans="1:39">
      <c r="A602"/>
      <c r="B602"/>
    </row>
    <row r="603" spans="1:39">
      <c r="A603"/>
      <c r="B603"/>
    </row>
    <row r="604" spans="1:39">
      <c r="A604"/>
      <c r="B604"/>
    </row>
    <row r="605" spans="1:39">
      <c r="A605"/>
      <c r="B605"/>
    </row>
    <row r="606" spans="1:39">
      <c r="A606"/>
      <c r="B606"/>
    </row>
    <row r="607" spans="1:39">
      <c r="A607"/>
      <c r="B607"/>
    </row>
    <row r="608" spans="1:39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39">
      <c r="A625"/>
      <c r="B625"/>
    </row>
    <row r="626" spans="1:39">
      <c r="A626"/>
      <c r="B626"/>
    </row>
    <row r="627" spans="1:39">
      <c r="A627"/>
      <c r="B627"/>
    </row>
    <row r="628" spans="1:39">
      <c r="A628"/>
      <c r="B628"/>
    </row>
    <row r="629" spans="1:39">
      <c r="A629"/>
      <c r="B629"/>
      <c r="AM629" s="1"/>
    </row>
    <row r="630" spans="1:39">
      <c r="A630"/>
      <c r="B630"/>
    </row>
    <row r="631" spans="1:39">
      <c r="A631"/>
      <c r="B631"/>
    </row>
    <row r="632" spans="1:39">
      <c r="A632"/>
      <c r="B632"/>
    </row>
    <row r="633" spans="1:39">
      <c r="A633"/>
      <c r="B633"/>
    </row>
    <row r="634" spans="1:39">
      <c r="A634"/>
      <c r="B634"/>
    </row>
    <row r="635" spans="1:39">
      <c r="A635"/>
      <c r="B635"/>
    </row>
    <row r="636" spans="1:39">
      <c r="A636"/>
      <c r="B636"/>
    </row>
    <row r="637" spans="1:39">
      <c r="A637"/>
      <c r="B637"/>
    </row>
    <row r="638" spans="1:39">
      <c r="A638"/>
      <c r="B638"/>
    </row>
    <row r="639" spans="1:39">
      <c r="A639"/>
      <c r="B639"/>
    </row>
    <row r="640" spans="1:39">
      <c r="A640"/>
      <c r="B640"/>
    </row>
    <row r="641" spans="1:39">
      <c r="A641"/>
      <c r="B641"/>
    </row>
    <row r="642" spans="1:39">
      <c r="A642"/>
      <c r="B642"/>
    </row>
    <row r="643" spans="1:39">
      <c r="A643"/>
      <c r="B643"/>
      <c r="AM643" s="1"/>
    </row>
    <row r="644" spans="1:39">
      <c r="A644"/>
      <c r="B644"/>
      <c r="AM644" s="1"/>
    </row>
    <row r="645" spans="1:39">
      <c r="A645"/>
      <c r="B645"/>
    </row>
    <row r="646" spans="1:39">
      <c r="A646"/>
      <c r="B646"/>
    </row>
    <row r="647" spans="1:39">
      <c r="A647"/>
      <c r="B647"/>
    </row>
    <row r="648" spans="1:39">
      <c r="A648"/>
      <c r="B648"/>
    </row>
    <row r="649" spans="1:39">
      <c r="A649"/>
      <c r="B649"/>
    </row>
    <row r="650" spans="1:39">
      <c r="A650"/>
      <c r="B650"/>
    </row>
    <row r="651" spans="1:39">
      <c r="A651"/>
      <c r="B651"/>
    </row>
    <row r="652" spans="1:39">
      <c r="A652"/>
      <c r="B652"/>
    </row>
    <row r="653" spans="1:39">
      <c r="A653"/>
      <c r="B653"/>
    </row>
    <row r="654" spans="1:39">
      <c r="A654"/>
      <c r="B654"/>
    </row>
    <row r="655" spans="1:39">
      <c r="A655"/>
      <c r="B655"/>
      <c r="AM655" s="1"/>
    </row>
    <row r="656" spans="1:39">
      <c r="A656"/>
      <c r="B656"/>
    </row>
    <row r="657" spans="1:39">
      <c r="A657"/>
      <c r="B657"/>
    </row>
    <row r="658" spans="1:39">
      <c r="A658"/>
      <c r="B658"/>
    </row>
    <row r="659" spans="1:39">
      <c r="A659"/>
      <c r="B659"/>
    </row>
    <row r="660" spans="1:39">
      <c r="A660"/>
      <c r="B660"/>
    </row>
    <row r="661" spans="1:39">
      <c r="A661"/>
      <c r="B661"/>
    </row>
    <row r="662" spans="1:39">
      <c r="A662"/>
      <c r="B662"/>
    </row>
    <row r="663" spans="1:39">
      <c r="A663"/>
      <c r="B663"/>
    </row>
    <row r="664" spans="1:39">
      <c r="A664"/>
      <c r="B664"/>
    </row>
    <row r="665" spans="1:39">
      <c r="A665"/>
      <c r="B665"/>
      <c r="AM665" s="1"/>
    </row>
    <row r="666" spans="1:39">
      <c r="A666"/>
      <c r="B666"/>
    </row>
    <row r="667" spans="1:39">
      <c r="A667"/>
      <c r="B667"/>
    </row>
    <row r="668" spans="1:39">
      <c r="A668"/>
      <c r="B668"/>
    </row>
    <row r="669" spans="1:39">
      <c r="A669"/>
      <c r="B669"/>
    </row>
    <row r="670" spans="1:39">
      <c r="A670"/>
      <c r="B670"/>
    </row>
    <row r="671" spans="1:39">
      <c r="A671"/>
      <c r="B671"/>
    </row>
    <row r="672" spans="1:39">
      <c r="A672"/>
      <c r="B672"/>
      <c r="AM672" s="1"/>
    </row>
    <row r="673" spans="1:39">
      <c r="A673"/>
      <c r="B673"/>
    </row>
    <row r="674" spans="1:39">
      <c r="A674"/>
      <c r="B674"/>
      <c r="AM674" s="1"/>
    </row>
    <row r="675" spans="1:39">
      <c r="A675"/>
      <c r="B675"/>
    </row>
    <row r="676" spans="1:39">
      <c r="A676"/>
      <c r="B676"/>
    </row>
    <row r="677" spans="1:39">
      <c r="A677"/>
      <c r="B677"/>
    </row>
    <row r="678" spans="1:39">
      <c r="A678"/>
      <c r="B678"/>
    </row>
    <row r="679" spans="1:39">
      <c r="A679"/>
      <c r="B679"/>
    </row>
    <row r="680" spans="1:39">
      <c r="A680"/>
      <c r="B680"/>
    </row>
    <row r="681" spans="1:39">
      <c r="A681"/>
      <c r="B681"/>
    </row>
    <row r="682" spans="1:39">
      <c r="A682"/>
      <c r="B682"/>
    </row>
    <row r="683" spans="1:39">
      <c r="A683"/>
      <c r="B683"/>
    </row>
    <row r="684" spans="1:39">
      <c r="A684"/>
      <c r="B684"/>
    </row>
    <row r="685" spans="1:39">
      <c r="A685"/>
      <c r="B685"/>
    </row>
    <row r="686" spans="1:39">
      <c r="A686"/>
      <c r="B686"/>
    </row>
    <row r="687" spans="1:39">
      <c r="A687"/>
      <c r="B687"/>
      <c r="AM687" s="1"/>
    </row>
    <row r="688" spans="1:39">
      <c r="A688"/>
      <c r="B688"/>
    </row>
    <row r="689" spans="1:39">
      <c r="A689"/>
      <c r="B689"/>
    </row>
    <row r="690" spans="1:39">
      <c r="A690"/>
      <c r="B690"/>
    </row>
    <row r="691" spans="1:39">
      <c r="A691"/>
      <c r="B691"/>
    </row>
    <row r="692" spans="1:39">
      <c r="A692"/>
      <c r="B692"/>
    </row>
    <row r="693" spans="1:39">
      <c r="A693"/>
      <c r="B693"/>
    </row>
    <row r="694" spans="1:39">
      <c r="A694"/>
      <c r="B694"/>
      <c r="AM694" s="1"/>
    </row>
    <row r="695" spans="1:39">
      <c r="A695"/>
      <c r="B695"/>
    </row>
    <row r="696" spans="1:39">
      <c r="A696"/>
      <c r="B696"/>
    </row>
    <row r="697" spans="1:39">
      <c r="A697"/>
      <c r="B697"/>
    </row>
    <row r="698" spans="1:39">
      <c r="A698"/>
      <c r="B698"/>
    </row>
    <row r="699" spans="1:39">
      <c r="A699"/>
      <c r="B699"/>
    </row>
    <row r="700" spans="1:39">
      <c r="A700"/>
      <c r="B700"/>
    </row>
    <row r="701" spans="1:39">
      <c r="A701"/>
      <c r="B701"/>
    </row>
  </sheetData>
  <mergeCells count="5">
    <mergeCell ref="A2:B2"/>
    <mergeCell ref="C2:D2"/>
    <mergeCell ref="A1:D1"/>
    <mergeCell ref="E1:F1"/>
    <mergeCell ref="A354:D354"/>
  </mergeCells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T738"/>
  <sheetViews>
    <sheetView zoomScale="80" zoomScaleNormal="80" workbookViewId="0">
      <pane xSplit="6" ySplit="4" topLeftCell="I344" activePane="bottomRight" state="frozen"/>
      <selection pane="topRight" activeCell="G1" sqref="G1"/>
      <selection pane="bottomLeft" activeCell="A5" sqref="A5"/>
      <selection pane="bottomRight" activeCell="AL353" sqref="AL353"/>
    </sheetView>
  </sheetViews>
  <sheetFormatPr defaultRowHeight="12.75"/>
  <cols>
    <col min="1" max="1" width="11.140625" style="27" bestFit="1" customWidth="1"/>
    <col min="2" max="2" width="9.28515625" style="28" customWidth="1"/>
    <col min="3" max="3" width="12.140625" customWidth="1"/>
    <col min="4" max="4" width="12.140625" style="28" hidden="1" customWidth="1"/>
    <col min="5" max="5" width="12.140625" hidden="1" customWidth="1"/>
    <col min="6" max="6" width="9.5703125" style="4" hidden="1" customWidth="1"/>
    <col min="7" max="7" width="5.7109375" style="460" hidden="1" customWidth="1"/>
    <col min="8" max="8" width="8.42578125" style="461" hidden="1" customWidth="1"/>
    <col min="9" max="9" width="13.5703125" style="469" customWidth="1"/>
    <col min="10" max="10" width="7.140625" style="461" hidden="1" customWidth="1"/>
    <col min="11" max="11" width="5.7109375" style="461" hidden="1" customWidth="1"/>
    <col min="12" max="12" width="7.140625" style="461" bestFit="1" customWidth="1"/>
    <col min="13" max="13" width="8.42578125" style="461" bestFit="1" customWidth="1"/>
    <col min="14" max="14" width="7.140625" style="461" bestFit="1" customWidth="1"/>
    <col min="15" max="15" width="6.140625" style="461" hidden="1" customWidth="1"/>
    <col min="16" max="16" width="9.28515625" style="461" bestFit="1" customWidth="1"/>
    <col min="17" max="17" width="8.5703125" style="461" bestFit="1" customWidth="1"/>
    <col min="18" max="18" width="9.7109375" style="461" hidden="1" customWidth="1"/>
    <col min="19" max="19" width="8.85546875" style="461" hidden="1" customWidth="1"/>
    <col min="20" max="20" width="12" style="394" hidden="1" customWidth="1"/>
    <col min="21" max="21" width="19" style="461" customWidth="1"/>
    <col min="22" max="22" width="8.85546875" style="461" hidden="1" customWidth="1"/>
    <col min="23" max="23" width="10" style="461" hidden="1" customWidth="1"/>
    <col min="24" max="24" width="8.42578125" style="461" bestFit="1" customWidth="1"/>
    <col min="25" max="25" width="9.28515625" style="461" bestFit="1" customWidth="1"/>
    <col min="26" max="26" width="5.7109375" style="461" bestFit="1" customWidth="1"/>
    <col min="27" max="27" width="9.28515625" style="461" bestFit="1" customWidth="1"/>
    <col min="28" max="28" width="9.140625" style="461" bestFit="1" customWidth="1"/>
    <col min="29" max="29" width="9.5703125" style="394" hidden="1" customWidth="1"/>
    <col min="30" max="30" width="21.42578125" style="461" customWidth="1"/>
    <col min="31" max="32" width="7.140625" style="461" hidden="1" customWidth="1"/>
    <col min="33" max="33" width="5.7109375" style="461" hidden="1" customWidth="1"/>
    <col min="34" max="34" width="10.42578125" style="461" hidden="1" customWidth="1"/>
    <col min="35" max="35" width="10.28515625" style="461" hidden="1" customWidth="1"/>
    <col min="36" max="36" width="9.7109375" style="461" hidden="1" customWidth="1"/>
    <col min="39" max="66" width="0" hidden="1" customWidth="1"/>
  </cols>
  <sheetData>
    <row r="1" spans="1:46">
      <c r="A1" s="527" t="s">
        <v>41</v>
      </c>
      <c r="B1" s="528"/>
      <c r="C1" s="528"/>
      <c r="D1" s="528"/>
      <c r="E1" s="528"/>
      <c r="F1" s="528"/>
      <c r="G1" s="525" t="s">
        <v>7</v>
      </c>
      <c r="H1" s="523"/>
      <c r="I1" s="523"/>
      <c r="J1" s="524"/>
      <c r="K1" s="525" t="s">
        <v>8</v>
      </c>
      <c r="L1" s="523"/>
      <c r="M1" s="523"/>
      <c r="N1" s="524"/>
      <c r="O1" s="534" t="s">
        <v>11</v>
      </c>
      <c r="P1" s="535"/>
      <c r="Q1" s="535"/>
      <c r="R1" s="535"/>
      <c r="S1" s="535"/>
      <c r="T1" s="535"/>
      <c r="U1" s="536"/>
      <c r="V1" s="405" t="s">
        <v>9</v>
      </c>
      <c r="W1" s="406" t="s">
        <v>42</v>
      </c>
      <c r="X1" s="523" t="s">
        <v>12</v>
      </c>
      <c r="Y1" s="524"/>
      <c r="Z1" s="525" t="s">
        <v>43</v>
      </c>
      <c r="AA1" s="523"/>
      <c r="AB1" s="523"/>
      <c r="AC1" s="523"/>
      <c r="AD1" s="524"/>
      <c r="AE1" s="514" t="s">
        <v>44</v>
      </c>
      <c r="AF1" s="515"/>
      <c r="AG1" s="516" t="s">
        <v>45</v>
      </c>
      <c r="AH1" s="517"/>
      <c r="AI1" s="407"/>
      <c r="AJ1" s="408" t="s">
        <v>46</v>
      </c>
      <c r="AM1" s="1" t="s">
        <v>32</v>
      </c>
      <c r="AN1" s="1" t="s">
        <v>33</v>
      </c>
      <c r="AT1" s="1" t="s">
        <v>39</v>
      </c>
    </row>
    <row r="2" spans="1:46">
      <c r="A2" s="507" t="s">
        <v>47</v>
      </c>
      <c r="B2" s="508"/>
      <c r="C2" s="508"/>
      <c r="D2" s="508"/>
      <c r="E2" s="510" t="s">
        <v>48</v>
      </c>
      <c r="F2" s="518"/>
      <c r="G2" s="522" t="s">
        <v>49</v>
      </c>
      <c r="H2" s="529" t="s">
        <v>50</v>
      </c>
      <c r="I2" s="529"/>
      <c r="J2" s="526" t="s">
        <v>51</v>
      </c>
      <c r="K2" s="522" t="s">
        <v>49</v>
      </c>
      <c r="L2" s="529" t="s">
        <v>50</v>
      </c>
      <c r="M2" s="529"/>
      <c r="N2" s="526" t="s">
        <v>51</v>
      </c>
      <c r="O2" s="537" t="s">
        <v>49</v>
      </c>
      <c r="P2" s="490" t="s">
        <v>50</v>
      </c>
      <c r="Q2" s="490"/>
      <c r="R2" s="490"/>
      <c r="S2" s="490"/>
      <c r="T2" s="490" t="s">
        <v>408</v>
      </c>
      <c r="U2" s="538" t="s">
        <v>409</v>
      </c>
      <c r="V2" s="409" t="s">
        <v>51</v>
      </c>
      <c r="W2" s="410" t="s">
        <v>51</v>
      </c>
      <c r="X2" s="521" t="s">
        <v>59</v>
      </c>
      <c r="Y2" s="411" t="s">
        <v>50</v>
      </c>
      <c r="Z2" s="522" t="s">
        <v>49</v>
      </c>
      <c r="AA2" s="529" t="s">
        <v>50</v>
      </c>
      <c r="AB2" s="529"/>
      <c r="AC2" s="475" t="s">
        <v>51</v>
      </c>
      <c r="AD2" s="521" t="s">
        <v>410</v>
      </c>
      <c r="AE2" s="519" t="s">
        <v>51</v>
      </c>
      <c r="AF2" s="520"/>
      <c r="AG2" s="519" t="s">
        <v>51</v>
      </c>
      <c r="AH2" s="520"/>
      <c r="AI2" s="409"/>
      <c r="AJ2" s="410" t="s">
        <v>51</v>
      </c>
    </row>
    <row r="3" spans="1:46">
      <c r="A3" s="503" t="s">
        <v>3</v>
      </c>
      <c r="B3" s="504"/>
      <c r="C3" s="505" t="s">
        <v>4</v>
      </c>
      <c r="D3" s="505"/>
      <c r="E3" s="9" t="s">
        <v>52</v>
      </c>
      <c r="F3" s="10" t="s">
        <v>53</v>
      </c>
      <c r="G3" s="522"/>
      <c r="H3" s="412" t="s">
        <v>59</v>
      </c>
      <c r="I3" s="467" t="s">
        <v>54</v>
      </c>
      <c r="J3" s="526"/>
      <c r="K3" s="522"/>
      <c r="L3" s="413" t="s">
        <v>54</v>
      </c>
      <c r="M3" s="413" t="s">
        <v>59</v>
      </c>
      <c r="N3" s="526"/>
      <c r="O3" s="537"/>
      <c r="P3" s="491" t="s">
        <v>56</v>
      </c>
      <c r="Q3" s="491" t="s">
        <v>57</v>
      </c>
      <c r="R3" s="491" t="s">
        <v>77</v>
      </c>
      <c r="S3" s="491" t="s">
        <v>75</v>
      </c>
      <c r="T3" s="491" t="s">
        <v>58</v>
      </c>
      <c r="U3" s="538" t="s">
        <v>59</v>
      </c>
      <c r="V3" s="411" t="s">
        <v>59</v>
      </c>
      <c r="W3" s="414" t="s">
        <v>59</v>
      </c>
      <c r="X3" s="521" t="s">
        <v>59</v>
      </c>
      <c r="Y3" s="411" t="s">
        <v>74</v>
      </c>
      <c r="Z3" s="522"/>
      <c r="AA3" s="413" t="s">
        <v>56</v>
      </c>
      <c r="AB3" s="413" t="s">
        <v>57</v>
      </c>
      <c r="AC3" s="476" t="s">
        <v>58</v>
      </c>
      <c r="AD3" s="521" t="s">
        <v>59</v>
      </c>
      <c r="AE3" s="415" t="s">
        <v>60</v>
      </c>
      <c r="AF3" s="411" t="s">
        <v>80</v>
      </c>
      <c r="AG3" s="415" t="s">
        <v>49</v>
      </c>
      <c r="AH3" s="411" t="s">
        <v>61</v>
      </c>
      <c r="AI3" s="411"/>
      <c r="AJ3" s="414" t="s">
        <v>60</v>
      </c>
    </row>
    <row r="4" spans="1:46">
      <c r="A4" s="29" t="s">
        <v>82</v>
      </c>
      <c r="B4" s="30" t="s">
        <v>83</v>
      </c>
      <c r="C4" s="31" t="s">
        <v>4</v>
      </c>
      <c r="D4" s="30" t="s">
        <v>83</v>
      </c>
      <c r="E4" s="15" t="s">
        <v>5</v>
      </c>
      <c r="F4" s="16" t="s">
        <v>6</v>
      </c>
      <c r="G4" s="416">
        <v>10</v>
      </c>
      <c r="H4" s="417" t="s">
        <v>63</v>
      </c>
      <c r="I4" s="468" t="s">
        <v>62</v>
      </c>
      <c r="J4" s="419" t="s">
        <v>90</v>
      </c>
      <c r="K4" s="416">
        <v>11</v>
      </c>
      <c r="L4" s="418" t="s">
        <v>64</v>
      </c>
      <c r="M4" s="418" t="s">
        <v>73</v>
      </c>
      <c r="N4" s="420" t="s">
        <v>91</v>
      </c>
      <c r="O4" s="492">
        <v>41</v>
      </c>
      <c r="P4" s="493" t="s">
        <v>65</v>
      </c>
      <c r="Q4" s="493" t="s">
        <v>66</v>
      </c>
      <c r="R4" s="493" t="s">
        <v>78</v>
      </c>
      <c r="S4" s="493" t="s">
        <v>76</v>
      </c>
      <c r="T4" s="493" t="s">
        <v>67</v>
      </c>
      <c r="U4" s="494" t="s">
        <v>88</v>
      </c>
      <c r="V4" s="421">
        <v>20</v>
      </c>
      <c r="W4" s="422">
        <v>40</v>
      </c>
      <c r="X4" s="423">
        <v>30</v>
      </c>
      <c r="Y4" s="420" t="s">
        <v>84</v>
      </c>
      <c r="Z4" s="416">
        <v>71</v>
      </c>
      <c r="AA4" s="418" t="s">
        <v>68</v>
      </c>
      <c r="AB4" s="417" t="s">
        <v>79</v>
      </c>
      <c r="AC4" s="484" t="s">
        <v>69</v>
      </c>
      <c r="AD4" s="409" t="s">
        <v>89</v>
      </c>
      <c r="AE4" s="424" t="s">
        <v>70</v>
      </c>
      <c r="AF4" s="420" t="s">
        <v>81</v>
      </c>
      <c r="AG4" s="416">
        <v>65</v>
      </c>
      <c r="AH4" s="420" t="s">
        <v>71</v>
      </c>
      <c r="AI4" s="420" t="s">
        <v>406</v>
      </c>
      <c r="AJ4" s="425" t="s">
        <v>72</v>
      </c>
    </row>
    <row r="5" spans="1:46">
      <c r="A5" s="36">
        <v>40217</v>
      </c>
      <c r="B5" s="37">
        <v>0.6875</v>
      </c>
      <c r="C5" s="38">
        <v>40218</v>
      </c>
      <c r="D5" s="37">
        <v>0.35416666666666669</v>
      </c>
      <c r="E5" s="78">
        <v>16</v>
      </c>
      <c r="F5" s="79">
        <v>0</v>
      </c>
      <c r="G5" s="426">
        <v>3</v>
      </c>
      <c r="H5" s="427">
        <v>0</v>
      </c>
      <c r="I5" s="469">
        <v>0</v>
      </c>
      <c r="J5" s="428">
        <v>3</v>
      </c>
      <c r="K5" s="426">
        <v>0</v>
      </c>
      <c r="L5" s="427">
        <v>0</v>
      </c>
      <c r="M5" s="427">
        <v>0</v>
      </c>
      <c r="N5" s="429">
        <v>0</v>
      </c>
      <c r="O5" s="426">
        <v>0</v>
      </c>
      <c r="P5" s="427">
        <v>0</v>
      </c>
      <c r="Q5" s="427">
        <v>0</v>
      </c>
      <c r="R5" s="427">
        <v>0</v>
      </c>
      <c r="S5" s="427">
        <v>0</v>
      </c>
      <c r="T5" s="477">
        <v>0</v>
      </c>
      <c r="U5" s="429">
        <v>0</v>
      </c>
      <c r="V5" s="430">
        <v>0</v>
      </c>
      <c r="W5" s="430">
        <v>0</v>
      </c>
      <c r="X5" s="426">
        <v>2</v>
      </c>
      <c r="Y5" s="429">
        <v>0</v>
      </c>
      <c r="Z5" s="426">
        <v>0</v>
      </c>
      <c r="AA5" s="427">
        <v>0</v>
      </c>
      <c r="AB5" s="427">
        <v>0</v>
      </c>
      <c r="AC5" s="477">
        <v>0</v>
      </c>
      <c r="AD5" s="429">
        <v>0</v>
      </c>
      <c r="AE5" s="426">
        <v>0</v>
      </c>
      <c r="AF5" s="429">
        <v>0</v>
      </c>
      <c r="AG5" s="426">
        <v>1</v>
      </c>
      <c r="AH5" s="428">
        <v>1</v>
      </c>
      <c r="AI5" s="428">
        <f>AG5-AH5</f>
        <v>0</v>
      </c>
      <c r="AJ5" s="431">
        <v>0</v>
      </c>
    </row>
    <row r="6" spans="1:46">
      <c r="A6" s="36">
        <v>40218</v>
      </c>
      <c r="B6" s="37">
        <v>0.35416666666666669</v>
      </c>
      <c r="C6" s="38">
        <v>40218</v>
      </c>
      <c r="D6" s="37">
        <v>0.73958333333333337</v>
      </c>
      <c r="E6" s="78">
        <v>9.25</v>
      </c>
      <c r="F6" s="79">
        <v>0</v>
      </c>
      <c r="G6" s="432">
        <v>0</v>
      </c>
      <c r="H6" s="433">
        <v>0</v>
      </c>
      <c r="I6" s="469">
        <v>0</v>
      </c>
      <c r="J6" s="434">
        <v>0</v>
      </c>
      <c r="K6" s="432">
        <v>0</v>
      </c>
      <c r="L6" s="433">
        <v>0</v>
      </c>
      <c r="M6" s="433">
        <v>0</v>
      </c>
      <c r="N6" s="434">
        <v>0</v>
      </c>
      <c r="O6" s="432">
        <v>0</v>
      </c>
      <c r="P6" s="433">
        <v>0</v>
      </c>
      <c r="Q6" s="433">
        <v>0</v>
      </c>
      <c r="R6" s="433">
        <v>0</v>
      </c>
      <c r="S6" s="433">
        <v>0</v>
      </c>
      <c r="T6" s="478">
        <v>0</v>
      </c>
      <c r="U6" s="434">
        <v>0</v>
      </c>
      <c r="V6" s="435">
        <v>0</v>
      </c>
      <c r="W6" s="435">
        <v>0</v>
      </c>
      <c r="X6" s="432">
        <v>0</v>
      </c>
      <c r="Y6" s="434">
        <v>0</v>
      </c>
      <c r="Z6" s="432">
        <v>0</v>
      </c>
      <c r="AA6" s="436">
        <v>0</v>
      </c>
      <c r="AB6" s="436">
        <v>0</v>
      </c>
      <c r="AC6" s="479">
        <v>0</v>
      </c>
      <c r="AD6" s="434">
        <v>0</v>
      </c>
      <c r="AE6" s="432">
        <v>0</v>
      </c>
      <c r="AF6" s="434">
        <v>0</v>
      </c>
      <c r="AG6" s="432">
        <v>0</v>
      </c>
      <c r="AH6" s="434">
        <v>0</v>
      </c>
      <c r="AI6" s="428">
        <f t="shared" ref="AI6:AI69" si="0">AG6-AH6</f>
        <v>0</v>
      </c>
      <c r="AJ6" s="437">
        <v>0</v>
      </c>
    </row>
    <row r="7" spans="1:46">
      <c r="A7" s="36">
        <v>40218</v>
      </c>
      <c r="B7" s="37">
        <v>0.73958333333333337</v>
      </c>
      <c r="C7" s="38">
        <v>40219</v>
      </c>
      <c r="D7" s="37">
        <v>0.31805555555555554</v>
      </c>
      <c r="E7" s="78">
        <v>13.883333333333333</v>
      </c>
      <c r="F7" s="79">
        <v>0</v>
      </c>
      <c r="G7" s="432">
        <v>6</v>
      </c>
      <c r="H7" s="433">
        <v>0</v>
      </c>
      <c r="I7" s="469">
        <v>0</v>
      </c>
      <c r="J7" s="438">
        <v>6</v>
      </c>
      <c r="K7" s="432">
        <v>0</v>
      </c>
      <c r="L7" s="436">
        <v>0</v>
      </c>
      <c r="M7" s="436">
        <v>0</v>
      </c>
      <c r="N7" s="434">
        <v>0</v>
      </c>
      <c r="O7" s="432">
        <v>0</v>
      </c>
      <c r="P7" s="433">
        <v>0</v>
      </c>
      <c r="Q7" s="433">
        <v>0</v>
      </c>
      <c r="R7" s="433">
        <v>0</v>
      </c>
      <c r="S7" s="433">
        <v>0</v>
      </c>
      <c r="T7" s="478">
        <v>0</v>
      </c>
      <c r="U7" s="434">
        <v>0</v>
      </c>
      <c r="V7" s="435">
        <v>0</v>
      </c>
      <c r="W7" s="435">
        <v>0</v>
      </c>
      <c r="X7" s="432">
        <v>0</v>
      </c>
      <c r="Y7" s="434">
        <v>0</v>
      </c>
      <c r="Z7" s="432">
        <v>0</v>
      </c>
      <c r="AA7" s="436">
        <v>0</v>
      </c>
      <c r="AB7" s="436">
        <v>0</v>
      </c>
      <c r="AC7" s="479">
        <v>0</v>
      </c>
      <c r="AD7" s="434">
        <v>0</v>
      </c>
      <c r="AE7" s="432">
        <v>0</v>
      </c>
      <c r="AF7" s="434">
        <v>0</v>
      </c>
      <c r="AG7" s="432">
        <v>1</v>
      </c>
      <c r="AH7" s="438">
        <v>1</v>
      </c>
      <c r="AI7" s="428">
        <f t="shared" si="0"/>
        <v>0</v>
      </c>
      <c r="AJ7" s="437">
        <v>0</v>
      </c>
    </row>
    <row r="8" spans="1:46">
      <c r="A8" s="36">
        <v>40219</v>
      </c>
      <c r="B8" s="37">
        <v>0.32291666666666669</v>
      </c>
      <c r="C8" s="38">
        <v>40219</v>
      </c>
      <c r="D8" s="37">
        <v>0.71180555555555547</v>
      </c>
      <c r="E8" s="78">
        <v>9.3333333333333339</v>
      </c>
      <c r="F8" s="79">
        <v>0.11666666666666667</v>
      </c>
      <c r="G8" s="432">
        <v>1</v>
      </c>
      <c r="H8" s="433">
        <v>0</v>
      </c>
      <c r="I8" s="469">
        <v>0</v>
      </c>
      <c r="J8" s="438">
        <v>1</v>
      </c>
      <c r="K8" s="432">
        <v>0</v>
      </c>
      <c r="L8" s="436">
        <v>0</v>
      </c>
      <c r="M8" s="436">
        <v>0</v>
      </c>
      <c r="N8" s="434">
        <v>0</v>
      </c>
      <c r="O8" s="432">
        <v>0</v>
      </c>
      <c r="P8" s="433">
        <v>0</v>
      </c>
      <c r="Q8" s="433">
        <v>0</v>
      </c>
      <c r="R8" s="433">
        <v>0</v>
      </c>
      <c r="S8" s="433">
        <v>0</v>
      </c>
      <c r="T8" s="478">
        <v>0</v>
      </c>
      <c r="U8" s="434">
        <v>0</v>
      </c>
      <c r="V8" s="435">
        <v>0</v>
      </c>
      <c r="W8" s="435">
        <v>0</v>
      </c>
      <c r="X8" s="432">
        <v>0</v>
      </c>
      <c r="Y8" s="434">
        <v>0</v>
      </c>
      <c r="Z8" s="432">
        <v>0</v>
      </c>
      <c r="AA8" s="436">
        <v>0</v>
      </c>
      <c r="AB8" s="436">
        <v>0</v>
      </c>
      <c r="AC8" s="479">
        <v>0</v>
      </c>
      <c r="AD8" s="434">
        <v>0</v>
      </c>
      <c r="AE8" s="432">
        <v>0</v>
      </c>
      <c r="AF8" s="434">
        <v>0</v>
      </c>
      <c r="AG8" s="432">
        <v>0</v>
      </c>
      <c r="AH8" s="434">
        <v>0</v>
      </c>
      <c r="AI8" s="428">
        <f t="shared" si="0"/>
        <v>0</v>
      </c>
      <c r="AJ8" s="437">
        <v>0</v>
      </c>
    </row>
    <row r="9" spans="1:46">
      <c r="A9" s="36">
        <v>40219</v>
      </c>
      <c r="B9" s="37">
        <v>0.71180555555555547</v>
      </c>
      <c r="C9" s="38">
        <v>40220</v>
      </c>
      <c r="D9" s="37">
        <v>0.30902777777777779</v>
      </c>
      <c r="E9" s="78">
        <v>14.333333333333334</v>
      </c>
      <c r="F9" s="79">
        <v>0</v>
      </c>
      <c r="G9" s="432">
        <v>8</v>
      </c>
      <c r="H9" s="433">
        <v>0</v>
      </c>
      <c r="I9" s="469">
        <v>0</v>
      </c>
      <c r="J9" s="438">
        <v>8</v>
      </c>
      <c r="K9" s="432">
        <v>0</v>
      </c>
      <c r="L9" s="436">
        <v>0</v>
      </c>
      <c r="M9" s="436">
        <v>0</v>
      </c>
      <c r="N9" s="434">
        <v>0</v>
      </c>
      <c r="O9" s="432">
        <v>0</v>
      </c>
      <c r="P9" s="433">
        <v>0</v>
      </c>
      <c r="Q9" s="433">
        <v>0</v>
      </c>
      <c r="R9" s="433">
        <v>0</v>
      </c>
      <c r="S9" s="433">
        <v>0</v>
      </c>
      <c r="T9" s="478">
        <v>0</v>
      </c>
      <c r="U9" s="434">
        <v>0</v>
      </c>
      <c r="V9" s="435">
        <v>0</v>
      </c>
      <c r="W9" s="435">
        <v>0</v>
      </c>
      <c r="X9" s="432">
        <v>0</v>
      </c>
      <c r="Y9" s="434">
        <v>0</v>
      </c>
      <c r="Z9" s="432">
        <v>0</v>
      </c>
      <c r="AA9" s="436">
        <v>0</v>
      </c>
      <c r="AB9" s="436">
        <v>0</v>
      </c>
      <c r="AC9" s="479">
        <v>0</v>
      </c>
      <c r="AD9" s="434">
        <v>0</v>
      </c>
      <c r="AE9" s="432">
        <v>0</v>
      </c>
      <c r="AF9" s="434">
        <v>0</v>
      </c>
      <c r="AG9" s="432">
        <v>0</v>
      </c>
      <c r="AH9" s="434">
        <v>0</v>
      </c>
      <c r="AI9" s="428">
        <f t="shared" si="0"/>
        <v>0</v>
      </c>
      <c r="AJ9" s="437">
        <v>0</v>
      </c>
    </row>
    <row r="10" spans="1:46">
      <c r="A10" s="36">
        <v>40220</v>
      </c>
      <c r="B10" s="37">
        <v>0.3125</v>
      </c>
      <c r="C10" s="38">
        <v>40220</v>
      </c>
      <c r="D10" s="37">
        <v>0.73263888888888884</v>
      </c>
      <c r="E10" s="78">
        <v>10.083333333333334</v>
      </c>
      <c r="F10" s="79">
        <v>8.3333333333333329E-2</v>
      </c>
      <c r="G10" s="432">
        <v>0</v>
      </c>
      <c r="H10" s="433">
        <v>0</v>
      </c>
      <c r="I10" s="469">
        <v>0</v>
      </c>
      <c r="J10" s="434">
        <v>0</v>
      </c>
      <c r="K10" s="432">
        <v>0</v>
      </c>
      <c r="L10" s="436">
        <v>0</v>
      </c>
      <c r="M10" s="436">
        <v>0</v>
      </c>
      <c r="N10" s="434">
        <v>0</v>
      </c>
      <c r="O10" s="432">
        <v>0</v>
      </c>
      <c r="P10" s="433">
        <v>0</v>
      </c>
      <c r="Q10" s="433">
        <v>0</v>
      </c>
      <c r="R10" s="433">
        <v>0</v>
      </c>
      <c r="S10" s="433">
        <v>0</v>
      </c>
      <c r="T10" s="478">
        <v>0</v>
      </c>
      <c r="U10" s="434">
        <v>0</v>
      </c>
      <c r="V10" s="435">
        <v>0</v>
      </c>
      <c r="W10" s="435">
        <v>0</v>
      </c>
      <c r="X10" s="432">
        <v>1</v>
      </c>
      <c r="Y10" s="434">
        <v>0</v>
      </c>
      <c r="Z10" s="432">
        <v>0</v>
      </c>
      <c r="AA10" s="436">
        <v>0</v>
      </c>
      <c r="AB10" s="436">
        <v>0</v>
      </c>
      <c r="AC10" s="479">
        <v>0</v>
      </c>
      <c r="AD10" s="434">
        <v>0</v>
      </c>
      <c r="AE10" s="432">
        <v>0</v>
      </c>
      <c r="AF10" s="434">
        <v>0</v>
      </c>
      <c r="AG10" s="432">
        <v>1</v>
      </c>
      <c r="AH10" s="438">
        <v>1</v>
      </c>
      <c r="AI10" s="428">
        <f t="shared" si="0"/>
        <v>0</v>
      </c>
      <c r="AJ10" s="437">
        <v>0</v>
      </c>
    </row>
    <row r="11" spans="1:46">
      <c r="A11" s="36">
        <v>40220</v>
      </c>
      <c r="B11" s="37">
        <v>0.73263888888888884</v>
      </c>
      <c r="C11" s="38">
        <v>40221</v>
      </c>
      <c r="D11" s="37">
        <v>0.30555555555555552</v>
      </c>
      <c r="E11" s="78">
        <v>13.75</v>
      </c>
      <c r="F11" s="79">
        <v>0</v>
      </c>
      <c r="G11" s="432">
        <v>5</v>
      </c>
      <c r="H11" s="433">
        <v>0</v>
      </c>
      <c r="I11" s="469">
        <v>0</v>
      </c>
      <c r="J11" s="438">
        <v>5</v>
      </c>
      <c r="K11" s="432">
        <v>0</v>
      </c>
      <c r="L11" s="436">
        <v>0</v>
      </c>
      <c r="M11" s="436">
        <v>0</v>
      </c>
      <c r="N11" s="434">
        <v>0</v>
      </c>
      <c r="O11" s="432">
        <v>0</v>
      </c>
      <c r="P11" s="433">
        <v>0</v>
      </c>
      <c r="Q11" s="433">
        <v>0</v>
      </c>
      <c r="R11" s="433">
        <v>0</v>
      </c>
      <c r="S11" s="433">
        <v>0</v>
      </c>
      <c r="T11" s="478">
        <v>0</v>
      </c>
      <c r="U11" s="434">
        <v>0</v>
      </c>
      <c r="V11" s="435">
        <v>0</v>
      </c>
      <c r="W11" s="435">
        <v>0</v>
      </c>
      <c r="X11" s="432">
        <v>1</v>
      </c>
      <c r="Y11" s="434">
        <v>0</v>
      </c>
      <c r="Z11" s="432">
        <v>0</v>
      </c>
      <c r="AA11" s="436">
        <v>0</v>
      </c>
      <c r="AB11" s="436">
        <v>0</v>
      </c>
      <c r="AC11" s="479">
        <v>0</v>
      </c>
      <c r="AD11" s="434">
        <v>0</v>
      </c>
      <c r="AE11" s="432">
        <v>0</v>
      </c>
      <c r="AF11" s="434">
        <v>0</v>
      </c>
      <c r="AG11" s="432">
        <v>0</v>
      </c>
      <c r="AH11" s="434">
        <v>0</v>
      </c>
      <c r="AI11" s="428">
        <f t="shared" si="0"/>
        <v>0</v>
      </c>
      <c r="AJ11" s="437">
        <v>0</v>
      </c>
    </row>
    <row r="12" spans="1:46">
      <c r="A12" s="36">
        <v>40221</v>
      </c>
      <c r="B12" s="37">
        <v>0.30555555555555552</v>
      </c>
      <c r="C12" s="38">
        <v>40221</v>
      </c>
      <c r="D12" s="37">
        <v>0.73958333333333337</v>
      </c>
      <c r="E12" s="78">
        <v>10.416666666666666</v>
      </c>
      <c r="F12" s="79">
        <v>0</v>
      </c>
      <c r="G12" s="432">
        <v>2</v>
      </c>
      <c r="H12" s="433">
        <v>0</v>
      </c>
      <c r="I12" s="469">
        <v>0</v>
      </c>
      <c r="J12" s="438">
        <v>2</v>
      </c>
      <c r="K12" s="432">
        <v>0</v>
      </c>
      <c r="L12" s="436">
        <v>0</v>
      </c>
      <c r="M12" s="436">
        <v>0</v>
      </c>
      <c r="N12" s="434">
        <v>0</v>
      </c>
      <c r="O12" s="432">
        <v>0</v>
      </c>
      <c r="P12" s="433">
        <v>0</v>
      </c>
      <c r="Q12" s="433">
        <v>0</v>
      </c>
      <c r="R12" s="433">
        <v>0</v>
      </c>
      <c r="S12" s="433">
        <v>0</v>
      </c>
      <c r="T12" s="478">
        <v>0</v>
      </c>
      <c r="U12" s="434">
        <v>0</v>
      </c>
      <c r="V12" s="435">
        <v>0</v>
      </c>
      <c r="W12" s="435">
        <v>0</v>
      </c>
      <c r="X12" s="432">
        <v>0</v>
      </c>
      <c r="Y12" s="434">
        <v>0</v>
      </c>
      <c r="Z12" s="432">
        <v>0</v>
      </c>
      <c r="AA12" s="436">
        <v>0</v>
      </c>
      <c r="AB12" s="436">
        <v>0</v>
      </c>
      <c r="AC12" s="479">
        <v>0</v>
      </c>
      <c r="AD12" s="434">
        <v>0</v>
      </c>
      <c r="AE12" s="432">
        <v>0</v>
      </c>
      <c r="AF12" s="434">
        <v>0</v>
      </c>
      <c r="AG12" s="432">
        <v>0</v>
      </c>
      <c r="AH12" s="434">
        <v>0</v>
      </c>
      <c r="AI12" s="428">
        <f t="shared" si="0"/>
        <v>0</v>
      </c>
      <c r="AJ12" s="437">
        <v>0</v>
      </c>
    </row>
    <row r="13" spans="1:46">
      <c r="A13" s="36">
        <v>40221</v>
      </c>
      <c r="B13" s="37">
        <v>0.73958333333333337</v>
      </c>
      <c r="C13" s="38">
        <v>40222</v>
      </c>
      <c r="D13" s="37">
        <v>0.32291666666666669</v>
      </c>
      <c r="E13" s="78">
        <v>14</v>
      </c>
      <c r="F13" s="79">
        <v>0</v>
      </c>
      <c r="G13" s="432">
        <v>4</v>
      </c>
      <c r="H13" s="433">
        <v>0</v>
      </c>
      <c r="I13" s="469">
        <v>0</v>
      </c>
      <c r="J13" s="438">
        <v>4</v>
      </c>
      <c r="K13" s="432">
        <v>0</v>
      </c>
      <c r="L13" s="436">
        <v>0</v>
      </c>
      <c r="M13" s="436">
        <v>0</v>
      </c>
      <c r="N13" s="434">
        <v>0</v>
      </c>
      <c r="O13" s="432">
        <v>0</v>
      </c>
      <c r="P13" s="433">
        <v>0</v>
      </c>
      <c r="Q13" s="433">
        <v>0</v>
      </c>
      <c r="R13" s="433">
        <v>0</v>
      </c>
      <c r="S13" s="433">
        <v>0</v>
      </c>
      <c r="T13" s="478">
        <v>0</v>
      </c>
      <c r="U13" s="434">
        <v>0</v>
      </c>
      <c r="V13" s="435">
        <v>0</v>
      </c>
      <c r="W13" s="435">
        <v>0</v>
      </c>
      <c r="X13" s="432">
        <v>0</v>
      </c>
      <c r="Y13" s="434">
        <v>0</v>
      </c>
      <c r="Z13" s="432">
        <v>0</v>
      </c>
      <c r="AA13" s="436">
        <v>0</v>
      </c>
      <c r="AB13" s="436">
        <v>0</v>
      </c>
      <c r="AC13" s="479">
        <v>0</v>
      </c>
      <c r="AD13" s="434">
        <v>0</v>
      </c>
      <c r="AE13" s="432">
        <v>0</v>
      </c>
      <c r="AF13" s="434">
        <v>0</v>
      </c>
      <c r="AG13" s="432">
        <v>1</v>
      </c>
      <c r="AH13" s="438">
        <v>1</v>
      </c>
      <c r="AI13" s="428">
        <f t="shared" si="0"/>
        <v>0</v>
      </c>
      <c r="AJ13" s="437">
        <v>0</v>
      </c>
    </row>
    <row r="14" spans="1:46">
      <c r="A14" s="36">
        <v>40222</v>
      </c>
      <c r="B14" s="37">
        <v>0.32291666666666669</v>
      </c>
      <c r="C14" s="38">
        <v>40222</v>
      </c>
      <c r="D14" s="37">
        <v>0.74305555555555547</v>
      </c>
      <c r="E14" s="78">
        <v>10.083333333333334</v>
      </c>
      <c r="F14" s="79">
        <v>0</v>
      </c>
      <c r="G14" s="432">
        <v>3</v>
      </c>
      <c r="H14" s="433">
        <v>0</v>
      </c>
      <c r="I14" s="469">
        <v>0</v>
      </c>
      <c r="J14" s="438">
        <v>3</v>
      </c>
      <c r="K14" s="432">
        <v>0</v>
      </c>
      <c r="L14" s="436">
        <v>0</v>
      </c>
      <c r="M14" s="436">
        <v>0</v>
      </c>
      <c r="N14" s="434">
        <v>0</v>
      </c>
      <c r="O14" s="432">
        <v>0</v>
      </c>
      <c r="P14" s="433">
        <v>0</v>
      </c>
      <c r="Q14" s="433">
        <v>0</v>
      </c>
      <c r="R14" s="433">
        <v>0</v>
      </c>
      <c r="S14" s="433">
        <v>0</v>
      </c>
      <c r="T14" s="478">
        <v>0</v>
      </c>
      <c r="U14" s="434">
        <v>0</v>
      </c>
      <c r="V14" s="435">
        <v>0</v>
      </c>
      <c r="W14" s="435">
        <v>0</v>
      </c>
      <c r="X14" s="432">
        <v>0</v>
      </c>
      <c r="Y14" s="434">
        <v>0</v>
      </c>
      <c r="Z14" s="432">
        <v>0</v>
      </c>
      <c r="AA14" s="436">
        <v>0</v>
      </c>
      <c r="AB14" s="436">
        <v>0</v>
      </c>
      <c r="AC14" s="479">
        <v>0</v>
      </c>
      <c r="AD14" s="434">
        <v>0</v>
      </c>
      <c r="AE14" s="432">
        <v>0</v>
      </c>
      <c r="AF14" s="434">
        <v>0</v>
      </c>
      <c r="AG14" s="432">
        <v>0</v>
      </c>
      <c r="AH14" s="434">
        <v>0</v>
      </c>
      <c r="AI14" s="428">
        <f t="shared" si="0"/>
        <v>0</v>
      </c>
      <c r="AJ14" s="437">
        <v>0</v>
      </c>
    </row>
    <row r="15" spans="1:46">
      <c r="A15" s="36">
        <v>40222</v>
      </c>
      <c r="B15" s="37">
        <v>0.74305555555555547</v>
      </c>
      <c r="C15" s="38">
        <v>40223</v>
      </c>
      <c r="D15" s="37">
        <v>0.3125</v>
      </c>
      <c r="E15" s="78">
        <v>13.666666666666666</v>
      </c>
      <c r="F15" s="79">
        <v>0</v>
      </c>
      <c r="G15" s="432">
        <v>7</v>
      </c>
      <c r="H15" s="433">
        <v>0</v>
      </c>
      <c r="I15" s="469">
        <v>0</v>
      </c>
      <c r="J15" s="438">
        <v>7</v>
      </c>
      <c r="K15" s="432">
        <v>0</v>
      </c>
      <c r="L15" s="436">
        <v>0</v>
      </c>
      <c r="M15" s="436">
        <v>0</v>
      </c>
      <c r="N15" s="434">
        <v>0</v>
      </c>
      <c r="O15" s="432">
        <v>0</v>
      </c>
      <c r="P15" s="433">
        <v>0</v>
      </c>
      <c r="Q15" s="433">
        <v>0</v>
      </c>
      <c r="R15" s="433">
        <v>0</v>
      </c>
      <c r="S15" s="433">
        <v>0</v>
      </c>
      <c r="T15" s="478">
        <v>0</v>
      </c>
      <c r="U15" s="434">
        <v>0</v>
      </c>
      <c r="V15" s="435">
        <v>0</v>
      </c>
      <c r="W15" s="435">
        <v>0</v>
      </c>
      <c r="X15" s="432">
        <v>5</v>
      </c>
      <c r="Y15" s="434">
        <v>0</v>
      </c>
      <c r="Z15" s="432">
        <v>0</v>
      </c>
      <c r="AA15" s="436">
        <v>0</v>
      </c>
      <c r="AB15" s="436">
        <v>0</v>
      </c>
      <c r="AC15" s="479">
        <v>0</v>
      </c>
      <c r="AD15" s="434">
        <v>0</v>
      </c>
      <c r="AE15" s="432">
        <v>0</v>
      </c>
      <c r="AF15" s="434">
        <v>0</v>
      </c>
      <c r="AG15" s="432">
        <v>0</v>
      </c>
      <c r="AH15" s="434">
        <v>0</v>
      </c>
      <c r="AI15" s="428">
        <f t="shared" si="0"/>
        <v>0</v>
      </c>
      <c r="AJ15" s="437">
        <v>0</v>
      </c>
    </row>
    <row r="16" spans="1:46">
      <c r="A16" s="36">
        <v>40223</v>
      </c>
      <c r="B16" s="37">
        <v>0.3125</v>
      </c>
      <c r="C16" s="38">
        <v>40223</v>
      </c>
      <c r="D16" s="37">
        <v>0.74305555555555547</v>
      </c>
      <c r="E16" s="78">
        <v>10.333333333333334</v>
      </c>
      <c r="F16" s="79">
        <v>0</v>
      </c>
      <c r="G16" s="432">
        <v>0</v>
      </c>
      <c r="H16" s="433">
        <v>0</v>
      </c>
      <c r="I16" s="469">
        <v>0</v>
      </c>
      <c r="J16" s="434">
        <v>0</v>
      </c>
      <c r="K16" s="432">
        <v>0</v>
      </c>
      <c r="L16" s="436">
        <v>0</v>
      </c>
      <c r="M16" s="436">
        <v>0</v>
      </c>
      <c r="N16" s="434">
        <v>0</v>
      </c>
      <c r="O16" s="432">
        <v>0</v>
      </c>
      <c r="P16" s="433">
        <v>0</v>
      </c>
      <c r="Q16" s="433">
        <v>0</v>
      </c>
      <c r="R16" s="433">
        <v>0</v>
      </c>
      <c r="S16" s="433">
        <v>0</v>
      </c>
      <c r="T16" s="478">
        <v>0</v>
      </c>
      <c r="U16" s="434">
        <v>0</v>
      </c>
      <c r="V16" s="435">
        <v>0</v>
      </c>
      <c r="W16" s="435">
        <v>0</v>
      </c>
      <c r="X16" s="432">
        <v>0</v>
      </c>
      <c r="Y16" s="434">
        <v>0</v>
      </c>
      <c r="Z16" s="432">
        <v>1</v>
      </c>
      <c r="AA16" s="436">
        <v>0</v>
      </c>
      <c r="AB16" s="436">
        <v>0</v>
      </c>
      <c r="AC16" s="479">
        <v>0</v>
      </c>
      <c r="AD16" s="438">
        <v>1</v>
      </c>
      <c r="AE16" s="432">
        <v>0</v>
      </c>
      <c r="AF16" s="434">
        <v>0</v>
      </c>
      <c r="AG16" s="432">
        <v>1</v>
      </c>
      <c r="AH16" s="438">
        <v>1</v>
      </c>
      <c r="AI16" s="428">
        <f t="shared" si="0"/>
        <v>0</v>
      </c>
      <c r="AJ16" s="437">
        <v>0</v>
      </c>
    </row>
    <row r="17" spans="1:36">
      <c r="A17" s="36">
        <v>40223</v>
      </c>
      <c r="B17" s="37">
        <v>0.74305555555555547</v>
      </c>
      <c r="C17" s="38">
        <v>40224</v>
      </c>
      <c r="D17" s="37">
        <v>0.30555555555555552</v>
      </c>
      <c r="E17" s="78">
        <v>13.5</v>
      </c>
      <c r="F17" s="79">
        <v>0</v>
      </c>
      <c r="G17" s="432">
        <v>2</v>
      </c>
      <c r="H17" s="433">
        <v>0</v>
      </c>
      <c r="I17" s="469">
        <v>0</v>
      </c>
      <c r="J17" s="438">
        <v>2</v>
      </c>
      <c r="K17" s="432">
        <v>0</v>
      </c>
      <c r="L17" s="436">
        <v>0</v>
      </c>
      <c r="M17" s="436">
        <v>0</v>
      </c>
      <c r="N17" s="434">
        <v>0</v>
      </c>
      <c r="O17" s="432">
        <v>0</v>
      </c>
      <c r="P17" s="433">
        <v>0</v>
      </c>
      <c r="Q17" s="433">
        <v>0</v>
      </c>
      <c r="R17" s="433">
        <v>0</v>
      </c>
      <c r="S17" s="433">
        <v>0</v>
      </c>
      <c r="T17" s="478">
        <v>0</v>
      </c>
      <c r="U17" s="434">
        <v>0</v>
      </c>
      <c r="V17" s="435">
        <v>0</v>
      </c>
      <c r="W17" s="435">
        <v>0</v>
      </c>
      <c r="X17" s="432">
        <v>6</v>
      </c>
      <c r="Y17" s="434">
        <v>0</v>
      </c>
      <c r="Z17" s="432">
        <v>0</v>
      </c>
      <c r="AA17" s="436">
        <v>0</v>
      </c>
      <c r="AB17" s="436">
        <v>0</v>
      </c>
      <c r="AC17" s="479">
        <v>0</v>
      </c>
      <c r="AD17" s="434">
        <v>0</v>
      </c>
      <c r="AE17" s="432">
        <v>0</v>
      </c>
      <c r="AF17" s="434">
        <v>0</v>
      </c>
      <c r="AG17" s="432">
        <v>0</v>
      </c>
      <c r="AH17" s="434">
        <v>0</v>
      </c>
      <c r="AI17" s="428">
        <f t="shared" si="0"/>
        <v>0</v>
      </c>
      <c r="AJ17" s="437">
        <v>0</v>
      </c>
    </row>
    <row r="18" spans="1:36">
      <c r="A18" s="36">
        <v>40224</v>
      </c>
      <c r="B18" s="37">
        <v>0.30555555555555552</v>
      </c>
      <c r="C18" s="38">
        <v>40224</v>
      </c>
      <c r="D18" s="37">
        <v>0.75</v>
      </c>
      <c r="E18" s="78">
        <v>10.666666666666666</v>
      </c>
      <c r="F18" s="79">
        <v>0</v>
      </c>
      <c r="G18" s="432">
        <v>1</v>
      </c>
      <c r="H18" s="433">
        <v>0</v>
      </c>
      <c r="I18" s="469">
        <v>0</v>
      </c>
      <c r="J18" s="438">
        <v>1</v>
      </c>
      <c r="K18" s="432">
        <v>0</v>
      </c>
      <c r="L18" s="436">
        <v>0</v>
      </c>
      <c r="M18" s="436">
        <v>0</v>
      </c>
      <c r="N18" s="434">
        <v>0</v>
      </c>
      <c r="O18" s="432">
        <v>0</v>
      </c>
      <c r="P18" s="433">
        <v>0</v>
      </c>
      <c r="Q18" s="433">
        <v>0</v>
      </c>
      <c r="R18" s="433">
        <v>0</v>
      </c>
      <c r="S18" s="433">
        <v>0</v>
      </c>
      <c r="T18" s="478">
        <v>0</v>
      </c>
      <c r="U18" s="434">
        <v>0</v>
      </c>
      <c r="V18" s="435">
        <v>1</v>
      </c>
      <c r="W18" s="435">
        <v>0</v>
      </c>
      <c r="X18" s="432">
        <v>1</v>
      </c>
      <c r="Y18" s="434">
        <v>0</v>
      </c>
      <c r="Z18" s="432">
        <v>0</v>
      </c>
      <c r="AA18" s="436">
        <v>0</v>
      </c>
      <c r="AB18" s="436">
        <v>0</v>
      </c>
      <c r="AC18" s="479">
        <v>0</v>
      </c>
      <c r="AD18" s="434">
        <v>0</v>
      </c>
      <c r="AE18" s="432">
        <v>0</v>
      </c>
      <c r="AF18" s="434">
        <v>0</v>
      </c>
      <c r="AG18" s="432">
        <v>0</v>
      </c>
      <c r="AH18" s="434">
        <v>0</v>
      </c>
      <c r="AI18" s="428">
        <f t="shared" si="0"/>
        <v>0</v>
      </c>
      <c r="AJ18" s="437">
        <v>0</v>
      </c>
    </row>
    <row r="19" spans="1:36">
      <c r="A19" s="36">
        <v>40224</v>
      </c>
      <c r="B19" s="37">
        <v>0.75</v>
      </c>
      <c r="C19" s="38">
        <v>40225</v>
      </c>
      <c r="D19" s="37">
        <v>0.34722222222222227</v>
      </c>
      <c r="E19" s="78">
        <v>14.333333333333334</v>
      </c>
      <c r="F19" s="79">
        <v>0</v>
      </c>
      <c r="G19" s="432">
        <v>4</v>
      </c>
      <c r="H19" s="433">
        <v>0</v>
      </c>
      <c r="I19" s="469">
        <v>0</v>
      </c>
      <c r="J19" s="438">
        <v>4</v>
      </c>
      <c r="K19" s="432">
        <v>1</v>
      </c>
      <c r="L19" s="436">
        <v>0</v>
      </c>
      <c r="M19" s="436">
        <v>0</v>
      </c>
      <c r="N19" s="438">
        <v>1</v>
      </c>
      <c r="O19" s="432">
        <v>0</v>
      </c>
      <c r="P19" s="436">
        <v>0</v>
      </c>
      <c r="Q19" s="436">
        <v>0</v>
      </c>
      <c r="R19" s="436">
        <v>0</v>
      </c>
      <c r="S19" s="436">
        <v>0</v>
      </c>
      <c r="T19" s="479">
        <v>0</v>
      </c>
      <c r="U19" s="434">
        <v>0</v>
      </c>
      <c r="V19" s="435">
        <v>0</v>
      </c>
      <c r="W19" s="435">
        <v>0</v>
      </c>
      <c r="X19" s="432">
        <v>0</v>
      </c>
      <c r="Y19" s="434">
        <v>0</v>
      </c>
      <c r="Z19" s="432">
        <v>0</v>
      </c>
      <c r="AA19" s="436">
        <v>0</v>
      </c>
      <c r="AB19" s="436">
        <v>0</v>
      </c>
      <c r="AC19" s="479">
        <v>0</v>
      </c>
      <c r="AD19" s="434">
        <v>0</v>
      </c>
      <c r="AE19" s="432">
        <v>0</v>
      </c>
      <c r="AF19" s="434">
        <v>0</v>
      </c>
      <c r="AG19" s="432">
        <v>0</v>
      </c>
      <c r="AH19" s="434">
        <v>0</v>
      </c>
      <c r="AI19" s="428">
        <f t="shared" si="0"/>
        <v>0</v>
      </c>
      <c r="AJ19" s="437">
        <v>0</v>
      </c>
    </row>
    <row r="20" spans="1:36">
      <c r="A20" s="36">
        <v>40225</v>
      </c>
      <c r="B20" s="37">
        <v>0.35069444444444442</v>
      </c>
      <c r="C20" s="38">
        <v>40225</v>
      </c>
      <c r="D20" s="37">
        <v>0.71527777777777779</v>
      </c>
      <c r="E20" s="78">
        <v>8.75</v>
      </c>
      <c r="F20" s="79">
        <v>8.3333333333333329E-2</v>
      </c>
      <c r="G20" s="432">
        <v>1</v>
      </c>
      <c r="H20" s="433">
        <v>0</v>
      </c>
      <c r="I20" s="469">
        <v>0</v>
      </c>
      <c r="J20" s="438">
        <v>1</v>
      </c>
      <c r="K20" s="432">
        <v>0</v>
      </c>
      <c r="L20" s="436">
        <v>0</v>
      </c>
      <c r="M20" s="436">
        <v>0</v>
      </c>
      <c r="N20" s="434">
        <v>0</v>
      </c>
      <c r="O20" s="432">
        <v>0</v>
      </c>
      <c r="P20" s="436">
        <v>0</v>
      </c>
      <c r="Q20" s="436">
        <v>0</v>
      </c>
      <c r="R20" s="436">
        <v>0</v>
      </c>
      <c r="S20" s="436">
        <v>0</v>
      </c>
      <c r="T20" s="479">
        <v>0</v>
      </c>
      <c r="U20" s="434">
        <v>0</v>
      </c>
      <c r="V20" s="435">
        <v>0</v>
      </c>
      <c r="W20" s="435">
        <v>0</v>
      </c>
      <c r="X20" s="432">
        <v>0</v>
      </c>
      <c r="Y20" s="434">
        <v>0</v>
      </c>
      <c r="Z20" s="432">
        <v>0</v>
      </c>
      <c r="AA20" s="436">
        <v>0</v>
      </c>
      <c r="AB20" s="436">
        <v>0</v>
      </c>
      <c r="AC20" s="479">
        <v>0</v>
      </c>
      <c r="AD20" s="434">
        <v>0</v>
      </c>
      <c r="AE20" s="432">
        <v>0</v>
      </c>
      <c r="AF20" s="434">
        <v>0</v>
      </c>
      <c r="AG20" s="432">
        <v>0</v>
      </c>
      <c r="AH20" s="434">
        <v>0</v>
      </c>
      <c r="AI20" s="428">
        <f t="shared" si="0"/>
        <v>0</v>
      </c>
      <c r="AJ20" s="437">
        <v>0</v>
      </c>
    </row>
    <row r="21" spans="1:36">
      <c r="A21" s="36">
        <v>40225</v>
      </c>
      <c r="B21" s="37">
        <v>0.71527777777777779</v>
      </c>
      <c r="C21" s="38">
        <v>40226</v>
      </c>
      <c r="D21" s="37">
        <v>0.33680555555555558</v>
      </c>
      <c r="E21" s="78">
        <v>14.916666666666666</v>
      </c>
      <c r="F21" s="79">
        <v>0</v>
      </c>
      <c r="G21" s="432">
        <v>4</v>
      </c>
      <c r="H21" s="433">
        <v>0</v>
      </c>
      <c r="I21" s="469">
        <v>0</v>
      </c>
      <c r="J21" s="438">
        <v>4</v>
      </c>
      <c r="K21" s="432">
        <v>0</v>
      </c>
      <c r="L21" s="436">
        <v>0</v>
      </c>
      <c r="M21" s="436">
        <v>0</v>
      </c>
      <c r="N21" s="434">
        <v>0</v>
      </c>
      <c r="O21" s="432">
        <v>0</v>
      </c>
      <c r="P21" s="436">
        <v>0</v>
      </c>
      <c r="Q21" s="436">
        <v>0</v>
      </c>
      <c r="R21" s="436">
        <v>0</v>
      </c>
      <c r="S21" s="436">
        <v>0</v>
      </c>
      <c r="T21" s="479">
        <v>0</v>
      </c>
      <c r="U21" s="434">
        <v>0</v>
      </c>
      <c r="V21" s="435">
        <v>0</v>
      </c>
      <c r="W21" s="435">
        <v>0</v>
      </c>
      <c r="X21" s="432">
        <v>2</v>
      </c>
      <c r="Y21" s="434">
        <v>0</v>
      </c>
      <c r="Z21" s="432">
        <v>0</v>
      </c>
      <c r="AA21" s="436">
        <v>0</v>
      </c>
      <c r="AB21" s="436">
        <v>0</v>
      </c>
      <c r="AC21" s="479">
        <v>0</v>
      </c>
      <c r="AD21" s="434">
        <v>0</v>
      </c>
      <c r="AE21" s="432">
        <v>0</v>
      </c>
      <c r="AF21" s="434">
        <v>0</v>
      </c>
      <c r="AG21" s="432">
        <v>0</v>
      </c>
      <c r="AH21" s="434">
        <v>0</v>
      </c>
      <c r="AI21" s="428">
        <f t="shared" si="0"/>
        <v>0</v>
      </c>
      <c r="AJ21" s="437">
        <v>0</v>
      </c>
    </row>
    <row r="22" spans="1:36">
      <c r="A22" s="36">
        <v>40226</v>
      </c>
      <c r="B22" s="37">
        <v>0.34027777777777773</v>
      </c>
      <c r="C22" s="38">
        <v>40226</v>
      </c>
      <c r="D22" s="37">
        <v>0.70486111111111116</v>
      </c>
      <c r="E22" s="78">
        <v>8.75</v>
      </c>
      <c r="F22" s="79">
        <v>8.3333333333333329E-2</v>
      </c>
      <c r="G22" s="432">
        <v>1</v>
      </c>
      <c r="H22" s="433">
        <v>0</v>
      </c>
      <c r="I22" s="469">
        <v>0</v>
      </c>
      <c r="J22" s="438">
        <v>1</v>
      </c>
      <c r="K22" s="432">
        <v>0</v>
      </c>
      <c r="L22" s="436">
        <v>0</v>
      </c>
      <c r="M22" s="436">
        <v>0</v>
      </c>
      <c r="N22" s="434">
        <v>0</v>
      </c>
      <c r="O22" s="432">
        <v>0</v>
      </c>
      <c r="P22" s="436">
        <v>0</v>
      </c>
      <c r="Q22" s="436">
        <v>0</v>
      </c>
      <c r="R22" s="436">
        <v>0</v>
      </c>
      <c r="S22" s="436">
        <v>0</v>
      </c>
      <c r="T22" s="479">
        <v>0</v>
      </c>
      <c r="U22" s="434">
        <v>0</v>
      </c>
      <c r="V22" s="435">
        <v>0</v>
      </c>
      <c r="W22" s="435">
        <v>0</v>
      </c>
      <c r="X22" s="432">
        <v>0</v>
      </c>
      <c r="Y22" s="434">
        <v>0</v>
      </c>
      <c r="Z22" s="432">
        <v>0</v>
      </c>
      <c r="AA22" s="436">
        <v>0</v>
      </c>
      <c r="AB22" s="436">
        <v>0</v>
      </c>
      <c r="AC22" s="479">
        <v>0</v>
      </c>
      <c r="AD22" s="434">
        <v>0</v>
      </c>
      <c r="AE22" s="432">
        <v>0</v>
      </c>
      <c r="AF22" s="434">
        <v>0</v>
      </c>
      <c r="AG22" s="432">
        <v>0</v>
      </c>
      <c r="AH22" s="434">
        <v>0</v>
      </c>
      <c r="AI22" s="428">
        <f t="shared" si="0"/>
        <v>0</v>
      </c>
      <c r="AJ22" s="437">
        <v>0</v>
      </c>
    </row>
    <row r="23" spans="1:36">
      <c r="A23" s="36">
        <v>40226</v>
      </c>
      <c r="B23" s="37">
        <v>0.70486111111111116</v>
      </c>
      <c r="C23" s="38">
        <v>40227</v>
      </c>
      <c r="D23" s="37">
        <v>0.30902777777777779</v>
      </c>
      <c r="E23" s="78">
        <v>14.5</v>
      </c>
      <c r="F23" s="79">
        <v>0</v>
      </c>
      <c r="G23" s="432">
        <v>1</v>
      </c>
      <c r="H23" s="433">
        <v>0</v>
      </c>
      <c r="I23" s="469">
        <v>0</v>
      </c>
      <c r="J23" s="438">
        <v>1</v>
      </c>
      <c r="K23" s="432">
        <v>0</v>
      </c>
      <c r="L23" s="436">
        <v>0</v>
      </c>
      <c r="M23" s="436">
        <v>0</v>
      </c>
      <c r="N23" s="434">
        <v>0</v>
      </c>
      <c r="O23" s="432">
        <v>0</v>
      </c>
      <c r="P23" s="436">
        <v>0</v>
      </c>
      <c r="Q23" s="436">
        <v>0</v>
      </c>
      <c r="R23" s="436">
        <v>0</v>
      </c>
      <c r="S23" s="436">
        <v>0</v>
      </c>
      <c r="T23" s="479">
        <v>0</v>
      </c>
      <c r="U23" s="434">
        <v>0</v>
      </c>
      <c r="V23" s="435">
        <v>0</v>
      </c>
      <c r="W23" s="435">
        <v>0</v>
      </c>
      <c r="X23" s="432">
        <v>3</v>
      </c>
      <c r="Y23" s="434">
        <v>0</v>
      </c>
      <c r="Z23" s="432">
        <v>0</v>
      </c>
      <c r="AA23" s="436">
        <v>0</v>
      </c>
      <c r="AB23" s="436">
        <v>0</v>
      </c>
      <c r="AC23" s="479">
        <v>0</v>
      </c>
      <c r="AD23" s="434">
        <v>0</v>
      </c>
      <c r="AE23" s="432">
        <v>0</v>
      </c>
      <c r="AF23" s="434">
        <v>0</v>
      </c>
      <c r="AG23" s="432">
        <v>0</v>
      </c>
      <c r="AH23" s="434">
        <v>0</v>
      </c>
      <c r="AI23" s="428">
        <f t="shared" si="0"/>
        <v>0</v>
      </c>
      <c r="AJ23" s="437">
        <v>0</v>
      </c>
    </row>
    <row r="24" spans="1:36">
      <c r="A24" s="36">
        <v>40227</v>
      </c>
      <c r="B24" s="37">
        <v>0.30902777777777779</v>
      </c>
      <c r="C24" s="38">
        <v>40227</v>
      </c>
      <c r="D24" s="37">
        <v>0.73958333333333337</v>
      </c>
      <c r="E24" s="78">
        <v>10.333333333333334</v>
      </c>
      <c r="F24" s="79">
        <v>0</v>
      </c>
      <c r="G24" s="432">
        <v>2</v>
      </c>
      <c r="H24" s="433">
        <v>0</v>
      </c>
      <c r="I24" s="469">
        <v>0</v>
      </c>
      <c r="J24" s="438">
        <v>2</v>
      </c>
      <c r="K24" s="432">
        <v>0</v>
      </c>
      <c r="L24" s="436">
        <v>0</v>
      </c>
      <c r="M24" s="436">
        <v>0</v>
      </c>
      <c r="N24" s="434">
        <v>0</v>
      </c>
      <c r="O24" s="432">
        <v>0</v>
      </c>
      <c r="P24" s="436">
        <v>0</v>
      </c>
      <c r="Q24" s="436">
        <v>0</v>
      </c>
      <c r="R24" s="436">
        <v>0</v>
      </c>
      <c r="S24" s="436">
        <v>0</v>
      </c>
      <c r="T24" s="479">
        <v>0</v>
      </c>
      <c r="U24" s="434">
        <v>0</v>
      </c>
      <c r="V24" s="435">
        <v>0</v>
      </c>
      <c r="W24" s="435">
        <v>0</v>
      </c>
      <c r="X24" s="432">
        <v>0</v>
      </c>
      <c r="Y24" s="434">
        <v>0</v>
      </c>
      <c r="Z24" s="432">
        <v>0</v>
      </c>
      <c r="AA24" s="436">
        <v>0</v>
      </c>
      <c r="AB24" s="436">
        <v>0</v>
      </c>
      <c r="AC24" s="479">
        <v>0</v>
      </c>
      <c r="AD24" s="434">
        <v>0</v>
      </c>
      <c r="AE24" s="432">
        <v>0</v>
      </c>
      <c r="AF24" s="434">
        <v>0</v>
      </c>
      <c r="AG24" s="432">
        <v>0</v>
      </c>
      <c r="AH24" s="434">
        <v>0</v>
      </c>
      <c r="AI24" s="428">
        <f t="shared" si="0"/>
        <v>0</v>
      </c>
      <c r="AJ24" s="437">
        <v>0</v>
      </c>
    </row>
    <row r="25" spans="1:36">
      <c r="A25" s="36">
        <v>40227</v>
      </c>
      <c r="B25" s="37">
        <v>0.73958333333333337</v>
      </c>
      <c r="C25" s="38">
        <v>40228</v>
      </c>
      <c r="D25" s="37">
        <v>0.30763888888888891</v>
      </c>
      <c r="E25" s="78">
        <v>13.633333333333333</v>
      </c>
      <c r="F25" s="79">
        <v>0</v>
      </c>
      <c r="G25" s="432">
        <v>2</v>
      </c>
      <c r="H25" s="433">
        <v>0</v>
      </c>
      <c r="I25" s="469">
        <v>0</v>
      </c>
      <c r="J25" s="438">
        <v>2</v>
      </c>
      <c r="K25" s="432">
        <v>0</v>
      </c>
      <c r="L25" s="436">
        <v>0</v>
      </c>
      <c r="M25" s="436">
        <v>0</v>
      </c>
      <c r="N25" s="434">
        <v>0</v>
      </c>
      <c r="O25" s="432">
        <v>0</v>
      </c>
      <c r="P25" s="436">
        <v>0</v>
      </c>
      <c r="Q25" s="436">
        <v>0</v>
      </c>
      <c r="R25" s="436">
        <v>0</v>
      </c>
      <c r="S25" s="436">
        <v>0</v>
      </c>
      <c r="T25" s="479">
        <v>0</v>
      </c>
      <c r="U25" s="434">
        <v>0</v>
      </c>
      <c r="V25" s="435">
        <v>0</v>
      </c>
      <c r="W25" s="435">
        <v>0</v>
      </c>
      <c r="X25" s="432">
        <v>2</v>
      </c>
      <c r="Y25" s="434">
        <v>0</v>
      </c>
      <c r="Z25" s="432">
        <v>0</v>
      </c>
      <c r="AA25" s="436">
        <v>0</v>
      </c>
      <c r="AB25" s="436">
        <v>0</v>
      </c>
      <c r="AC25" s="479">
        <v>0</v>
      </c>
      <c r="AD25" s="434">
        <v>0</v>
      </c>
      <c r="AE25" s="432">
        <v>0</v>
      </c>
      <c r="AF25" s="434">
        <v>0</v>
      </c>
      <c r="AG25" s="432">
        <v>0</v>
      </c>
      <c r="AH25" s="434">
        <v>0</v>
      </c>
      <c r="AI25" s="428">
        <f t="shared" si="0"/>
        <v>0</v>
      </c>
      <c r="AJ25" s="437">
        <v>0</v>
      </c>
    </row>
    <row r="26" spans="1:36">
      <c r="A26" s="36">
        <v>40228</v>
      </c>
      <c r="B26" s="37">
        <v>0.30763888888888891</v>
      </c>
      <c r="C26" s="38">
        <v>40228</v>
      </c>
      <c r="D26" s="37">
        <v>0.71875</v>
      </c>
      <c r="E26" s="78">
        <v>9.8666666666666671</v>
      </c>
      <c r="F26" s="79">
        <v>0</v>
      </c>
      <c r="G26" s="432">
        <v>1</v>
      </c>
      <c r="H26" s="433">
        <v>0</v>
      </c>
      <c r="I26" s="469">
        <v>0</v>
      </c>
      <c r="J26" s="438">
        <v>1</v>
      </c>
      <c r="K26" s="432">
        <v>0</v>
      </c>
      <c r="L26" s="436">
        <v>0</v>
      </c>
      <c r="M26" s="436">
        <v>0</v>
      </c>
      <c r="N26" s="434">
        <v>0</v>
      </c>
      <c r="O26" s="432">
        <v>0</v>
      </c>
      <c r="P26" s="436">
        <v>0</v>
      </c>
      <c r="Q26" s="436">
        <v>0</v>
      </c>
      <c r="R26" s="436">
        <v>0</v>
      </c>
      <c r="S26" s="436">
        <v>0</v>
      </c>
      <c r="T26" s="479">
        <v>0</v>
      </c>
      <c r="U26" s="434">
        <v>0</v>
      </c>
      <c r="V26" s="435">
        <v>0</v>
      </c>
      <c r="W26" s="435">
        <v>0</v>
      </c>
      <c r="X26" s="432">
        <v>0</v>
      </c>
      <c r="Y26" s="434">
        <v>0</v>
      </c>
      <c r="Z26" s="432">
        <v>0</v>
      </c>
      <c r="AA26" s="436">
        <v>0</v>
      </c>
      <c r="AB26" s="436">
        <v>0</v>
      </c>
      <c r="AC26" s="479">
        <v>0</v>
      </c>
      <c r="AD26" s="434">
        <v>0</v>
      </c>
      <c r="AE26" s="432">
        <v>0</v>
      </c>
      <c r="AF26" s="434">
        <v>0</v>
      </c>
      <c r="AG26" s="432">
        <v>0</v>
      </c>
      <c r="AH26" s="434">
        <v>0</v>
      </c>
      <c r="AI26" s="428">
        <f t="shared" si="0"/>
        <v>0</v>
      </c>
      <c r="AJ26" s="437">
        <v>0</v>
      </c>
    </row>
    <row r="27" spans="1:36">
      <c r="A27" s="36">
        <v>40228</v>
      </c>
      <c r="B27" s="37">
        <v>0.71875</v>
      </c>
      <c r="C27" s="38">
        <v>40229</v>
      </c>
      <c r="D27" s="37">
        <v>0.30902777777777779</v>
      </c>
      <c r="E27" s="78">
        <v>14.166666666666666</v>
      </c>
      <c r="F27" s="79">
        <v>0</v>
      </c>
      <c r="G27" s="432">
        <v>9</v>
      </c>
      <c r="H27" s="433">
        <v>0</v>
      </c>
      <c r="I27" s="469">
        <v>0</v>
      </c>
      <c r="J27" s="438">
        <v>9</v>
      </c>
      <c r="K27" s="432">
        <v>0</v>
      </c>
      <c r="L27" s="436">
        <v>0</v>
      </c>
      <c r="M27" s="436">
        <v>0</v>
      </c>
      <c r="N27" s="434">
        <v>0</v>
      </c>
      <c r="O27" s="432">
        <v>0</v>
      </c>
      <c r="P27" s="436">
        <v>0</v>
      </c>
      <c r="Q27" s="436">
        <v>0</v>
      </c>
      <c r="R27" s="436">
        <v>0</v>
      </c>
      <c r="S27" s="436">
        <v>0</v>
      </c>
      <c r="T27" s="479">
        <v>0</v>
      </c>
      <c r="U27" s="434">
        <v>0</v>
      </c>
      <c r="V27" s="435">
        <v>0</v>
      </c>
      <c r="W27" s="435">
        <v>0</v>
      </c>
      <c r="X27" s="432">
        <v>0</v>
      </c>
      <c r="Y27" s="434">
        <v>0</v>
      </c>
      <c r="Z27" s="432">
        <v>0</v>
      </c>
      <c r="AA27" s="436">
        <v>0</v>
      </c>
      <c r="AB27" s="436">
        <v>0</v>
      </c>
      <c r="AC27" s="479">
        <v>0</v>
      </c>
      <c r="AD27" s="434">
        <v>0</v>
      </c>
      <c r="AE27" s="432">
        <v>0</v>
      </c>
      <c r="AF27" s="434">
        <v>0</v>
      </c>
      <c r="AG27" s="432">
        <v>0</v>
      </c>
      <c r="AH27" s="434">
        <v>0</v>
      </c>
      <c r="AI27" s="428">
        <f t="shared" si="0"/>
        <v>0</v>
      </c>
      <c r="AJ27" s="437">
        <v>0</v>
      </c>
    </row>
    <row r="28" spans="1:36">
      <c r="A28" s="36">
        <v>40229</v>
      </c>
      <c r="B28" s="37">
        <v>0.30902777777777779</v>
      </c>
      <c r="C28" s="38">
        <v>40229</v>
      </c>
      <c r="D28" s="37">
        <v>0.73472222222222217</v>
      </c>
      <c r="E28" s="78">
        <v>10.216666666666667</v>
      </c>
      <c r="F28" s="79">
        <v>0</v>
      </c>
      <c r="G28" s="432">
        <v>0</v>
      </c>
      <c r="H28" s="433">
        <v>0</v>
      </c>
      <c r="I28" s="469">
        <v>0</v>
      </c>
      <c r="J28" s="434">
        <v>0</v>
      </c>
      <c r="K28" s="432">
        <v>0</v>
      </c>
      <c r="L28" s="436">
        <v>0</v>
      </c>
      <c r="M28" s="436">
        <v>0</v>
      </c>
      <c r="N28" s="434">
        <v>0</v>
      </c>
      <c r="O28" s="432">
        <v>0</v>
      </c>
      <c r="P28" s="436">
        <v>0</v>
      </c>
      <c r="Q28" s="436">
        <v>0</v>
      </c>
      <c r="R28" s="436">
        <v>0</v>
      </c>
      <c r="S28" s="436">
        <v>0</v>
      </c>
      <c r="T28" s="479">
        <v>0</v>
      </c>
      <c r="U28" s="434">
        <v>0</v>
      </c>
      <c r="V28" s="435">
        <v>0</v>
      </c>
      <c r="W28" s="435">
        <v>0</v>
      </c>
      <c r="X28" s="432">
        <v>0</v>
      </c>
      <c r="Y28" s="434">
        <v>0</v>
      </c>
      <c r="Z28" s="432">
        <v>0</v>
      </c>
      <c r="AA28" s="436">
        <v>0</v>
      </c>
      <c r="AB28" s="436">
        <v>0</v>
      </c>
      <c r="AC28" s="479">
        <v>0</v>
      </c>
      <c r="AD28" s="434">
        <v>0</v>
      </c>
      <c r="AE28" s="432">
        <v>0</v>
      </c>
      <c r="AF28" s="434">
        <v>0</v>
      </c>
      <c r="AG28" s="432">
        <v>0</v>
      </c>
      <c r="AH28" s="434">
        <v>0</v>
      </c>
      <c r="AI28" s="428">
        <f t="shared" si="0"/>
        <v>0</v>
      </c>
      <c r="AJ28" s="437">
        <v>0</v>
      </c>
    </row>
    <row r="29" spans="1:36">
      <c r="A29" s="36">
        <v>40229</v>
      </c>
      <c r="B29" s="37">
        <v>0.73472222222222217</v>
      </c>
      <c r="C29" s="38">
        <v>40230</v>
      </c>
      <c r="D29" s="37">
        <v>0.3298611111111111</v>
      </c>
      <c r="E29" s="78">
        <v>14.283333333333333</v>
      </c>
      <c r="F29" s="79">
        <v>0</v>
      </c>
      <c r="G29" s="432">
        <v>7</v>
      </c>
      <c r="H29" s="433">
        <v>0</v>
      </c>
      <c r="I29" s="469">
        <v>0</v>
      </c>
      <c r="J29" s="438">
        <v>7</v>
      </c>
      <c r="K29" s="432">
        <v>0</v>
      </c>
      <c r="L29" s="436">
        <v>0</v>
      </c>
      <c r="M29" s="436">
        <v>0</v>
      </c>
      <c r="N29" s="434">
        <v>0</v>
      </c>
      <c r="O29" s="432">
        <v>0</v>
      </c>
      <c r="P29" s="436">
        <v>0</v>
      </c>
      <c r="Q29" s="436">
        <v>0</v>
      </c>
      <c r="R29" s="436">
        <v>0</v>
      </c>
      <c r="S29" s="436">
        <v>0</v>
      </c>
      <c r="T29" s="479">
        <v>0</v>
      </c>
      <c r="U29" s="434">
        <v>0</v>
      </c>
      <c r="V29" s="435">
        <v>0</v>
      </c>
      <c r="W29" s="435">
        <v>0</v>
      </c>
      <c r="X29" s="432">
        <v>0</v>
      </c>
      <c r="Y29" s="434">
        <v>0</v>
      </c>
      <c r="Z29" s="432">
        <v>0</v>
      </c>
      <c r="AA29" s="436">
        <v>0</v>
      </c>
      <c r="AB29" s="436">
        <v>0</v>
      </c>
      <c r="AC29" s="479">
        <v>0</v>
      </c>
      <c r="AD29" s="434">
        <v>0</v>
      </c>
      <c r="AE29" s="432">
        <v>0</v>
      </c>
      <c r="AF29" s="434">
        <v>0</v>
      </c>
      <c r="AG29" s="432">
        <v>0</v>
      </c>
      <c r="AH29" s="434">
        <v>0</v>
      </c>
      <c r="AI29" s="428">
        <f t="shared" si="0"/>
        <v>0</v>
      </c>
      <c r="AJ29" s="437">
        <v>0</v>
      </c>
    </row>
    <row r="30" spans="1:36">
      <c r="A30" s="36">
        <v>40230</v>
      </c>
      <c r="B30" s="37">
        <v>0.3298611111111111</v>
      </c>
      <c r="C30" s="38">
        <v>40230</v>
      </c>
      <c r="D30" s="37">
        <v>0.72222222222222221</v>
      </c>
      <c r="E30" s="78">
        <v>9.4166666666666661</v>
      </c>
      <c r="F30" s="79">
        <v>0</v>
      </c>
      <c r="G30" s="432">
        <v>1</v>
      </c>
      <c r="H30" s="433">
        <v>0</v>
      </c>
      <c r="I30" s="469">
        <v>0</v>
      </c>
      <c r="J30" s="438">
        <v>1</v>
      </c>
      <c r="K30" s="432">
        <v>0</v>
      </c>
      <c r="L30" s="436">
        <v>0</v>
      </c>
      <c r="M30" s="436">
        <v>0</v>
      </c>
      <c r="N30" s="434">
        <v>0</v>
      </c>
      <c r="O30" s="432">
        <v>0</v>
      </c>
      <c r="P30" s="436">
        <v>0</v>
      </c>
      <c r="Q30" s="436">
        <v>0</v>
      </c>
      <c r="R30" s="436">
        <v>0</v>
      </c>
      <c r="S30" s="436">
        <v>0</v>
      </c>
      <c r="T30" s="479">
        <v>0</v>
      </c>
      <c r="U30" s="434">
        <v>0</v>
      </c>
      <c r="V30" s="435">
        <v>0</v>
      </c>
      <c r="W30" s="435">
        <v>0</v>
      </c>
      <c r="X30" s="432">
        <v>0</v>
      </c>
      <c r="Y30" s="434">
        <v>0</v>
      </c>
      <c r="Z30" s="432">
        <v>0</v>
      </c>
      <c r="AA30" s="436">
        <v>0</v>
      </c>
      <c r="AB30" s="436">
        <v>0</v>
      </c>
      <c r="AC30" s="479">
        <v>0</v>
      </c>
      <c r="AD30" s="434">
        <v>0</v>
      </c>
      <c r="AE30" s="432">
        <v>0</v>
      </c>
      <c r="AF30" s="434">
        <v>0</v>
      </c>
      <c r="AG30" s="432">
        <v>0</v>
      </c>
      <c r="AH30" s="434">
        <v>0</v>
      </c>
      <c r="AI30" s="428">
        <f t="shared" si="0"/>
        <v>0</v>
      </c>
      <c r="AJ30" s="437">
        <v>0</v>
      </c>
    </row>
    <row r="31" spans="1:36">
      <c r="A31" s="36">
        <v>40230</v>
      </c>
      <c r="B31" s="37">
        <v>0.72222222222222221</v>
      </c>
      <c r="C31" s="38">
        <v>40231</v>
      </c>
      <c r="D31" s="37">
        <v>0.33680555555555558</v>
      </c>
      <c r="E31" s="78">
        <v>14.75</v>
      </c>
      <c r="F31" s="79">
        <v>0</v>
      </c>
      <c r="G31" s="432">
        <v>2</v>
      </c>
      <c r="H31" s="433">
        <v>0</v>
      </c>
      <c r="I31" s="469">
        <v>0</v>
      </c>
      <c r="J31" s="438">
        <v>2</v>
      </c>
      <c r="K31" s="432">
        <v>0</v>
      </c>
      <c r="L31" s="436">
        <v>0</v>
      </c>
      <c r="M31" s="436">
        <v>0</v>
      </c>
      <c r="N31" s="434">
        <v>0</v>
      </c>
      <c r="O31" s="432">
        <v>1</v>
      </c>
      <c r="P31" s="436">
        <v>0</v>
      </c>
      <c r="Q31" s="436">
        <v>0</v>
      </c>
      <c r="R31" s="436">
        <v>0</v>
      </c>
      <c r="S31" s="436">
        <v>0</v>
      </c>
      <c r="T31" s="479">
        <v>0</v>
      </c>
      <c r="U31" s="438">
        <v>1</v>
      </c>
      <c r="V31" s="435">
        <v>0</v>
      </c>
      <c r="W31" s="435">
        <v>0</v>
      </c>
      <c r="X31" s="432">
        <v>0</v>
      </c>
      <c r="Y31" s="434">
        <v>0</v>
      </c>
      <c r="Z31" s="432">
        <v>0</v>
      </c>
      <c r="AA31" s="436">
        <v>0</v>
      </c>
      <c r="AB31" s="436">
        <v>0</v>
      </c>
      <c r="AC31" s="479">
        <v>0</v>
      </c>
      <c r="AD31" s="434">
        <v>0</v>
      </c>
      <c r="AE31" s="432">
        <v>0</v>
      </c>
      <c r="AF31" s="434">
        <v>0</v>
      </c>
      <c r="AG31" s="432">
        <v>0</v>
      </c>
      <c r="AH31" s="434">
        <v>0</v>
      </c>
      <c r="AI31" s="428">
        <f t="shared" si="0"/>
        <v>0</v>
      </c>
      <c r="AJ31" s="437">
        <v>0</v>
      </c>
    </row>
    <row r="32" spans="1:36">
      <c r="A32" s="36">
        <v>40231</v>
      </c>
      <c r="B32" s="37">
        <v>0.34027777777777773</v>
      </c>
      <c r="C32" s="38">
        <v>40231</v>
      </c>
      <c r="D32" s="37">
        <v>0.71180555555555547</v>
      </c>
      <c r="E32" s="78">
        <v>8.9166666666666661</v>
      </c>
      <c r="F32" s="79">
        <v>8.3333333333333329E-2</v>
      </c>
      <c r="G32" s="432">
        <v>0</v>
      </c>
      <c r="H32" s="433">
        <v>0</v>
      </c>
      <c r="I32" s="469">
        <v>0</v>
      </c>
      <c r="J32" s="434">
        <v>0</v>
      </c>
      <c r="K32" s="432">
        <v>0</v>
      </c>
      <c r="L32" s="436">
        <v>0</v>
      </c>
      <c r="M32" s="436">
        <v>0</v>
      </c>
      <c r="N32" s="434">
        <v>0</v>
      </c>
      <c r="O32" s="432">
        <v>0</v>
      </c>
      <c r="P32" s="436">
        <v>0</v>
      </c>
      <c r="Q32" s="436">
        <v>0</v>
      </c>
      <c r="R32" s="436">
        <v>0</v>
      </c>
      <c r="S32" s="436">
        <v>0</v>
      </c>
      <c r="T32" s="479">
        <v>0</v>
      </c>
      <c r="U32" s="434">
        <v>0</v>
      </c>
      <c r="V32" s="435">
        <v>0</v>
      </c>
      <c r="W32" s="435">
        <v>0</v>
      </c>
      <c r="X32" s="432">
        <v>0</v>
      </c>
      <c r="Y32" s="434">
        <v>0</v>
      </c>
      <c r="Z32" s="432">
        <v>0</v>
      </c>
      <c r="AA32" s="436">
        <v>0</v>
      </c>
      <c r="AB32" s="436">
        <v>0</v>
      </c>
      <c r="AC32" s="479">
        <v>0</v>
      </c>
      <c r="AD32" s="434">
        <v>0</v>
      </c>
      <c r="AE32" s="432">
        <v>0</v>
      </c>
      <c r="AF32" s="434">
        <v>0</v>
      </c>
      <c r="AG32" s="432">
        <v>0</v>
      </c>
      <c r="AH32" s="434">
        <v>0</v>
      </c>
      <c r="AI32" s="428">
        <f t="shared" si="0"/>
        <v>0</v>
      </c>
      <c r="AJ32" s="437">
        <v>0</v>
      </c>
    </row>
    <row r="33" spans="1:36">
      <c r="A33" s="36">
        <v>40231</v>
      </c>
      <c r="B33" s="37">
        <v>0.71180555555555547</v>
      </c>
      <c r="C33" s="38">
        <v>40232</v>
      </c>
      <c r="D33" s="37">
        <v>0.31944444444444448</v>
      </c>
      <c r="E33" s="78">
        <v>14.583333333333334</v>
      </c>
      <c r="F33" s="79">
        <v>0</v>
      </c>
      <c r="G33" s="432">
        <v>1</v>
      </c>
      <c r="H33" s="433">
        <v>0</v>
      </c>
      <c r="I33" s="469">
        <v>0</v>
      </c>
      <c r="J33" s="438">
        <v>1</v>
      </c>
      <c r="K33" s="432">
        <v>0</v>
      </c>
      <c r="L33" s="436">
        <v>0</v>
      </c>
      <c r="M33" s="436">
        <v>0</v>
      </c>
      <c r="N33" s="434">
        <v>0</v>
      </c>
      <c r="O33" s="432">
        <v>0</v>
      </c>
      <c r="P33" s="436">
        <v>0</v>
      </c>
      <c r="Q33" s="436">
        <v>0</v>
      </c>
      <c r="R33" s="436">
        <v>0</v>
      </c>
      <c r="S33" s="436">
        <v>0</v>
      </c>
      <c r="T33" s="479">
        <v>0</v>
      </c>
      <c r="U33" s="434">
        <v>0</v>
      </c>
      <c r="V33" s="435">
        <v>0</v>
      </c>
      <c r="W33" s="435">
        <v>0</v>
      </c>
      <c r="X33" s="432">
        <v>0</v>
      </c>
      <c r="Y33" s="434">
        <v>0</v>
      </c>
      <c r="Z33" s="432">
        <v>0</v>
      </c>
      <c r="AA33" s="436">
        <v>0</v>
      </c>
      <c r="AB33" s="436">
        <v>0</v>
      </c>
      <c r="AC33" s="479">
        <v>0</v>
      </c>
      <c r="AD33" s="434">
        <v>0</v>
      </c>
      <c r="AE33" s="432">
        <v>0</v>
      </c>
      <c r="AF33" s="434">
        <v>0</v>
      </c>
      <c r="AG33" s="432">
        <v>0</v>
      </c>
      <c r="AH33" s="434">
        <v>0</v>
      </c>
      <c r="AI33" s="428">
        <f t="shared" si="0"/>
        <v>0</v>
      </c>
      <c r="AJ33" s="437">
        <v>0</v>
      </c>
    </row>
    <row r="34" spans="1:36">
      <c r="A34" s="36">
        <v>40232</v>
      </c>
      <c r="B34" s="37">
        <v>0.32291666666666669</v>
      </c>
      <c r="C34" s="38">
        <v>40232</v>
      </c>
      <c r="D34" s="37">
        <v>0.75</v>
      </c>
      <c r="E34" s="78">
        <v>10.25</v>
      </c>
      <c r="F34" s="79">
        <v>8.3333333333333329E-2</v>
      </c>
      <c r="G34" s="432">
        <v>0</v>
      </c>
      <c r="H34" s="433">
        <v>0</v>
      </c>
      <c r="I34" s="469">
        <v>0</v>
      </c>
      <c r="J34" s="434">
        <v>0</v>
      </c>
      <c r="K34" s="432">
        <v>0</v>
      </c>
      <c r="L34" s="436">
        <v>0</v>
      </c>
      <c r="M34" s="436">
        <v>0</v>
      </c>
      <c r="N34" s="434">
        <v>0</v>
      </c>
      <c r="O34" s="432">
        <v>0</v>
      </c>
      <c r="P34" s="436">
        <v>0</v>
      </c>
      <c r="Q34" s="436">
        <v>0</v>
      </c>
      <c r="R34" s="436">
        <v>0</v>
      </c>
      <c r="S34" s="436">
        <v>0</v>
      </c>
      <c r="T34" s="479">
        <v>0</v>
      </c>
      <c r="U34" s="434">
        <v>0</v>
      </c>
      <c r="V34" s="435">
        <v>0</v>
      </c>
      <c r="W34" s="435">
        <v>0</v>
      </c>
      <c r="X34" s="432">
        <v>0</v>
      </c>
      <c r="Y34" s="434">
        <v>0</v>
      </c>
      <c r="Z34" s="432">
        <v>0</v>
      </c>
      <c r="AA34" s="436">
        <v>0</v>
      </c>
      <c r="AB34" s="436">
        <v>0</v>
      </c>
      <c r="AC34" s="479">
        <v>0</v>
      </c>
      <c r="AD34" s="434">
        <v>0</v>
      </c>
      <c r="AE34" s="432">
        <v>0</v>
      </c>
      <c r="AF34" s="434">
        <v>0</v>
      </c>
      <c r="AG34" s="432">
        <v>0</v>
      </c>
      <c r="AH34" s="434">
        <v>0</v>
      </c>
      <c r="AI34" s="428">
        <f t="shared" si="0"/>
        <v>0</v>
      </c>
      <c r="AJ34" s="437">
        <v>0</v>
      </c>
    </row>
    <row r="35" spans="1:36">
      <c r="A35" s="36">
        <v>40232</v>
      </c>
      <c r="B35" s="37">
        <v>0.75</v>
      </c>
      <c r="C35" s="38">
        <v>40233</v>
      </c>
      <c r="D35" s="37">
        <v>0.30555555555555552</v>
      </c>
      <c r="E35" s="78">
        <v>13.333333333333334</v>
      </c>
      <c r="F35" s="79">
        <v>0</v>
      </c>
      <c r="G35" s="432">
        <v>0</v>
      </c>
      <c r="H35" s="433">
        <v>0</v>
      </c>
      <c r="I35" s="469">
        <v>0</v>
      </c>
      <c r="J35" s="434">
        <v>0</v>
      </c>
      <c r="K35" s="432">
        <v>0</v>
      </c>
      <c r="L35" s="436">
        <v>0</v>
      </c>
      <c r="M35" s="436">
        <v>0</v>
      </c>
      <c r="N35" s="434">
        <v>0</v>
      </c>
      <c r="O35" s="432">
        <v>0</v>
      </c>
      <c r="P35" s="436">
        <v>0</v>
      </c>
      <c r="Q35" s="436">
        <v>0</v>
      </c>
      <c r="R35" s="436">
        <v>0</v>
      </c>
      <c r="S35" s="436">
        <v>0</v>
      </c>
      <c r="T35" s="479">
        <v>0</v>
      </c>
      <c r="U35" s="434">
        <v>0</v>
      </c>
      <c r="V35" s="435">
        <v>0</v>
      </c>
      <c r="W35" s="435">
        <v>0</v>
      </c>
      <c r="X35" s="432">
        <v>2</v>
      </c>
      <c r="Y35" s="434">
        <v>0</v>
      </c>
      <c r="Z35" s="432">
        <v>0</v>
      </c>
      <c r="AA35" s="436">
        <v>0</v>
      </c>
      <c r="AB35" s="436">
        <v>0</v>
      </c>
      <c r="AC35" s="479">
        <v>0</v>
      </c>
      <c r="AD35" s="434">
        <v>0</v>
      </c>
      <c r="AE35" s="432">
        <v>0</v>
      </c>
      <c r="AF35" s="434">
        <v>0</v>
      </c>
      <c r="AG35" s="432">
        <v>0</v>
      </c>
      <c r="AH35" s="434">
        <v>0</v>
      </c>
      <c r="AI35" s="428">
        <f t="shared" si="0"/>
        <v>0</v>
      </c>
      <c r="AJ35" s="437">
        <v>0</v>
      </c>
    </row>
    <row r="36" spans="1:36">
      <c r="A36" s="36">
        <v>40233</v>
      </c>
      <c r="B36" s="37">
        <v>0.30902777777777779</v>
      </c>
      <c r="C36" s="38">
        <v>40233</v>
      </c>
      <c r="D36" s="37">
        <v>0.73055555555555562</v>
      </c>
      <c r="E36" s="78">
        <v>10.116666666666667</v>
      </c>
      <c r="F36" s="79">
        <v>8.3333333333333329E-2</v>
      </c>
      <c r="G36" s="432">
        <v>0</v>
      </c>
      <c r="H36" s="433">
        <v>0</v>
      </c>
      <c r="I36" s="469">
        <v>0</v>
      </c>
      <c r="J36" s="434">
        <v>0</v>
      </c>
      <c r="K36" s="432">
        <v>0</v>
      </c>
      <c r="L36" s="436">
        <v>0</v>
      </c>
      <c r="M36" s="436">
        <v>0</v>
      </c>
      <c r="N36" s="434">
        <v>0</v>
      </c>
      <c r="O36" s="432">
        <v>0</v>
      </c>
      <c r="P36" s="436">
        <v>0</v>
      </c>
      <c r="Q36" s="436">
        <v>0</v>
      </c>
      <c r="R36" s="436">
        <v>0</v>
      </c>
      <c r="S36" s="436">
        <v>0</v>
      </c>
      <c r="T36" s="479">
        <v>0</v>
      </c>
      <c r="U36" s="434">
        <v>0</v>
      </c>
      <c r="V36" s="435">
        <v>0</v>
      </c>
      <c r="W36" s="435">
        <v>0</v>
      </c>
      <c r="X36" s="432">
        <v>0</v>
      </c>
      <c r="Y36" s="434">
        <v>0</v>
      </c>
      <c r="Z36" s="432">
        <v>0</v>
      </c>
      <c r="AA36" s="436">
        <v>0</v>
      </c>
      <c r="AB36" s="436">
        <v>0</v>
      </c>
      <c r="AC36" s="479">
        <v>0</v>
      </c>
      <c r="AD36" s="434">
        <v>0</v>
      </c>
      <c r="AE36" s="432">
        <v>0</v>
      </c>
      <c r="AF36" s="434">
        <v>0</v>
      </c>
      <c r="AG36" s="432">
        <v>0</v>
      </c>
      <c r="AH36" s="434">
        <v>0</v>
      </c>
      <c r="AI36" s="428">
        <f t="shared" si="0"/>
        <v>0</v>
      </c>
      <c r="AJ36" s="437">
        <v>0</v>
      </c>
    </row>
    <row r="37" spans="1:36">
      <c r="A37" s="36">
        <v>40233</v>
      </c>
      <c r="B37" s="37">
        <v>0.73055555555555562</v>
      </c>
      <c r="C37" s="38">
        <v>40234</v>
      </c>
      <c r="D37" s="37">
        <v>0.3034722222222222</v>
      </c>
      <c r="E37" s="78">
        <v>13.75</v>
      </c>
      <c r="F37" s="79">
        <v>0</v>
      </c>
      <c r="G37" s="432">
        <v>3</v>
      </c>
      <c r="H37" s="433">
        <v>0</v>
      </c>
      <c r="I37" s="469">
        <v>0</v>
      </c>
      <c r="J37" s="438">
        <v>3</v>
      </c>
      <c r="K37" s="432">
        <v>0</v>
      </c>
      <c r="L37" s="436">
        <v>0</v>
      </c>
      <c r="M37" s="436">
        <v>0</v>
      </c>
      <c r="N37" s="434">
        <v>0</v>
      </c>
      <c r="O37" s="432">
        <v>0</v>
      </c>
      <c r="P37" s="436">
        <v>0</v>
      </c>
      <c r="Q37" s="436">
        <v>0</v>
      </c>
      <c r="R37" s="436">
        <v>0</v>
      </c>
      <c r="S37" s="436">
        <v>0</v>
      </c>
      <c r="T37" s="479">
        <v>0</v>
      </c>
      <c r="U37" s="434">
        <v>0</v>
      </c>
      <c r="V37" s="435">
        <v>0</v>
      </c>
      <c r="W37" s="435">
        <v>0</v>
      </c>
      <c r="X37" s="432">
        <v>1</v>
      </c>
      <c r="Y37" s="434">
        <v>0</v>
      </c>
      <c r="Z37" s="432">
        <v>0</v>
      </c>
      <c r="AA37" s="436">
        <v>0</v>
      </c>
      <c r="AB37" s="436">
        <v>0</v>
      </c>
      <c r="AC37" s="479">
        <v>0</v>
      </c>
      <c r="AD37" s="434">
        <v>0</v>
      </c>
      <c r="AE37" s="432">
        <v>0</v>
      </c>
      <c r="AF37" s="434">
        <v>0</v>
      </c>
      <c r="AG37" s="432">
        <v>0</v>
      </c>
      <c r="AH37" s="434">
        <v>0</v>
      </c>
      <c r="AI37" s="428">
        <f t="shared" si="0"/>
        <v>0</v>
      </c>
      <c r="AJ37" s="437">
        <v>0</v>
      </c>
    </row>
    <row r="38" spans="1:36">
      <c r="A38" s="36">
        <v>40234</v>
      </c>
      <c r="B38" s="37">
        <v>0.3034722222222222</v>
      </c>
      <c r="C38" s="38">
        <v>40234</v>
      </c>
      <c r="D38" s="37">
        <v>0.73958333333333337</v>
      </c>
      <c r="E38" s="78">
        <v>10.466666666666667</v>
      </c>
      <c r="F38" s="79">
        <v>0</v>
      </c>
      <c r="G38" s="432">
        <v>0</v>
      </c>
      <c r="H38" s="433">
        <v>0</v>
      </c>
      <c r="I38" s="469">
        <v>0</v>
      </c>
      <c r="J38" s="434">
        <v>0</v>
      </c>
      <c r="K38" s="432">
        <v>0</v>
      </c>
      <c r="L38" s="436">
        <v>0</v>
      </c>
      <c r="M38" s="436">
        <v>0</v>
      </c>
      <c r="N38" s="434">
        <v>0</v>
      </c>
      <c r="O38" s="432">
        <v>0</v>
      </c>
      <c r="P38" s="436">
        <v>0</v>
      </c>
      <c r="Q38" s="436">
        <v>0</v>
      </c>
      <c r="R38" s="436">
        <v>0</v>
      </c>
      <c r="S38" s="436">
        <v>0</v>
      </c>
      <c r="T38" s="479">
        <v>0</v>
      </c>
      <c r="U38" s="434">
        <v>0</v>
      </c>
      <c r="V38" s="435">
        <v>0</v>
      </c>
      <c r="W38" s="435">
        <v>0</v>
      </c>
      <c r="X38" s="432">
        <v>0</v>
      </c>
      <c r="Y38" s="434">
        <v>0</v>
      </c>
      <c r="Z38" s="432">
        <v>0</v>
      </c>
      <c r="AA38" s="436">
        <v>0</v>
      </c>
      <c r="AB38" s="436">
        <v>0</v>
      </c>
      <c r="AC38" s="479">
        <v>0</v>
      </c>
      <c r="AD38" s="434">
        <v>0</v>
      </c>
      <c r="AE38" s="432">
        <v>0</v>
      </c>
      <c r="AF38" s="434">
        <v>0</v>
      </c>
      <c r="AG38" s="432">
        <v>0</v>
      </c>
      <c r="AH38" s="434">
        <v>0</v>
      </c>
      <c r="AI38" s="428">
        <f t="shared" si="0"/>
        <v>0</v>
      </c>
      <c r="AJ38" s="437">
        <v>0</v>
      </c>
    </row>
    <row r="39" spans="1:36">
      <c r="A39" s="36">
        <v>40234</v>
      </c>
      <c r="B39" s="37">
        <v>0.73958333333333337</v>
      </c>
      <c r="C39" s="38">
        <v>40235</v>
      </c>
      <c r="D39" s="37">
        <v>0.31597222222222221</v>
      </c>
      <c r="E39" s="78">
        <v>13.833333333333334</v>
      </c>
      <c r="F39" s="79">
        <v>0</v>
      </c>
      <c r="G39" s="432">
        <v>0</v>
      </c>
      <c r="H39" s="433">
        <v>0</v>
      </c>
      <c r="I39" s="469">
        <v>0</v>
      </c>
      <c r="J39" s="434">
        <v>0</v>
      </c>
      <c r="K39" s="432">
        <v>0</v>
      </c>
      <c r="L39" s="436">
        <v>0</v>
      </c>
      <c r="M39" s="436">
        <v>0</v>
      </c>
      <c r="N39" s="434">
        <v>0</v>
      </c>
      <c r="O39" s="432">
        <v>0</v>
      </c>
      <c r="P39" s="436">
        <v>0</v>
      </c>
      <c r="Q39" s="436">
        <v>0</v>
      </c>
      <c r="R39" s="436">
        <v>0</v>
      </c>
      <c r="S39" s="436">
        <v>0</v>
      </c>
      <c r="T39" s="479">
        <v>0</v>
      </c>
      <c r="U39" s="434">
        <v>0</v>
      </c>
      <c r="V39" s="435">
        <v>0</v>
      </c>
      <c r="W39" s="435">
        <v>0</v>
      </c>
      <c r="X39" s="432">
        <v>1</v>
      </c>
      <c r="Y39" s="434">
        <v>0</v>
      </c>
      <c r="Z39" s="432">
        <v>0</v>
      </c>
      <c r="AA39" s="436">
        <v>0</v>
      </c>
      <c r="AB39" s="436">
        <v>0</v>
      </c>
      <c r="AC39" s="479">
        <v>0</v>
      </c>
      <c r="AD39" s="434">
        <v>0</v>
      </c>
      <c r="AE39" s="432">
        <v>0</v>
      </c>
      <c r="AF39" s="434">
        <v>0</v>
      </c>
      <c r="AG39" s="432">
        <v>0</v>
      </c>
      <c r="AH39" s="434">
        <v>0</v>
      </c>
      <c r="AI39" s="428">
        <f t="shared" si="0"/>
        <v>0</v>
      </c>
      <c r="AJ39" s="437">
        <v>0</v>
      </c>
    </row>
    <row r="40" spans="1:36">
      <c r="A40" s="36">
        <v>40235</v>
      </c>
      <c r="B40" s="37">
        <v>0.31597222222222221</v>
      </c>
      <c r="C40" s="38">
        <v>40235</v>
      </c>
      <c r="D40" s="37">
        <v>0.72222222222222221</v>
      </c>
      <c r="E40" s="78">
        <v>9.75</v>
      </c>
      <c r="F40" s="79">
        <v>0</v>
      </c>
      <c r="G40" s="432">
        <v>0</v>
      </c>
      <c r="H40" s="433">
        <v>0</v>
      </c>
      <c r="I40" s="469">
        <v>0</v>
      </c>
      <c r="J40" s="434">
        <v>0</v>
      </c>
      <c r="K40" s="432">
        <v>0</v>
      </c>
      <c r="L40" s="436">
        <v>0</v>
      </c>
      <c r="M40" s="436">
        <v>0</v>
      </c>
      <c r="N40" s="434">
        <v>0</v>
      </c>
      <c r="O40" s="432">
        <v>0</v>
      </c>
      <c r="P40" s="436">
        <v>0</v>
      </c>
      <c r="Q40" s="436">
        <v>0</v>
      </c>
      <c r="R40" s="436">
        <v>0</v>
      </c>
      <c r="S40" s="436">
        <v>0</v>
      </c>
      <c r="T40" s="479">
        <v>0</v>
      </c>
      <c r="U40" s="434">
        <v>0</v>
      </c>
      <c r="V40" s="435">
        <v>0</v>
      </c>
      <c r="W40" s="435">
        <v>0</v>
      </c>
      <c r="X40" s="432">
        <v>0</v>
      </c>
      <c r="Y40" s="434">
        <v>0</v>
      </c>
      <c r="Z40" s="432">
        <v>0</v>
      </c>
      <c r="AA40" s="436">
        <v>0</v>
      </c>
      <c r="AB40" s="436">
        <v>0</v>
      </c>
      <c r="AC40" s="479">
        <v>0</v>
      </c>
      <c r="AD40" s="434">
        <v>0</v>
      </c>
      <c r="AE40" s="432">
        <v>0</v>
      </c>
      <c r="AF40" s="434">
        <v>0</v>
      </c>
      <c r="AG40" s="432">
        <v>0</v>
      </c>
      <c r="AH40" s="434">
        <v>0</v>
      </c>
      <c r="AI40" s="428">
        <f t="shared" si="0"/>
        <v>0</v>
      </c>
      <c r="AJ40" s="437">
        <v>0</v>
      </c>
    </row>
    <row r="41" spans="1:36">
      <c r="A41" s="36">
        <v>40235</v>
      </c>
      <c r="B41" s="37">
        <v>0.72222222222222221</v>
      </c>
      <c r="C41" s="38">
        <v>40236</v>
      </c>
      <c r="D41" s="37">
        <v>0.2986111111111111</v>
      </c>
      <c r="E41" s="78">
        <v>13.833333333333334</v>
      </c>
      <c r="F41" s="79">
        <v>0</v>
      </c>
      <c r="G41" s="432">
        <v>0</v>
      </c>
      <c r="H41" s="433">
        <v>0</v>
      </c>
      <c r="I41" s="469">
        <v>0</v>
      </c>
      <c r="J41" s="434">
        <v>0</v>
      </c>
      <c r="K41" s="432">
        <v>0</v>
      </c>
      <c r="L41" s="436">
        <v>0</v>
      </c>
      <c r="M41" s="436">
        <v>0</v>
      </c>
      <c r="N41" s="434">
        <v>0</v>
      </c>
      <c r="O41" s="432">
        <v>0</v>
      </c>
      <c r="P41" s="436">
        <v>0</v>
      </c>
      <c r="Q41" s="436">
        <v>0</v>
      </c>
      <c r="R41" s="436">
        <v>0</v>
      </c>
      <c r="S41" s="436">
        <v>0</v>
      </c>
      <c r="T41" s="479">
        <v>0</v>
      </c>
      <c r="U41" s="434">
        <v>0</v>
      </c>
      <c r="V41" s="435">
        <v>0</v>
      </c>
      <c r="W41" s="435">
        <v>0</v>
      </c>
      <c r="X41" s="432">
        <v>3</v>
      </c>
      <c r="Y41" s="434">
        <v>0</v>
      </c>
      <c r="Z41" s="432">
        <v>0</v>
      </c>
      <c r="AA41" s="436">
        <v>0</v>
      </c>
      <c r="AB41" s="436">
        <v>0</v>
      </c>
      <c r="AC41" s="479">
        <v>0</v>
      </c>
      <c r="AD41" s="434">
        <v>0</v>
      </c>
      <c r="AE41" s="432">
        <v>0</v>
      </c>
      <c r="AF41" s="434">
        <v>0</v>
      </c>
      <c r="AG41" s="432">
        <v>0</v>
      </c>
      <c r="AH41" s="434">
        <v>0</v>
      </c>
      <c r="AI41" s="428">
        <f t="shared" si="0"/>
        <v>0</v>
      </c>
      <c r="AJ41" s="437">
        <v>0</v>
      </c>
    </row>
    <row r="42" spans="1:36">
      <c r="A42" s="36">
        <v>40236</v>
      </c>
      <c r="B42" s="37">
        <v>0.2986111111111111</v>
      </c>
      <c r="C42" s="38">
        <v>40236</v>
      </c>
      <c r="D42" s="37">
        <v>0.76041666666666663</v>
      </c>
      <c r="E42" s="78">
        <v>11.083333333333334</v>
      </c>
      <c r="F42" s="79">
        <v>0</v>
      </c>
      <c r="G42" s="432">
        <v>0</v>
      </c>
      <c r="H42" s="433">
        <v>0</v>
      </c>
      <c r="I42" s="469">
        <v>0</v>
      </c>
      <c r="J42" s="434">
        <v>0</v>
      </c>
      <c r="K42" s="432">
        <v>0</v>
      </c>
      <c r="L42" s="436">
        <v>0</v>
      </c>
      <c r="M42" s="436">
        <v>0</v>
      </c>
      <c r="N42" s="434">
        <v>0</v>
      </c>
      <c r="O42" s="432">
        <v>0</v>
      </c>
      <c r="P42" s="436">
        <v>0</v>
      </c>
      <c r="Q42" s="436">
        <v>0</v>
      </c>
      <c r="R42" s="436">
        <v>0</v>
      </c>
      <c r="S42" s="436">
        <v>0</v>
      </c>
      <c r="T42" s="479">
        <v>0</v>
      </c>
      <c r="U42" s="434">
        <v>0</v>
      </c>
      <c r="V42" s="435">
        <v>0</v>
      </c>
      <c r="W42" s="435">
        <v>0</v>
      </c>
      <c r="X42" s="432">
        <v>0</v>
      </c>
      <c r="Y42" s="434">
        <v>0</v>
      </c>
      <c r="Z42" s="432">
        <v>0</v>
      </c>
      <c r="AA42" s="436">
        <v>0</v>
      </c>
      <c r="AB42" s="436">
        <v>0</v>
      </c>
      <c r="AC42" s="479">
        <v>0</v>
      </c>
      <c r="AD42" s="434">
        <v>0</v>
      </c>
      <c r="AE42" s="432">
        <v>0</v>
      </c>
      <c r="AF42" s="434">
        <v>0</v>
      </c>
      <c r="AG42" s="432">
        <v>0</v>
      </c>
      <c r="AH42" s="434">
        <v>0</v>
      </c>
      <c r="AI42" s="428">
        <f t="shared" si="0"/>
        <v>0</v>
      </c>
      <c r="AJ42" s="437">
        <v>0</v>
      </c>
    </row>
    <row r="43" spans="1:36">
      <c r="A43" s="36">
        <v>40236</v>
      </c>
      <c r="B43" s="37">
        <v>0.76041666666666663</v>
      </c>
      <c r="C43" s="38">
        <v>40237</v>
      </c>
      <c r="D43" s="37">
        <v>0.3263888888888889</v>
      </c>
      <c r="E43" s="78">
        <v>13.583333333333334</v>
      </c>
      <c r="F43" s="79">
        <v>0</v>
      </c>
      <c r="G43" s="432">
        <v>1</v>
      </c>
      <c r="H43" s="433">
        <v>0</v>
      </c>
      <c r="I43" s="469">
        <v>0</v>
      </c>
      <c r="J43" s="438">
        <v>1</v>
      </c>
      <c r="K43" s="432">
        <v>0</v>
      </c>
      <c r="L43" s="436">
        <v>0</v>
      </c>
      <c r="M43" s="436">
        <v>0</v>
      </c>
      <c r="N43" s="434">
        <v>0</v>
      </c>
      <c r="O43" s="432">
        <v>0</v>
      </c>
      <c r="P43" s="436">
        <v>0</v>
      </c>
      <c r="Q43" s="436">
        <v>0</v>
      </c>
      <c r="R43" s="436">
        <v>0</v>
      </c>
      <c r="S43" s="436">
        <v>0</v>
      </c>
      <c r="T43" s="479">
        <v>0</v>
      </c>
      <c r="U43" s="434">
        <v>0</v>
      </c>
      <c r="V43" s="435">
        <v>0</v>
      </c>
      <c r="W43" s="435">
        <v>0</v>
      </c>
      <c r="X43" s="432">
        <v>1</v>
      </c>
      <c r="Y43" s="434">
        <v>0</v>
      </c>
      <c r="Z43" s="432">
        <v>0</v>
      </c>
      <c r="AA43" s="436">
        <v>0</v>
      </c>
      <c r="AB43" s="436">
        <v>0</v>
      </c>
      <c r="AC43" s="479">
        <v>0</v>
      </c>
      <c r="AD43" s="434">
        <v>0</v>
      </c>
      <c r="AE43" s="432">
        <v>0</v>
      </c>
      <c r="AF43" s="434">
        <v>0</v>
      </c>
      <c r="AG43" s="432">
        <v>0</v>
      </c>
      <c r="AH43" s="434">
        <v>0</v>
      </c>
      <c r="AI43" s="428">
        <f t="shared" si="0"/>
        <v>0</v>
      </c>
      <c r="AJ43" s="437">
        <v>0</v>
      </c>
    </row>
    <row r="44" spans="1:36">
      <c r="A44" s="36">
        <v>40237</v>
      </c>
      <c r="B44" s="37">
        <v>0.3263888888888889</v>
      </c>
      <c r="C44" s="38">
        <v>40237</v>
      </c>
      <c r="D44" s="37">
        <v>0.72916666666666663</v>
      </c>
      <c r="E44" s="78">
        <v>9.6666666666666661</v>
      </c>
      <c r="F44" s="79">
        <v>0</v>
      </c>
      <c r="G44" s="432">
        <v>0</v>
      </c>
      <c r="H44" s="433">
        <v>0</v>
      </c>
      <c r="I44" s="469">
        <v>0</v>
      </c>
      <c r="J44" s="434">
        <v>0</v>
      </c>
      <c r="K44" s="432">
        <v>0</v>
      </c>
      <c r="L44" s="436">
        <v>0</v>
      </c>
      <c r="M44" s="436">
        <v>0</v>
      </c>
      <c r="N44" s="434">
        <v>0</v>
      </c>
      <c r="O44" s="432">
        <v>0</v>
      </c>
      <c r="P44" s="436">
        <v>0</v>
      </c>
      <c r="Q44" s="436">
        <v>0</v>
      </c>
      <c r="R44" s="436">
        <v>0</v>
      </c>
      <c r="S44" s="436">
        <v>0</v>
      </c>
      <c r="T44" s="479">
        <v>0</v>
      </c>
      <c r="U44" s="434">
        <v>0</v>
      </c>
      <c r="V44" s="435">
        <v>0</v>
      </c>
      <c r="W44" s="435">
        <v>0</v>
      </c>
      <c r="X44" s="432">
        <v>0</v>
      </c>
      <c r="Y44" s="434">
        <v>0</v>
      </c>
      <c r="Z44" s="432">
        <v>0</v>
      </c>
      <c r="AA44" s="436">
        <v>0</v>
      </c>
      <c r="AB44" s="436">
        <v>0</v>
      </c>
      <c r="AC44" s="479">
        <v>0</v>
      </c>
      <c r="AD44" s="434">
        <v>0</v>
      </c>
      <c r="AE44" s="432">
        <v>0</v>
      </c>
      <c r="AF44" s="434">
        <v>0</v>
      </c>
      <c r="AG44" s="432">
        <v>0</v>
      </c>
      <c r="AH44" s="434">
        <v>0</v>
      </c>
      <c r="AI44" s="428">
        <f t="shared" si="0"/>
        <v>0</v>
      </c>
      <c r="AJ44" s="437">
        <v>0</v>
      </c>
    </row>
    <row r="45" spans="1:36">
      <c r="A45" s="36">
        <v>40237</v>
      </c>
      <c r="B45" s="37">
        <v>0.72916666666666663</v>
      </c>
      <c r="C45" s="38">
        <v>40238</v>
      </c>
      <c r="D45" s="37">
        <v>0.34027777777777773</v>
      </c>
      <c r="E45" s="78">
        <v>14.666666666666666</v>
      </c>
      <c r="F45" s="79">
        <v>0</v>
      </c>
      <c r="G45" s="432">
        <v>0</v>
      </c>
      <c r="H45" s="433">
        <v>0</v>
      </c>
      <c r="I45" s="469">
        <v>0</v>
      </c>
      <c r="J45" s="434">
        <v>0</v>
      </c>
      <c r="K45" s="432">
        <v>0</v>
      </c>
      <c r="L45" s="436">
        <v>0</v>
      </c>
      <c r="M45" s="436">
        <v>0</v>
      </c>
      <c r="N45" s="434">
        <v>0</v>
      </c>
      <c r="O45" s="432">
        <v>0</v>
      </c>
      <c r="P45" s="436">
        <v>0</v>
      </c>
      <c r="Q45" s="436">
        <v>0</v>
      </c>
      <c r="R45" s="436">
        <v>0</v>
      </c>
      <c r="S45" s="436">
        <v>0</v>
      </c>
      <c r="T45" s="479">
        <v>0</v>
      </c>
      <c r="U45" s="434">
        <v>0</v>
      </c>
      <c r="V45" s="435">
        <v>0</v>
      </c>
      <c r="W45" s="435">
        <v>0</v>
      </c>
      <c r="X45" s="432">
        <v>5</v>
      </c>
      <c r="Y45" s="434">
        <v>0</v>
      </c>
      <c r="Z45" s="432">
        <v>0</v>
      </c>
      <c r="AA45" s="436">
        <v>0</v>
      </c>
      <c r="AB45" s="436">
        <v>0</v>
      </c>
      <c r="AC45" s="479">
        <v>0</v>
      </c>
      <c r="AD45" s="434">
        <v>0</v>
      </c>
      <c r="AE45" s="432">
        <v>0</v>
      </c>
      <c r="AF45" s="434">
        <v>0</v>
      </c>
      <c r="AG45" s="432">
        <v>1</v>
      </c>
      <c r="AH45" s="438">
        <v>1</v>
      </c>
      <c r="AI45" s="428">
        <f t="shared" si="0"/>
        <v>0</v>
      </c>
      <c r="AJ45" s="437">
        <v>0</v>
      </c>
    </row>
    <row r="46" spans="1:36">
      <c r="A46" s="36">
        <v>40238</v>
      </c>
      <c r="B46" s="37">
        <v>0.34027777777777773</v>
      </c>
      <c r="C46" s="38">
        <v>40238</v>
      </c>
      <c r="D46" s="37">
        <v>0.75347222222222221</v>
      </c>
      <c r="E46" s="78">
        <v>9.9166666666666661</v>
      </c>
      <c r="F46" s="79">
        <v>0</v>
      </c>
      <c r="G46" s="432">
        <v>0</v>
      </c>
      <c r="H46" s="433">
        <v>0</v>
      </c>
      <c r="I46" s="469">
        <v>0</v>
      </c>
      <c r="J46" s="434">
        <v>0</v>
      </c>
      <c r="K46" s="432">
        <v>0</v>
      </c>
      <c r="L46" s="436">
        <v>0</v>
      </c>
      <c r="M46" s="436">
        <v>0</v>
      </c>
      <c r="N46" s="434">
        <v>0</v>
      </c>
      <c r="O46" s="432">
        <v>0</v>
      </c>
      <c r="P46" s="436">
        <v>0</v>
      </c>
      <c r="Q46" s="436">
        <v>0</v>
      </c>
      <c r="R46" s="436">
        <v>0</v>
      </c>
      <c r="S46" s="436">
        <v>0</v>
      </c>
      <c r="T46" s="479">
        <v>0</v>
      </c>
      <c r="U46" s="434">
        <v>0</v>
      </c>
      <c r="V46" s="435">
        <v>0</v>
      </c>
      <c r="W46" s="435">
        <v>0</v>
      </c>
      <c r="X46" s="432">
        <v>1</v>
      </c>
      <c r="Y46" s="434">
        <v>0</v>
      </c>
      <c r="Z46" s="432">
        <v>0</v>
      </c>
      <c r="AA46" s="436">
        <v>0</v>
      </c>
      <c r="AB46" s="436">
        <v>0</v>
      </c>
      <c r="AC46" s="479">
        <v>0</v>
      </c>
      <c r="AD46" s="434">
        <v>0</v>
      </c>
      <c r="AE46" s="432">
        <v>0</v>
      </c>
      <c r="AF46" s="434">
        <v>0</v>
      </c>
      <c r="AG46" s="432">
        <v>0</v>
      </c>
      <c r="AH46" s="434">
        <v>0</v>
      </c>
      <c r="AI46" s="428">
        <f t="shared" si="0"/>
        <v>0</v>
      </c>
      <c r="AJ46" s="437">
        <v>0</v>
      </c>
    </row>
    <row r="47" spans="1:36">
      <c r="A47" s="36">
        <v>40238</v>
      </c>
      <c r="B47" s="37">
        <v>0.75347222222222221</v>
      </c>
      <c r="C47" s="38">
        <v>40239</v>
      </c>
      <c r="D47" s="37">
        <v>0.28819444444444448</v>
      </c>
      <c r="E47" s="78">
        <v>12.833333333333334</v>
      </c>
      <c r="F47" s="79">
        <v>0</v>
      </c>
      <c r="G47" s="432">
        <v>0</v>
      </c>
      <c r="H47" s="433">
        <v>0</v>
      </c>
      <c r="I47" s="469">
        <v>0</v>
      </c>
      <c r="J47" s="434">
        <v>0</v>
      </c>
      <c r="K47" s="432">
        <v>0</v>
      </c>
      <c r="L47" s="436">
        <v>0</v>
      </c>
      <c r="M47" s="436">
        <v>0</v>
      </c>
      <c r="N47" s="434">
        <v>0</v>
      </c>
      <c r="O47" s="432">
        <v>0</v>
      </c>
      <c r="P47" s="436">
        <v>0</v>
      </c>
      <c r="Q47" s="436">
        <v>0</v>
      </c>
      <c r="R47" s="436">
        <v>0</v>
      </c>
      <c r="S47" s="436">
        <v>0</v>
      </c>
      <c r="T47" s="479">
        <v>0</v>
      </c>
      <c r="U47" s="434">
        <v>0</v>
      </c>
      <c r="V47" s="435">
        <v>0</v>
      </c>
      <c r="W47" s="435">
        <v>0</v>
      </c>
      <c r="X47" s="432">
        <v>4</v>
      </c>
      <c r="Y47" s="434">
        <v>0</v>
      </c>
      <c r="Z47" s="432">
        <v>0</v>
      </c>
      <c r="AA47" s="436">
        <v>0</v>
      </c>
      <c r="AB47" s="436">
        <v>0</v>
      </c>
      <c r="AC47" s="479">
        <v>0</v>
      </c>
      <c r="AD47" s="434">
        <v>0</v>
      </c>
      <c r="AE47" s="432">
        <v>0</v>
      </c>
      <c r="AF47" s="434">
        <v>0</v>
      </c>
      <c r="AG47" s="432">
        <v>0</v>
      </c>
      <c r="AH47" s="434">
        <v>0</v>
      </c>
      <c r="AI47" s="428">
        <f t="shared" si="0"/>
        <v>0</v>
      </c>
      <c r="AJ47" s="437">
        <v>0</v>
      </c>
    </row>
    <row r="48" spans="1:36">
      <c r="A48" s="36">
        <v>40239</v>
      </c>
      <c r="B48" s="37">
        <v>0.28819444444444448</v>
      </c>
      <c r="C48" s="38">
        <v>40239</v>
      </c>
      <c r="D48" s="37">
        <v>0.71527777777777779</v>
      </c>
      <c r="E48" s="78">
        <v>10.25</v>
      </c>
      <c r="F48" s="79">
        <v>0</v>
      </c>
      <c r="G48" s="432">
        <v>0</v>
      </c>
      <c r="H48" s="433">
        <v>0</v>
      </c>
      <c r="I48" s="469">
        <v>0</v>
      </c>
      <c r="J48" s="434">
        <v>0</v>
      </c>
      <c r="K48" s="432">
        <v>0</v>
      </c>
      <c r="L48" s="436">
        <v>0</v>
      </c>
      <c r="M48" s="436">
        <v>0</v>
      </c>
      <c r="N48" s="434">
        <v>0</v>
      </c>
      <c r="O48" s="432">
        <v>0</v>
      </c>
      <c r="P48" s="436">
        <v>0</v>
      </c>
      <c r="Q48" s="436">
        <v>0</v>
      </c>
      <c r="R48" s="436">
        <v>0</v>
      </c>
      <c r="S48" s="436">
        <v>0</v>
      </c>
      <c r="T48" s="479">
        <v>0</v>
      </c>
      <c r="U48" s="434">
        <v>0</v>
      </c>
      <c r="V48" s="435">
        <v>0</v>
      </c>
      <c r="W48" s="435">
        <v>0</v>
      </c>
      <c r="X48" s="432">
        <v>0</v>
      </c>
      <c r="Y48" s="434">
        <v>0</v>
      </c>
      <c r="Z48" s="432">
        <v>0</v>
      </c>
      <c r="AA48" s="436">
        <v>0</v>
      </c>
      <c r="AB48" s="436">
        <v>0</v>
      </c>
      <c r="AC48" s="479">
        <v>0</v>
      </c>
      <c r="AD48" s="434">
        <v>0</v>
      </c>
      <c r="AE48" s="432">
        <v>0</v>
      </c>
      <c r="AF48" s="434">
        <v>0</v>
      </c>
      <c r="AG48" s="432">
        <v>0</v>
      </c>
      <c r="AH48" s="434">
        <v>0</v>
      </c>
      <c r="AI48" s="428">
        <f t="shared" si="0"/>
        <v>0</v>
      </c>
      <c r="AJ48" s="437">
        <v>0</v>
      </c>
    </row>
    <row r="49" spans="1:36">
      <c r="A49" s="36">
        <v>40239</v>
      </c>
      <c r="B49" s="37">
        <v>0.71527777777777779</v>
      </c>
      <c r="C49" s="38">
        <v>40240</v>
      </c>
      <c r="D49" s="37">
        <v>0.3125</v>
      </c>
      <c r="E49" s="78">
        <v>14.333333333333334</v>
      </c>
      <c r="F49" s="79">
        <v>0</v>
      </c>
      <c r="G49" s="432">
        <v>0</v>
      </c>
      <c r="H49" s="433">
        <v>0</v>
      </c>
      <c r="I49" s="469">
        <v>0</v>
      </c>
      <c r="J49" s="434">
        <v>0</v>
      </c>
      <c r="K49" s="432">
        <v>0</v>
      </c>
      <c r="L49" s="436">
        <v>0</v>
      </c>
      <c r="M49" s="436">
        <v>0</v>
      </c>
      <c r="N49" s="434">
        <v>0</v>
      </c>
      <c r="O49" s="432">
        <v>0</v>
      </c>
      <c r="P49" s="436">
        <v>0</v>
      </c>
      <c r="Q49" s="436">
        <v>0</v>
      </c>
      <c r="R49" s="436">
        <v>0</v>
      </c>
      <c r="S49" s="436">
        <v>0</v>
      </c>
      <c r="T49" s="479">
        <v>0</v>
      </c>
      <c r="U49" s="434">
        <v>0</v>
      </c>
      <c r="V49" s="435">
        <v>0</v>
      </c>
      <c r="W49" s="435">
        <v>0</v>
      </c>
      <c r="X49" s="432">
        <v>0</v>
      </c>
      <c r="Y49" s="434">
        <v>0</v>
      </c>
      <c r="Z49" s="432">
        <v>0</v>
      </c>
      <c r="AA49" s="436">
        <v>0</v>
      </c>
      <c r="AB49" s="436">
        <v>0</v>
      </c>
      <c r="AC49" s="479">
        <v>0</v>
      </c>
      <c r="AD49" s="434">
        <v>0</v>
      </c>
      <c r="AE49" s="432">
        <v>0</v>
      </c>
      <c r="AF49" s="434">
        <v>0</v>
      </c>
      <c r="AG49" s="432">
        <v>1</v>
      </c>
      <c r="AH49" s="438">
        <v>1</v>
      </c>
      <c r="AI49" s="428">
        <f t="shared" si="0"/>
        <v>0</v>
      </c>
      <c r="AJ49" s="437">
        <v>0</v>
      </c>
    </row>
    <row r="50" spans="1:36">
      <c r="A50" s="36">
        <v>40240</v>
      </c>
      <c r="B50" s="37">
        <v>0.3125</v>
      </c>
      <c r="C50" s="38">
        <v>40240</v>
      </c>
      <c r="D50" s="37">
        <v>0.74305555555555547</v>
      </c>
      <c r="E50" s="78">
        <v>10.333333333333334</v>
      </c>
      <c r="F50" s="79">
        <v>0</v>
      </c>
      <c r="G50" s="432">
        <v>0</v>
      </c>
      <c r="H50" s="433">
        <v>0</v>
      </c>
      <c r="I50" s="469">
        <v>0</v>
      </c>
      <c r="J50" s="434">
        <v>0</v>
      </c>
      <c r="K50" s="432">
        <v>0</v>
      </c>
      <c r="L50" s="436">
        <v>0</v>
      </c>
      <c r="M50" s="436">
        <v>0</v>
      </c>
      <c r="N50" s="434">
        <v>0</v>
      </c>
      <c r="O50" s="432">
        <v>0</v>
      </c>
      <c r="P50" s="436">
        <v>0</v>
      </c>
      <c r="Q50" s="436">
        <v>0</v>
      </c>
      <c r="R50" s="436">
        <v>0</v>
      </c>
      <c r="S50" s="436">
        <v>0</v>
      </c>
      <c r="T50" s="479">
        <v>0</v>
      </c>
      <c r="U50" s="434">
        <v>0</v>
      </c>
      <c r="V50" s="435">
        <v>0</v>
      </c>
      <c r="W50" s="435">
        <v>0</v>
      </c>
      <c r="X50" s="432">
        <v>0</v>
      </c>
      <c r="Y50" s="434">
        <v>0</v>
      </c>
      <c r="Z50" s="432">
        <v>0</v>
      </c>
      <c r="AA50" s="436">
        <v>0</v>
      </c>
      <c r="AB50" s="436">
        <v>0</v>
      </c>
      <c r="AC50" s="479">
        <v>0</v>
      </c>
      <c r="AD50" s="434">
        <v>0</v>
      </c>
      <c r="AE50" s="432">
        <v>0</v>
      </c>
      <c r="AF50" s="434">
        <v>0</v>
      </c>
      <c r="AG50" s="432">
        <v>0</v>
      </c>
      <c r="AH50" s="434">
        <v>0</v>
      </c>
      <c r="AI50" s="428">
        <f t="shared" si="0"/>
        <v>0</v>
      </c>
      <c r="AJ50" s="437">
        <v>0</v>
      </c>
    </row>
    <row r="51" spans="1:36">
      <c r="A51" s="36">
        <v>40240</v>
      </c>
      <c r="B51" s="37">
        <v>0.74305555555555547</v>
      </c>
      <c r="C51" s="38">
        <v>40241</v>
      </c>
      <c r="D51" s="37">
        <v>0.30416666666666664</v>
      </c>
      <c r="E51" s="78">
        <v>13.466666666666667</v>
      </c>
      <c r="F51" s="79">
        <v>0</v>
      </c>
      <c r="G51" s="432">
        <v>1</v>
      </c>
      <c r="H51" s="433">
        <v>0</v>
      </c>
      <c r="I51" s="469">
        <v>0</v>
      </c>
      <c r="J51" s="438">
        <v>1</v>
      </c>
      <c r="K51" s="432">
        <v>0</v>
      </c>
      <c r="L51" s="436">
        <v>0</v>
      </c>
      <c r="M51" s="436">
        <v>0</v>
      </c>
      <c r="N51" s="434">
        <v>0</v>
      </c>
      <c r="O51" s="432">
        <v>0</v>
      </c>
      <c r="P51" s="436">
        <v>0</v>
      </c>
      <c r="Q51" s="436">
        <v>0</v>
      </c>
      <c r="R51" s="436">
        <v>0</v>
      </c>
      <c r="S51" s="436">
        <v>0</v>
      </c>
      <c r="T51" s="479">
        <v>0</v>
      </c>
      <c r="U51" s="434">
        <v>0</v>
      </c>
      <c r="V51" s="435">
        <v>0</v>
      </c>
      <c r="W51" s="435">
        <v>0</v>
      </c>
      <c r="X51" s="432">
        <v>3</v>
      </c>
      <c r="Y51" s="434">
        <v>0</v>
      </c>
      <c r="Z51" s="432">
        <v>0</v>
      </c>
      <c r="AA51" s="436">
        <v>0</v>
      </c>
      <c r="AB51" s="436">
        <v>0</v>
      </c>
      <c r="AC51" s="479">
        <v>0</v>
      </c>
      <c r="AD51" s="434">
        <v>0</v>
      </c>
      <c r="AE51" s="432">
        <v>0</v>
      </c>
      <c r="AF51" s="434">
        <v>0</v>
      </c>
      <c r="AG51" s="432">
        <v>1</v>
      </c>
      <c r="AH51" s="438">
        <v>1</v>
      </c>
      <c r="AI51" s="428">
        <f t="shared" si="0"/>
        <v>0</v>
      </c>
      <c r="AJ51" s="437">
        <v>0</v>
      </c>
    </row>
    <row r="52" spans="1:36">
      <c r="A52" s="36">
        <v>40241</v>
      </c>
      <c r="B52" s="37">
        <v>0.30416666666666664</v>
      </c>
      <c r="C52" s="38">
        <v>40241</v>
      </c>
      <c r="D52" s="37">
        <v>0.75694444444444453</v>
      </c>
      <c r="E52" s="78">
        <v>10.866666666666667</v>
      </c>
      <c r="F52" s="79">
        <v>0</v>
      </c>
      <c r="G52" s="432">
        <v>0</v>
      </c>
      <c r="H52" s="433">
        <v>0</v>
      </c>
      <c r="I52" s="469">
        <v>0</v>
      </c>
      <c r="J52" s="434">
        <v>0</v>
      </c>
      <c r="K52" s="432">
        <v>0</v>
      </c>
      <c r="L52" s="436">
        <v>0</v>
      </c>
      <c r="M52" s="436">
        <v>0</v>
      </c>
      <c r="N52" s="434">
        <v>0</v>
      </c>
      <c r="O52" s="432">
        <v>0</v>
      </c>
      <c r="P52" s="436">
        <v>0</v>
      </c>
      <c r="Q52" s="436">
        <v>0</v>
      </c>
      <c r="R52" s="436">
        <v>0</v>
      </c>
      <c r="S52" s="436">
        <v>0</v>
      </c>
      <c r="T52" s="479">
        <v>0</v>
      </c>
      <c r="U52" s="434">
        <v>0</v>
      </c>
      <c r="V52" s="435">
        <v>0</v>
      </c>
      <c r="W52" s="435">
        <v>0</v>
      </c>
      <c r="X52" s="432">
        <v>0</v>
      </c>
      <c r="Y52" s="434">
        <v>0</v>
      </c>
      <c r="Z52" s="432">
        <v>0</v>
      </c>
      <c r="AA52" s="436">
        <v>0</v>
      </c>
      <c r="AB52" s="436">
        <v>0</v>
      </c>
      <c r="AC52" s="479">
        <v>0</v>
      </c>
      <c r="AD52" s="434">
        <v>0</v>
      </c>
      <c r="AE52" s="432">
        <v>0</v>
      </c>
      <c r="AF52" s="434">
        <v>0</v>
      </c>
      <c r="AG52" s="432">
        <v>0</v>
      </c>
      <c r="AH52" s="434">
        <v>0</v>
      </c>
      <c r="AI52" s="428">
        <f t="shared" si="0"/>
        <v>0</v>
      </c>
      <c r="AJ52" s="437">
        <v>0</v>
      </c>
    </row>
    <row r="53" spans="1:36">
      <c r="A53" s="36">
        <v>40241</v>
      </c>
      <c r="B53" s="37">
        <v>0.75694444444444453</v>
      </c>
      <c r="C53" s="38">
        <v>40242</v>
      </c>
      <c r="D53" s="37">
        <v>0.30555555555555552</v>
      </c>
      <c r="E53" s="78">
        <v>13.166666666666666</v>
      </c>
      <c r="F53" s="79">
        <v>0</v>
      </c>
      <c r="G53" s="432">
        <v>0</v>
      </c>
      <c r="H53" s="433">
        <v>0</v>
      </c>
      <c r="I53" s="469">
        <v>0</v>
      </c>
      <c r="J53" s="434">
        <v>0</v>
      </c>
      <c r="K53" s="432">
        <v>0</v>
      </c>
      <c r="L53" s="436">
        <v>0</v>
      </c>
      <c r="M53" s="436">
        <v>0</v>
      </c>
      <c r="N53" s="434">
        <v>0</v>
      </c>
      <c r="O53" s="432">
        <v>0</v>
      </c>
      <c r="P53" s="436">
        <v>0</v>
      </c>
      <c r="Q53" s="436">
        <v>0</v>
      </c>
      <c r="R53" s="436">
        <v>0</v>
      </c>
      <c r="S53" s="436">
        <v>0</v>
      </c>
      <c r="T53" s="479">
        <v>0</v>
      </c>
      <c r="U53" s="434">
        <v>0</v>
      </c>
      <c r="V53" s="435">
        <v>0</v>
      </c>
      <c r="W53" s="435">
        <v>0</v>
      </c>
      <c r="X53" s="432">
        <v>2</v>
      </c>
      <c r="Y53" s="434">
        <v>0</v>
      </c>
      <c r="Z53" s="432">
        <v>0</v>
      </c>
      <c r="AA53" s="436">
        <v>0</v>
      </c>
      <c r="AB53" s="436">
        <v>0</v>
      </c>
      <c r="AC53" s="479">
        <v>0</v>
      </c>
      <c r="AD53" s="434">
        <v>0</v>
      </c>
      <c r="AE53" s="432">
        <v>0</v>
      </c>
      <c r="AF53" s="434">
        <v>0</v>
      </c>
      <c r="AG53" s="432">
        <v>0</v>
      </c>
      <c r="AH53" s="434">
        <v>0</v>
      </c>
      <c r="AI53" s="428">
        <f t="shared" si="0"/>
        <v>0</v>
      </c>
      <c r="AJ53" s="437">
        <v>0</v>
      </c>
    </row>
    <row r="54" spans="1:36">
      <c r="A54" s="36">
        <v>40242</v>
      </c>
      <c r="B54" s="37">
        <v>0.30555555555555552</v>
      </c>
      <c r="C54" s="38">
        <v>40242</v>
      </c>
      <c r="D54" s="37">
        <v>0.75694444444444453</v>
      </c>
      <c r="E54" s="78">
        <v>10.833333333333334</v>
      </c>
      <c r="F54" s="79">
        <v>0</v>
      </c>
      <c r="G54" s="432">
        <v>0</v>
      </c>
      <c r="H54" s="433">
        <v>0</v>
      </c>
      <c r="I54" s="469">
        <v>0</v>
      </c>
      <c r="J54" s="434">
        <v>0</v>
      </c>
      <c r="K54" s="432">
        <v>0</v>
      </c>
      <c r="L54" s="436">
        <v>0</v>
      </c>
      <c r="M54" s="436">
        <v>0</v>
      </c>
      <c r="N54" s="434">
        <v>0</v>
      </c>
      <c r="O54" s="432">
        <v>0</v>
      </c>
      <c r="P54" s="436">
        <v>0</v>
      </c>
      <c r="Q54" s="436">
        <v>0</v>
      </c>
      <c r="R54" s="436">
        <v>0</v>
      </c>
      <c r="S54" s="436">
        <v>0</v>
      </c>
      <c r="T54" s="479">
        <v>0</v>
      </c>
      <c r="U54" s="434">
        <v>0</v>
      </c>
      <c r="V54" s="435">
        <v>0</v>
      </c>
      <c r="W54" s="435">
        <v>0</v>
      </c>
      <c r="X54" s="432">
        <v>0</v>
      </c>
      <c r="Y54" s="434">
        <v>0</v>
      </c>
      <c r="Z54" s="432">
        <v>0</v>
      </c>
      <c r="AA54" s="436">
        <v>0</v>
      </c>
      <c r="AB54" s="436">
        <v>0</v>
      </c>
      <c r="AC54" s="479">
        <v>0</v>
      </c>
      <c r="AD54" s="434">
        <v>0</v>
      </c>
      <c r="AE54" s="432">
        <v>0</v>
      </c>
      <c r="AF54" s="434">
        <v>0</v>
      </c>
      <c r="AG54" s="432">
        <v>0</v>
      </c>
      <c r="AH54" s="434">
        <v>0</v>
      </c>
      <c r="AI54" s="428">
        <f t="shared" si="0"/>
        <v>0</v>
      </c>
      <c r="AJ54" s="437">
        <v>0</v>
      </c>
    </row>
    <row r="55" spans="1:36">
      <c r="A55" s="36">
        <v>40242</v>
      </c>
      <c r="B55" s="37">
        <v>0.75694444444444453</v>
      </c>
      <c r="C55" s="38">
        <v>40243</v>
      </c>
      <c r="D55" s="37">
        <v>0.3125</v>
      </c>
      <c r="E55" s="78">
        <v>13.333333333333334</v>
      </c>
      <c r="F55" s="79">
        <v>0</v>
      </c>
      <c r="G55" s="432">
        <v>0</v>
      </c>
      <c r="H55" s="433">
        <v>0</v>
      </c>
      <c r="I55" s="469">
        <v>0</v>
      </c>
      <c r="J55" s="434">
        <v>0</v>
      </c>
      <c r="K55" s="432">
        <v>0</v>
      </c>
      <c r="L55" s="436">
        <v>0</v>
      </c>
      <c r="M55" s="436">
        <v>0</v>
      </c>
      <c r="N55" s="434">
        <v>0</v>
      </c>
      <c r="O55" s="432">
        <v>0</v>
      </c>
      <c r="P55" s="436">
        <v>0</v>
      </c>
      <c r="Q55" s="436">
        <v>0</v>
      </c>
      <c r="R55" s="436">
        <v>0</v>
      </c>
      <c r="S55" s="436">
        <v>0</v>
      </c>
      <c r="T55" s="479">
        <v>0</v>
      </c>
      <c r="U55" s="434">
        <v>0</v>
      </c>
      <c r="V55" s="435">
        <v>0</v>
      </c>
      <c r="W55" s="435">
        <v>0</v>
      </c>
      <c r="X55" s="432">
        <v>2</v>
      </c>
      <c r="Y55" s="434">
        <v>0</v>
      </c>
      <c r="Z55" s="432">
        <v>0</v>
      </c>
      <c r="AA55" s="436">
        <v>0</v>
      </c>
      <c r="AB55" s="436">
        <v>0</v>
      </c>
      <c r="AC55" s="479">
        <v>0</v>
      </c>
      <c r="AD55" s="434">
        <v>0</v>
      </c>
      <c r="AE55" s="432">
        <v>0</v>
      </c>
      <c r="AF55" s="434">
        <v>0</v>
      </c>
      <c r="AG55" s="432">
        <v>0</v>
      </c>
      <c r="AH55" s="434">
        <v>0</v>
      </c>
      <c r="AI55" s="428">
        <f t="shared" si="0"/>
        <v>0</v>
      </c>
      <c r="AJ55" s="437">
        <v>0</v>
      </c>
    </row>
    <row r="56" spans="1:36">
      <c r="A56" s="36">
        <v>40243</v>
      </c>
      <c r="B56" s="37">
        <v>0.31597222222222221</v>
      </c>
      <c r="C56" s="38">
        <v>40243</v>
      </c>
      <c r="D56" s="37">
        <v>0.79166666666666663</v>
      </c>
      <c r="E56" s="78">
        <v>11.416666666666666</v>
      </c>
      <c r="F56" s="79">
        <v>8.3333333333333329E-2</v>
      </c>
      <c r="G56" s="432">
        <v>0</v>
      </c>
      <c r="H56" s="433">
        <v>0</v>
      </c>
      <c r="I56" s="469">
        <v>0</v>
      </c>
      <c r="J56" s="434">
        <v>0</v>
      </c>
      <c r="K56" s="432">
        <v>0</v>
      </c>
      <c r="L56" s="436">
        <v>0</v>
      </c>
      <c r="M56" s="436">
        <v>0</v>
      </c>
      <c r="N56" s="434">
        <v>0</v>
      </c>
      <c r="O56" s="432">
        <v>0</v>
      </c>
      <c r="P56" s="436">
        <v>0</v>
      </c>
      <c r="Q56" s="436">
        <v>0</v>
      </c>
      <c r="R56" s="436">
        <v>0</v>
      </c>
      <c r="S56" s="436">
        <v>0</v>
      </c>
      <c r="T56" s="479">
        <v>0</v>
      </c>
      <c r="U56" s="434">
        <v>0</v>
      </c>
      <c r="V56" s="435">
        <v>0</v>
      </c>
      <c r="W56" s="435">
        <v>0</v>
      </c>
      <c r="X56" s="432">
        <v>0</v>
      </c>
      <c r="Y56" s="434">
        <v>0</v>
      </c>
      <c r="Z56" s="432">
        <v>0</v>
      </c>
      <c r="AA56" s="436">
        <v>0</v>
      </c>
      <c r="AB56" s="436">
        <v>0</v>
      </c>
      <c r="AC56" s="479">
        <v>0</v>
      </c>
      <c r="AD56" s="434">
        <v>0</v>
      </c>
      <c r="AE56" s="432">
        <v>0</v>
      </c>
      <c r="AF56" s="434">
        <v>0</v>
      </c>
      <c r="AG56" s="432">
        <v>0</v>
      </c>
      <c r="AH56" s="434">
        <v>0</v>
      </c>
      <c r="AI56" s="428">
        <f t="shared" si="0"/>
        <v>0</v>
      </c>
      <c r="AJ56" s="437">
        <v>0</v>
      </c>
    </row>
    <row r="57" spans="1:36">
      <c r="A57" s="36">
        <v>40243</v>
      </c>
      <c r="B57" s="37">
        <v>0.79166666666666663</v>
      </c>
      <c r="C57" s="38">
        <v>40244</v>
      </c>
      <c r="D57" s="37">
        <v>0.35416666666666669</v>
      </c>
      <c r="E57" s="78">
        <v>13.5</v>
      </c>
      <c r="F57" s="79">
        <v>0</v>
      </c>
      <c r="G57" s="432">
        <v>2</v>
      </c>
      <c r="H57" s="433">
        <v>0</v>
      </c>
      <c r="I57" s="469">
        <v>0</v>
      </c>
      <c r="J57" s="438">
        <v>2</v>
      </c>
      <c r="K57" s="432">
        <v>0</v>
      </c>
      <c r="L57" s="436">
        <v>0</v>
      </c>
      <c r="M57" s="436">
        <v>0</v>
      </c>
      <c r="N57" s="434">
        <v>0</v>
      </c>
      <c r="O57" s="432">
        <v>0</v>
      </c>
      <c r="P57" s="436">
        <v>0</v>
      </c>
      <c r="Q57" s="436">
        <v>0</v>
      </c>
      <c r="R57" s="436">
        <v>0</v>
      </c>
      <c r="S57" s="436">
        <v>0</v>
      </c>
      <c r="T57" s="479">
        <v>0</v>
      </c>
      <c r="U57" s="434">
        <v>0</v>
      </c>
      <c r="V57" s="435">
        <v>0</v>
      </c>
      <c r="W57" s="435">
        <v>0</v>
      </c>
      <c r="X57" s="432">
        <v>3</v>
      </c>
      <c r="Y57" s="434">
        <v>0</v>
      </c>
      <c r="Z57" s="432">
        <v>0</v>
      </c>
      <c r="AA57" s="436">
        <v>0</v>
      </c>
      <c r="AB57" s="436">
        <v>0</v>
      </c>
      <c r="AC57" s="479">
        <v>0</v>
      </c>
      <c r="AD57" s="434">
        <v>0</v>
      </c>
      <c r="AE57" s="432">
        <v>0</v>
      </c>
      <c r="AF57" s="434">
        <v>0</v>
      </c>
      <c r="AG57" s="432">
        <v>0</v>
      </c>
      <c r="AH57" s="434">
        <v>0</v>
      </c>
      <c r="AI57" s="428">
        <f t="shared" si="0"/>
        <v>0</v>
      </c>
      <c r="AJ57" s="437">
        <v>0</v>
      </c>
    </row>
    <row r="58" spans="1:36">
      <c r="A58" s="36">
        <v>40244</v>
      </c>
      <c r="B58" s="37">
        <v>0.3576388888888889</v>
      </c>
      <c r="C58" s="38">
        <v>40244</v>
      </c>
      <c r="D58" s="37">
        <v>0.75694444444444453</v>
      </c>
      <c r="E58" s="78">
        <v>9.5833333333333339</v>
      </c>
      <c r="F58" s="79">
        <v>8.3333333333333329E-2</v>
      </c>
      <c r="G58" s="432">
        <v>0</v>
      </c>
      <c r="H58" s="433">
        <v>0</v>
      </c>
      <c r="I58" s="469">
        <v>0</v>
      </c>
      <c r="J58" s="434">
        <v>0</v>
      </c>
      <c r="K58" s="432">
        <v>0</v>
      </c>
      <c r="L58" s="436">
        <v>0</v>
      </c>
      <c r="M58" s="436">
        <v>0</v>
      </c>
      <c r="N58" s="434">
        <v>0</v>
      </c>
      <c r="O58" s="432">
        <v>0</v>
      </c>
      <c r="P58" s="436">
        <v>0</v>
      </c>
      <c r="Q58" s="436">
        <v>0</v>
      </c>
      <c r="R58" s="436">
        <v>0</v>
      </c>
      <c r="S58" s="436">
        <v>0</v>
      </c>
      <c r="T58" s="479">
        <v>0</v>
      </c>
      <c r="U58" s="434">
        <v>0</v>
      </c>
      <c r="V58" s="435">
        <v>0</v>
      </c>
      <c r="W58" s="435">
        <v>0</v>
      </c>
      <c r="X58" s="432">
        <v>0</v>
      </c>
      <c r="Y58" s="434">
        <v>0</v>
      </c>
      <c r="Z58" s="432">
        <v>0</v>
      </c>
      <c r="AA58" s="436">
        <v>0</v>
      </c>
      <c r="AB58" s="436">
        <v>0</v>
      </c>
      <c r="AC58" s="479">
        <v>0</v>
      </c>
      <c r="AD58" s="434">
        <v>0</v>
      </c>
      <c r="AE58" s="432">
        <v>0</v>
      </c>
      <c r="AF58" s="434">
        <v>0</v>
      </c>
      <c r="AG58" s="432">
        <v>0</v>
      </c>
      <c r="AH58" s="434">
        <v>0</v>
      </c>
      <c r="AI58" s="428">
        <f t="shared" si="0"/>
        <v>0</v>
      </c>
      <c r="AJ58" s="437">
        <v>0</v>
      </c>
    </row>
    <row r="59" spans="1:36">
      <c r="A59" s="36">
        <v>40244</v>
      </c>
      <c r="B59" s="37">
        <v>0.75694444444444453</v>
      </c>
      <c r="C59" s="38">
        <v>40245</v>
      </c>
      <c r="D59" s="37">
        <v>0.34375</v>
      </c>
      <c r="E59" s="78">
        <v>14.083333333333334</v>
      </c>
      <c r="F59" s="79">
        <v>0</v>
      </c>
      <c r="G59" s="432">
        <v>2</v>
      </c>
      <c r="H59" s="433">
        <v>0</v>
      </c>
      <c r="I59" s="469">
        <v>0</v>
      </c>
      <c r="J59" s="438">
        <v>2</v>
      </c>
      <c r="K59" s="432">
        <v>0</v>
      </c>
      <c r="L59" s="436">
        <v>0</v>
      </c>
      <c r="M59" s="436">
        <v>0</v>
      </c>
      <c r="N59" s="434">
        <v>0</v>
      </c>
      <c r="O59" s="432">
        <v>0</v>
      </c>
      <c r="P59" s="436">
        <v>0</v>
      </c>
      <c r="Q59" s="436">
        <v>0</v>
      </c>
      <c r="R59" s="436">
        <v>0</v>
      </c>
      <c r="S59" s="436">
        <v>0</v>
      </c>
      <c r="T59" s="479">
        <v>0</v>
      </c>
      <c r="U59" s="434">
        <v>0</v>
      </c>
      <c r="V59" s="435">
        <v>1</v>
      </c>
      <c r="W59" s="435">
        <v>0</v>
      </c>
      <c r="X59" s="432">
        <v>3</v>
      </c>
      <c r="Y59" s="434">
        <v>0</v>
      </c>
      <c r="Z59" s="432">
        <v>0</v>
      </c>
      <c r="AA59" s="436">
        <v>0</v>
      </c>
      <c r="AB59" s="436">
        <v>0</v>
      </c>
      <c r="AC59" s="479">
        <v>0</v>
      </c>
      <c r="AD59" s="434">
        <v>0</v>
      </c>
      <c r="AE59" s="432">
        <v>0</v>
      </c>
      <c r="AF59" s="434">
        <v>0</v>
      </c>
      <c r="AG59" s="432">
        <v>0</v>
      </c>
      <c r="AH59" s="434">
        <v>0</v>
      </c>
      <c r="AI59" s="428">
        <f t="shared" si="0"/>
        <v>0</v>
      </c>
      <c r="AJ59" s="437">
        <v>0</v>
      </c>
    </row>
    <row r="60" spans="1:36">
      <c r="A60" s="36">
        <v>40245</v>
      </c>
      <c r="B60" s="37">
        <v>0.34375</v>
      </c>
      <c r="C60" s="38">
        <v>40245</v>
      </c>
      <c r="D60" s="37">
        <v>0.73611111111111116</v>
      </c>
      <c r="E60" s="78">
        <v>9.4166666666666661</v>
      </c>
      <c r="F60" s="79">
        <v>0</v>
      </c>
      <c r="G60" s="432">
        <v>1</v>
      </c>
      <c r="H60" s="433">
        <v>0</v>
      </c>
      <c r="I60" s="469">
        <v>0</v>
      </c>
      <c r="J60" s="438">
        <v>1</v>
      </c>
      <c r="K60" s="432">
        <v>0</v>
      </c>
      <c r="L60" s="436">
        <v>0</v>
      </c>
      <c r="M60" s="436">
        <v>0</v>
      </c>
      <c r="N60" s="434">
        <v>0</v>
      </c>
      <c r="O60" s="432">
        <v>0</v>
      </c>
      <c r="P60" s="436">
        <v>0</v>
      </c>
      <c r="Q60" s="436">
        <v>0</v>
      </c>
      <c r="R60" s="436">
        <v>0</v>
      </c>
      <c r="S60" s="436">
        <v>0</v>
      </c>
      <c r="T60" s="479">
        <v>0</v>
      </c>
      <c r="U60" s="434">
        <v>0</v>
      </c>
      <c r="V60" s="435">
        <v>0</v>
      </c>
      <c r="W60" s="435">
        <v>0</v>
      </c>
      <c r="X60" s="432">
        <v>0</v>
      </c>
      <c r="Y60" s="434">
        <v>0</v>
      </c>
      <c r="Z60" s="432">
        <v>0</v>
      </c>
      <c r="AA60" s="436">
        <v>0</v>
      </c>
      <c r="AB60" s="436">
        <v>0</v>
      </c>
      <c r="AC60" s="479">
        <v>0</v>
      </c>
      <c r="AD60" s="434">
        <v>0</v>
      </c>
      <c r="AE60" s="432">
        <v>0</v>
      </c>
      <c r="AF60" s="434">
        <v>0</v>
      </c>
      <c r="AG60" s="432">
        <v>0</v>
      </c>
      <c r="AH60" s="434">
        <v>0</v>
      </c>
      <c r="AI60" s="428">
        <f t="shared" si="0"/>
        <v>0</v>
      </c>
      <c r="AJ60" s="437">
        <v>0</v>
      </c>
    </row>
    <row r="61" spans="1:36">
      <c r="A61" s="36">
        <v>40245</v>
      </c>
      <c r="B61" s="37">
        <v>0.73611111111111116</v>
      </c>
      <c r="C61" s="38">
        <v>40246</v>
      </c>
      <c r="D61" s="37">
        <v>0.30555555555555552</v>
      </c>
      <c r="E61" s="78">
        <v>13.666666666666666</v>
      </c>
      <c r="F61" s="79">
        <v>0</v>
      </c>
      <c r="G61" s="432">
        <v>3</v>
      </c>
      <c r="H61" s="433">
        <v>0</v>
      </c>
      <c r="I61" s="469">
        <v>0</v>
      </c>
      <c r="J61" s="438">
        <v>3</v>
      </c>
      <c r="K61" s="432">
        <v>0</v>
      </c>
      <c r="L61" s="436">
        <v>0</v>
      </c>
      <c r="M61" s="436">
        <v>0</v>
      </c>
      <c r="N61" s="434">
        <v>0</v>
      </c>
      <c r="O61" s="432">
        <v>0</v>
      </c>
      <c r="P61" s="436">
        <v>0</v>
      </c>
      <c r="Q61" s="436">
        <v>0</v>
      </c>
      <c r="R61" s="436">
        <v>0</v>
      </c>
      <c r="S61" s="436">
        <v>0</v>
      </c>
      <c r="T61" s="479">
        <v>0</v>
      </c>
      <c r="U61" s="434">
        <v>0</v>
      </c>
      <c r="V61" s="435">
        <v>5</v>
      </c>
      <c r="W61" s="435">
        <v>0</v>
      </c>
      <c r="X61" s="432">
        <v>2</v>
      </c>
      <c r="Y61" s="434">
        <v>0</v>
      </c>
      <c r="Z61" s="432">
        <v>0</v>
      </c>
      <c r="AA61" s="436">
        <v>0</v>
      </c>
      <c r="AB61" s="436">
        <v>0</v>
      </c>
      <c r="AC61" s="479">
        <v>0</v>
      </c>
      <c r="AD61" s="434">
        <v>0</v>
      </c>
      <c r="AE61" s="432">
        <v>0</v>
      </c>
      <c r="AF61" s="434">
        <v>0</v>
      </c>
      <c r="AG61" s="432">
        <v>0</v>
      </c>
      <c r="AH61" s="434">
        <v>0</v>
      </c>
      <c r="AI61" s="428">
        <f t="shared" si="0"/>
        <v>0</v>
      </c>
      <c r="AJ61" s="437">
        <v>0</v>
      </c>
    </row>
    <row r="62" spans="1:36">
      <c r="A62" s="36">
        <v>40246</v>
      </c>
      <c r="B62" s="37">
        <v>0.30555555555555552</v>
      </c>
      <c r="C62" s="38">
        <v>40246</v>
      </c>
      <c r="D62" s="37">
        <v>0.73472222222222217</v>
      </c>
      <c r="E62" s="78">
        <v>10.3</v>
      </c>
      <c r="F62" s="79">
        <v>0</v>
      </c>
      <c r="G62" s="432">
        <v>0</v>
      </c>
      <c r="H62" s="433">
        <v>0</v>
      </c>
      <c r="I62" s="469">
        <v>0</v>
      </c>
      <c r="J62" s="434">
        <v>0</v>
      </c>
      <c r="K62" s="432">
        <v>0</v>
      </c>
      <c r="L62" s="436">
        <v>0</v>
      </c>
      <c r="M62" s="436">
        <v>0</v>
      </c>
      <c r="N62" s="434">
        <v>0</v>
      </c>
      <c r="O62" s="432">
        <v>0</v>
      </c>
      <c r="P62" s="436">
        <v>0</v>
      </c>
      <c r="Q62" s="436">
        <v>0</v>
      </c>
      <c r="R62" s="436">
        <v>0</v>
      </c>
      <c r="S62" s="436">
        <v>0</v>
      </c>
      <c r="T62" s="479">
        <v>0</v>
      </c>
      <c r="U62" s="434">
        <v>0</v>
      </c>
      <c r="V62" s="435">
        <v>0</v>
      </c>
      <c r="W62" s="435">
        <v>0</v>
      </c>
      <c r="X62" s="432">
        <v>0</v>
      </c>
      <c r="Y62" s="434">
        <v>0</v>
      </c>
      <c r="Z62" s="432">
        <v>0</v>
      </c>
      <c r="AA62" s="436">
        <v>0</v>
      </c>
      <c r="AB62" s="436">
        <v>0</v>
      </c>
      <c r="AC62" s="479">
        <v>0</v>
      </c>
      <c r="AD62" s="434">
        <v>0</v>
      </c>
      <c r="AE62" s="432">
        <v>0</v>
      </c>
      <c r="AF62" s="434">
        <v>0</v>
      </c>
      <c r="AG62" s="432">
        <v>0</v>
      </c>
      <c r="AH62" s="434">
        <v>0</v>
      </c>
      <c r="AI62" s="428">
        <f t="shared" si="0"/>
        <v>0</v>
      </c>
      <c r="AJ62" s="437">
        <v>0</v>
      </c>
    </row>
    <row r="63" spans="1:36">
      <c r="A63" s="36">
        <v>40246</v>
      </c>
      <c r="B63" s="37">
        <v>0.73472222222222217</v>
      </c>
      <c r="C63" s="38">
        <v>40247</v>
      </c>
      <c r="D63" s="37">
        <v>0.3125</v>
      </c>
      <c r="E63" s="78">
        <v>13.866666666666667</v>
      </c>
      <c r="F63" s="79">
        <v>0</v>
      </c>
      <c r="G63" s="432">
        <v>6</v>
      </c>
      <c r="H63" s="433">
        <v>0</v>
      </c>
      <c r="I63" s="469">
        <v>0</v>
      </c>
      <c r="J63" s="438">
        <v>6</v>
      </c>
      <c r="K63" s="432">
        <v>0</v>
      </c>
      <c r="L63" s="436">
        <v>0</v>
      </c>
      <c r="M63" s="436">
        <v>0</v>
      </c>
      <c r="N63" s="434">
        <v>0</v>
      </c>
      <c r="O63" s="432">
        <v>0</v>
      </c>
      <c r="P63" s="436">
        <v>0</v>
      </c>
      <c r="Q63" s="436">
        <v>0</v>
      </c>
      <c r="R63" s="436">
        <v>0</v>
      </c>
      <c r="S63" s="436">
        <v>0</v>
      </c>
      <c r="T63" s="479">
        <v>0</v>
      </c>
      <c r="U63" s="434">
        <v>0</v>
      </c>
      <c r="V63" s="435">
        <v>6</v>
      </c>
      <c r="W63" s="435">
        <v>0</v>
      </c>
      <c r="X63" s="432">
        <v>1</v>
      </c>
      <c r="Y63" s="434">
        <v>0</v>
      </c>
      <c r="Z63" s="432">
        <v>0</v>
      </c>
      <c r="AA63" s="436">
        <v>0</v>
      </c>
      <c r="AB63" s="436">
        <v>0</v>
      </c>
      <c r="AC63" s="479">
        <v>0</v>
      </c>
      <c r="AD63" s="434">
        <v>0</v>
      </c>
      <c r="AE63" s="432">
        <v>0</v>
      </c>
      <c r="AF63" s="434">
        <v>0</v>
      </c>
      <c r="AG63" s="432">
        <v>0</v>
      </c>
      <c r="AH63" s="434">
        <v>0</v>
      </c>
      <c r="AI63" s="428">
        <f t="shared" si="0"/>
        <v>0</v>
      </c>
      <c r="AJ63" s="437">
        <v>0</v>
      </c>
    </row>
    <row r="64" spans="1:36">
      <c r="A64" s="36">
        <v>40247</v>
      </c>
      <c r="B64" s="37">
        <v>0.3125</v>
      </c>
      <c r="C64" s="38">
        <v>40247</v>
      </c>
      <c r="D64" s="37">
        <v>0.64583333333333337</v>
      </c>
      <c r="E64" s="78">
        <v>8</v>
      </c>
      <c r="F64" s="79">
        <v>0</v>
      </c>
      <c r="G64" s="432">
        <v>0</v>
      </c>
      <c r="H64" s="433">
        <v>0</v>
      </c>
      <c r="I64" s="469">
        <v>0</v>
      </c>
      <c r="J64" s="434">
        <v>0</v>
      </c>
      <c r="K64" s="432">
        <v>0</v>
      </c>
      <c r="L64" s="436">
        <v>0</v>
      </c>
      <c r="M64" s="436">
        <v>0</v>
      </c>
      <c r="N64" s="434">
        <v>0</v>
      </c>
      <c r="O64" s="432">
        <v>0</v>
      </c>
      <c r="P64" s="436">
        <v>0</v>
      </c>
      <c r="Q64" s="436">
        <v>0</v>
      </c>
      <c r="R64" s="436">
        <v>0</v>
      </c>
      <c r="S64" s="436">
        <v>0</v>
      </c>
      <c r="T64" s="479">
        <v>0</v>
      </c>
      <c r="U64" s="434">
        <v>0</v>
      </c>
      <c r="V64" s="435">
        <v>0</v>
      </c>
      <c r="W64" s="435">
        <v>0</v>
      </c>
      <c r="X64" s="432">
        <v>0</v>
      </c>
      <c r="Y64" s="434">
        <v>0</v>
      </c>
      <c r="Z64" s="432">
        <v>0</v>
      </c>
      <c r="AA64" s="436">
        <v>0</v>
      </c>
      <c r="AB64" s="436">
        <v>0</v>
      </c>
      <c r="AC64" s="479">
        <v>0</v>
      </c>
      <c r="AD64" s="434">
        <v>0</v>
      </c>
      <c r="AE64" s="432">
        <v>0</v>
      </c>
      <c r="AF64" s="434">
        <v>0</v>
      </c>
      <c r="AG64" s="432">
        <v>0</v>
      </c>
      <c r="AH64" s="434">
        <v>0</v>
      </c>
      <c r="AI64" s="428">
        <f t="shared" si="0"/>
        <v>0</v>
      </c>
      <c r="AJ64" s="437">
        <v>0</v>
      </c>
    </row>
    <row r="65" spans="1:36">
      <c r="A65" s="36">
        <v>40247</v>
      </c>
      <c r="B65" s="37">
        <v>0.64583333333333337</v>
      </c>
      <c r="C65" s="38">
        <v>40248</v>
      </c>
      <c r="D65" s="37">
        <v>0.31111111111111112</v>
      </c>
      <c r="E65" s="78">
        <v>15.966666666666667</v>
      </c>
      <c r="F65" s="79">
        <v>0</v>
      </c>
      <c r="G65" s="432">
        <v>3</v>
      </c>
      <c r="H65" s="433">
        <v>0</v>
      </c>
      <c r="I65" s="469">
        <v>0</v>
      </c>
      <c r="J65" s="438">
        <v>3</v>
      </c>
      <c r="K65" s="432">
        <v>0</v>
      </c>
      <c r="L65" s="436">
        <v>0</v>
      </c>
      <c r="M65" s="436">
        <v>0</v>
      </c>
      <c r="N65" s="434">
        <v>0</v>
      </c>
      <c r="O65" s="432">
        <v>0</v>
      </c>
      <c r="P65" s="436">
        <v>0</v>
      </c>
      <c r="Q65" s="436">
        <v>0</v>
      </c>
      <c r="R65" s="436">
        <v>0</v>
      </c>
      <c r="S65" s="436">
        <v>0</v>
      </c>
      <c r="T65" s="479">
        <v>0</v>
      </c>
      <c r="U65" s="434">
        <v>0</v>
      </c>
      <c r="V65" s="435">
        <v>3</v>
      </c>
      <c r="W65" s="435">
        <v>0</v>
      </c>
      <c r="X65" s="432">
        <v>1</v>
      </c>
      <c r="Y65" s="434">
        <v>0</v>
      </c>
      <c r="Z65" s="432">
        <v>0</v>
      </c>
      <c r="AA65" s="436">
        <v>0</v>
      </c>
      <c r="AB65" s="436">
        <v>0</v>
      </c>
      <c r="AC65" s="479">
        <v>0</v>
      </c>
      <c r="AD65" s="434">
        <v>0</v>
      </c>
      <c r="AE65" s="432">
        <v>0</v>
      </c>
      <c r="AF65" s="434">
        <v>0</v>
      </c>
      <c r="AG65" s="432">
        <v>0</v>
      </c>
      <c r="AH65" s="434">
        <v>0</v>
      </c>
      <c r="AI65" s="428">
        <f t="shared" si="0"/>
        <v>0</v>
      </c>
      <c r="AJ65" s="437">
        <v>0</v>
      </c>
    </row>
    <row r="66" spans="1:36">
      <c r="A66" s="36">
        <v>40248</v>
      </c>
      <c r="B66" s="37">
        <v>0.31111111111111112</v>
      </c>
      <c r="C66" s="38">
        <v>40248</v>
      </c>
      <c r="D66" s="37">
        <v>0.72916666666666663</v>
      </c>
      <c r="E66" s="78">
        <v>10.033333333333333</v>
      </c>
      <c r="F66" s="79">
        <v>0</v>
      </c>
      <c r="G66" s="432">
        <v>0</v>
      </c>
      <c r="H66" s="433">
        <v>0</v>
      </c>
      <c r="I66" s="469">
        <v>0</v>
      </c>
      <c r="J66" s="434">
        <v>0</v>
      </c>
      <c r="K66" s="432">
        <v>0</v>
      </c>
      <c r="L66" s="436">
        <v>0</v>
      </c>
      <c r="M66" s="436">
        <v>0</v>
      </c>
      <c r="N66" s="434">
        <v>0</v>
      </c>
      <c r="O66" s="432">
        <v>0</v>
      </c>
      <c r="P66" s="436">
        <v>0</v>
      </c>
      <c r="Q66" s="436">
        <v>0</v>
      </c>
      <c r="R66" s="436">
        <v>0</v>
      </c>
      <c r="S66" s="436">
        <v>0</v>
      </c>
      <c r="T66" s="479">
        <v>0</v>
      </c>
      <c r="U66" s="434">
        <v>0</v>
      </c>
      <c r="V66" s="435">
        <v>0</v>
      </c>
      <c r="W66" s="435">
        <v>0</v>
      </c>
      <c r="X66" s="432">
        <v>0</v>
      </c>
      <c r="Y66" s="434">
        <v>0</v>
      </c>
      <c r="Z66" s="432">
        <v>0</v>
      </c>
      <c r="AA66" s="436">
        <v>0</v>
      </c>
      <c r="AB66" s="436">
        <v>0</v>
      </c>
      <c r="AC66" s="479">
        <v>0</v>
      </c>
      <c r="AD66" s="434">
        <v>0</v>
      </c>
      <c r="AE66" s="432">
        <v>0</v>
      </c>
      <c r="AF66" s="434">
        <v>0</v>
      </c>
      <c r="AG66" s="432">
        <v>0</v>
      </c>
      <c r="AH66" s="434">
        <v>0</v>
      </c>
      <c r="AI66" s="428">
        <f t="shared" si="0"/>
        <v>0</v>
      </c>
      <c r="AJ66" s="437">
        <v>0</v>
      </c>
    </row>
    <row r="67" spans="1:36">
      <c r="A67" s="36">
        <v>40248</v>
      </c>
      <c r="B67" s="37">
        <v>0.72916666666666663</v>
      </c>
      <c r="C67" s="38">
        <v>40249</v>
      </c>
      <c r="D67" s="37">
        <v>0.3125</v>
      </c>
      <c r="E67" s="78">
        <v>14</v>
      </c>
      <c r="F67" s="79">
        <v>0</v>
      </c>
      <c r="G67" s="432">
        <v>1</v>
      </c>
      <c r="H67" s="433">
        <v>0</v>
      </c>
      <c r="I67" s="469">
        <v>0</v>
      </c>
      <c r="J67" s="438">
        <v>1</v>
      </c>
      <c r="K67" s="432">
        <v>0</v>
      </c>
      <c r="L67" s="436">
        <v>0</v>
      </c>
      <c r="M67" s="436">
        <v>0</v>
      </c>
      <c r="N67" s="434">
        <v>0</v>
      </c>
      <c r="O67" s="432">
        <v>0</v>
      </c>
      <c r="P67" s="436">
        <v>0</v>
      </c>
      <c r="Q67" s="436">
        <v>0</v>
      </c>
      <c r="R67" s="436">
        <v>0</v>
      </c>
      <c r="S67" s="436">
        <v>0</v>
      </c>
      <c r="T67" s="479">
        <v>0</v>
      </c>
      <c r="U67" s="434">
        <v>0</v>
      </c>
      <c r="V67" s="435">
        <v>2</v>
      </c>
      <c r="W67" s="435">
        <v>0</v>
      </c>
      <c r="X67" s="432">
        <v>0</v>
      </c>
      <c r="Y67" s="434">
        <v>0</v>
      </c>
      <c r="Z67" s="432">
        <v>0</v>
      </c>
      <c r="AA67" s="436">
        <v>0</v>
      </c>
      <c r="AB67" s="436">
        <v>0</v>
      </c>
      <c r="AC67" s="479">
        <v>0</v>
      </c>
      <c r="AD67" s="434">
        <v>0</v>
      </c>
      <c r="AE67" s="432">
        <v>0</v>
      </c>
      <c r="AF67" s="434">
        <v>0</v>
      </c>
      <c r="AG67" s="432">
        <v>0</v>
      </c>
      <c r="AH67" s="434">
        <v>0</v>
      </c>
      <c r="AI67" s="428">
        <f t="shared" si="0"/>
        <v>0</v>
      </c>
      <c r="AJ67" s="437">
        <v>0</v>
      </c>
    </row>
    <row r="68" spans="1:36">
      <c r="A68" s="36">
        <v>40249</v>
      </c>
      <c r="B68" s="37">
        <v>0.3125</v>
      </c>
      <c r="C68" s="38">
        <v>40249</v>
      </c>
      <c r="D68" s="37">
        <v>0.71875</v>
      </c>
      <c r="E68" s="78">
        <v>9.75</v>
      </c>
      <c r="F68" s="79">
        <v>0</v>
      </c>
      <c r="G68" s="432">
        <v>0</v>
      </c>
      <c r="H68" s="433">
        <v>0</v>
      </c>
      <c r="I68" s="469">
        <v>0</v>
      </c>
      <c r="J68" s="434">
        <v>0</v>
      </c>
      <c r="K68" s="432">
        <v>0</v>
      </c>
      <c r="L68" s="436">
        <v>0</v>
      </c>
      <c r="M68" s="436">
        <v>0</v>
      </c>
      <c r="N68" s="434">
        <v>0</v>
      </c>
      <c r="O68" s="432">
        <v>0</v>
      </c>
      <c r="P68" s="436">
        <v>0</v>
      </c>
      <c r="Q68" s="436">
        <v>0</v>
      </c>
      <c r="R68" s="436">
        <v>0</v>
      </c>
      <c r="S68" s="436">
        <v>0</v>
      </c>
      <c r="T68" s="479">
        <v>0</v>
      </c>
      <c r="U68" s="434">
        <v>0</v>
      </c>
      <c r="V68" s="435">
        <v>0</v>
      </c>
      <c r="W68" s="435">
        <v>0</v>
      </c>
      <c r="X68" s="432">
        <v>0</v>
      </c>
      <c r="Y68" s="434">
        <v>0</v>
      </c>
      <c r="Z68" s="432">
        <v>0</v>
      </c>
      <c r="AA68" s="436">
        <v>0</v>
      </c>
      <c r="AB68" s="436">
        <v>0</v>
      </c>
      <c r="AC68" s="479">
        <v>0</v>
      </c>
      <c r="AD68" s="434">
        <v>0</v>
      </c>
      <c r="AE68" s="432">
        <v>0</v>
      </c>
      <c r="AF68" s="434">
        <v>0</v>
      </c>
      <c r="AG68" s="432">
        <v>0</v>
      </c>
      <c r="AH68" s="434">
        <v>0</v>
      </c>
      <c r="AI68" s="428">
        <f t="shared" si="0"/>
        <v>0</v>
      </c>
      <c r="AJ68" s="437">
        <v>0</v>
      </c>
    </row>
    <row r="69" spans="1:36">
      <c r="A69" s="36">
        <v>40249</v>
      </c>
      <c r="B69" s="37">
        <v>0.71875</v>
      </c>
      <c r="C69" s="38">
        <v>40250</v>
      </c>
      <c r="D69" s="37">
        <v>0.28819444444444448</v>
      </c>
      <c r="E69" s="78">
        <v>13.666666666666666</v>
      </c>
      <c r="F69" s="79">
        <v>0</v>
      </c>
      <c r="G69" s="432">
        <v>7</v>
      </c>
      <c r="H69" s="433">
        <v>0</v>
      </c>
      <c r="I69" s="469">
        <v>0</v>
      </c>
      <c r="J69" s="438">
        <v>7</v>
      </c>
      <c r="K69" s="432">
        <v>0</v>
      </c>
      <c r="L69" s="436">
        <v>0</v>
      </c>
      <c r="M69" s="436">
        <v>0</v>
      </c>
      <c r="N69" s="434">
        <v>0</v>
      </c>
      <c r="O69" s="432">
        <v>0</v>
      </c>
      <c r="P69" s="436">
        <v>0</v>
      </c>
      <c r="Q69" s="436">
        <v>0</v>
      </c>
      <c r="R69" s="436">
        <v>0</v>
      </c>
      <c r="S69" s="436">
        <v>0</v>
      </c>
      <c r="T69" s="479">
        <v>0</v>
      </c>
      <c r="U69" s="434">
        <v>0</v>
      </c>
      <c r="V69" s="435">
        <v>11</v>
      </c>
      <c r="W69" s="435">
        <v>0</v>
      </c>
      <c r="X69" s="432">
        <v>4</v>
      </c>
      <c r="Y69" s="434">
        <v>0</v>
      </c>
      <c r="Z69" s="432">
        <v>0</v>
      </c>
      <c r="AA69" s="436">
        <v>0</v>
      </c>
      <c r="AB69" s="436">
        <v>0</v>
      </c>
      <c r="AC69" s="479">
        <v>0</v>
      </c>
      <c r="AD69" s="434">
        <v>0</v>
      </c>
      <c r="AE69" s="432">
        <v>0</v>
      </c>
      <c r="AF69" s="434">
        <v>0</v>
      </c>
      <c r="AG69" s="432">
        <v>0</v>
      </c>
      <c r="AH69" s="434">
        <v>0</v>
      </c>
      <c r="AI69" s="428">
        <f t="shared" si="0"/>
        <v>0</v>
      </c>
      <c r="AJ69" s="437">
        <v>0</v>
      </c>
    </row>
    <row r="70" spans="1:36">
      <c r="A70" s="36">
        <v>40250</v>
      </c>
      <c r="B70" s="37">
        <v>0.28819444444444448</v>
      </c>
      <c r="C70" s="38">
        <v>40250</v>
      </c>
      <c r="D70" s="37">
        <v>0.77083333333333337</v>
      </c>
      <c r="E70" s="78">
        <v>11.583333333333334</v>
      </c>
      <c r="F70" s="79">
        <v>0</v>
      </c>
      <c r="G70" s="432">
        <v>0</v>
      </c>
      <c r="H70" s="433">
        <v>0</v>
      </c>
      <c r="I70" s="469">
        <v>0</v>
      </c>
      <c r="J70" s="434">
        <v>0</v>
      </c>
      <c r="K70" s="432">
        <v>0</v>
      </c>
      <c r="L70" s="436">
        <v>0</v>
      </c>
      <c r="M70" s="436">
        <v>0</v>
      </c>
      <c r="N70" s="434">
        <v>0</v>
      </c>
      <c r="O70" s="432">
        <v>0</v>
      </c>
      <c r="P70" s="436">
        <v>0</v>
      </c>
      <c r="Q70" s="436">
        <v>0</v>
      </c>
      <c r="R70" s="436">
        <v>0</v>
      </c>
      <c r="S70" s="436">
        <v>0</v>
      </c>
      <c r="T70" s="479">
        <v>0</v>
      </c>
      <c r="U70" s="434">
        <v>0</v>
      </c>
      <c r="V70" s="435">
        <v>0</v>
      </c>
      <c r="W70" s="435">
        <v>0</v>
      </c>
      <c r="X70" s="432">
        <v>0</v>
      </c>
      <c r="Y70" s="434">
        <v>0</v>
      </c>
      <c r="Z70" s="432">
        <v>1</v>
      </c>
      <c r="AA70" s="436">
        <v>0</v>
      </c>
      <c r="AB70" s="436">
        <v>0</v>
      </c>
      <c r="AC70" s="479">
        <v>0</v>
      </c>
      <c r="AD70" s="438">
        <v>1</v>
      </c>
      <c r="AE70" s="432">
        <v>0</v>
      </c>
      <c r="AF70" s="434">
        <v>0</v>
      </c>
      <c r="AG70" s="432">
        <v>0</v>
      </c>
      <c r="AH70" s="434">
        <v>0</v>
      </c>
      <c r="AI70" s="428">
        <f t="shared" ref="AI70:AI133" si="1">AG70-AH70</f>
        <v>0</v>
      </c>
      <c r="AJ70" s="437">
        <v>0</v>
      </c>
    </row>
    <row r="71" spans="1:36">
      <c r="A71" s="36">
        <v>40250</v>
      </c>
      <c r="B71" s="37">
        <v>0.77083333333333337</v>
      </c>
      <c r="C71" s="38">
        <v>40251</v>
      </c>
      <c r="D71" s="37">
        <v>0.31597222222222221</v>
      </c>
      <c r="E71" s="78">
        <v>13.083333333333334</v>
      </c>
      <c r="F71" s="79">
        <v>0</v>
      </c>
      <c r="G71" s="432">
        <v>3</v>
      </c>
      <c r="H71" s="433">
        <v>0</v>
      </c>
      <c r="I71" s="469">
        <v>0</v>
      </c>
      <c r="J71" s="438">
        <v>3</v>
      </c>
      <c r="K71" s="432">
        <v>0</v>
      </c>
      <c r="L71" s="436">
        <v>0</v>
      </c>
      <c r="M71" s="436">
        <v>0</v>
      </c>
      <c r="N71" s="434">
        <v>0</v>
      </c>
      <c r="O71" s="432">
        <v>0</v>
      </c>
      <c r="P71" s="436">
        <v>0</v>
      </c>
      <c r="Q71" s="436">
        <v>0</v>
      </c>
      <c r="R71" s="436">
        <v>0</v>
      </c>
      <c r="S71" s="436">
        <v>0</v>
      </c>
      <c r="T71" s="479">
        <v>0</v>
      </c>
      <c r="U71" s="434">
        <v>0</v>
      </c>
      <c r="V71" s="435">
        <v>6</v>
      </c>
      <c r="W71" s="435">
        <v>0</v>
      </c>
      <c r="X71" s="432">
        <v>0</v>
      </c>
      <c r="Y71" s="434">
        <v>0</v>
      </c>
      <c r="Z71" s="432">
        <v>0</v>
      </c>
      <c r="AA71" s="436">
        <v>0</v>
      </c>
      <c r="AB71" s="436">
        <v>0</v>
      </c>
      <c r="AC71" s="479">
        <v>0</v>
      </c>
      <c r="AD71" s="434">
        <v>0</v>
      </c>
      <c r="AE71" s="432">
        <v>0</v>
      </c>
      <c r="AF71" s="434">
        <v>0</v>
      </c>
      <c r="AG71" s="432">
        <v>0</v>
      </c>
      <c r="AH71" s="434">
        <v>0</v>
      </c>
      <c r="AI71" s="428">
        <f t="shared" si="1"/>
        <v>0</v>
      </c>
      <c r="AJ71" s="437">
        <v>0</v>
      </c>
    </row>
    <row r="72" spans="1:36">
      <c r="A72" s="36">
        <v>40251</v>
      </c>
      <c r="B72" s="37">
        <v>0.31597222222222221</v>
      </c>
      <c r="C72" s="38">
        <v>40251</v>
      </c>
      <c r="D72" s="37">
        <v>0.79166666666666663</v>
      </c>
      <c r="E72" s="78">
        <v>11.416666666666666</v>
      </c>
      <c r="F72" s="79">
        <v>0</v>
      </c>
      <c r="G72" s="432">
        <v>0</v>
      </c>
      <c r="H72" s="433">
        <v>0</v>
      </c>
      <c r="I72" s="469">
        <v>0</v>
      </c>
      <c r="J72" s="434">
        <v>0</v>
      </c>
      <c r="K72" s="432">
        <v>0</v>
      </c>
      <c r="L72" s="436">
        <v>0</v>
      </c>
      <c r="M72" s="436">
        <v>0</v>
      </c>
      <c r="N72" s="434">
        <v>0</v>
      </c>
      <c r="O72" s="432">
        <v>0</v>
      </c>
      <c r="P72" s="436">
        <v>0</v>
      </c>
      <c r="Q72" s="436">
        <v>0</v>
      </c>
      <c r="R72" s="436">
        <v>0</v>
      </c>
      <c r="S72" s="436">
        <v>0</v>
      </c>
      <c r="T72" s="479">
        <v>0</v>
      </c>
      <c r="U72" s="434">
        <v>0</v>
      </c>
      <c r="V72" s="435">
        <v>0</v>
      </c>
      <c r="W72" s="435">
        <v>0</v>
      </c>
      <c r="X72" s="432">
        <v>0</v>
      </c>
      <c r="Y72" s="434">
        <v>0</v>
      </c>
      <c r="Z72" s="432">
        <v>0</v>
      </c>
      <c r="AA72" s="436">
        <v>0</v>
      </c>
      <c r="AB72" s="436">
        <v>0</v>
      </c>
      <c r="AC72" s="479">
        <v>0</v>
      </c>
      <c r="AD72" s="434">
        <v>0</v>
      </c>
      <c r="AE72" s="432">
        <v>0</v>
      </c>
      <c r="AF72" s="434">
        <v>0</v>
      </c>
      <c r="AG72" s="432">
        <v>0</v>
      </c>
      <c r="AH72" s="434">
        <v>0</v>
      </c>
      <c r="AI72" s="428">
        <f t="shared" si="1"/>
        <v>0</v>
      </c>
      <c r="AJ72" s="437">
        <v>0</v>
      </c>
    </row>
    <row r="73" spans="1:36">
      <c r="A73" s="36">
        <v>40251</v>
      </c>
      <c r="B73" s="37">
        <v>0.79166666666666663</v>
      </c>
      <c r="C73" s="38">
        <v>40252</v>
      </c>
      <c r="D73" s="37">
        <v>0.33333333333333331</v>
      </c>
      <c r="E73" s="78">
        <v>13</v>
      </c>
      <c r="F73" s="79">
        <v>0</v>
      </c>
      <c r="G73" s="432">
        <v>3</v>
      </c>
      <c r="H73" s="433">
        <v>0</v>
      </c>
      <c r="I73" s="469">
        <v>0</v>
      </c>
      <c r="J73" s="438">
        <v>3</v>
      </c>
      <c r="K73" s="432">
        <v>0</v>
      </c>
      <c r="L73" s="436">
        <v>0</v>
      </c>
      <c r="M73" s="436">
        <v>0</v>
      </c>
      <c r="N73" s="434">
        <v>0</v>
      </c>
      <c r="O73" s="432">
        <v>0</v>
      </c>
      <c r="P73" s="436">
        <v>0</v>
      </c>
      <c r="Q73" s="436">
        <v>0</v>
      </c>
      <c r="R73" s="436">
        <v>0</v>
      </c>
      <c r="S73" s="436">
        <v>0</v>
      </c>
      <c r="T73" s="479">
        <v>0</v>
      </c>
      <c r="U73" s="434">
        <v>0</v>
      </c>
      <c r="V73" s="435">
        <v>3</v>
      </c>
      <c r="W73" s="435">
        <v>0</v>
      </c>
      <c r="X73" s="432">
        <v>2</v>
      </c>
      <c r="Y73" s="434">
        <v>0</v>
      </c>
      <c r="Z73" s="432">
        <v>0</v>
      </c>
      <c r="AA73" s="436">
        <v>0</v>
      </c>
      <c r="AB73" s="436">
        <v>0</v>
      </c>
      <c r="AC73" s="479">
        <v>0</v>
      </c>
      <c r="AD73" s="434">
        <v>0</v>
      </c>
      <c r="AE73" s="432">
        <v>0</v>
      </c>
      <c r="AF73" s="434">
        <v>0</v>
      </c>
      <c r="AG73" s="432">
        <v>0</v>
      </c>
      <c r="AH73" s="434">
        <v>0</v>
      </c>
      <c r="AI73" s="428">
        <f t="shared" si="1"/>
        <v>0</v>
      </c>
      <c r="AJ73" s="437">
        <v>0</v>
      </c>
    </row>
    <row r="74" spans="1:36">
      <c r="A74" s="36">
        <v>40252</v>
      </c>
      <c r="B74" s="37">
        <v>0.33333333333333331</v>
      </c>
      <c r="C74" s="38">
        <v>40252</v>
      </c>
      <c r="D74" s="37">
        <v>0.79513888888888884</v>
      </c>
      <c r="E74" s="78">
        <v>11.083333333333334</v>
      </c>
      <c r="F74" s="79">
        <v>0</v>
      </c>
      <c r="G74" s="432">
        <v>0</v>
      </c>
      <c r="H74" s="433">
        <v>0</v>
      </c>
      <c r="I74" s="469">
        <v>0</v>
      </c>
      <c r="J74" s="434">
        <v>0</v>
      </c>
      <c r="K74" s="432">
        <v>0</v>
      </c>
      <c r="L74" s="436">
        <v>0</v>
      </c>
      <c r="M74" s="436">
        <v>0</v>
      </c>
      <c r="N74" s="434">
        <v>0</v>
      </c>
      <c r="O74" s="432">
        <v>0</v>
      </c>
      <c r="P74" s="436">
        <v>0</v>
      </c>
      <c r="Q74" s="436">
        <v>0</v>
      </c>
      <c r="R74" s="436">
        <v>0</v>
      </c>
      <c r="S74" s="436">
        <v>0</v>
      </c>
      <c r="T74" s="479">
        <v>0</v>
      </c>
      <c r="U74" s="434">
        <v>0</v>
      </c>
      <c r="V74" s="435">
        <v>0</v>
      </c>
      <c r="W74" s="435">
        <v>0</v>
      </c>
      <c r="X74" s="432">
        <v>0</v>
      </c>
      <c r="Y74" s="434">
        <v>0</v>
      </c>
      <c r="Z74" s="432">
        <v>0</v>
      </c>
      <c r="AA74" s="436">
        <v>0</v>
      </c>
      <c r="AB74" s="436">
        <v>0</v>
      </c>
      <c r="AC74" s="479">
        <v>0</v>
      </c>
      <c r="AD74" s="434">
        <v>0</v>
      </c>
      <c r="AE74" s="432">
        <v>0</v>
      </c>
      <c r="AF74" s="434">
        <v>0</v>
      </c>
      <c r="AG74" s="432">
        <v>0</v>
      </c>
      <c r="AH74" s="434">
        <v>0</v>
      </c>
      <c r="AI74" s="428">
        <f t="shared" si="1"/>
        <v>0</v>
      </c>
      <c r="AJ74" s="437">
        <v>0</v>
      </c>
    </row>
    <row r="75" spans="1:36">
      <c r="A75" s="36">
        <v>40252</v>
      </c>
      <c r="B75" s="37">
        <v>0.79513888888888884</v>
      </c>
      <c r="C75" s="38">
        <v>40253</v>
      </c>
      <c r="D75" s="37">
        <v>0.3263888888888889</v>
      </c>
      <c r="E75" s="78">
        <v>12.75</v>
      </c>
      <c r="F75" s="79">
        <v>0</v>
      </c>
      <c r="G75" s="432">
        <v>3</v>
      </c>
      <c r="H75" s="433">
        <v>0</v>
      </c>
      <c r="I75" s="469">
        <v>0</v>
      </c>
      <c r="J75" s="438">
        <v>3</v>
      </c>
      <c r="K75" s="432">
        <v>0</v>
      </c>
      <c r="L75" s="436">
        <v>0</v>
      </c>
      <c r="M75" s="436">
        <v>0</v>
      </c>
      <c r="N75" s="434">
        <v>0</v>
      </c>
      <c r="O75" s="432">
        <v>0</v>
      </c>
      <c r="P75" s="436">
        <v>0</v>
      </c>
      <c r="Q75" s="436">
        <v>0</v>
      </c>
      <c r="R75" s="436">
        <v>0</v>
      </c>
      <c r="S75" s="436">
        <v>0</v>
      </c>
      <c r="T75" s="479">
        <v>0</v>
      </c>
      <c r="U75" s="434">
        <v>0</v>
      </c>
      <c r="V75" s="435">
        <v>9</v>
      </c>
      <c r="W75" s="435">
        <v>0</v>
      </c>
      <c r="X75" s="432">
        <v>1</v>
      </c>
      <c r="Y75" s="434">
        <v>0</v>
      </c>
      <c r="Z75" s="432">
        <v>0</v>
      </c>
      <c r="AA75" s="436">
        <v>0</v>
      </c>
      <c r="AB75" s="436">
        <v>0</v>
      </c>
      <c r="AC75" s="479">
        <v>0</v>
      </c>
      <c r="AD75" s="434">
        <v>0</v>
      </c>
      <c r="AE75" s="432">
        <v>0</v>
      </c>
      <c r="AF75" s="434">
        <v>0</v>
      </c>
      <c r="AG75" s="432">
        <v>0</v>
      </c>
      <c r="AH75" s="434">
        <v>0</v>
      </c>
      <c r="AI75" s="428">
        <f t="shared" si="1"/>
        <v>0</v>
      </c>
      <c r="AJ75" s="437">
        <v>0</v>
      </c>
    </row>
    <row r="76" spans="1:36">
      <c r="A76" s="36">
        <v>40253</v>
      </c>
      <c r="B76" s="37">
        <v>0.3263888888888889</v>
      </c>
      <c r="C76" s="38">
        <v>40253</v>
      </c>
      <c r="D76" s="37">
        <v>0.64236111111111105</v>
      </c>
      <c r="E76" s="78">
        <v>7.583333333333333</v>
      </c>
      <c r="F76" s="79">
        <v>0</v>
      </c>
      <c r="G76" s="432">
        <v>0</v>
      </c>
      <c r="H76" s="433">
        <v>0</v>
      </c>
      <c r="I76" s="469">
        <v>0</v>
      </c>
      <c r="J76" s="434">
        <v>0</v>
      </c>
      <c r="K76" s="432">
        <v>0</v>
      </c>
      <c r="L76" s="436">
        <v>0</v>
      </c>
      <c r="M76" s="436">
        <v>0</v>
      </c>
      <c r="N76" s="434">
        <v>0</v>
      </c>
      <c r="O76" s="432">
        <v>0</v>
      </c>
      <c r="P76" s="436">
        <v>0</v>
      </c>
      <c r="Q76" s="436">
        <v>0</v>
      </c>
      <c r="R76" s="436">
        <v>0</v>
      </c>
      <c r="S76" s="436">
        <v>0</v>
      </c>
      <c r="T76" s="479">
        <v>0</v>
      </c>
      <c r="U76" s="434">
        <v>0</v>
      </c>
      <c r="V76" s="435">
        <v>2</v>
      </c>
      <c r="W76" s="435">
        <v>0</v>
      </c>
      <c r="X76" s="432">
        <v>0</v>
      </c>
      <c r="Y76" s="434">
        <v>0</v>
      </c>
      <c r="Z76" s="432">
        <v>0</v>
      </c>
      <c r="AA76" s="436">
        <v>0</v>
      </c>
      <c r="AB76" s="436">
        <v>0</v>
      </c>
      <c r="AC76" s="479">
        <v>0</v>
      </c>
      <c r="AD76" s="434">
        <v>0</v>
      </c>
      <c r="AE76" s="432">
        <v>0</v>
      </c>
      <c r="AF76" s="434">
        <v>0</v>
      </c>
      <c r="AG76" s="432">
        <v>0</v>
      </c>
      <c r="AH76" s="434">
        <v>0</v>
      </c>
      <c r="AI76" s="428">
        <f t="shared" si="1"/>
        <v>0</v>
      </c>
      <c r="AJ76" s="437">
        <v>0</v>
      </c>
    </row>
    <row r="77" spans="1:36">
      <c r="A77" s="36">
        <v>40253</v>
      </c>
      <c r="B77" s="37">
        <v>0.64236111111111105</v>
      </c>
      <c r="C77" s="38">
        <v>40254</v>
      </c>
      <c r="D77" s="37">
        <v>0.35416666666666669</v>
      </c>
      <c r="E77" s="78">
        <v>17.083333333333332</v>
      </c>
      <c r="F77" s="79">
        <v>0</v>
      </c>
      <c r="G77" s="432">
        <v>6</v>
      </c>
      <c r="H77" s="433">
        <v>0</v>
      </c>
      <c r="I77" s="469">
        <v>0</v>
      </c>
      <c r="J77" s="438">
        <v>6</v>
      </c>
      <c r="K77" s="432">
        <v>0</v>
      </c>
      <c r="L77" s="436">
        <v>0</v>
      </c>
      <c r="M77" s="436">
        <v>0</v>
      </c>
      <c r="N77" s="434">
        <v>0</v>
      </c>
      <c r="O77" s="432">
        <v>0</v>
      </c>
      <c r="P77" s="436">
        <v>0</v>
      </c>
      <c r="Q77" s="436">
        <v>0</v>
      </c>
      <c r="R77" s="436">
        <v>0</v>
      </c>
      <c r="S77" s="436">
        <v>0</v>
      </c>
      <c r="T77" s="479">
        <v>0</v>
      </c>
      <c r="U77" s="434">
        <v>0</v>
      </c>
      <c r="V77" s="435">
        <v>7</v>
      </c>
      <c r="W77" s="435">
        <v>0</v>
      </c>
      <c r="X77" s="432">
        <v>2</v>
      </c>
      <c r="Y77" s="434">
        <v>0</v>
      </c>
      <c r="Z77" s="432">
        <v>0</v>
      </c>
      <c r="AA77" s="436">
        <v>0</v>
      </c>
      <c r="AB77" s="436">
        <v>0</v>
      </c>
      <c r="AC77" s="479">
        <v>0</v>
      </c>
      <c r="AD77" s="434">
        <v>0</v>
      </c>
      <c r="AE77" s="432">
        <v>0</v>
      </c>
      <c r="AF77" s="434">
        <v>0</v>
      </c>
      <c r="AG77" s="432">
        <v>0</v>
      </c>
      <c r="AH77" s="434">
        <v>0</v>
      </c>
      <c r="AI77" s="428">
        <f t="shared" si="1"/>
        <v>0</v>
      </c>
      <c r="AJ77" s="437">
        <v>0</v>
      </c>
    </row>
    <row r="78" spans="1:36">
      <c r="A78" s="36">
        <v>40254</v>
      </c>
      <c r="B78" s="37">
        <v>0.35416666666666669</v>
      </c>
      <c r="C78" s="38">
        <v>40254</v>
      </c>
      <c r="D78" s="37">
        <v>0.80208333333333337</v>
      </c>
      <c r="E78" s="78">
        <v>10.75</v>
      </c>
      <c r="F78" s="79">
        <v>0</v>
      </c>
      <c r="G78" s="432">
        <v>0</v>
      </c>
      <c r="H78" s="433">
        <v>0</v>
      </c>
      <c r="I78" s="469">
        <v>0</v>
      </c>
      <c r="J78" s="434">
        <v>0</v>
      </c>
      <c r="K78" s="432">
        <v>0</v>
      </c>
      <c r="L78" s="436">
        <v>0</v>
      </c>
      <c r="M78" s="436">
        <v>0</v>
      </c>
      <c r="N78" s="434">
        <v>0</v>
      </c>
      <c r="O78" s="432">
        <v>0</v>
      </c>
      <c r="P78" s="436">
        <v>0</v>
      </c>
      <c r="Q78" s="436">
        <v>0</v>
      </c>
      <c r="R78" s="436">
        <v>0</v>
      </c>
      <c r="S78" s="436">
        <v>0</v>
      </c>
      <c r="T78" s="479">
        <v>0</v>
      </c>
      <c r="U78" s="434">
        <v>0</v>
      </c>
      <c r="V78" s="435">
        <v>0</v>
      </c>
      <c r="W78" s="435">
        <v>0</v>
      </c>
      <c r="X78" s="432">
        <v>0</v>
      </c>
      <c r="Y78" s="434">
        <v>0</v>
      </c>
      <c r="Z78" s="432">
        <v>0</v>
      </c>
      <c r="AA78" s="436">
        <v>0</v>
      </c>
      <c r="AB78" s="436">
        <v>0</v>
      </c>
      <c r="AC78" s="479">
        <v>0</v>
      </c>
      <c r="AD78" s="434">
        <v>0</v>
      </c>
      <c r="AE78" s="432">
        <v>0</v>
      </c>
      <c r="AF78" s="434">
        <v>0</v>
      </c>
      <c r="AG78" s="432">
        <v>0</v>
      </c>
      <c r="AH78" s="434">
        <v>0</v>
      </c>
      <c r="AI78" s="428">
        <f t="shared" si="1"/>
        <v>0</v>
      </c>
      <c r="AJ78" s="437">
        <v>0</v>
      </c>
    </row>
    <row r="79" spans="1:36">
      <c r="A79" s="36">
        <v>40254</v>
      </c>
      <c r="B79" s="37">
        <v>0.80208333333333337</v>
      </c>
      <c r="C79" s="38">
        <v>40255</v>
      </c>
      <c r="D79" s="37">
        <v>0.3263888888888889</v>
      </c>
      <c r="E79" s="78">
        <v>12.583333333333334</v>
      </c>
      <c r="F79" s="79">
        <v>0</v>
      </c>
      <c r="G79" s="432">
        <v>6</v>
      </c>
      <c r="H79" s="433">
        <v>0</v>
      </c>
      <c r="I79" s="469">
        <v>0</v>
      </c>
      <c r="J79" s="438">
        <v>6</v>
      </c>
      <c r="K79" s="432">
        <v>0</v>
      </c>
      <c r="L79" s="436">
        <v>0</v>
      </c>
      <c r="M79" s="436">
        <v>0</v>
      </c>
      <c r="N79" s="434">
        <v>0</v>
      </c>
      <c r="O79" s="432">
        <v>0</v>
      </c>
      <c r="P79" s="436">
        <v>0</v>
      </c>
      <c r="Q79" s="436">
        <v>0</v>
      </c>
      <c r="R79" s="436">
        <v>0</v>
      </c>
      <c r="S79" s="436">
        <v>0</v>
      </c>
      <c r="T79" s="479">
        <v>0</v>
      </c>
      <c r="U79" s="434">
        <v>0</v>
      </c>
      <c r="V79" s="435">
        <v>3</v>
      </c>
      <c r="W79" s="435">
        <v>0</v>
      </c>
      <c r="X79" s="432">
        <v>2</v>
      </c>
      <c r="Y79" s="434">
        <v>0</v>
      </c>
      <c r="Z79" s="432">
        <v>0</v>
      </c>
      <c r="AA79" s="436">
        <v>0</v>
      </c>
      <c r="AB79" s="436">
        <v>0</v>
      </c>
      <c r="AC79" s="479">
        <v>0</v>
      </c>
      <c r="AD79" s="434">
        <v>0</v>
      </c>
      <c r="AE79" s="432">
        <v>0</v>
      </c>
      <c r="AF79" s="434">
        <v>0</v>
      </c>
      <c r="AG79" s="432">
        <v>1</v>
      </c>
      <c r="AH79" s="438">
        <v>1</v>
      </c>
      <c r="AI79" s="428">
        <f t="shared" si="1"/>
        <v>0</v>
      </c>
      <c r="AJ79" s="437">
        <v>0</v>
      </c>
    </row>
    <row r="80" spans="1:36">
      <c r="A80" s="36">
        <v>40255</v>
      </c>
      <c r="B80" s="37">
        <v>0.3263888888888889</v>
      </c>
      <c r="C80" s="38">
        <v>40255</v>
      </c>
      <c r="D80" s="37">
        <v>0.81805555555555554</v>
      </c>
      <c r="E80" s="78">
        <v>11.8</v>
      </c>
      <c r="F80" s="79">
        <v>0</v>
      </c>
      <c r="G80" s="432">
        <v>0</v>
      </c>
      <c r="H80" s="433">
        <v>0</v>
      </c>
      <c r="I80" s="469">
        <v>0</v>
      </c>
      <c r="J80" s="434">
        <v>0</v>
      </c>
      <c r="K80" s="432">
        <v>0</v>
      </c>
      <c r="L80" s="436">
        <v>0</v>
      </c>
      <c r="M80" s="436">
        <v>0</v>
      </c>
      <c r="N80" s="434">
        <v>0</v>
      </c>
      <c r="O80" s="432">
        <v>0</v>
      </c>
      <c r="P80" s="436">
        <v>0</v>
      </c>
      <c r="Q80" s="436">
        <v>0</v>
      </c>
      <c r="R80" s="436">
        <v>0</v>
      </c>
      <c r="S80" s="436">
        <v>0</v>
      </c>
      <c r="T80" s="479">
        <v>0</v>
      </c>
      <c r="U80" s="434">
        <v>0</v>
      </c>
      <c r="V80" s="435">
        <v>0</v>
      </c>
      <c r="W80" s="435">
        <v>0</v>
      </c>
      <c r="X80" s="432">
        <v>0</v>
      </c>
      <c r="Y80" s="434">
        <v>0</v>
      </c>
      <c r="Z80" s="432">
        <v>0</v>
      </c>
      <c r="AA80" s="436">
        <v>0</v>
      </c>
      <c r="AB80" s="436">
        <v>0</v>
      </c>
      <c r="AC80" s="479">
        <v>0</v>
      </c>
      <c r="AD80" s="434">
        <v>0</v>
      </c>
      <c r="AE80" s="432">
        <v>0</v>
      </c>
      <c r="AF80" s="434">
        <v>0</v>
      </c>
      <c r="AG80" s="432">
        <v>0</v>
      </c>
      <c r="AH80" s="434">
        <v>0</v>
      </c>
      <c r="AI80" s="428">
        <f t="shared" si="1"/>
        <v>0</v>
      </c>
      <c r="AJ80" s="437">
        <v>0</v>
      </c>
    </row>
    <row r="81" spans="1:36">
      <c r="A81" s="36">
        <v>40255</v>
      </c>
      <c r="B81" s="37">
        <v>0.81805555555555554</v>
      </c>
      <c r="C81" s="38">
        <v>40256</v>
      </c>
      <c r="D81" s="37">
        <v>0.375</v>
      </c>
      <c r="E81" s="78">
        <v>13.366666666666667</v>
      </c>
      <c r="F81" s="79">
        <v>0</v>
      </c>
      <c r="G81" s="432">
        <v>4</v>
      </c>
      <c r="H81" s="433">
        <v>0</v>
      </c>
      <c r="I81" s="469">
        <v>0</v>
      </c>
      <c r="J81" s="438">
        <v>4</v>
      </c>
      <c r="K81" s="432">
        <v>0</v>
      </c>
      <c r="L81" s="436">
        <v>0</v>
      </c>
      <c r="M81" s="436">
        <v>0</v>
      </c>
      <c r="N81" s="434">
        <v>0</v>
      </c>
      <c r="O81" s="432">
        <v>1</v>
      </c>
      <c r="P81" s="436">
        <v>0</v>
      </c>
      <c r="Q81" s="436">
        <v>0</v>
      </c>
      <c r="R81" s="436">
        <v>0</v>
      </c>
      <c r="S81" s="436">
        <v>0</v>
      </c>
      <c r="T81" s="479">
        <v>0</v>
      </c>
      <c r="U81" s="438">
        <v>1</v>
      </c>
      <c r="V81" s="435">
        <v>3</v>
      </c>
      <c r="W81" s="435">
        <v>0</v>
      </c>
      <c r="X81" s="432">
        <v>1</v>
      </c>
      <c r="Y81" s="434">
        <v>0</v>
      </c>
      <c r="Z81" s="432">
        <v>0</v>
      </c>
      <c r="AA81" s="436">
        <v>0</v>
      </c>
      <c r="AB81" s="436">
        <v>0</v>
      </c>
      <c r="AC81" s="479">
        <v>0</v>
      </c>
      <c r="AD81" s="434">
        <v>0</v>
      </c>
      <c r="AE81" s="432">
        <v>0</v>
      </c>
      <c r="AF81" s="434">
        <v>0</v>
      </c>
      <c r="AG81" s="432">
        <v>0</v>
      </c>
      <c r="AH81" s="434">
        <v>0</v>
      </c>
      <c r="AI81" s="428">
        <f t="shared" si="1"/>
        <v>0</v>
      </c>
      <c r="AJ81" s="437">
        <v>0</v>
      </c>
    </row>
    <row r="82" spans="1:36">
      <c r="A82" s="36">
        <v>40256</v>
      </c>
      <c r="B82" s="37">
        <v>0.375</v>
      </c>
      <c r="C82" s="38">
        <v>40256</v>
      </c>
      <c r="D82" s="37">
        <v>0.77083333333333337</v>
      </c>
      <c r="E82" s="78">
        <v>9.5</v>
      </c>
      <c r="F82" s="79">
        <v>0</v>
      </c>
      <c r="G82" s="432">
        <v>0</v>
      </c>
      <c r="H82" s="433">
        <v>0</v>
      </c>
      <c r="I82" s="469">
        <v>0</v>
      </c>
      <c r="J82" s="434">
        <v>0</v>
      </c>
      <c r="K82" s="432">
        <v>0</v>
      </c>
      <c r="L82" s="436">
        <v>0</v>
      </c>
      <c r="M82" s="436">
        <v>0</v>
      </c>
      <c r="N82" s="434">
        <v>0</v>
      </c>
      <c r="O82" s="432">
        <v>0</v>
      </c>
      <c r="P82" s="436">
        <v>0</v>
      </c>
      <c r="Q82" s="436">
        <v>0</v>
      </c>
      <c r="R82" s="436">
        <v>0</v>
      </c>
      <c r="S82" s="436">
        <v>0</v>
      </c>
      <c r="T82" s="479">
        <v>0</v>
      </c>
      <c r="U82" s="434">
        <v>0</v>
      </c>
      <c r="V82" s="435">
        <v>1</v>
      </c>
      <c r="W82" s="435">
        <v>0</v>
      </c>
      <c r="X82" s="432">
        <v>0</v>
      </c>
      <c r="Y82" s="434">
        <v>0</v>
      </c>
      <c r="Z82" s="432">
        <v>0</v>
      </c>
      <c r="AA82" s="436">
        <v>0</v>
      </c>
      <c r="AB82" s="436">
        <v>0</v>
      </c>
      <c r="AC82" s="479">
        <v>0</v>
      </c>
      <c r="AD82" s="434">
        <v>0</v>
      </c>
      <c r="AE82" s="432">
        <v>0</v>
      </c>
      <c r="AF82" s="434">
        <v>0</v>
      </c>
      <c r="AG82" s="432">
        <v>0</v>
      </c>
      <c r="AH82" s="434">
        <v>0</v>
      </c>
      <c r="AI82" s="428">
        <f t="shared" si="1"/>
        <v>0</v>
      </c>
      <c r="AJ82" s="437">
        <v>0</v>
      </c>
    </row>
    <row r="83" spans="1:36">
      <c r="A83" s="36">
        <v>40256</v>
      </c>
      <c r="B83" s="37">
        <v>0.77083333333333337</v>
      </c>
      <c r="C83" s="38">
        <v>40257</v>
      </c>
      <c r="D83" s="37">
        <v>0.33333333333333331</v>
      </c>
      <c r="E83" s="78">
        <v>13.5</v>
      </c>
      <c r="F83" s="79">
        <v>0</v>
      </c>
      <c r="G83" s="432">
        <v>1</v>
      </c>
      <c r="H83" s="433">
        <v>0</v>
      </c>
      <c r="I83" s="469">
        <v>0</v>
      </c>
      <c r="J83" s="438">
        <v>1</v>
      </c>
      <c r="K83" s="432">
        <v>0</v>
      </c>
      <c r="L83" s="436">
        <v>0</v>
      </c>
      <c r="M83" s="436">
        <v>0</v>
      </c>
      <c r="N83" s="434">
        <v>0</v>
      </c>
      <c r="O83" s="432">
        <v>0</v>
      </c>
      <c r="P83" s="436">
        <v>0</v>
      </c>
      <c r="Q83" s="436">
        <v>0</v>
      </c>
      <c r="R83" s="436">
        <v>0</v>
      </c>
      <c r="S83" s="436">
        <v>0</v>
      </c>
      <c r="T83" s="479">
        <v>0</v>
      </c>
      <c r="U83" s="434">
        <v>0</v>
      </c>
      <c r="V83" s="435">
        <v>6</v>
      </c>
      <c r="W83" s="435">
        <v>0</v>
      </c>
      <c r="X83" s="432">
        <v>4</v>
      </c>
      <c r="Y83" s="434">
        <v>0</v>
      </c>
      <c r="Z83" s="432">
        <v>0</v>
      </c>
      <c r="AA83" s="436">
        <v>0</v>
      </c>
      <c r="AB83" s="436">
        <v>0</v>
      </c>
      <c r="AC83" s="479">
        <v>0</v>
      </c>
      <c r="AD83" s="434">
        <v>0</v>
      </c>
      <c r="AE83" s="432">
        <v>0</v>
      </c>
      <c r="AF83" s="434">
        <v>0</v>
      </c>
      <c r="AG83" s="432">
        <v>0</v>
      </c>
      <c r="AH83" s="434">
        <v>0</v>
      </c>
      <c r="AI83" s="428">
        <f t="shared" si="1"/>
        <v>0</v>
      </c>
      <c r="AJ83" s="437">
        <v>0</v>
      </c>
    </row>
    <row r="84" spans="1:36">
      <c r="A84" s="36">
        <v>40257</v>
      </c>
      <c r="B84" s="37">
        <v>0.33680555555555558</v>
      </c>
      <c r="C84" s="38">
        <v>40257</v>
      </c>
      <c r="D84" s="37">
        <v>0.78472222222222221</v>
      </c>
      <c r="E84" s="78">
        <v>10.75</v>
      </c>
      <c r="F84" s="79">
        <v>8.3333333333333329E-2</v>
      </c>
      <c r="G84" s="432">
        <v>0</v>
      </c>
      <c r="H84" s="433">
        <v>0</v>
      </c>
      <c r="I84" s="469">
        <v>0</v>
      </c>
      <c r="J84" s="434">
        <v>0</v>
      </c>
      <c r="K84" s="432">
        <v>0</v>
      </c>
      <c r="L84" s="436">
        <v>0</v>
      </c>
      <c r="M84" s="436">
        <v>0</v>
      </c>
      <c r="N84" s="434">
        <v>0</v>
      </c>
      <c r="O84" s="432">
        <v>0</v>
      </c>
      <c r="P84" s="436">
        <v>0</v>
      </c>
      <c r="Q84" s="436">
        <v>0</v>
      </c>
      <c r="R84" s="436">
        <v>0</v>
      </c>
      <c r="S84" s="436">
        <v>0</v>
      </c>
      <c r="T84" s="479">
        <v>0</v>
      </c>
      <c r="U84" s="434">
        <v>0</v>
      </c>
      <c r="V84" s="435">
        <v>1</v>
      </c>
      <c r="W84" s="435">
        <v>0</v>
      </c>
      <c r="X84" s="432">
        <v>0</v>
      </c>
      <c r="Y84" s="434">
        <v>0</v>
      </c>
      <c r="Z84" s="432">
        <v>0</v>
      </c>
      <c r="AA84" s="436">
        <v>0</v>
      </c>
      <c r="AB84" s="436">
        <v>0</v>
      </c>
      <c r="AC84" s="479">
        <v>0</v>
      </c>
      <c r="AD84" s="434">
        <v>0</v>
      </c>
      <c r="AE84" s="432">
        <v>0</v>
      </c>
      <c r="AF84" s="434">
        <v>0</v>
      </c>
      <c r="AG84" s="432">
        <v>0</v>
      </c>
      <c r="AH84" s="434">
        <v>0</v>
      </c>
      <c r="AI84" s="428">
        <f t="shared" si="1"/>
        <v>0</v>
      </c>
      <c r="AJ84" s="437">
        <v>0</v>
      </c>
    </row>
    <row r="85" spans="1:36">
      <c r="A85" s="36">
        <v>40257</v>
      </c>
      <c r="B85" s="37">
        <v>0.78472222222222221</v>
      </c>
      <c r="C85" s="38">
        <v>40258</v>
      </c>
      <c r="D85" s="37">
        <v>0.34375</v>
      </c>
      <c r="E85" s="78">
        <v>13.416666666666666</v>
      </c>
      <c r="F85" s="79">
        <v>0</v>
      </c>
      <c r="G85" s="432">
        <v>0</v>
      </c>
      <c r="H85" s="433">
        <v>0</v>
      </c>
      <c r="I85" s="469">
        <v>0</v>
      </c>
      <c r="J85" s="434">
        <v>0</v>
      </c>
      <c r="K85" s="432">
        <v>0</v>
      </c>
      <c r="L85" s="436">
        <v>0</v>
      </c>
      <c r="M85" s="436">
        <v>0</v>
      </c>
      <c r="N85" s="434">
        <v>0</v>
      </c>
      <c r="O85" s="432">
        <v>0</v>
      </c>
      <c r="P85" s="436">
        <v>0</v>
      </c>
      <c r="Q85" s="436">
        <v>0</v>
      </c>
      <c r="R85" s="436">
        <v>0</v>
      </c>
      <c r="S85" s="436">
        <v>0</v>
      </c>
      <c r="T85" s="479">
        <v>0</v>
      </c>
      <c r="U85" s="434">
        <v>0</v>
      </c>
      <c r="V85" s="435">
        <v>1</v>
      </c>
      <c r="W85" s="435">
        <v>0</v>
      </c>
      <c r="X85" s="432">
        <v>2</v>
      </c>
      <c r="Y85" s="434">
        <v>0</v>
      </c>
      <c r="Z85" s="432">
        <v>0</v>
      </c>
      <c r="AA85" s="436">
        <v>0</v>
      </c>
      <c r="AB85" s="436">
        <v>0</v>
      </c>
      <c r="AC85" s="479">
        <v>0</v>
      </c>
      <c r="AD85" s="434">
        <v>0</v>
      </c>
      <c r="AE85" s="432">
        <v>0</v>
      </c>
      <c r="AF85" s="434">
        <v>0</v>
      </c>
      <c r="AG85" s="432">
        <v>0</v>
      </c>
      <c r="AH85" s="434">
        <v>0</v>
      </c>
      <c r="AI85" s="428">
        <f t="shared" si="1"/>
        <v>0</v>
      </c>
      <c r="AJ85" s="437">
        <v>0</v>
      </c>
    </row>
    <row r="86" spans="1:36">
      <c r="A86" s="36">
        <v>40258</v>
      </c>
      <c r="B86" s="37">
        <v>0.34722222222222227</v>
      </c>
      <c r="C86" s="38">
        <v>40258</v>
      </c>
      <c r="D86" s="37">
        <v>0.72916666666666663</v>
      </c>
      <c r="E86" s="78">
        <v>9.1666666666666661</v>
      </c>
      <c r="F86" s="79">
        <v>8.3333333333333329E-2</v>
      </c>
      <c r="G86" s="432">
        <v>0</v>
      </c>
      <c r="H86" s="433">
        <v>0</v>
      </c>
      <c r="I86" s="469">
        <v>0</v>
      </c>
      <c r="J86" s="434">
        <v>0</v>
      </c>
      <c r="K86" s="432">
        <v>0</v>
      </c>
      <c r="L86" s="436">
        <v>0</v>
      </c>
      <c r="M86" s="436">
        <v>0</v>
      </c>
      <c r="N86" s="434">
        <v>0</v>
      </c>
      <c r="O86" s="432">
        <v>0</v>
      </c>
      <c r="P86" s="436">
        <v>0</v>
      </c>
      <c r="Q86" s="436">
        <v>0</v>
      </c>
      <c r="R86" s="436">
        <v>0</v>
      </c>
      <c r="S86" s="436">
        <v>0</v>
      </c>
      <c r="T86" s="479">
        <v>0</v>
      </c>
      <c r="U86" s="434">
        <v>0</v>
      </c>
      <c r="V86" s="435">
        <v>0</v>
      </c>
      <c r="W86" s="435">
        <v>0</v>
      </c>
      <c r="X86" s="432">
        <v>0</v>
      </c>
      <c r="Y86" s="434">
        <v>0</v>
      </c>
      <c r="Z86" s="432">
        <v>0</v>
      </c>
      <c r="AA86" s="436">
        <v>0</v>
      </c>
      <c r="AB86" s="436">
        <v>0</v>
      </c>
      <c r="AC86" s="479">
        <v>0</v>
      </c>
      <c r="AD86" s="434">
        <v>0</v>
      </c>
      <c r="AE86" s="432">
        <v>0</v>
      </c>
      <c r="AF86" s="434">
        <v>0</v>
      </c>
      <c r="AG86" s="432">
        <v>0</v>
      </c>
      <c r="AH86" s="434">
        <v>0</v>
      </c>
      <c r="AI86" s="428">
        <f t="shared" si="1"/>
        <v>0</v>
      </c>
      <c r="AJ86" s="437">
        <v>0</v>
      </c>
    </row>
    <row r="87" spans="1:36">
      <c r="A87" s="36">
        <v>40258</v>
      </c>
      <c r="B87" s="37">
        <v>0.72916666666666663</v>
      </c>
      <c r="C87" s="38">
        <v>40259</v>
      </c>
      <c r="D87" s="37">
        <v>0.32291666666666669</v>
      </c>
      <c r="E87" s="78">
        <v>14.25</v>
      </c>
      <c r="F87" s="79">
        <v>0</v>
      </c>
      <c r="G87" s="432">
        <v>2</v>
      </c>
      <c r="H87" s="433">
        <v>0</v>
      </c>
      <c r="I87" s="469">
        <v>0</v>
      </c>
      <c r="J87" s="438">
        <v>2</v>
      </c>
      <c r="K87" s="432">
        <v>0</v>
      </c>
      <c r="L87" s="436">
        <v>0</v>
      </c>
      <c r="M87" s="436">
        <v>0</v>
      </c>
      <c r="N87" s="434">
        <v>0</v>
      </c>
      <c r="O87" s="432">
        <v>0</v>
      </c>
      <c r="P87" s="436">
        <v>0</v>
      </c>
      <c r="Q87" s="436">
        <v>0</v>
      </c>
      <c r="R87" s="436">
        <v>0</v>
      </c>
      <c r="S87" s="436">
        <v>0</v>
      </c>
      <c r="T87" s="479">
        <v>0</v>
      </c>
      <c r="U87" s="434">
        <v>0</v>
      </c>
      <c r="V87" s="435">
        <v>4</v>
      </c>
      <c r="W87" s="435">
        <v>0</v>
      </c>
      <c r="X87" s="432">
        <v>7</v>
      </c>
      <c r="Y87" s="434">
        <v>0</v>
      </c>
      <c r="Z87" s="432">
        <v>0</v>
      </c>
      <c r="AA87" s="436">
        <v>0</v>
      </c>
      <c r="AB87" s="436">
        <v>0</v>
      </c>
      <c r="AC87" s="479">
        <v>0</v>
      </c>
      <c r="AD87" s="434">
        <v>0</v>
      </c>
      <c r="AE87" s="432">
        <v>0</v>
      </c>
      <c r="AF87" s="434">
        <v>0</v>
      </c>
      <c r="AG87" s="432">
        <v>0</v>
      </c>
      <c r="AH87" s="434">
        <v>0</v>
      </c>
      <c r="AI87" s="428">
        <f t="shared" si="1"/>
        <v>0</v>
      </c>
      <c r="AJ87" s="437">
        <v>0</v>
      </c>
    </row>
    <row r="88" spans="1:36">
      <c r="A88" s="36">
        <v>40259</v>
      </c>
      <c r="B88" s="37">
        <v>0.3263888888888889</v>
      </c>
      <c r="C88" s="38">
        <v>40259</v>
      </c>
      <c r="D88" s="37">
        <v>0.70833333333333337</v>
      </c>
      <c r="E88" s="78">
        <v>9.1666666666666661</v>
      </c>
      <c r="F88" s="79">
        <v>8.3333333333333329E-2</v>
      </c>
      <c r="G88" s="432">
        <v>0</v>
      </c>
      <c r="H88" s="433">
        <v>0</v>
      </c>
      <c r="I88" s="469">
        <v>0</v>
      </c>
      <c r="J88" s="434">
        <v>0</v>
      </c>
      <c r="K88" s="432">
        <v>0</v>
      </c>
      <c r="L88" s="436">
        <v>0</v>
      </c>
      <c r="M88" s="436">
        <v>0</v>
      </c>
      <c r="N88" s="434">
        <v>0</v>
      </c>
      <c r="O88" s="432">
        <v>0</v>
      </c>
      <c r="P88" s="436">
        <v>0</v>
      </c>
      <c r="Q88" s="436">
        <v>0</v>
      </c>
      <c r="R88" s="436">
        <v>0</v>
      </c>
      <c r="S88" s="436">
        <v>0</v>
      </c>
      <c r="T88" s="479">
        <v>0</v>
      </c>
      <c r="U88" s="434">
        <v>0</v>
      </c>
      <c r="V88" s="435">
        <v>0</v>
      </c>
      <c r="W88" s="435">
        <v>0</v>
      </c>
      <c r="X88" s="432">
        <v>0</v>
      </c>
      <c r="Y88" s="434">
        <v>0</v>
      </c>
      <c r="Z88" s="432">
        <v>0</v>
      </c>
      <c r="AA88" s="436">
        <v>0</v>
      </c>
      <c r="AB88" s="436">
        <v>0</v>
      </c>
      <c r="AC88" s="479">
        <v>0</v>
      </c>
      <c r="AD88" s="434">
        <v>0</v>
      </c>
      <c r="AE88" s="432">
        <v>0</v>
      </c>
      <c r="AF88" s="434">
        <v>0</v>
      </c>
      <c r="AG88" s="432">
        <v>0</v>
      </c>
      <c r="AH88" s="434">
        <v>0</v>
      </c>
      <c r="AI88" s="428">
        <f t="shared" si="1"/>
        <v>0</v>
      </c>
      <c r="AJ88" s="437">
        <v>0</v>
      </c>
    </row>
    <row r="89" spans="1:36">
      <c r="A89" s="36">
        <v>40259</v>
      </c>
      <c r="B89" s="37">
        <v>0.70833333333333337</v>
      </c>
      <c r="C89" s="38">
        <v>40260</v>
      </c>
      <c r="D89" s="37">
        <v>0.31944444444444448</v>
      </c>
      <c r="E89" s="78">
        <v>14.666666666666666</v>
      </c>
      <c r="F89" s="79">
        <v>0</v>
      </c>
      <c r="G89" s="432">
        <v>2</v>
      </c>
      <c r="H89" s="433">
        <v>0</v>
      </c>
      <c r="I89" s="469">
        <v>0</v>
      </c>
      <c r="J89" s="438">
        <v>2</v>
      </c>
      <c r="K89" s="432">
        <v>0</v>
      </c>
      <c r="L89" s="436">
        <v>0</v>
      </c>
      <c r="M89" s="436">
        <v>0</v>
      </c>
      <c r="N89" s="434">
        <v>0</v>
      </c>
      <c r="O89" s="432">
        <v>0</v>
      </c>
      <c r="P89" s="436">
        <v>0</v>
      </c>
      <c r="Q89" s="436">
        <v>0</v>
      </c>
      <c r="R89" s="436">
        <v>0</v>
      </c>
      <c r="S89" s="436">
        <v>0</v>
      </c>
      <c r="T89" s="479">
        <v>0</v>
      </c>
      <c r="U89" s="434">
        <v>0</v>
      </c>
      <c r="V89" s="435">
        <v>3</v>
      </c>
      <c r="W89" s="435">
        <v>0</v>
      </c>
      <c r="X89" s="432">
        <v>7</v>
      </c>
      <c r="Y89" s="434">
        <v>0</v>
      </c>
      <c r="Z89" s="432">
        <v>0</v>
      </c>
      <c r="AA89" s="436">
        <v>0</v>
      </c>
      <c r="AB89" s="436">
        <v>0</v>
      </c>
      <c r="AC89" s="479">
        <v>0</v>
      </c>
      <c r="AD89" s="434">
        <v>0</v>
      </c>
      <c r="AE89" s="432">
        <v>0</v>
      </c>
      <c r="AF89" s="434">
        <v>0</v>
      </c>
      <c r="AG89" s="432">
        <v>0</v>
      </c>
      <c r="AH89" s="434">
        <v>0</v>
      </c>
      <c r="AI89" s="428">
        <f t="shared" si="1"/>
        <v>0</v>
      </c>
      <c r="AJ89" s="437">
        <v>0</v>
      </c>
    </row>
    <row r="90" spans="1:36">
      <c r="A90" s="36">
        <v>40260</v>
      </c>
      <c r="B90" s="37">
        <v>0.32291666666666669</v>
      </c>
      <c r="C90" s="38">
        <v>40260</v>
      </c>
      <c r="D90" s="37">
        <v>0.79166666666666663</v>
      </c>
      <c r="E90" s="78">
        <v>11.25</v>
      </c>
      <c r="F90" s="79">
        <v>8.3333333333333329E-2</v>
      </c>
      <c r="G90" s="432">
        <v>0</v>
      </c>
      <c r="H90" s="433">
        <v>0</v>
      </c>
      <c r="I90" s="469">
        <v>0</v>
      </c>
      <c r="J90" s="434">
        <v>0</v>
      </c>
      <c r="K90" s="432">
        <v>0</v>
      </c>
      <c r="L90" s="436">
        <v>0</v>
      </c>
      <c r="M90" s="436">
        <v>0</v>
      </c>
      <c r="N90" s="434">
        <v>0</v>
      </c>
      <c r="O90" s="432">
        <v>0</v>
      </c>
      <c r="P90" s="436">
        <v>0</v>
      </c>
      <c r="Q90" s="436">
        <v>0</v>
      </c>
      <c r="R90" s="436">
        <v>0</v>
      </c>
      <c r="S90" s="436">
        <v>0</v>
      </c>
      <c r="T90" s="479">
        <v>0</v>
      </c>
      <c r="U90" s="434">
        <v>0</v>
      </c>
      <c r="V90" s="435">
        <v>0</v>
      </c>
      <c r="W90" s="435">
        <v>0</v>
      </c>
      <c r="X90" s="432">
        <v>0</v>
      </c>
      <c r="Y90" s="434">
        <v>0</v>
      </c>
      <c r="Z90" s="432">
        <v>0</v>
      </c>
      <c r="AA90" s="436">
        <v>0</v>
      </c>
      <c r="AB90" s="436">
        <v>0</v>
      </c>
      <c r="AC90" s="479">
        <v>0</v>
      </c>
      <c r="AD90" s="434">
        <v>0</v>
      </c>
      <c r="AE90" s="432">
        <v>0</v>
      </c>
      <c r="AF90" s="434">
        <v>0</v>
      </c>
      <c r="AG90" s="432">
        <v>0</v>
      </c>
      <c r="AH90" s="434">
        <v>0</v>
      </c>
      <c r="AI90" s="428">
        <f t="shared" si="1"/>
        <v>0</v>
      </c>
      <c r="AJ90" s="437">
        <v>0</v>
      </c>
    </row>
    <row r="91" spans="1:36">
      <c r="A91" s="36">
        <v>40260</v>
      </c>
      <c r="B91" s="37">
        <v>0.79166666666666663</v>
      </c>
      <c r="C91" s="38">
        <v>40261</v>
      </c>
      <c r="D91" s="37">
        <v>0.31944444444444448</v>
      </c>
      <c r="E91" s="78">
        <v>12.666666666666666</v>
      </c>
      <c r="F91" s="79">
        <v>0</v>
      </c>
      <c r="G91" s="432">
        <v>2</v>
      </c>
      <c r="H91" s="433">
        <v>0</v>
      </c>
      <c r="I91" s="469">
        <v>0</v>
      </c>
      <c r="J91" s="438">
        <v>2</v>
      </c>
      <c r="K91" s="432">
        <v>0</v>
      </c>
      <c r="L91" s="436">
        <v>0</v>
      </c>
      <c r="M91" s="436">
        <v>0</v>
      </c>
      <c r="N91" s="434">
        <v>0</v>
      </c>
      <c r="O91" s="432">
        <v>0</v>
      </c>
      <c r="P91" s="436">
        <v>0</v>
      </c>
      <c r="Q91" s="436">
        <v>0</v>
      </c>
      <c r="R91" s="436">
        <v>0</v>
      </c>
      <c r="S91" s="436">
        <v>0</v>
      </c>
      <c r="T91" s="479">
        <v>0</v>
      </c>
      <c r="U91" s="434">
        <v>0</v>
      </c>
      <c r="V91" s="435">
        <v>4</v>
      </c>
      <c r="W91" s="435">
        <v>0</v>
      </c>
      <c r="X91" s="432">
        <v>5</v>
      </c>
      <c r="Y91" s="434">
        <v>0</v>
      </c>
      <c r="Z91" s="432">
        <v>0</v>
      </c>
      <c r="AA91" s="436">
        <v>0</v>
      </c>
      <c r="AB91" s="436">
        <v>0</v>
      </c>
      <c r="AC91" s="479">
        <v>0</v>
      </c>
      <c r="AD91" s="434">
        <v>0</v>
      </c>
      <c r="AE91" s="432">
        <v>0</v>
      </c>
      <c r="AF91" s="434">
        <v>0</v>
      </c>
      <c r="AG91" s="432">
        <v>0</v>
      </c>
      <c r="AH91" s="434">
        <v>0</v>
      </c>
      <c r="AI91" s="428">
        <f t="shared" si="1"/>
        <v>0</v>
      </c>
      <c r="AJ91" s="437">
        <v>0</v>
      </c>
    </row>
    <row r="92" spans="1:36">
      <c r="A92" s="36">
        <v>40261</v>
      </c>
      <c r="B92" s="37">
        <v>0.31944444444444448</v>
      </c>
      <c r="C92" s="38">
        <v>40261</v>
      </c>
      <c r="D92" s="37">
        <v>0.77083333333333337</v>
      </c>
      <c r="E92" s="78">
        <v>10.833333333333334</v>
      </c>
      <c r="F92" s="79">
        <v>0</v>
      </c>
      <c r="G92" s="432">
        <v>0</v>
      </c>
      <c r="H92" s="433">
        <v>0</v>
      </c>
      <c r="I92" s="469">
        <v>0</v>
      </c>
      <c r="J92" s="434">
        <v>0</v>
      </c>
      <c r="K92" s="432">
        <v>0</v>
      </c>
      <c r="L92" s="436">
        <v>0</v>
      </c>
      <c r="M92" s="436">
        <v>0</v>
      </c>
      <c r="N92" s="434">
        <v>0</v>
      </c>
      <c r="O92" s="432">
        <v>0</v>
      </c>
      <c r="P92" s="436">
        <v>0</v>
      </c>
      <c r="Q92" s="436">
        <v>0</v>
      </c>
      <c r="R92" s="436">
        <v>0</v>
      </c>
      <c r="S92" s="436">
        <v>0</v>
      </c>
      <c r="T92" s="479">
        <v>0</v>
      </c>
      <c r="U92" s="434">
        <v>0</v>
      </c>
      <c r="V92" s="435">
        <v>0</v>
      </c>
      <c r="W92" s="435">
        <v>0</v>
      </c>
      <c r="X92" s="432">
        <v>0</v>
      </c>
      <c r="Y92" s="434">
        <v>0</v>
      </c>
      <c r="Z92" s="432">
        <v>0</v>
      </c>
      <c r="AA92" s="436">
        <v>0</v>
      </c>
      <c r="AB92" s="436">
        <v>0</v>
      </c>
      <c r="AC92" s="479">
        <v>0</v>
      </c>
      <c r="AD92" s="434">
        <v>0</v>
      </c>
      <c r="AE92" s="432">
        <v>0</v>
      </c>
      <c r="AF92" s="434">
        <v>0</v>
      </c>
      <c r="AG92" s="432">
        <v>0</v>
      </c>
      <c r="AH92" s="434">
        <v>0</v>
      </c>
      <c r="AI92" s="428">
        <f t="shared" si="1"/>
        <v>0</v>
      </c>
      <c r="AJ92" s="437">
        <v>0</v>
      </c>
    </row>
    <row r="93" spans="1:36">
      <c r="A93" s="36">
        <v>40261</v>
      </c>
      <c r="B93" s="37">
        <v>0.77083333333333337</v>
      </c>
      <c r="C93" s="38">
        <v>40262</v>
      </c>
      <c r="D93" s="37">
        <v>0.32291666666666669</v>
      </c>
      <c r="E93" s="78">
        <v>13.25</v>
      </c>
      <c r="F93" s="79">
        <v>0</v>
      </c>
      <c r="G93" s="432">
        <v>2</v>
      </c>
      <c r="H93" s="433">
        <v>0</v>
      </c>
      <c r="I93" s="469">
        <v>0</v>
      </c>
      <c r="J93" s="438">
        <v>2</v>
      </c>
      <c r="K93" s="432">
        <v>0</v>
      </c>
      <c r="L93" s="436">
        <v>0</v>
      </c>
      <c r="M93" s="436">
        <v>0</v>
      </c>
      <c r="N93" s="434">
        <v>0</v>
      </c>
      <c r="O93" s="432">
        <v>0</v>
      </c>
      <c r="P93" s="436">
        <v>0</v>
      </c>
      <c r="Q93" s="436">
        <v>0</v>
      </c>
      <c r="R93" s="436">
        <v>0</v>
      </c>
      <c r="S93" s="436">
        <v>0</v>
      </c>
      <c r="T93" s="479">
        <v>0</v>
      </c>
      <c r="U93" s="434">
        <v>0</v>
      </c>
      <c r="V93" s="435">
        <v>1</v>
      </c>
      <c r="W93" s="435">
        <v>0</v>
      </c>
      <c r="X93" s="432">
        <v>7</v>
      </c>
      <c r="Y93" s="434">
        <v>0</v>
      </c>
      <c r="Z93" s="432">
        <v>0</v>
      </c>
      <c r="AA93" s="436">
        <v>0</v>
      </c>
      <c r="AB93" s="436">
        <v>0</v>
      </c>
      <c r="AC93" s="479">
        <v>0</v>
      </c>
      <c r="AD93" s="434">
        <v>0</v>
      </c>
      <c r="AE93" s="432">
        <v>0</v>
      </c>
      <c r="AF93" s="434">
        <v>0</v>
      </c>
      <c r="AG93" s="432">
        <v>0</v>
      </c>
      <c r="AH93" s="434">
        <v>0</v>
      </c>
      <c r="AI93" s="428">
        <f t="shared" si="1"/>
        <v>0</v>
      </c>
      <c r="AJ93" s="437">
        <v>0</v>
      </c>
    </row>
    <row r="94" spans="1:36">
      <c r="A94" s="36">
        <v>40262</v>
      </c>
      <c r="B94" s="37">
        <v>0.32291666666666669</v>
      </c>
      <c r="C94" s="38">
        <v>40262</v>
      </c>
      <c r="D94" s="37">
        <v>0.73958333333333337</v>
      </c>
      <c r="E94" s="78">
        <v>10</v>
      </c>
      <c r="F94" s="79">
        <v>0</v>
      </c>
      <c r="G94" s="432">
        <v>1</v>
      </c>
      <c r="H94" s="433">
        <v>0</v>
      </c>
      <c r="I94" s="469">
        <v>0</v>
      </c>
      <c r="J94" s="438">
        <v>1</v>
      </c>
      <c r="K94" s="432">
        <v>0</v>
      </c>
      <c r="L94" s="436">
        <v>0</v>
      </c>
      <c r="M94" s="436">
        <v>0</v>
      </c>
      <c r="N94" s="434">
        <v>0</v>
      </c>
      <c r="O94" s="432">
        <v>0</v>
      </c>
      <c r="P94" s="436">
        <v>0</v>
      </c>
      <c r="Q94" s="436">
        <v>0</v>
      </c>
      <c r="R94" s="436">
        <v>0</v>
      </c>
      <c r="S94" s="436">
        <v>0</v>
      </c>
      <c r="T94" s="479">
        <v>0</v>
      </c>
      <c r="U94" s="434">
        <v>0</v>
      </c>
      <c r="V94" s="435">
        <v>1</v>
      </c>
      <c r="W94" s="435">
        <v>0</v>
      </c>
      <c r="X94" s="432">
        <v>2</v>
      </c>
      <c r="Y94" s="434">
        <v>0</v>
      </c>
      <c r="Z94" s="432">
        <v>0</v>
      </c>
      <c r="AA94" s="436">
        <v>0</v>
      </c>
      <c r="AB94" s="436">
        <v>0</v>
      </c>
      <c r="AC94" s="479">
        <v>0</v>
      </c>
      <c r="AD94" s="434">
        <v>0</v>
      </c>
      <c r="AE94" s="432">
        <v>0</v>
      </c>
      <c r="AF94" s="434">
        <v>0</v>
      </c>
      <c r="AG94" s="432">
        <v>0</v>
      </c>
      <c r="AH94" s="434">
        <v>0</v>
      </c>
      <c r="AI94" s="428">
        <f t="shared" si="1"/>
        <v>0</v>
      </c>
      <c r="AJ94" s="437">
        <v>0</v>
      </c>
    </row>
    <row r="95" spans="1:36">
      <c r="A95" s="36">
        <v>40262</v>
      </c>
      <c r="B95" s="37">
        <v>0.73958333333333337</v>
      </c>
      <c r="C95" s="38">
        <v>40263</v>
      </c>
      <c r="D95" s="37">
        <v>0.30208333333333331</v>
      </c>
      <c r="E95" s="78">
        <v>13.5</v>
      </c>
      <c r="F95" s="79">
        <v>0</v>
      </c>
      <c r="G95" s="432">
        <v>4</v>
      </c>
      <c r="H95" s="433">
        <v>0</v>
      </c>
      <c r="I95" s="469">
        <v>0</v>
      </c>
      <c r="J95" s="438">
        <v>4</v>
      </c>
      <c r="K95" s="432">
        <v>0</v>
      </c>
      <c r="L95" s="436">
        <v>0</v>
      </c>
      <c r="M95" s="436">
        <v>0</v>
      </c>
      <c r="N95" s="434">
        <v>0</v>
      </c>
      <c r="O95" s="432">
        <v>0</v>
      </c>
      <c r="P95" s="436">
        <v>0</v>
      </c>
      <c r="Q95" s="436">
        <v>0</v>
      </c>
      <c r="R95" s="436">
        <v>0</v>
      </c>
      <c r="S95" s="436">
        <v>0</v>
      </c>
      <c r="T95" s="479">
        <v>0</v>
      </c>
      <c r="U95" s="434">
        <v>0</v>
      </c>
      <c r="V95" s="435">
        <v>2</v>
      </c>
      <c r="W95" s="435">
        <v>0</v>
      </c>
      <c r="X95" s="432">
        <v>7</v>
      </c>
      <c r="Y95" s="434">
        <v>0</v>
      </c>
      <c r="Z95" s="432">
        <v>0</v>
      </c>
      <c r="AA95" s="436">
        <v>0</v>
      </c>
      <c r="AB95" s="436">
        <v>0</v>
      </c>
      <c r="AC95" s="479">
        <v>0</v>
      </c>
      <c r="AD95" s="434">
        <v>0</v>
      </c>
      <c r="AE95" s="432">
        <v>0</v>
      </c>
      <c r="AF95" s="434">
        <v>0</v>
      </c>
      <c r="AG95" s="432">
        <v>0</v>
      </c>
      <c r="AH95" s="434">
        <v>0</v>
      </c>
      <c r="AI95" s="428">
        <f t="shared" si="1"/>
        <v>0</v>
      </c>
      <c r="AJ95" s="437">
        <v>0</v>
      </c>
    </row>
    <row r="96" spans="1:36">
      <c r="A96" s="36">
        <v>40263</v>
      </c>
      <c r="B96" s="37">
        <v>0.30208333333333331</v>
      </c>
      <c r="C96" s="38">
        <v>40263</v>
      </c>
      <c r="D96" s="37">
        <v>0.72916666666666663</v>
      </c>
      <c r="E96" s="78">
        <v>10.25</v>
      </c>
      <c r="F96" s="79">
        <v>0</v>
      </c>
      <c r="G96" s="432">
        <v>0</v>
      </c>
      <c r="H96" s="433">
        <v>0</v>
      </c>
      <c r="I96" s="469">
        <v>0</v>
      </c>
      <c r="J96" s="434">
        <v>0</v>
      </c>
      <c r="K96" s="432">
        <v>0</v>
      </c>
      <c r="L96" s="436">
        <v>0</v>
      </c>
      <c r="M96" s="436">
        <v>0</v>
      </c>
      <c r="N96" s="434">
        <v>0</v>
      </c>
      <c r="O96" s="432">
        <v>0</v>
      </c>
      <c r="P96" s="436">
        <v>0</v>
      </c>
      <c r="Q96" s="436">
        <v>0</v>
      </c>
      <c r="R96" s="436">
        <v>0</v>
      </c>
      <c r="S96" s="436">
        <v>0</v>
      </c>
      <c r="T96" s="479">
        <v>0</v>
      </c>
      <c r="U96" s="434">
        <v>0</v>
      </c>
      <c r="V96" s="435">
        <v>3</v>
      </c>
      <c r="W96" s="435">
        <v>0</v>
      </c>
      <c r="X96" s="432">
        <v>2</v>
      </c>
      <c r="Y96" s="434">
        <v>0</v>
      </c>
      <c r="Z96" s="432">
        <v>0</v>
      </c>
      <c r="AA96" s="436">
        <v>0</v>
      </c>
      <c r="AB96" s="436">
        <v>0</v>
      </c>
      <c r="AC96" s="479">
        <v>0</v>
      </c>
      <c r="AD96" s="434">
        <v>0</v>
      </c>
      <c r="AE96" s="432">
        <v>0</v>
      </c>
      <c r="AF96" s="434">
        <v>0</v>
      </c>
      <c r="AG96" s="432">
        <v>0</v>
      </c>
      <c r="AH96" s="434">
        <v>0</v>
      </c>
      <c r="AI96" s="428">
        <f t="shared" si="1"/>
        <v>0</v>
      </c>
      <c r="AJ96" s="437">
        <v>0</v>
      </c>
    </row>
    <row r="97" spans="1:36">
      <c r="A97" s="36">
        <v>40263</v>
      </c>
      <c r="B97" s="37">
        <v>0.72916666666666663</v>
      </c>
      <c r="C97" s="38">
        <v>40264</v>
      </c>
      <c r="D97" s="37">
        <v>0.375</v>
      </c>
      <c r="E97" s="78">
        <v>15.5</v>
      </c>
      <c r="F97" s="79">
        <v>0</v>
      </c>
      <c r="G97" s="432">
        <v>1</v>
      </c>
      <c r="H97" s="433">
        <v>0</v>
      </c>
      <c r="I97" s="469">
        <v>0</v>
      </c>
      <c r="J97" s="438">
        <v>1</v>
      </c>
      <c r="K97" s="432">
        <v>0</v>
      </c>
      <c r="L97" s="436">
        <v>0</v>
      </c>
      <c r="M97" s="436">
        <v>0</v>
      </c>
      <c r="N97" s="434">
        <v>0</v>
      </c>
      <c r="O97" s="432">
        <v>0</v>
      </c>
      <c r="P97" s="436">
        <v>0</v>
      </c>
      <c r="Q97" s="436">
        <v>0</v>
      </c>
      <c r="R97" s="436">
        <v>0</v>
      </c>
      <c r="S97" s="436">
        <v>0</v>
      </c>
      <c r="T97" s="479">
        <v>0</v>
      </c>
      <c r="U97" s="434">
        <v>0</v>
      </c>
      <c r="V97" s="435">
        <v>11</v>
      </c>
      <c r="W97" s="435">
        <v>0</v>
      </c>
      <c r="X97" s="432">
        <v>30</v>
      </c>
      <c r="Y97" s="434">
        <v>0</v>
      </c>
      <c r="Z97" s="432">
        <v>0</v>
      </c>
      <c r="AA97" s="436">
        <v>0</v>
      </c>
      <c r="AB97" s="436">
        <v>0</v>
      </c>
      <c r="AC97" s="479">
        <v>0</v>
      </c>
      <c r="AD97" s="434">
        <v>0</v>
      </c>
      <c r="AE97" s="432">
        <v>0</v>
      </c>
      <c r="AF97" s="434">
        <v>0</v>
      </c>
      <c r="AG97" s="432">
        <v>0</v>
      </c>
      <c r="AH97" s="434">
        <v>0</v>
      </c>
      <c r="AI97" s="428">
        <f t="shared" si="1"/>
        <v>0</v>
      </c>
      <c r="AJ97" s="437">
        <v>0</v>
      </c>
    </row>
    <row r="98" spans="1:36">
      <c r="A98" s="36">
        <v>40264</v>
      </c>
      <c r="B98" s="37">
        <v>0.375</v>
      </c>
      <c r="C98" s="38">
        <v>40264</v>
      </c>
      <c r="D98" s="37">
        <v>0.75694444444444453</v>
      </c>
      <c r="E98" s="78">
        <v>9.1666666666666661</v>
      </c>
      <c r="F98" s="79">
        <v>0</v>
      </c>
      <c r="G98" s="432">
        <v>0</v>
      </c>
      <c r="H98" s="433">
        <v>0</v>
      </c>
      <c r="I98" s="469">
        <v>0</v>
      </c>
      <c r="J98" s="434">
        <v>0</v>
      </c>
      <c r="K98" s="432">
        <v>0</v>
      </c>
      <c r="L98" s="436">
        <v>0</v>
      </c>
      <c r="M98" s="436">
        <v>0</v>
      </c>
      <c r="N98" s="434">
        <v>0</v>
      </c>
      <c r="O98" s="432">
        <v>0</v>
      </c>
      <c r="P98" s="436">
        <v>0</v>
      </c>
      <c r="Q98" s="436">
        <v>0</v>
      </c>
      <c r="R98" s="436">
        <v>0</v>
      </c>
      <c r="S98" s="436">
        <v>0</v>
      </c>
      <c r="T98" s="479">
        <v>0</v>
      </c>
      <c r="U98" s="434">
        <v>0</v>
      </c>
      <c r="V98" s="435">
        <v>1</v>
      </c>
      <c r="W98" s="435">
        <v>0</v>
      </c>
      <c r="X98" s="432">
        <v>0</v>
      </c>
      <c r="Y98" s="434">
        <v>0</v>
      </c>
      <c r="Z98" s="432">
        <v>0</v>
      </c>
      <c r="AA98" s="436">
        <v>0</v>
      </c>
      <c r="AB98" s="436">
        <v>0</v>
      </c>
      <c r="AC98" s="479">
        <v>0</v>
      </c>
      <c r="AD98" s="434">
        <v>0</v>
      </c>
      <c r="AE98" s="432">
        <v>0</v>
      </c>
      <c r="AF98" s="434">
        <v>0</v>
      </c>
      <c r="AG98" s="432">
        <v>0</v>
      </c>
      <c r="AH98" s="434">
        <v>0</v>
      </c>
      <c r="AI98" s="428">
        <f t="shared" si="1"/>
        <v>0</v>
      </c>
      <c r="AJ98" s="437">
        <v>0</v>
      </c>
    </row>
    <row r="99" spans="1:36">
      <c r="A99" s="36">
        <v>40264</v>
      </c>
      <c r="B99" s="37">
        <v>0.75694444444444453</v>
      </c>
      <c r="C99" s="38">
        <v>40265</v>
      </c>
      <c r="D99" s="37">
        <v>0.39583333333333331</v>
      </c>
      <c r="E99" s="78">
        <v>15.333333333333334</v>
      </c>
      <c r="F99" s="79">
        <v>0</v>
      </c>
      <c r="G99" s="432">
        <v>1</v>
      </c>
      <c r="H99" s="433">
        <v>0</v>
      </c>
      <c r="I99" s="469">
        <v>0</v>
      </c>
      <c r="J99" s="438">
        <v>1</v>
      </c>
      <c r="K99" s="432">
        <v>0</v>
      </c>
      <c r="L99" s="436">
        <v>0</v>
      </c>
      <c r="M99" s="436">
        <v>0</v>
      </c>
      <c r="N99" s="434">
        <v>0</v>
      </c>
      <c r="O99" s="432">
        <v>0</v>
      </c>
      <c r="P99" s="436">
        <v>0</v>
      </c>
      <c r="Q99" s="436">
        <v>0</v>
      </c>
      <c r="R99" s="436">
        <v>0</v>
      </c>
      <c r="S99" s="436">
        <v>0</v>
      </c>
      <c r="T99" s="479">
        <v>0</v>
      </c>
      <c r="U99" s="434">
        <v>0</v>
      </c>
      <c r="V99" s="435">
        <v>1</v>
      </c>
      <c r="W99" s="435">
        <v>0</v>
      </c>
      <c r="X99" s="432">
        <v>41</v>
      </c>
      <c r="Y99" s="434">
        <v>0</v>
      </c>
      <c r="Z99" s="432">
        <v>0</v>
      </c>
      <c r="AA99" s="436">
        <v>0</v>
      </c>
      <c r="AB99" s="436">
        <v>0</v>
      </c>
      <c r="AC99" s="479">
        <v>0</v>
      </c>
      <c r="AD99" s="434">
        <v>0</v>
      </c>
      <c r="AE99" s="432">
        <v>0</v>
      </c>
      <c r="AF99" s="434">
        <v>0</v>
      </c>
      <c r="AG99" s="432">
        <v>0</v>
      </c>
      <c r="AH99" s="434">
        <v>0</v>
      </c>
      <c r="AI99" s="428">
        <f t="shared" si="1"/>
        <v>0</v>
      </c>
      <c r="AJ99" s="437">
        <v>0</v>
      </c>
    </row>
    <row r="100" spans="1:36">
      <c r="A100" s="36">
        <v>40265</v>
      </c>
      <c r="B100" s="37">
        <v>0.39583333333333331</v>
      </c>
      <c r="C100" s="38">
        <v>40265</v>
      </c>
      <c r="D100" s="37">
        <v>0.73263888888888884</v>
      </c>
      <c r="E100" s="78">
        <v>8.0833333333333339</v>
      </c>
      <c r="F100" s="79">
        <v>0</v>
      </c>
      <c r="G100" s="432">
        <v>0</v>
      </c>
      <c r="H100" s="433">
        <v>0</v>
      </c>
      <c r="I100" s="469">
        <v>0</v>
      </c>
      <c r="J100" s="434">
        <v>0</v>
      </c>
      <c r="K100" s="432">
        <v>0</v>
      </c>
      <c r="L100" s="436">
        <v>0</v>
      </c>
      <c r="M100" s="436">
        <v>0</v>
      </c>
      <c r="N100" s="434">
        <v>0</v>
      </c>
      <c r="O100" s="432">
        <v>0</v>
      </c>
      <c r="P100" s="436">
        <v>0</v>
      </c>
      <c r="Q100" s="436">
        <v>0</v>
      </c>
      <c r="R100" s="436">
        <v>0</v>
      </c>
      <c r="S100" s="436">
        <v>0</v>
      </c>
      <c r="T100" s="479">
        <v>0</v>
      </c>
      <c r="U100" s="434">
        <v>0</v>
      </c>
      <c r="V100" s="435">
        <v>2</v>
      </c>
      <c r="W100" s="435">
        <v>0</v>
      </c>
      <c r="X100" s="432">
        <v>0</v>
      </c>
      <c r="Y100" s="434">
        <v>0</v>
      </c>
      <c r="Z100" s="432">
        <v>0</v>
      </c>
      <c r="AA100" s="436">
        <v>0</v>
      </c>
      <c r="AB100" s="436">
        <v>0</v>
      </c>
      <c r="AC100" s="479">
        <v>0</v>
      </c>
      <c r="AD100" s="434">
        <v>0</v>
      </c>
      <c r="AE100" s="432">
        <v>0</v>
      </c>
      <c r="AF100" s="434">
        <v>0</v>
      </c>
      <c r="AG100" s="432">
        <v>0</v>
      </c>
      <c r="AH100" s="434">
        <v>0</v>
      </c>
      <c r="AI100" s="428">
        <f t="shared" si="1"/>
        <v>0</v>
      </c>
      <c r="AJ100" s="437">
        <v>0</v>
      </c>
    </row>
    <row r="101" spans="1:36">
      <c r="A101" s="36">
        <v>40265</v>
      </c>
      <c r="B101" s="37">
        <v>0.73263888888888884</v>
      </c>
      <c r="C101" s="38">
        <v>40266</v>
      </c>
      <c r="D101" s="37">
        <v>0.36805555555555558</v>
      </c>
      <c r="E101" s="78">
        <v>15.25</v>
      </c>
      <c r="F101" s="79">
        <v>0</v>
      </c>
      <c r="G101" s="432">
        <v>1</v>
      </c>
      <c r="H101" s="433">
        <v>0</v>
      </c>
      <c r="I101" s="469">
        <v>0</v>
      </c>
      <c r="J101" s="438">
        <v>1</v>
      </c>
      <c r="K101" s="432">
        <v>1</v>
      </c>
      <c r="L101" s="436">
        <v>0</v>
      </c>
      <c r="M101" s="436">
        <v>0</v>
      </c>
      <c r="N101" s="438">
        <v>1</v>
      </c>
      <c r="O101" s="432">
        <v>0</v>
      </c>
      <c r="P101" s="436">
        <v>0</v>
      </c>
      <c r="Q101" s="436">
        <v>0</v>
      </c>
      <c r="R101" s="436">
        <v>0</v>
      </c>
      <c r="S101" s="436">
        <v>0</v>
      </c>
      <c r="T101" s="479">
        <v>0</v>
      </c>
      <c r="U101" s="434">
        <v>0</v>
      </c>
      <c r="V101" s="435">
        <v>8</v>
      </c>
      <c r="W101" s="435">
        <v>0</v>
      </c>
      <c r="X101" s="432">
        <v>70</v>
      </c>
      <c r="Y101" s="434">
        <v>0</v>
      </c>
      <c r="Z101" s="432">
        <v>0</v>
      </c>
      <c r="AA101" s="436">
        <v>0</v>
      </c>
      <c r="AB101" s="436">
        <v>0</v>
      </c>
      <c r="AC101" s="479">
        <v>0</v>
      </c>
      <c r="AD101" s="434">
        <v>0</v>
      </c>
      <c r="AE101" s="432">
        <v>0</v>
      </c>
      <c r="AF101" s="434">
        <v>0</v>
      </c>
      <c r="AG101" s="432">
        <v>0</v>
      </c>
      <c r="AH101" s="434">
        <v>0</v>
      </c>
      <c r="AI101" s="428">
        <f t="shared" si="1"/>
        <v>0</v>
      </c>
      <c r="AJ101" s="437">
        <v>0</v>
      </c>
    </row>
    <row r="102" spans="1:36">
      <c r="A102" s="36">
        <v>40266</v>
      </c>
      <c r="B102" s="37">
        <v>0.36805555555555558</v>
      </c>
      <c r="C102" s="38">
        <v>40266</v>
      </c>
      <c r="D102" s="37">
        <v>0.75</v>
      </c>
      <c r="E102" s="78">
        <v>9.1666666666666661</v>
      </c>
      <c r="F102" s="79">
        <v>0</v>
      </c>
      <c r="G102" s="432">
        <v>0</v>
      </c>
      <c r="H102" s="433">
        <v>0</v>
      </c>
      <c r="I102" s="469">
        <v>0</v>
      </c>
      <c r="J102" s="434">
        <v>0</v>
      </c>
      <c r="K102" s="432">
        <v>0</v>
      </c>
      <c r="L102" s="436">
        <v>0</v>
      </c>
      <c r="M102" s="436">
        <v>0</v>
      </c>
      <c r="N102" s="434">
        <v>0</v>
      </c>
      <c r="O102" s="432">
        <v>0</v>
      </c>
      <c r="P102" s="436">
        <v>0</v>
      </c>
      <c r="Q102" s="436">
        <v>0</v>
      </c>
      <c r="R102" s="436">
        <v>0</v>
      </c>
      <c r="S102" s="436">
        <v>0</v>
      </c>
      <c r="T102" s="479">
        <v>0</v>
      </c>
      <c r="U102" s="434">
        <v>0</v>
      </c>
      <c r="V102" s="435">
        <v>2</v>
      </c>
      <c r="W102" s="435">
        <v>0</v>
      </c>
      <c r="X102" s="432">
        <v>2</v>
      </c>
      <c r="Y102" s="434">
        <v>0</v>
      </c>
      <c r="Z102" s="432">
        <v>0</v>
      </c>
      <c r="AA102" s="436">
        <v>0</v>
      </c>
      <c r="AB102" s="436">
        <v>0</v>
      </c>
      <c r="AC102" s="479">
        <v>0</v>
      </c>
      <c r="AD102" s="434">
        <v>0</v>
      </c>
      <c r="AE102" s="432">
        <v>0</v>
      </c>
      <c r="AF102" s="434">
        <v>0</v>
      </c>
      <c r="AG102" s="432">
        <v>0</v>
      </c>
      <c r="AH102" s="434">
        <v>0</v>
      </c>
      <c r="AI102" s="428">
        <f t="shared" si="1"/>
        <v>0</v>
      </c>
      <c r="AJ102" s="437">
        <v>0</v>
      </c>
    </row>
    <row r="103" spans="1:36">
      <c r="A103" s="36">
        <v>40266</v>
      </c>
      <c r="B103" s="37">
        <v>0.75</v>
      </c>
      <c r="C103" s="38">
        <v>40267</v>
      </c>
      <c r="D103" s="37">
        <v>0.30208333333333331</v>
      </c>
      <c r="E103" s="78">
        <v>13.25</v>
      </c>
      <c r="F103" s="79">
        <v>0</v>
      </c>
      <c r="G103" s="432">
        <v>0</v>
      </c>
      <c r="H103" s="433">
        <v>0</v>
      </c>
      <c r="I103" s="469">
        <v>0</v>
      </c>
      <c r="J103" s="434">
        <v>0</v>
      </c>
      <c r="K103" s="432">
        <v>0</v>
      </c>
      <c r="L103" s="436">
        <v>0</v>
      </c>
      <c r="M103" s="436">
        <v>0</v>
      </c>
      <c r="N103" s="434">
        <v>0</v>
      </c>
      <c r="O103" s="432">
        <v>0</v>
      </c>
      <c r="P103" s="436">
        <v>0</v>
      </c>
      <c r="Q103" s="436">
        <v>0</v>
      </c>
      <c r="R103" s="436">
        <v>0</v>
      </c>
      <c r="S103" s="436">
        <v>0</v>
      </c>
      <c r="T103" s="479">
        <v>0</v>
      </c>
      <c r="U103" s="434">
        <v>0</v>
      </c>
      <c r="V103" s="435">
        <v>12</v>
      </c>
      <c r="W103" s="435">
        <v>0</v>
      </c>
      <c r="X103" s="432">
        <v>41</v>
      </c>
      <c r="Y103" s="434">
        <v>0</v>
      </c>
      <c r="Z103" s="432">
        <v>0</v>
      </c>
      <c r="AA103" s="436">
        <v>0</v>
      </c>
      <c r="AB103" s="436">
        <v>0</v>
      </c>
      <c r="AC103" s="479">
        <v>0</v>
      </c>
      <c r="AD103" s="434">
        <v>0</v>
      </c>
      <c r="AE103" s="432">
        <v>0</v>
      </c>
      <c r="AF103" s="434">
        <v>0</v>
      </c>
      <c r="AG103" s="432">
        <v>0</v>
      </c>
      <c r="AH103" s="434">
        <v>0</v>
      </c>
      <c r="AI103" s="428">
        <f t="shared" si="1"/>
        <v>0</v>
      </c>
      <c r="AJ103" s="437">
        <v>0</v>
      </c>
    </row>
    <row r="104" spans="1:36">
      <c r="A104" s="36">
        <v>40267</v>
      </c>
      <c r="B104" s="37">
        <v>0.30208333333333331</v>
      </c>
      <c r="C104" s="38">
        <v>40267</v>
      </c>
      <c r="D104" s="37">
        <v>0.31597222222222221</v>
      </c>
      <c r="E104" s="62"/>
      <c r="F104" s="79">
        <v>0.33333333333333331</v>
      </c>
      <c r="G104" s="439">
        <v>0</v>
      </c>
      <c r="H104" s="440">
        <v>0</v>
      </c>
      <c r="I104" s="470">
        <v>0</v>
      </c>
      <c r="J104" s="441">
        <v>0</v>
      </c>
      <c r="K104" s="439">
        <v>0</v>
      </c>
      <c r="L104" s="440">
        <v>0</v>
      </c>
      <c r="M104" s="440">
        <v>0</v>
      </c>
      <c r="N104" s="441">
        <v>0</v>
      </c>
      <c r="O104" s="439">
        <v>0</v>
      </c>
      <c r="P104" s="440">
        <v>0</v>
      </c>
      <c r="Q104" s="440">
        <v>0</v>
      </c>
      <c r="R104" s="440">
        <v>0</v>
      </c>
      <c r="S104" s="440">
        <v>0</v>
      </c>
      <c r="T104" s="480">
        <v>0</v>
      </c>
      <c r="U104" s="441">
        <v>0</v>
      </c>
      <c r="V104" s="442">
        <v>0</v>
      </c>
      <c r="W104" s="442">
        <v>0</v>
      </c>
      <c r="X104" s="439">
        <v>0</v>
      </c>
      <c r="Y104" s="441">
        <v>0</v>
      </c>
      <c r="Z104" s="439">
        <v>0</v>
      </c>
      <c r="AA104" s="440">
        <v>0</v>
      </c>
      <c r="AB104" s="440">
        <v>0</v>
      </c>
      <c r="AC104" s="480">
        <v>0</v>
      </c>
      <c r="AD104" s="441">
        <v>0</v>
      </c>
      <c r="AE104" s="439">
        <v>0</v>
      </c>
      <c r="AF104" s="441">
        <v>0</v>
      </c>
      <c r="AG104" s="439">
        <v>0</v>
      </c>
      <c r="AH104" s="441">
        <v>0</v>
      </c>
      <c r="AI104" s="428">
        <f t="shared" si="1"/>
        <v>0</v>
      </c>
      <c r="AJ104" s="442">
        <v>0</v>
      </c>
    </row>
    <row r="105" spans="1:36">
      <c r="A105" s="36">
        <v>40267</v>
      </c>
      <c r="B105" s="37">
        <v>0.31597222222222221</v>
      </c>
      <c r="C105" s="38">
        <v>40267</v>
      </c>
      <c r="D105" s="37">
        <v>0.8125</v>
      </c>
      <c r="E105" s="78">
        <v>11.916666666666666</v>
      </c>
      <c r="F105" s="76"/>
      <c r="G105" s="432">
        <v>0</v>
      </c>
      <c r="H105" s="433">
        <v>0</v>
      </c>
      <c r="I105" s="469">
        <v>0</v>
      </c>
      <c r="J105" s="434">
        <v>0</v>
      </c>
      <c r="K105" s="432">
        <v>0</v>
      </c>
      <c r="L105" s="436">
        <v>0</v>
      </c>
      <c r="M105" s="436">
        <v>0</v>
      </c>
      <c r="N105" s="434">
        <v>0</v>
      </c>
      <c r="O105" s="432">
        <v>0</v>
      </c>
      <c r="P105" s="436">
        <v>0</v>
      </c>
      <c r="Q105" s="436">
        <v>0</v>
      </c>
      <c r="R105" s="436">
        <v>0</v>
      </c>
      <c r="S105" s="436">
        <v>0</v>
      </c>
      <c r="T105" s="479">
        <v>0</v>
      </c>
      <c r="U105" s="434">
        <v>0</v>
      </c>
      <c r="V105" s="435">
        <v>4</v>
      </c>
      <c r="W105" s="435">
        <v>0</v>
      </c>
      <c r="X105" s="432">
        <v>3</v>
      </c>
      <c r="Y105" s="434">
        <v>0</v>
      </c>
      <c r="Z105" s="432">
        <v>0</v>
      </c>
      <c r="AA105" s="436">
        <v>0</v>
      </c>
      <c r="AB105" s="436">
        <v>0</v>
      </c>
      <c r="AC105" s="479">
        <v>0</v>
      </c>
      <c r="AD105" s="434">
        <v>0</v>
      </c>
      <c r="AE105" s="432">
        <v>0</v>
      </c>
      <c r="AF105" s="434">
        <v>0</v>
      </c>
      <c r="AG105" s="432">
        <v>0</v>
      </c>
      <c r="AH105" s="434">
        <v>0</v>
      </c>
      <c r="AI105" s="428">
        <f t="shared" si="1"/>
        <v>0</v>
      </c>
      <c r="AJ105" s="437">
        <v>0</v>
      </c>
    </row>
    <row r="106" spans="1:36">
      <c r="A106" s="36">
        <v>40267</v>
      </c>
      <c r="B106" s="37">
        <v>0.8125</v>
      </c>
      <c r="C106" s="38">
        <v>40268</v>
      </c>
      <c r="D106" s="37">
        <v>0.3125</v>
      </c>
      <c r="E106" s="78">
        <v>12</v>
      </c>
      <c r="F106" s="79">
        <v>0</v>
      </c>
      <c r="G106" s="432">
        <v>0</v>
      </c>
      <c r="H106" s="433">
        <v>0</v>
      </c>
      <c r="I106" s="469">
        <v>0</v>
      </c>
      <c r="J106" s="434">
        <v>0</v>
      </c>
      <c r="K106" s="432">
        <v>0</v>
      </c>
      <c r="L106" s="436">
        <v>0</v>
      </c>
      <c r="M106" s="436">
        <v>0</v>
      </c>
      <c r="N106" s="434">
        <v>0</v>
      </c>
      <c r="O106" s="432">
        <v>0</v>
      </c>
      <c r="P106" s="436">
        <v>0</v>
      </c>
      <c r="Q106" s="436">
        <v>0</v>
      </c>
      <c r="R106" s="436">
        <v>0</v>
      </c>
      <c r="S106" s="436">
        <v>0</v>
      </c>
      <c r="T106" s="479">
        <v>0</v>
      </c>
      <c r="U106" s="434">
        <v>0</v>
      </c>
      <c r="V106" s="435">
        <v>22</v>
      </c>
      <c r="W106" s="435">
        <v>0</v>
      </c>
      <c r="X106" s="432">
        <v>93</v>
      </c>
      <c r="Y106" s="434">
        <v>0</v>
      </c>
      <c r="Z106" s="432">
        <v>0</v>
      </c>
      <c r="AA106" s="436">
        <v>0</v>
      </c>
      <c r="AB106" s="436">
        <v>0</v>
      </c>
      <c r="AC106" s="479">
        <v>0</v>
      </c>
      <c r="AD106" s="434">
        <v>0</v>
      </c>
      <c r="AE106" s="432">
        <v>0</v>
      </c>
      <c r="AF106" s="434">
        <v>0</v>
      </c>
      <c r="AG106" s="432">
        <v>0</v>
      </c>
      <c r="AH106" s="434">
        <v>0</v>
      </c>
      <c r="AI106" s="428">
        <f t="shared" si="1"/>
        <v>0</v>
      </c>
      <c r="AJ106" s="437">
        <v>0</v>
      </c>
    </row>
    <row r="107" spans="1:36">
      <c r="A107" s="36">
        <v>40268</v>
      </c>
      <c r="B107" s="37">
        <v>0.31597222222222221</v>
      </c>
      <c r="C107" s="38">
        <v>40268</v>
      </c>
      <c r="D107" s="37">
        <v>0.83333333333333337</v>
      </c>
      <c r="E107" s="78">
        <v>12.416666666666666</v>
      </c>
      <c r="F107" s="79">
        <v>8.3333333333333329E-2</v>
      </c>
      <c r="G107" s="432">
        <v>0</v>
      </c>
      <c r="H107" s="433">
        <v>0</v>
      </c>
      <c r="I107" s="469">
        <v>0</v>
      </c>
      <c r="J107" s="434">
        <v>0</v>
      </c>
      <c r="K107" s="432">
        <v>0</v>
      </c>
      <c r="L107" s="436">
        <v>0</v>
      </c>
      <c r="M107" s="436">
        <v>0</v>
      </c>
      <c r="N107" s="434">
        <v>0</v>
      </c>
      <c r="O107" s="432">
        <v>0</v>
      </c>
      <c r="P107" s="436">
        <v>0</v>
      </c>
      <c r="Q107" s="436">
        <v>0</v>
      </c>
      <c r="R107" s="436">
        <v>0</v>
      </c>
      <c r="S107" s="436">
        <v>0</v>
      </c>
      <c r="T107" s="479">
        <v>0</v>
      </c>
      <c r="U107" s="434">
        <v>0</v>
      </c>
      <c r="V107" s="435">
        <v>1</v>
      </c>
      <c r="W107" s="435">
        <v>0</v>
      </c>
      <c r="X107" s="432">
        <v>0</v>
      </c>
      <c r="Y107" s="434">
        <v>0</v>
      </c>
      <c r="Z107" s="432">
        <v>0</v>
      </c>
      <c r="AA107" s="436">
        <v>0</v>
      </c>
      <c r="AB107" s="436">
        <v>0</v>
      </c>
      <c r="AC107" s="479">
        <v>0</v>
      </c>
      <c r="AD107" s="434">
        <v>0</v>
      </c>
      <c r="AE107" s="432">
        <v>0</v>
      </c>
      <c r="AF107" s="434">
        <v>0</v>
      </c>
      <c r="AG107" s="432">
        <v>0</v>
      </c>
      <c r="AH107" s="434">
        <v>0</v>
      </c>
      <c r="AI107" s="428">
        <f t="shared" si="1"/>
        <v>0</v>
      </c>
      <c r="AJ107" s="437">
        <v>0</v>
      </c>
    </row>
    <row r="108" spans="1:36">
      <c r="A108" s="36">
        <v>40268</v>
      </c>
      <c r="B108" s="37">
        <v>0.83333333333333337</v>
      </c>
      <c r="C108" s="38">
        <v>40269</v>
      </c>
      <c r="D108" s="37">
        <v>0.32291666666666669</v>
      </c>
      <c r="E108" s="78">
        <v>11.75</v>
      </c>
      <c r="F108" s="79">
        <v>0</v>
      </c>
      <c r="G108" s="432">
        <v>0</v>
      </c>
      <c r="H108" s="433">
        <v>0</v>
      </c>
      <c r="I108" s="469">
        <v>0</v>
      </c>
      <c r="J108" s="434">
        <v>0</v>
      </c>
      <c r="K108" s="432">
        <v>1</v>
      </c>
      <c r="L108" s="436">
        <v>0</v>
      </c>
      <c r="M108" s="436">
        <v>0</v>
      </c>
      <c r="N108" s="438">
        <v>1</v>
      </c>
      <c r="O108" s="432">
        <v>0</v>
      </c>
      <c r="P108" s="436">
        <v>0</v>
      </c>
      <c r="Q108" s="436">
        <v>0</v>
      </c>
      <c r="R108" s="436">
        <v>0</v>
      </c>
      <c r="S108" s="436">
        <v>0</v>
      </c>
      <c r="T108" s="479">
        <v>0</v>
      </c>
      <c r="U108" s="434">
        <v>0</v>
      </c>
      <c r="V108" s="435">
        <v>115</v>
      </c>
      <c r="W108" s="435">
        <v>0</v>
      </c>
      <c r="X108" s="432">
        <v>218</v>
      </c>
      <c r="Y108" s="434">
        <v>0</v>
      </c>
      <c r="Z108" s="432">
        <v>0</v>
      </c>
      <c r="AA108" s="436">
        <v>0</v>
      </c>
      <c r="AB108" s="436">
        <v>0</v>
      </c>
      <c r="AC108" s="479">
        <v>0</v>
      </c>
      <c r="AD108" s="434">
        <v>0</v>
      </c>
      <c r="AE108" s="432">
        <v>0</v>
      </c>
      <c r="AF108" s="434">
        <v>0</v>
      </c>
      <c r="AG108" s="432">
        <v>3</v>
      </c>
      <c r="AH108" s="438">
        <v>3</v>
      </c>
      <c r="AI108" s="428">
        <f t="shared" si="1"/>
        <v>0</v>
      </c>
      <c r="AJ108" s="437">
        <v>0</v>
      </c>
    </row>
    <row r="109" spans="1:36">
      <c r="A109" s="36">
        <v>40269</v>
      </c>
      <c r="B109" s="37">
        <v>0.32291666666666669</v>
      </c>
      <c r="C109" s="38">
        <v>40269</v>
      </c>
      <c r="D109" s="37">
        <v>0.77083333333333337</v>
      </c>
      <c r="E109" s="78">
        <v>10.75</v>
      </c>
      <c r="F109" s="79">
        <v>0</v>
      </c>
      <c r="G109" s="432">
        <v>0</v>
      </c>
      <c r="H109" s="433">
        <v>0</v>
      </c>
      <c r="I109" s="469">
        <v>0</v>
      </c>
      <c r="J109" s="434">
        <v>0</v>
      </c>
      <c r="K109" s="432">
        <v>0</v>
      </c>
      <c r="L109" s="436">
        <v>0</v>
      </c>
      <c r="M109" s="436">
        <v>0</v>
      </c>
      <c r="N109" s="434">
        <v>0</v>
      </c>
      <c r="O109" s="432">
        <v>0</v>
      </c>
      <c r="P109" s="436">
        <v>0</v>
      </c>
      <c r="Q109" s="436">
        <v>0</v>
      </c>
      <c r="R109" s="436">
        <v>0</v>
      </c>
      <c r="S109" s="436">
        <v>0</v>
      </c>
      <c r="T109" s="479">
        <v>0</v>
      </c>
      <c r="U109" s="434">
        <v>0</v>
      </c>
      <c r="V109" s="435">
        <v>0</v>
      </c>
      <c r="W109" s="435">
        <v>0</v>
      </c>
      <c r="X109" s="432">
        <v>0</v>
      </c>
      <c r="Y109" s="434">
        <v>0</v>
      </c>
      <c r="Z109" s="432">
        <v>0</v>
      </c>
      <c r="AA109" s="436">
        <v>0</v>
      </c>
      <c r="AB109" s="436">
        <v>0</v>
      </c>
      <c r="AC109" s="479">
        <v>0</v>
      </c>
      <c r="AD109" s="434">
        <v>0</v>
      </c>
      <c r="AE109" s="432">
        <v>0</v>
      </c>
      <c r="AF109" s="434">
        <v>0</v>
      </c>
      <c r="AG109" s="432">
        <v>0</v>
      </c>
      <c r="AH109" s="434">
        <v>0</v>
      </c>
      <c r="AI109" s="428">
        <f t="shared" si="1"/>
        <v>0</v>
      </c>
      <c r="AJ109" s="437">
        <v>0</v>
      </c>
    </row>
    <row r="110" spans="1:36">
      <c r="A110" s="36">
        <v>40269</v>
      </c>
      <c r="B110" s="37">
        <v>0.77083333333333337</v>
      </c>
      <c r="C110" s="38">
        <v>40270</v>
      </c>
      <c r="D110" s="37">
        <v>0.36805555555555558</v>
      </c>
      <c r="E110" s="78">
        <v>14.333333333333334</v>
      </c>
      <c r="F110" s="79">
        <v>0</v>
      </c>
      <c r="G110" s="432">
        <v>0</v>
      </c>
      <c r="H110" s="433">
        <v>0</v>
      </c>
      <c r="I110" s="469">
        <v>0</v>
      </c>
      <c r="J110" s="434">
        <v>0</v>
      </c>
      <c r="K110" s="432">
        <v>0</v>
      </c>
      <c r="L110" s="436">
        <v>0</v>
      </c>
      <c r="M110" s="436">
        <v>0</v>
      </c>
      <c r="N110" s="434">
        <v>0</v>
      </c>
      <c r="O110" s="432">
        <v>0</v>
      </c>
      <c r="P110" s="436">
        <v>0</v>
      </c>
      <c r="Q110" s="436">
        <v>0</v>
      </c>
      <c r="R110" s="436">
        <v>0</v>
      </c>
      <c r="S110" s="436">
        <v>0</v>
      </c>
      <c r="T110" s="479">
        <v>0</v>
      </c>
      <c r="U110" s="434">
        <v>0</v>
      </c>
      <c r="V110" s="435">
        <v>16</v>
      </c>
      <c r="W110" s="435">
        <v>0</v>
      </c>
      <c r="X110" s="432">
        <v>10</v>
      </c>
      <c r="Y110" s="434">
        <v>0</v>
      </c>
      <c r="Z110" s="432">
        <v>0</v>
      </c>
      <c r="AA110" s="436">
        <v>0</v>
      </c>
      <c r="AB110" s="436">
        <v>0</v>
      </c>
      <c r="AC110" s="479">
        <v>0</v>
      </c>
      <c r="AD110" s="434">
        <v>0</v>
      </c>
      <c r="AE110" s="432">
        <v>0</v>
      </c>
      <c r="AF110" s="434">
        <v>0</v>
      </c>
      <c r="AG110" s="432">
        <v>1</v>
      </c>
      <c r="AH110" s="438">
        <v>1</v>
      </c>
      <c r="AI110" s="428">
        <f t="shared" si="1"/>
        <v>0</v>
      </c>
      <c r="AJ110" s="437">
        <v>0</v>
      </c>
    </row>
    <row r="111" spans="1:36">
      <c r="A111" s="36">
        <v>40270</v>
      </c>
      <c r="B111" s="37">
        <v>0.36805555555555558</v>
      </c>
      <c r="C111" s="38">
        <v>40270</v>
      </c>
      <c r="D111" s="37">
        <v>0.54166666666666663</v>
      </c>
      <c r="E111" s="78">
        <v>4.166666666666667</v>
      </c>
      <c r="F111" s="79">
        <v>0</v>
      </c>
      <c r="G111" s="432">
        <v>0</v>
      </c>
      <c r="H111" s="433">
        <v>0</v>
      </c>
      <c r="I111" s="469">
        <v>0</v>
      </c>
      <c r="J111" s="434">
        <v>0</v>
      </c>
      <c r="K111" s="432">
        <v>0</v>
      </c>
      <c r="L111" s="436">
        <v>0</v>
      </c>
      <c r="M111" s="436">
        <v>0</v>
      </c>
      <c r="N111" s="434">
        <v>0</v>
      </c>
      <c r="O111" s="432">
        <v>0</v>
      </c>
      <c r="P111" s="436">
        <v>0</v>
      </c>
      <c r="Q111" s="436">
        <v>0</v>
      </c>
      <c r="R111" s="436">
        <v>0</v>
      </c>
      <c r="S111" s="436">
        <v>0</v>
      </c>
      <c r="T111" s="479">
        <v>0</v>
      </c>
      <c r="U111" s="434">
        <v>0</v>
      </c>
      <c r="V111" s="435">
        <v>1</v>
      </c>
      <c r="W111" s="435">
        <v>0</v>
      </c>
      <c r="X111" s="432">
        <v>1</v>
      </c>
      <c r="Y111" s="434">
        <v>0</v>
      </c>
      <c r="Z111" s="432">
        <v>0</v>
      </c>
      <c r="AA111" s="436">
        <v>0</v>
      </c>
      <c r="AB111" s="436">
        <v>0</v>
      </c>
      <c r="AC111" s="479">
        <v>0</v>
      </c>
      <c r="AD111" s="434">
        <v>0</v>
      </c>
      <c r="AE111" s="432">
        <v>0</v>
      </c>
      <c r="AF111" s="434">
        <v>0</v>
      </c>
      <c r="AG111" s="432">
        <v>0</v>
      </c>
      <c r="AH111" s="434">
        <v>0</v>
      </c>
      <c r="AI111" s="428">
        <f t="shared" si="1"/>
        <v>0</v>
      </c>
      <c r="AJ111" s="437">
        <v>0</v>
      </c>
    </row>
    <row r="112" spans="1:36">
      <c r="A112" s="36">
        <v>40270</v>
      </c>
      <c r="B112" s="37">
        <v>0.54166666666666663</v>
      </c>
      <c r="C112" s="38">
        <v>40270</v>
      </c>
      <c r="D112" s="37">
        <v>0.67708333333333337</v>
      </c>
      <c r="E112" s="78">
        <v>3.25</v>
      </c>
      <c r="F112" s="79">
        <v>0</v>
      </c>
      <c r="G112" s="432">
        <v>0</v>
      </c>
      <c r="H112" s="433">
        <v>0</v>
      </c>
      <c r="I112" s="469">
        <v>0</v>
      </c>
      <c r="J112" s="434">
        <v>0</v>
      </c>
      <c r="K112" s="432">
        <v>0</v>
      </c>
      <c r="L112" s="436">
        <v>0</v>
      </c>
      <c r="M112" s="436">
        <v>0</v>
      </c>
      <c r="N112" s="434">
        <v>0</v>
      </c>
      <c r="O112" s="432">
        <v>0</v>
      </c>
      <c r="P112" s="436">
        <v>0</v>
      </c>
      <c r="Q112" s="436">
        <v>0</v>
      </c>
      <c r="R112" s="436">
        <v>0</v>
      </c>
      <c r="S112" s="436">
        <v>0</v>
      </c>
      <c r="T112" s="479">
        <v>0</v>
      </c>
      <c r="U112" s="434">
        <v>0</v>
      </c>
      <c r="V112" s="435">
        <v>1</v>
      </c>
      <c r="W112" s="435">
        <v>0</v>
      </c>
      <c r="X112" s="432">
        <v>0</v>
      </c>
      <c r="Y112" s="434">
        <v>0</v>
      </c>
      <c r="Z112" s="432">
        <v>0</v>
      </c>
      <c r="AA112" s="436">
        <v>0</v>
      </c>
      <c r="AB112" s="436">
        <v>0</v>
      </c>
      <c r="AC112" s="479">
        <v>0</v>
      </c>
      <c r="AD112" s="434">
        <v>0</v>
      </c>
      <c r="AE112" s="432">
        <v>0</v>
      </c>
      <c r="AF112" s="434">
        <v>0</v>
      </c>
      <c r="AG112" s="432">
        <v>0</v>
      </c>
      <c r="AH112" s="434">
        <v>0</v>
      </c>
      <c r="AI112" s="428">
        <f t="shared" si="1"/>
        <v>0</v>
      </c>
      <c r="AJ112" s="437">
        <v>0</v>
      </c>
    </row>
    <row r="113" spans="1:36">
      <c r="A113" s="36">
        <v>40270</v>
      </c>
      <c r="B113" s="37">
        <v>0.67708333333333337</v>
      </c>
      <c r="C113" s="38">
        <v>40271</v>
      </c>
      <c r="D113" s="37">
        <v>0.33680555555555558</v>
      </c>
      <c r="E113" s="78">
        <v>15.833333333333334</v>
      </c>
      <c r="F113" s="79">
        <v>0</v>
      </c>
      <c r="G113" s="432">
        <v>1</v>
      </c>
      <c r="H113" s="433">
        <v>0</v>
      </c>
      <c r="I113" s="469">
        <v>0</v>
      </c>
      <c r="J113" s="438">
        <v>1</v>
      </c>
      <c r="K113" s="432">
        <v>0</v>
      </c>
      <c r="L113" s="436">
        <v>0</v>
      </c>
      <c r="M113" s="436">
        <v>0</v>
      </c>
      <c r="N113" s="434">
        <v>0</v>
      </c>
      <c r="O113" s="432">
        <v>0</v>
      </c>
      <c r="P113" s="436">
        <v>0</v>
      </c>
      <c r="Q113" s="436">
        <v>0</v>
      </c>
      <c r="R113" s="436">
        <v>0</v>
      </c>
      <c r="S113" s="436">
        <v>0</v>
      </c>
      <c r="T113" s="479">
        <v>0</v>
      </c>
      <c r="U113" s="434">
        <v>0</v>
      </c>
      <c r="V113" s="435">
        <v>16</v>
      </c>
      <c r="W113" s="435">
        <v>0</v>
      </c>
      <c r="X113" s="432">
        <v>35</v>
      </c>
      <c r="Y113" s="434">
        <v>0</v>
      </c>
      <c r="Z113" s="432">
        <v>0</v>
      </c>
      <c r="AA113" s="436">
        <v>0</v>
      </c>
      <c r="AB113" s="436">
        <v>0</v>
      </c>
      <c r="AC113" s="479">
        <v>0</v>
      </c>
      <c r="AD113" s="434">
        <v>0</v>
      </c>
      <c r="AE113" s="432">
        <v>0</v>
      </c>
      <c r="AF113" s="434">
        <v>0</v>
      </c>
      <c r="AG113" s="432">
        <v>0</v>
      </c>
      <c r="AH113" s="434">
        <v>0</v>
      </c>
      <c r="AI113" s="428">
        <f t="shared" si="1"/>
        <v>0</v>
      </c>
      <c r="AJ113" s="437">
        <v>0</v>
      </c>
    </row>
    <row r="114" spans="1:36">
      <c r="A114" s="36">
        <v>40271</v>
      </c>
      <c r="B114" s="37">
        <v>0.33680555555555558</v>
      </c>
      <c r="C114" s="38">
        <v>40271</v>
      </c>
      <c r="D114" s="37">
        <v>0.85416666666666663</v>
      </c>
      <c r="E114" s="78">
        <v>12.416666666666666</v>
      </c>
      <c r="F114" s="79">
        <v>0</v>
      </c>
      <c r="G114" s="432">
        <v>0</v>
      </c>
      <c r="H114" s="433">
        <v>0</v>
      </c>
      <c r="I114" s="469">
        <v>0</v>
      </c>
      <c r="J114" s="434">
        <v>0</v>
      </c>
      <c r="K114" s="432">
        <v>0</v>
      </c>
      <c r="L114" s="436">
        <v>0</v>
      </c>
      <c r="M114" s="436">
        <v>0</v>
      </c>
      <c r="N114" s="434">
        <v>0</v>
      </c>
      <c r="O114" s="432">
        <v>0</v>
      </c>
      <c r="P114" s="436">
        <v>0</v>
      </c>
      <c r="Q114" s="436">
        <v>0</v>
      </c>
      <c r="R114" s="436">
        <v>0</v>
      </c>
      <c r="S114" s="436">
        <v>0</v>
      </c>
      <c r="T114" s="479">
        <v>0</v>
      </c>
      <c r="U114" s="434">
        <v>0</v>
      </c>
      <c r="V114" s="435">
        <v>2</v>
      </c>
      <c r="W114" s="435">
        <v>0</v>
      </c>
      <c r="X114" s="432">
        <v>4</v>
      </c>
      <c r="Y114" s="434">
        <v>0</v>
      </c>
      <c r="Z114" s="432">
        <v>0</v>
      </c>
      <c r="AA114" s="436">
        <v>0</v>
      </c>
      <c r="AB114" s="436">
        <v>0</v>
      </c>
      <c r="AC114" s="479">
        <v>0</v>
      </c>
      <c r="AD114" s="434">
        <v>0</v>
      </c>
      <c r="AE114" s="432">
        <v>0</v>
      </c>
      <c r="AF114" s="434">
        <v>0</v>
      </c>
      <c r="AG114" s="432">
        <v>0</v>
      </c>
      <c r="AH114" s="434">
        <v>0</v>
      </c>
      <c r="AI114" s="428">
        <f t="shared" si="1"/>
        <v>0</v>
      </c>
      <c r="AJ114" s="437">
        <v>0</v>
      </c>
    </row>
    <row r="115" spans="1:36">
      <c r="A115" s="36">
        <v>40271</v>
      </c>
      <c r="B115" s="37">
        <v>0.85416666666666663</v>
      </c>
      <c r="C115" s="38">
        <v>40272</v>
      </c>
      <c r="D115" s="37">
        <v>0.3888888888888889</v>
      </c>
      <c r="E115" s="78">
        <v>12.833333333333334</v>
      </c>
      <c r="F115" s="79">
        <v>0</v>
      </c>
      <c r="G115" s="432">
        <v>0</v>
      </c>
      <c r="H115" s="433">
        <v>0</v>
      </c>
      <c r="I115" s="469">
        <v>0</v>
      </c>
      <c r="J115" s="434">
        <v>0</v>
      </c>
      <c r="K115" s="432">
        <v>0</v>
      </c>
      <c r="L115" s="436">
        <v>0</v>
      </c>
      <c r="M115" s="436">
        <v>0</v>
      </c>
      <c r="N115" s="434">
        <v>0</v>
      </c>
      <c r="O115" s="432">
        <v>0</v>
      </c>
      <c r="P115" s="436">
        <v>0</v>
      </c>
      <c r="Q115" s="436">
        <v>0</v>
      </c>
      <c r="R115" s="436">
        <v>0</v>
      </c>
      <c r="S115" s="436">
        <v>0</v>
      </c>
      <c r="T115" s="479">
        <v>0</v>
      </c>
      <c r="U115" s="434">
        <v>0</v>
      </c>
      <c r="V115" s="435">
        <v>17</v>
      </c>
      <c r="W115" s="435">
        <v>0</v>
      </c>
      <c r="X115" s="432">
        <v>14</v>
      </c>
      <c r="Y115" s="434">
        <v>0</v>
      </c>
      <c r="Z115" s="432">
        <v>0</v>
      </c>
      <c r="AA115" s="436">
        <v>0</v>
      </c>
      <c r="AB115" s="436">
        <v>0</v>
      </c>
      <c r="AC115" s="479">
        <v>0</v>
      </c>
      <c r="AD115" s="434">
        <v>0</v>
      </c>
      <c r="AE115" s="432">
        <v>0</v>
      </c>
      <c r="AF115" s="434">
        <v>0</v>
      </c>
      <c r="AG115" s="432">
        <v>1</v>
      </c>
      <c r="AH115" s="438">
        <v>1</v>
      </c>
      <c r="AI115" s="428">
        <f t="shared" si="1"/>
        <v>0</v>
      </c>
      <c r="AJ115" s="437">
        <v>0</v>
      </c>
    </row>
    <row r="116" spans="1:36">
      <c r="A116" s="36">
        <v>40272</v>
      </c>
      <c r="B116" s="37">
        <v>0.3888888888888889</v>
      </c>
      <c r="C116" s="38">
        <v>40272</v>
      </c>
      <c r="D116" s="37">
        <v>0.79513888888888884</v>
      </c>
      <c r="E116" s="78">
        <v>9.75</v>
      </c>
      <c r="F116" s="79">
        <v>0</v>
      </c>
      <c r="G116" s="432">
        <v>0</v>
      </c>
      <c r="H116" s="433">
        <v>0</v>
      </c>
      <c r="I116" s="469">
        <v>0</v>
      </c>
      <c r="J116" s="434">
        <v>0</v>
      </c>
      <c r="K116" s="432">
        <v>0</v>
      </c>
      <c r="L116" s="436">
        <v>0</v>
      </c>
      <c r="M116" s="436">
        <v>0</v>
      </c>
      <c r="N116" s="434">
        <v>0</v>
      </c>
      <c r="O116" s="432">
        <v>0</v>
      </c>
      <c r="P116" s="436">
        <v>0</v>
      </c>
      <c r="Q116" s="436">
        <v>0</v>
      </c>
      <c r="R116" s="436">
        <v>0</v>
      </c>
      <c r="S116" s="436">
        <v>0</v>
      </c>
      <c r="T116" s="479">
        <v>0</v>
      </c>
      <c r="U116" s="434">
        <v>0</v>
      </c>
      <c r="V116" s="435">
        <v>1</v>
      </c>
      <c r="W116" s="435">
        <v>0</v>
      </c>
      <c r="X116" s="432">
        <v>1</v>
      </c>
      <c r="Y116" s="434">
        <v>0</v>
      </c>
      <c r="Z116" s="432">
        <v>0</v>
      </c>
      <c r="AA116" s="436">
        <v>0</v>
      </c>
      <c r="AB116" s="436">
        <v>0</v>
      </c>
      <c r="AC116" s="479">
        <v>0</v>
      </c>
      <c r="AD116" s="434">
        <v>0</v>
      </c>
      <c r="AE116" s="432">
        <v>0</v>
      </c>
      <c r="AF116" s="434">
        <v>0</v>
      </c>
      <c r="AG116" s="432">
        <v>0</v>
      </c>
      <c r="AH116" s="434">
        <v>0</v>
      </c>
      <c r="AI116" s="428">
        <f t="shared" si="1"/>
        <v>0</v>
      </c>
      <c r="AJ116" s="437">
        <v>0</v>
      </c>
    </row>
    <row r="117" spans="1:36">
      <c r="A117" s="36">
        <v>40272</v>
      </c>
      <c r="B117" s="37">
        <v>0.79513888888888884</v>
      </c>
      <c r="C117" s="38">
        <v>40273</v>
      </c>
      <c r="D117" s="37">
        <v>0.30555555555555552</v>
      </c>
      <c r="E117" s="78">
        <v>12.25</v>
      </c>
      <c r="F117" s="79">
        <v>0</v>
      </c>
      <c r="G117" s="432">
        <v>0</v>
      </c>
      <c r="H117" s="433">
        <v>0</v>
      </c>
      <c r="I117" s="469">
        <v>0</v>
      </c>
      <c r="J117" s="434">
        <v>0</v>
      </c>
      <c r="K117" s="432">
        <v>0</v>
      </c>
      <c r="L117" s="436">
        <v>0</v>
      </c>
      <c r="M117" s="436">
        <v>0</v>
      </c>
      <c r="N117" s="434">
        <v>0</v>
      </c>
      <c r="O117" s="432">
        <v>0</v>
      </c>
      <c r="P117" s="436">
        <v>0</v>
      </c>
      <c r="Q117" s="436">
        <v>0</v>
      </c>
      <c r="R117" s="436">
        <v>0</v>
      </c>
      <c r="S117" s="436">
        <v>0</v>
      </c>
      <c r="T117" s="479">
        <v>0</v>
      </c>
      <c r="U117" s="434">
        <v>0</v>
      </c>
      <c r="V117" s="435">
        <v>0</v>
      </c>
      <c r="W117" s="435">
        <v>0</v>
      </c>
      <c r="X117" s="432">
        <v>10</v>
      </c>
      <c r="Y117" s="434">
        <v>0</v>
      </c>
      <c r="Z117" s="432">
        <v>2</v>
      </c>
      <c r="AA117" s="436">
        <v>0</v>
      </c>
      <c r="AB117" s="436">
        <v>0</v>
      </c>
      <c r="AC117" s="479">
        <v>0</v>
      </c>
      <c r="AD117" s="438">
        <v>2</v>
      </c>
      <c r="AE117" s="432">
        <v>0</v>
      </c>
      <c r="AF117" s="434">
        <v>0</v>
      </c>
      <c r="AG117" s="432">
        <v>0</v>
      </c>
      <c r="AH117" s="434">
        <v>0</v>
      </c>
      <c r="AI117" s="428">
        <f t="shared" si="1"/>
        <v>0</v>
      </c>
      <c r="AJ117" s="437">
        <v>0</v>
      </c>
    </row>
    <row r="118" spans="1:36">
      <c r="A118" s="36">
        <v>40273</v>
      </c>
      <c r="B118" s="37">
        <v>0.30555555555555552</v>
      </c>
      <c r="C118" s="38">
        <v>40273</v>
      </c>
      <c r="D118" s="37">
        <v>0.875</v>
      </c>
      <c r="E118" s="78">
        <v>13.666666666666666</v>
      </c>
      <c r="F118" s="79">
        <v>0</v>
      </c>
      <c r="G118" s="432">
        <v>1</v>
      </c>
      <c r="H118" s="433">
        <v>0</v>
      </c>
      <c r="I118" s="469">
        <v>0</v>
      </c>
      <c r="J118" s="438">
        <v>1</v>
      </c>
      <c r="K118" s="432">
        <v>0</v>
      </c>
      <c r="L118" s="436">
        <v>0</v>
      </c>
      <c r="M118" s="436">
        <v>0</v>
      </c>
      <c r="N118" s="434">
        <v>0</v>
      </c>
      <c r="O118" s="432">
        <v>0</v>
      </c>
      <c r="P118" s="436">
        <v>0</v>
      </c>
      <c r="Q118" s="436">
        <v>0</v>
      </c>
      <c r="R118" s="436">
        <v>0</v>
      </c>
      <c r="S118" s="436">
        <v>0</v>
      </c>
      <c r="T118" s="479">
        <v>0</v>
      </c>
      <c r="U118" s="434">
        <v>0</v>
      </c>
      <c r="V118" s="435">
        <v>2</v>
      </c>
      <c r="W118" s="435">
        <v>0</v>
      </c>
      <c r="X118" s="432">
        <v>3</v>
      </c>
      <c r="Y118" s="434">
        <v>0</v>
      </c>
      <c r="Z118" s="432">
        <v>0</v>
      </c>
      <c r="AA118" s="436">
        <v>0</v>
      </c>
      <c r="AB118" s="436">
        <v>0</v>
      </c>
      <c r="AC118" s="479">
        <v>0</v>
      </c>
      <c r="AD118" s="434">
        <v>0</v>
      </c>
      <c r="AE118" s="432">
        <v>0</v>
      </c>
      <c r="AF118" s="434">
        <v>0</v>
      </c>
      <c r="AG118" s="432">
        <v>0</v>
      </c>
      <c r="AH118" s="434">
        <v>0</v>
      </c>
      <c r="AI118" s="428">
        <f t="shared" si="1"/>
        <v>0</v>
      </c>
      <c r="AJ118" s="437">
        <v>0</v>
      </c>
    </row>
    <row r="119" spans="1:36">
      <c r="A119" s="36">
        <v>40273</v>
      </c>
      <c r="B119" s="37">
        <v>0.875</v>
      </c>
      <c r="C119" s="38">
        <v>40274</v>
      </c>
      <c r="D119" s="37">
        <v>0.3125</v>
      </c>
      <c r="E119" s="78">
        <v>10.5</v>
      </c>
      <c r="F119" s="79">
        <v>0</v>
      </c>
      <c r="G119" s="432">
        <v>0</v>
      </c>
      <c r="H119" s="433">
        <v>0</v>
      </c>
      <c r="I119" s="469">
        <v>0</v>
      </c>
      <c r="J119" s="434">
        <v>0</v>
      </c>
      <c r="K119" s="432">
        <v>0</v>
      </c>
      <c r="L119" s="436">
        <v>0</v>
      </c>
      <c r="M119" s="436">
        <v>0</v>
      </c>
      <c r="N119" s="434">
        <v>0</v>
      </c>
      <c r="O119" s="432">
        <v>0</v>
      </c>
      <c r="P119" s="436">
        <v>0</v>
      </c>
      <c r="Q119" s="436">
        <v>0</v>
      </c>
      <c r="R119" s="436">
        <v>0</v>
      </c>
      <c r="S119" s="436">
        <v>0</v>
      </c>
      <c r="T119" s="479">
        <v>0</v>
      </c>
      <c r="U119" s="434">
        <v>0</v>
      </c>
      <c r="V119" s="435">
        <v>13</v>
      </c>
      <c r="W119" s="435">
        <v>0</v>
      </c>
      <c r="X119" s="432">
        <v>13</v>
      </c>
      <c r="Y119" s="434">
        <v>0</v>
      </c>
      <c r="Z119" s="432">
        <v>0</v>
      </c>
      <c r="AA119" s="436">
        <v>0</v>
      </c>
      <c r="AB119" s="436">
        <v>0</v>
      </c>
      <c r="AC119" s="479">
        <v>0</v>
      </c>
      <c r="AD119" s="434">
        <v>0</v>
      </c>
      <c r="AE119" s="432">
        <v>0</v>
      </c>
      <c r="AF119" s="434">
        <v>0</v>
      </c>
      <c r="AG119" s="432">
        <v>2</v>
      </c>
      <c r="AH119" s="438">
        <v>2</v>
      </c>
      <c r="AI119" s="428">
        <f t="shared" si="1"/>
        <v>0</v>
      </c>
      <c r="AJ119" s="437">
        <v>0</v>
      </c>
    </row>
    <row r="120" spans="1:36">
      <c r="A120" s="36">
        <v>40274</v>
      </c>
      <c r="B120" s="37">
        <v>0.31597222222222221</v>
      </c>
      <c r="C120" s="38">
        <v>40274</v>
      </c>
      <c r="D120" s="37">
        <v>0.86805555555555547</v>
      </c>
      <c r="E120" s="78">
        <v>13.25</v>
      </c>
      <c r="F120" s="79">
        <v>8.3333333333333329E-2</v>
      </c>
      <c r="G120" s="432">
        <v>0</v>
      </c>
      <c r="H120" s="433">
        <v>0</v>
      </c>
      <c r="I120" s="469">
        <v>0</v>
      </c>
      <c r="J120" s="434">
        <v>0</v>
      </c>
      <c r="K120" s="432">
        <v>0</v>
      </c>
      <c r="L120" s="436">
        <v>0</v>
      </c>
      <c r="M120" s="436">
        <v>0</v>
      </c>
      <c r="N120" s="434">
        <v>0</v>
      </c>
      <c r="O120" s="432">
        <v>0</v>
      </c>
      <c r="P120" s="436">
        <v>0</v>
      </c>
      <c r="Q120" s="436">
        <v>0</v>
      </c>
      <c r="R120" s="436">
        <v>0</v>
      </c>
      <c r="S120" s="436">
        <v>0</v>
      </c>
      <c r="T120" s="479">
        <v>0</v>
      </c>
      <c r="U120" s="434">
        <v>0</v>
      </c>
      <c r="V120" s="435">
        <v>0</v>
      </c>
      <c r="W120" s="435">
        <v>0</v>
      </c>
      <c r="X120" s="432">
        <v>0</v>
      </c>
      <c r="Y120" s="434">
        <v>0</v>
      </c>
      <c r="Z120" s="432">
        <v>0</v>
      </c>
      <c r="AA120" s="436">
        <v>0</v>
      </c>
      <c r="AB120" s="436">
        <v>0</v>
      </c>
      <c r="AC120" s="479">
        <v>0</v>
      </c>
      <c r="AD120" s="434">
        <v>0</v>
      </c>
      <c r="AE120" s="432">
        <v>0</v>
      </c>
      <c r="AF120" s="434">
        <v>0</v>
      </c>
      <c r="AG120" s="432">
        <v>0</v>
      </c>
      <c r="AH120" s="434">
        <v>0</v>
      </c>
      <c r="AI120" s="428">
        <f t="shared" si="1"/>
        <v>0</v>
      </c>
      <c r="AJ120" s="437">
        <v>0</v>
      </c>
    </row>
    <row r="121" spans="1:36">
      <c r="A121" s="36">
        <v>40274</v>
      </c>
      <c r="B121" s="37">
        <v>0.86805555555555547</v>
      </c>
      <c r="C121" s="38">
        <v>40275</v>
      </c>
      <c r="D121" s="37">
        <v>0.30208333333333331</v>
      </c>
      <c r="E121" s="78">
        <v>10.416666666666666</v>
      </c>
      <c r="F121" s="79">
        <v>0</v>
      </c>
      <c r="G121" s="432">
        <v>1</v>
      </c>
      <c r="H121" s="433">
        <v>0</v>
      </c>
      <c r="I121" s="469">
        <v>0</v>
      </c>
      <c r="J121" s="438">
        <v>1</v>
      </c>
      <c r="K121" s="432">
        <v>0</v>
      </c>
      <c r="L121" s="436">
        <v>0</v>
      </c>
      <c r="M121" s="436">
        <v>0</v>
      </c>
      <c r="N121" s="434">
        <v>0</v>
      </c>
      <c r="O121" s="432">
        <v>0</v>
      </c>
      <c r="P121" s="436">
        <v>0</v>
      </c>
      <c r="Q121" s="436">
        <v>0</v>
      </c>
      <c r="R121" s="436">
        <v>0</v>
      </c>
      <c r="S121" s="436">
        <v>0</v>
      </c>
      <c r="T121" s="479">
        <v>0</v>
      </c>
      <c r="U121" s="434">
        <v>0</v>
      </c>
      <c r="V121" s="435">
        <v>6</v>
      </c>
      <c r="W121" s="435">
        <v>0</v>
      </c>
      <c r="X121" s="432">
        <v>8</v>
      </c>
      <c r="Y121" s="434">
        <v>0</v>
      </c>
      <c r="Z121" s="432">
        <v>0</v>
      </c>
      <c r="AA121" s="436">
        <v>0</v>
      </c>
      <c r="AB121" s="436">
        <v>0</v>
      </c>
      <c r="AC121" s="479">
        <v>0</v>
      </c>
      <c r="AD121" s="434">
        <v>0</v>
      </c>
      <c r="AE121" s="432">
        <v>0</v>
      </c>
      <c r="AF121" s="434">
        <v>0</v>
      </c>
      <c r="AG121" s="432">
        <v>1</v>
      </c>
      <c r="AH121" s="438">
        <v>1</v>
      </c>
      <c r="AI121" s="428">
        <f t="shared" si="1"/>
        <v>0</v>
      </c>
      <c r="AJ121" s="437">
        <v>0</v>
      </c>
    </row>
    <row r="122" spans="1:36">
      <c r="A122" s="36">
        <v>40275</v>
      </c>
      <c r="B122" s="37">
        <v>0.30208333333333331</v>
      </c>
      <c r="C122" s="38">
        <v>40275</v>
      </c>
      <c r="D122" s="37">
        <v>0.52083333333333337</v>
      </c>
      <c r="E122" s="78">
        <v>5.25</v>
      </c>
      <c r="F122" s="79">
        <v>0</v>
      </c>
      <c r="G122" s="432">
        <v>0</v>
      </c>
      <c r="H122" s="433">
        <v>0</v>
      </c>
      <c r="I122" s="469">
        <v>0</v>
      </c>
      <c r="J122" s="434">
        <v>0</v>
      </c>
      <c r="K122" s="432">
        <v>0</v>
      </c>
      <c r="L122" s="436">
        <v>0</v>
      </c>
      <c r="M122" s="436">
        <v>0</v>
      </c>
      <c r="N122" s="434">
        <v>0</v>
      </c>
      <c r="O122" s="432">
        <v>0</v>
      </c>
      <c r="P122" s="436">
        <v>0</v>
      </c>
      <c r="Q122" s="436">
        <v>0</v>
      </c>
      <c r="R122" s="436">
        <v>0</v>
      </c>
      <c r="S122" s="436">
        <v>0</v>
      </c>
      <c r="T122" s="479">
        <v>0</v>
      </c>
      <c r="U122" s="434">
        <v>0</v>
      </c>
      <c r="V122" s="435">
        <v>1</v>
      </c>
      <c r="W122" s="435">
        <v>0</v>
      </c>
      <c r="X122" s="432">
        <v>0</v>
      </c>
      <c r="Y122" s="434">
        <v>0</v>
      </c>
      <c r="Z122" s="432">
        <v>0</v>
      </c>
      <c r="AA122" s="436">
        <v>0</v>
      </c>
      <c r="AB122" s="436">
        <v>0</v>
      </c>
      <c r="AC122" s="479">
        <v>0</v>
      </c>
      <c r="AD122" s="434">
        <v>0</v>
      </c>
      <c r="AE122" s="432">
        <v>0</v>
      </c>
      <c r="AF122" s="434">
        <v>0</v>
      </c>
      <c r="AG122" s="432">
        <v>0</v>
      </c>
      <c r="AH122" s="434">
        <v>0</v>
      </c>
      <c r="AI122" s="428">
        <f t="shared" si="1"/>
        <v>0</v>
      </c>
      <c r="AJ122" s="437">
        <v>0</v>
      </c>
    </row>
    <row r="123" spans="1:36">
      <c r="A123" s="36">
        <v>40275</v>
      </c>
      <c r="B123" s="37">
        <v>0.52083333333333337</v>
      </c>
      <c r="C123" s="38">
        <v>40275</v>
      </c>
      <c r="D123" s="37">
        <v>0.61111111111111105</v>
      </c>
      <c r="E123" s="78"/>
      <c r="F123" s="79">
        <v>2.1666666666666665</v>
      </c>
      <c r="G123" s="439">
        <v>0</v>
      </c>
      <c r="H123" s="440">
        <v>0</v>
      </c>
      <c r="I123" s="470">
        <v>0</v>
      </c>
      <c r="J123" s="441">
        <v>0</v>
      </c>
      <c r="K123" s="439">
        <v>0</v>
      </c>
      <c r="L123" s="440">
        <v>0</v>
      </c>
      <c r="M123" s="440">
        <v>0</v>
      </c>
      <c r="N123" s="441">
        <v>0</v>
      </c>
      <c r="O123" s="439">
        <v>0</v>
      </c>
      <c r="P123" s="440">
        <v>0</v>
      </c>
      <c r="Q123" s="440">
        <v>0</v>
      </c>
      <c r="R123" s="440">
        <v>0</v>
      </c>
      <c r="S123" s="440">
        <v>0</v>
      </c>
      <c r="T123" s="480">
        <v>0</v>
      </c>
      <c r="U123" s="441">
        <v>0</v>
      </c>
      <c r="V123" s="442">
        <v>0</v>
      </c>
      <c r="W123" s="442">
        <v>0</v>
      </c>
      <c r="X123" s="439">
        <v>0</v>
      </c>
      <c r="Y123" s="441">
        <v>0</v>
      </c>
      <c r="Z123" s="439">
        <v>0</v>
      </c>
      <c r="AA123" s="440">
        <v>0</v>
      </c>
      <c r="AB123" s="440">
        <v>0</v>
      </c>
      <c r="AC123" s="480">
        <v>0</v>
      </c>
      <c r="AD123" s="441">
        <v>0</v>
      </c>
      <c r="AE123" s="439">
        <v>0</v>
      </c>
      <c r="AF123" s="441">
        <v>0</v>
      </c>
      <c r="AG123" s="439">
        <v>0</v>
      </c>
      <c r="AH123" s="441">
        <v>0</v>
      </c>
      <c r="AI123" s="428">
        <f t="shared" si="1"/>
        <v>0</v>
      </c>
      <c r="AJ123" s="442">
        <v>0</v>
      </c>
    </row>
    <row r="124" spans="1:36">
      <c r="A124" s="36">
        <v>40275</v>
      </c>
      <c r="B124" s="37">
        <v>0.61111111111111105</v>
      </c>
      <c r="C124" s="38">
        <v>40275</v>
      </c>
      <c r="D124" s="37">
        <v>0.82291666666666663</v>
      </c>
      <c r="E124" s="78">
        <v>5.083333333333333</v>
      </c>
      <c r="F124" s="76"/>
      <c r="G124" s="432">
        <v>0</v>
      </c>
      <c r="H124" s="433">
        <v>0</v>
      </c>
      <c r="I124" s="469">
        <v>0</v>
      </c>
      <c r="J124" s="434">
        <v>0</v>
      </c>
      <c r="K124" s="432">
        <v>0</v>
      </c>
      <c r="L124" s="436">
        <v>0</v>
      </c>
      <c r="M124" s="436">
        <v>0</v>
      </c>
      <c r="N124" s="434">
        <v>0</v>
      </c>
      <c r="O124" s="432">
        <v>0</v>
      </c>
      <c r="P124" s="436">
        <v>0</v>
      </c>
      <c r="Q124" s="436">
        <v>0</v>
      </c>
      <c r="R124" s="436">
        <v>0</v>
      </c>
      <c r="S124" s="436">
        <v>0</v>
      </c>
      <c r="T124" s="479">
        <v>0</v>
      </c>
      <c r="U124" s="434">
        <v>0</v>
      </c>
      <c r="V124" s="435">
        <v>0</v>
      </c>
      <c r="W124" s="435">
        <v>0</v>
      </c>
      <c r="X124" s="432">
        <v>2</v>
      </c>
      <c r="Y124" s="434">
        <v>0</v>
      </c>
      <c r="Z124" s="432">
        <v>0</v>
      </c>
      <c r="AA124" s="436">
        <v>0</v>
      </c>
      <c r="AB124" s="436">
        <v>0</v>
      </c>
      <c r="AC124" s="479">
        <v>0</v>
      </c>
      <c r="AD124" s="434">
        <v>0</v>
      </c>
      <c r="AE124" s="432">
        <v>0</v>
      </c>
      <c r="AF124" s="434">
        <v>0</v>
      </c>
      <c r="AG124" s="432">
        <v>0</v>
      </c>
      <c r="AH124" s="434">
        <v>0</v>
      </c>
      <c r="AI124" s="428">
        <f t="shared" si="1"/>
        <v>0</v>
      </c>
      <c r="AJ124" s="437">
        <v>0</v>
      </c>
    </row>
    <row r="125" spans="1:36">
      <c r="A125" s="36">
        <v>40275</v>
      </c>
      <c r="B125" s="37">
        <v>0.82291666666666663</v>
      </c>
      <c r="C125" s="38">
        <v>40276</v>
      </c>
      <c r="D125" s="37">
        <v>2.0833333333333332E-2</v>
      </c>
      <c r="E125" s="78">
        <v>4.75</v>
      </c>
      <c r="F125" s="79">
        <v>0</v>
      </c>
      <c r="G125" s="432">
        <v>1</v>
      </c>
      <c r="H125" s="433">
        <v>0</v>
      </c>
      <c r="I125" s="469">
        <v>0</v>
      </c>
      <c r="J125" s="438">
        <v>1</v>
      </c>
      <c r="K125" s="432">
        <v>127</v>
      </c>
      <c r="L125" s="443">
        <v>123</v>
      </c>
      <c r="M125" s="443">
        <v>3</v>
      </c>
      <c r="N125" s="438">
        <v>1</v>
      </c>
      <c r="O125" s="432">
        <v>0</v>
      </c>
      <c r="P125" s="436">
        <v>0</v>
      </c>
      <c r="Q125" s="436">
        <v>0</v>
      </c>
      <c r="R125" s="436">
        <v>0</v>
      </c>
      <c r="S125" s="436">
        <v>0</v>
      </c>
      <c r="T125" s="479">
        <v>0</v>
      </c>
      <c r="U125" s="434">
        <v>0</v>
      </c>
      <c r="V125" s="435">
        <v>52</v>
      </c>
      <c r="W125" s="435">
        <v>0</v>
      </c>
      <c r="X125" s="432">
        <v>1024</v>
      </c>
      <c r="Y125" s="434">
        <v>0</v>
      </c>
      <c r="Z125" s="432">
        <v>3</v>
      </c>
      <c r="AA125" s="436">
        <v>0</v>
      </c>
      <c r="AB125" s="436">
        <v>0</v>
      </c>
      <c r="AC125" s="479">
        <v>0</v>
      </c>
      <c r="AD125" s="438">
        <v>3</v>
      </c>
      <c r="AE125" s="432">
        <v>0</v>
      </c>
      <c r="AF125" s="434">
        <v>0</v>
      </c>
      <c r="AG125" s="432">
        <v>0</v>
      </c>
      <c r="AH125" s="434">
        <v>0</v>
      </c>
      <c r="AI125" s="428">
        <f t="shared" si="1"/>
        <v>0</v>
      </c>
      <c r="AJ125" s="437">
        <v>0</v>
      </c>
    </row>
    <row r="126" spans="1:36">
      <c r="A126" s="36">
        <v>40276</v>
      </c>
      <c r="B126" s="37">
        <v>2.0833333333333332E-2</v>
      </c>
      <c r="C126" s="38">
        <v>40276</v>
      </c>
      <c r="D126" s="37">
        <v>9.375E-2</v>
      </c>
      <c r="E126" s="78">
        <v>1.75</v>
      </c>
      <c r="F126" s="79">
        <v>0</v>
      </c>
      <c r="G126" s="432">
        <v>0</v>
      </c>
      <c r="H126" s="433">
        <v>0</v>
      </c>
      <c r="I126" s="469">
        <v>0</v>
      </c>
      <c r="J126" s="434">
        <v>0</v>
      </c>
      <c r="K126" s="432">
        <v>472</v>
      </c>
      <c r="L126" s="443">
        <v>466</v>
      </c>
      <c r="M126" s="443">
        <v>6</v>
      </c>
      <c r="N126" s="434">
        <v>0</v>
      </c>
      <c r="O126" s="432">
        <v>0</v>
      </c>
      <c r="P126" s="436">
        <v>0</v>
      </c>
      <c r="Q126" s="436">
        <v>0</v>
      </c>
      <c r="R126" s="436">
        <v>0</v>
      </c>
      <c r="S126" s="436">
        <v>0</v>
      </c>
      <c r="T126" s="479">
        <v>0</v>
      </c>
      <c r="U126" s="434">
        <v>0</v>
      </c>
      <c r="V126" s="435">
        <v>25</v>
      </c>
      <c r="W126" s="435">
        <v>0</v>
      </c>
      <c r="X126" s="432">
        <v>274</v>
      </c>
      <c r="Y126" s="434">
        <v>0</v>
      </c>
      <c r="Z126" s="432">
        <v>0</v>
      </c>
      <c r="AA126" s="436">
        <v>0</v>
      </c>
      <c r="AB126" s="436">
        <v>0</v>
      </c>
      <c r="AC126" s="479">
        <v>0</v>
      </c>
      <c r="AD126" s="434">
        <v>0</v>
      </c>
      <c r="AE126" s="432">
        <v>0</v>
      </c>
      <c r="AF126" s="434">
        <v>0</v>
      </c>
      <c r="AG126" s="432">
        <v>0</v>
      </c>
      <c r="AH126" s="434">
        <v>0</v>
      </c>
      <c r="AI126" s="428">
        <f t="shared" si="1"/>
        <v>0</v>
      </c>
      <c r="AJ126" s="437">
        <v>0</v>
      </c>
    </row>
    <row r="127" spans="1:36">
      <c r="A127" s="36">
        <v>40276</v>
      </c>
      <c r="B127" s="37">
        <v>9.375E-2</v>
      </c>
      <c r="C127" s="38">
        <v>40276</v>
      </c>
      <c r="D127" s="37">
        <v>0.125</v>
      </c>
      <c r="E127" s="78"/>
      <c r="F127" s="79">
        <v>0.75</v>
      </c>
      <c r="G127" s="439">
        <v>0</v>
      </c>
      <c r="H127" s="440">
        <v>0</v>
      </c>
      <c r="I127" s="470">
        <v>0</v>
      </c>
      <c r="J127" s="441">
        <v>0</v>
      </c>
      <c r="K127" s="439">
        <v>106</v>
      </c>
      <c r="L127" s="440">
        <v>105</v>
      </c>
      <c r="M127" s="440">
        <v>1</v>
      </c>
      <c r="N127" s="441">
        <v>0</v>
      </c>
      <c r="O127" s="439">
        <v>0</v>
      </c>
      <c r="P127" s="440">
        <v>0</v>
      </c>
      <c r="Q127" s="440">
        <v>0</v>
      </c>
      <c r="R127" s="440">
        <v>0</v>
      </c>
      <c r="S127" s="440">
        <v>0</v>
      </c>
      <c r="T127" s="480">
        <v>0</v>
      </c>
      <c r="U127" s="441">
        <v>0</v>
      </c>
      <c r="V127" s="442">
        <v>11</v>
      </c>
      <c r="W127" s="442">
        <v>0</v>
      </c>
      <c r="X127" s="439">
        <v>82</v>
      </c>
      <c r="Y127" s="441">
        <v>0</v>
      </c>
      <c r="Z127" s="439">
        <v>0</v>
      </c>
      <c r="AA127" s="440">
        <v>0</v>
      </c>
      <c r="AB127" s="440">
        <v>0</v>
      </c>
      <c r="AC127" s="480">
        <v>0</v>
      </c>
      <c r="AD127" s="441">
        <v>0</v>
      </c>
      <c r="AE127" s="439">
        <v>0</v>
      </c>
      <c r="AF127" s="441">
        <v>0</v>
      </c>
      <c r="AG127" s="439">
        <v>0</v>
      </c>
      <c r="AH127" s="441">
        <v>0</v>
      </c>
      <c r="AI127" s="428">
        <f t="shared" si="1"/>
        <v>0</v>
      </c>
      <c r="AJ127" s="442">
        <v>0</v>
      </c>
    </row>
    <row r="128" spans="1:36">
      <c r="A128" s="36">
        <v>40276</v>
      </c>
      <c r="B128" s="37">
        <v>0.125</v>
      </c>
      <c r="C128" s="38">
        <v>40276</v>
      </c>
      <c r="D128" s="37">
        <v>0.36458333333333331</v>
      </c>
      <c r="E128" s="78">
        <v>5.75</v>
      </c>
      <c r="F128" s="76"/>
      <c r="G128" s="432">
        <v>1</v>
      </c>
      <c r="H128" s="433">
        <v>0</v>
      </c>
      <c r="I128" s="469">
        <v>0</v>
      </c>
      <c r="J128" s="438">
        <v>1</v>
      </c>
      <c r="K128" s="432">
        <v>76</v>
      </c>
      <c r="L128" s="443">
        <v>74</v>
      </c>
      <c r="M128" s="443">
        <v>2</v>
      </c>
      <c r="N128" s="434">
        <v>0</v>
      </c>
      <c r="O128" s="432">
        <v>0</v>
      </c>
      <c r="P128" s="436">
        <v>0</v>
      </c>
      <c r="Q128" s="436">
        <v>0</v>
      </c>
      <c r="R128" s="436">
        <v>0</v>
      </c>
      <c r="S128" s="436">
        <v>0</v>
      </c>
      <c r="T128" s="479">
        <v>0</v>
      </c>
      <c r="U128" s="434">
        <v>0</v>
      </c>
      <c r="V128" s="435">
        <v>80</v>
      </c>
      <c r="W128" s="435">
        <v>0</v>
      </c>
      <c r="X128" s="432">
        <v>357</v>
      </c>
      <c r="Y128" s="434">
        <v>0</v>
      </c>
      <c r="Z128" s="432">
        <v>4</v>
      </c>
      <c r="AA128" s="436">
        <v>0</v>
      </c>
      <c r="AB128" s="436">
        <v>0</v>
      </c>
      <c r="AC128" s="479">
        <v>0</v>
      </c>
      <c r="AD128" s="438">
        <v>4</v>
      </c>
      <c r="AE128" s="432">
        <v>0</v>
      </c>
      <c r="AF128" s="434">
        <v>0</v>
      </c>
      <c r="AG128" s="432">
        <v>0</v>
      </c>
      <c r="AH128" s="434">
        <v>0</v>
      </c>
      <c r="AI128" s="428">
        <f t="shared" si="1"/>
        <v>0</v>
      </c>
      <c r="AJ128" s="437">
        <v>0</v>
      </c>
    </row>
    <row r="129" spans="1:36">
      <c r="A129" s="36">
        <v>40276</v>
      </c>
      <c r="B129" s="37">
        <v>0.36458333333333331</v>
      </c>
      <c r="C129" s="38">
        <v>40276</v>
      </c>
      <c r="D129" s="37">
        <v>0.375</v>
      </c>
      <c r="E129" s="78"/>
      <c r="F129" s="79">
        <v>0.25</v>
      </c>
      <c r="G129" s="439">
        <v>0</v>
      </c>
      <c r="H129" s="440">
        <v>0</v>
      </c>
      <c r="I129" s="470">
        <v>0</v>
      </c>
      <c r="J129" s="441">
        <v>0</v>
      </c>
      <c r="K129" s="439">
        <v>2</v>
      </c>
      <c r="L129" s="440">
        <v>2</v>
      </c>
      <c r="M129" s="440">
        <v>0</v>
      </c>
      <c r="N129" s="441">
        <v>0</v>
      </c>
      <c r="O129" s="439">
        <v>0</v>
      </c>
      <c r="P129" s="440">
        <v>0</v>
      </c>
      <c r="Q129" s="440">
        <v>0</v>
      </c>
      <c r="R129" s="440">
        <v>0</v>
      </c>
      <c r="S129" s="440">
        <v>0</v>
      </c>
      <c r="T129" s="480">
        <v>0</v>
      </c>
      <c r="U129" s="441">
        <v>0</v>
      </c>
      <c r="V129" s="442">
        <v>2</v>
      </c>
      <c r="W129" s="442">
        <v>0</v>
      </c>
      <c r="X129" s="439">
        <v>8</v>
      </c>
      <c r="Y129" s="441">
        <v>0</v>
      </c>
      <c r="Z129" s="439">
        <v>0</v>
      </c>
      <c r="AA129" s="440">
        <v>0</v>
      </c>
      <c r="AB129" s="440">
        <v>0</v>
      </c>
      <c r="AC129" s="480">
        <v>0</v>
      </c>
      <c r="AD129" s="441">
        <v>0</v>
      </c>
      <c r="AE129" s="439">
        <v>0</v>
      </c>
      <c r="AF129" s="441">
        <v>0</v>
      </c>
      <c r="AG129" s="439">
        <v>0</v>
      </c>
      <c r="AH129" s="441">
        <v>0</v>
      </c>
      <c r="AI129" s="428">
        <f t="shared" si="1"/>
        <v>0</v>
      </c>
      <c r="AJ129" s="442">
        <v>0</v>
      </c>
    </row>
    <row r="130" spans="1:36">
      <c r="A130" s="36">
        <v>40276</v>
      </c>
      <c r="B130" s="37">
        <v>0.375</v>
      </c>
      <c r="C130" s="38">
        <v>40276</v>
      </c>
      <c r="D130" s="37">
        <v>0.8125</v>
      </c>
      <c r="E130" s="78">
        <v>10.5</v>
      </c>
      <c r="F130" s="76"/>
      <c r="G130" s="432">
        <v>1</v>
      </c>
      <c r="H130" s="433">
        <v>0</v>
      </c>
      <c r="I130" s="469">
        <v>0</v>
      </c>
      <c r="J130" s="438">
        <v>1</v>
      </c>
      <c r="K130" s="432">
        <v>1</v>
      </c>
      <c r="L130" s="443">
        <v>1</v>
      </c>
      <c r="M130" s="436">
        <v>0</v>
      </c>
      <c r="N130" s="434">
        <v>0</v>
      </c>
      <c r="O130" s="432">
        <v>0</v>
      </c>
      <c r="P130" s="436">
        <v>0</v>
      </c>
      <c r="Q130" s="436">
        <v>0</v>
      </c>
      <c r="R130" s="436">
        <v>0</v>
      </c>
      <c r="S130" s="436">
        <v>0</v>
      </c>
      <c r="T130" s="479">
        <v>0</v>
      </c>
      <c r="U130" s="434">
        <v>0</v>
      </c>
      <c r="V130" s="435">
        <v>6</v>
      </c>
      <c r="W130" s="435">
        <v>0</v>
      </c>
      <c r="X130" s="432">
        <v>8</v>
      </c>
      <c r="Y130" s="434">
        <v>0</v>
      </c>
      <c r="Z130" s="432">
        <v>0</v>
      </c>
      <c r="AA130" s="436">
        <v>0</v>
      </c>
      <c r="AB130" s="436">
        <v>0</v>
      </c>
      <c r="AC130" s="479">
        <v>0</v>
      </c>
      <c r="AD130" s="434">
        <v>0</v>
      </c>
      <c r="AE130" s="432">
        <v>0</v>
      </c>
      <c r="AF130" s="434">
        <v>0</v>
      </c>
      <c r="AG130" s="432">
        <v>0</v>
      </c>
      <c r="AH130" s="434">
        <v>0</v>
      </c>
      <c r="AI130" s="428">
        <f t="shared" si="1"/>
        <v>0</v>
      </c>
      <c r="AJ130" s="437">
        <v>0</v>
      </c>
    </row>
    <row r="131" spans="1:36">
      <c r="A131" s="36">
        <v>40276</v>
      </c>
      <c r="B131" s="37">
        <v>0.81597222222222221</v>
      </c>
      <c r="C131" s="38">
        <v>40276</v>
      </c>
      <c r="D131" s="37">
        <v>0.875</v>
      </c>
      <c r="E131" s="78">
        <v>1.4166666666666667</v>
      </c>
      <c r="F131" s="79">
        <v>8.3333333333333329E-2</v>
      </c>
      <c r="G131" s="432">
        <v>0</v>
      </c>
      <c r="H131" s="444">
        <v>0</v>
      </c>
      <c r="I131" s="471">
        <v>0</v>
      </c>
      <c r="J131" s="434">
        <v>0</v>
      </c>
      <c r="K131" s="432">
        <v>463</v>
      </c>
      <c r="L131" s="443">
        <v>462</v>
      </c>
      <c r="M131" s="433">
        <v>0</v>
      </c>
      <c r="N131" s="438">
        <v>1</v>
      </c>
      <c r="O131" s="432">
        <v>0</v>
      </c>
      <c r="P131" s="444">
        <v>0</v>
      </c>
      <c r="Q131" s="444">
        <v>0</v>
      </c>
      <c r="R131" s="444">
        <v>0</v>
      </c>
      <c r="S131" s="444">
        <v>0</v>
      </c>
      <c r="T131" s="481">
        <v>0</v>
      </c>
      <c r="U131" s="434">
        <v>0</v>
      </c>
      <c r="V131" s="435">
        <v>4</v>
      </c>
      <c r="W131" s="435">
        <v>0</v>
      </c>
      <c r="X131" s="432">
        <v>20</v>
      </c>
      <c r="Y131" s="434">
        <v>0</v>
      </c>
      <c r="Z131" s="432">
        <v>0</v>
      </c>
      <c r="AA131" s="444">
        <v>0</v>
      </c>
      <c r="AB131" s="444">
        <v>0</v>
      </c>
      <c r="AC131" s="481">
        <v>0</v>
      </c>
      <c r="AD131" s="434">
        <v>0</v>
      </c>
      <c r="AE131" s="432">
        <v>0</v>
      </c>
      <c r="AF131" s="434">
        <v>0</v>
      </c>
      <c r="AG131" s="432">
        <v>0</v>
      </c>
      <c r="AH131" s="434">
        <v>0</v>
      </c>
      <c r="AI131" s="428">
        <f t="shared" si="1"/>
        <v>0</v>
      </c>
      <c r="AJ131" s="437">
        <v>0</v>
      </c>
    </row>
    <row r="132" spans="1:36">
      <c r="A132" s="36">
        <v>40276</v>
      </c>
      <c r="B132" s="37">
        <v>0.875</v>
      </c>
      <c r="C132" s="38">
        <v>40276</v>
      </c>
      <c r="D132" s="37">
        <v>0.91666666666666663</v>
      </c>
      <c r="E132" s="78"/>
      <c r="F132" s="79">
        <v>1</v>
      </c>
      <c r="G132" s="439">
        <v>0</v>
      </c>
      <c r="H132" s="440">
        <v>0</v>
      </c>
      <c r="I132" s="470">
        <v>0</v>
      </c>
      <c r="J132" s="441">
        <v>0</v>
      </c>
      <c r="K132" s="439">
        <v>261</v>
      </c>
      <c r="L132" s="440">
        <v>260</v>
      </c>
      <c r="M132" s="440">
        <v>0</v>
      </c>
      <c r="N132" s="441">
        <v>1</v>
      </c>
      <c r="O132" s="439">
        <v>0</v>
      </c>
      <c r="P132" s="440">
        <v>0</v>
      </c>
      <c r="Q132" s="440">
        <v>0</v>
      </c>
      <c r="R132" s="440">
        <v>0</v>
      </c>
      <c r="S132" s="440">
        <v>0</v>
      </c>
      <c r="T132" s="480">
        <v>0</v>
      </c>
      <c r="U132" s="441">
        <v>0</v>
      </c>
      <c r="V132" s="442">
        <v>18</v>
      </c>
      <c r="W132" s="442">
        <v>0</v>
      </c>
      <c r="X132" s="439">
        <v>87</v>
      </c>
      <c r="Y132" s="441">
        <v>0</v>
      </c>
      <c r="Z132" s="439">
        <v>0</v>
      </c>
      <c r="AA132" s="440">
        <v>0</v>
      </c>
      <c r="AB132" s="440">
        <v>0</v>
      </c>
      <c r="AC132" s="480">
        <v>0</v>
      </c>
      <c r="AD132" s="441">
        <v>0</v>
      </c>
      <c r="AE132" s="439">
        <v>0</v>
      </c>
      <c r="AF132" s="441">
        <v>0</v>
      </c>
      <c r="AG132" s="439">
        <v>0</v>
      </c>
      <c r="AH132" s="441">
        <v>0</v>
      </c>
      <c r="AI132" s="428">
        <f t="shared" si="1"/>
        <v>0</v>
      </c>
      <c r="AJ132" s="442">
        <v>0</v>
      </c>
    </row>
    <row r="133" spans="1:36">
      <c r="A133" s="36">
        <v>40276</v>
      </c>
      <c r="B133" s="37">
        <v>0.91666666666666663</v>
      </c>
      <c r="C133" s="38">
        <v>40276</v>
      </c>
      <c r="D133" s="37">
        <v>0.98958333333333337</v>
      </c>
      <c r="E133" s="78">
        <v>1.75</v>
      </c>
      <c r="F133" s="76"/>
      <c r="G133" s="432">
        <v>0</v>
      </c>
      <c r="H133" s="433">
        <v>0</v>
      </c>
      <c r="I133" s="469">
        <v>0</v>
      </c>
      <c r="J133" s="434">
        <v>0</v>
      </c>
      <c r="K133" s="432">
        <v>341</v>
      </c>
      <c r="L133" s="443">
        <v>340</v>
      </c>
      <c r="M133" s="433">
        <v>0</v>
      </c>
      <c r="N133" s="438">
        <v>1</v>
      </c>
      <c r="O133" s="432">
        <v>0</v>
      </c>
      <c r="P133" s="436">
        <v>0</v>
      </c>
      <c r="Q133" s="436">
        <v>0</v>
      </c>
      <c r="R133" s="436">
        <v>0</v>
      </c>
      <c r="S133" s="436">
        <v>0</v>
      </c>
      <c r="T133" s="479">
        <v>0</v>
      </c>
      <c r="U133" s="434">
        <v>0</v>
      </c>
      <c r="V133" s="435">
        <v>59</v>
      </c>
      <c r="W133" s="435">
        <v>0</v>
      </c>
      <c r="X133" s="432">
        <v>281</v>
      </c>
      <c r="Y133" s="434">
        <v>0</v>
      </c>
      <c r="Z133" s="432">
        <v>1</v>
      </c>
      <c r="AA133" s="436">
        <v>0</v>
      </c>
      <c r="AB133" s="436">
        <v>0</v>
      </c>
      <c r="AC133" s="479">
        <v>0</v>
      </c>
      <c r="AD133" s="438">
        <v>1</v>
      </c>
      <c r="AE133" s="432">
        <v>0</v>
      </c>
      <c r="AF133" s="434">
        <v>0</v>
      </c>
      <c r="AG133" s="432">
        <v>0</v>
      </c>
      <c r="AH133" s="434">
        <v>0</v>
      </c>
      <c r="AI133" s="428">
        <f t="shared" si="1"/>
        <v>0</v>
      </c>
      <c r="AJ133" s="437">
        <v>0</v>
      </c>
    </row>
    <row r="134" spans="1:36">
      <c r="A134" s="36">
        <v>40276</v>
      </c>
      <c r="B134" s="37">
        <v>0.98958333333333337</v>
      </c>
      <c r="C134" s="38">
        <v>40277</v>
      </c>
      <c r="D134" s="37">
        <v>2.0833333333333332E-2</v>
      </c>
      <c r="E134" s="78">
        <v>0.75</v>
      </c>
      <c r="F134" s="79">
        <v>0</v>
      </c>
      <c r="G134" s="432">
        <v>0</v>
      </c>
      <c r="H134" s="433">
        <v>0</v>
      </c>
      <c r="I134" s="469">
        <v>0</v>
      </c>
      <c r="J134" s="434">
        <v>0</v>
      </c>
      <c r="K134" s="432">
        <v>113</v>
      </c>
      <c r="L134" s="443">
        <v>113</v>
      </c>
      <c r="M134" s="433">
        <v>0</v>
      </c>
      <c r="N134" s="434">
        <v>0</v>
      </c>
      <c r="O134" s="432">
        <v>0</v>
      </c>
      <c r="P134" s="436">
        <v>0</v>
      </c>
      <c r="Q134" s="436">
        <v>0</v>
      </c>
      <c r="R134" s="436">
        <v>0</v>
      </c>
      <c r="S134" s="436">
        <v>0</v>
      </c>
      <c r="T134" s="479">
        <v>0</v>
      </c>
      <c r="U134" s="434">
        <v>0</v>
      </c>
      <c r="V134" s="435">
        <v>33</v>
      </c>
      <c r="W134" s="435">
        <v>0</v>
      </c>
      <c r="X134" s="432">
        <v>254</v>
      </c>
      <c r="Y134" s="434">
        <v>0</v>
      </c>
      <c r="Z134" s="432">
        <v>2</v>
      </c>
      <c r="AA134" s="436">
        <v>0</v>
      </c>
      <c r="AB134" s="436">
        <v>0</v>
      </c>
      <c r="AC134" s="479">
        <v>0</v>
      </c>
      <c r="AD134" s="438">
        <v>2</v>
      </c>
      <c r="AE134" s="432">
        <v>0</v>
      </c>
      <c r="AF134" s="434">
        <v>0</v>
      </c>
      <c r="AG134" s="432">
        <v>0</v>
      </c>
      <c r="AH134" s="434">
        <v>0</v>
      </c>
      <c r="AI134" s="428">
        <f t="shared" ref="AI134:AI197" si="2">AG134-AH134</f>
        <v>0</v>
      </c>
      <c r="AJ134" s="437">
        <v>0</v>
      </c>
    </row>
    <row r="135" spans="1:36">
      <c r="A135" s="36">
        <v>40277</v>
      </c>
      <c r="B135" s="37">
        <v>2.0833333333333332E-2</v>
      </c>
      <c r="C135" s="38">
        <v>40277</v>
      </c>
      <c r="D135" s="37">
        <v>0.34722222222222227</v>
      </c>
      <c r="E135" s="78">
        <v>7.833333333333333</v>
      </c>
      <c r="F135" s="79">
        <v>0</v>
      </c>
      <c r="G135" s="432">
        <v>0</v>
      </c>
      <c r="H135" s="433">
        <v>0</v>
      </c>
      <c r="I135" s="469">
        <v>0</v>
      </c>
      <c r="J135" s="434">
        <v>0</v>
      </c>
      <c r="K135" s="432">
        <v>37</v>
      </c>
      <c r="L135" s="443">
        <v>37</v>
      </c>
      <c r="M135" s="433">
        <v>0</v>
      </c>
      <c r="N135" s="434">
        <v>0</v>
      </c>
      <c r="O135" s="432">
        <v>0</v>
      </c>
      <c r="P135" s="436">
        <v>0</v>
      </c>
      <c r="Q135" s="436">
        <v>0</v>
      </c>
      <c r="R135" s="436">
        <v>0</v>
      </c>
      <c r="S135" s="436">
        <v>0</v>
      </c>
      <c r="T135" s="479">
        <v>0</v>
      </c>
      <c r="U135" s="434">
        <v>0</v>
      </c>
      <c r="V135" s="435">
        <v>81</v>
      </c>
      <c r="W135" s="435">
        <v>0</v>
      </c>
      <c r="X135" s="432">
        <v>927</v>
      </c>
      <c r="Y135" s="434">
        <v>0</v>
      </c>
      <c r="Z135" s="432">
        <v>4</v>
      </c>
      <c r="AA135" s="436">
        <v>0</v>
      </c>
      <c r="AB135" s="436">
        <v>0</v>
      </c>
      <c r="AC135" s="479">
        <v>0</v>
      </c>
      <c r="AD135" s="438">
        <v>4</v>
      </c>
      <c r="AE135" s="432">
        <v>0</v>
      </c>
      <c r="AF135" s="434">
        <v>0</v>
      </c>
      <c r="AG135" s="432">
        <v>0</v>
      </c>
      <c r="AH135" s="434">
        <v>0</v>
      </c>
      <c r="AI135" s="428">
        <f t="shared" si="2"/>
        <v>0</v>
      </c>
      <c r="AJ135" s="437">
        <v>0</v>
      </c>
    </row>
    <row r="136" spans="1:36">
      <c r="A136" s="36">
        <v>40277</v>
      </c>
      <c r="B136" s="37">
        <v>0.34722222222222227</v>
      </c>
      <c r="C136" s="38">
        <v>40277</v>
      </c>
      <c r="D136" s="37">
        <v>0.36805555555555558</v>
      </c>
      <c r="E136" s="62"/>
      <c r="F136" s="79">
        <v>0.5</v>
      </c>
      <c r="G136" s="439">
        <v>0</v>
      </c>
      <c r="H136" s="440">
        <v>0</v>
      </c>
      <c r="I136" s="470">
        <v>0</v>
      </c>
      <c r="J136" s="441">
        <v>0</v>
      </c>
      <c r="K136" s="439">
        <v>0</v>
      </c>
      <c r="L136" s="440">
        <v>0</v>
      </c>
      <c r="M136" s="440">
        <v>0</v>
      </c>
      <c r="N136" s="441">
        <v>0</v>
      </c>
      <c r="O136" s="439">
        <v>0</v>
      </c>
      <c r="P136" s="440">
        <v>0</v>
      </c>
      <c r="Q136" s="440">
        <v>0</v>
      </c>
      <c r="R136" s="440">
        <v>0</v>
      </c>
      <c r="S136" s="440">
        <v>0</v>
      </c>
      <c r="T136" s="480">
        <v>0</v>
      </c>
      <c r="U136" s="441">
        <v>0</v>
      </c>
      <c r="V136" s="442">
        <v>0</v>
      </c>
      <c r="W136" s="442">
        <v>0</v>
      </c>
      <c r="X136" s="439">
        <v>0</v>
      </c>
      <c r="Y136" s="441">
        <v>0</v>
      </c>
      <c r="Z136" s="439">
        <v>0</v>
      </c>
      <c r="AA136" s="440">
        <v>0</v>
      </c>
      <c r="AB136" s="440">
        <v>0</v>
      </c>
      <c r="AC136" s="480">
        <v>0</v>
      </c>
      <c r="AD136" s="441">
        <v>0</v>
      </c>
      <c r="AE136" s="439">
        <v>0</v>
      </c>
      <c r="AF136" s="441">
        <v>0</v>
      </c>
      <c r="AG136" s="439">
        <v>0</v>
      </c>
      <c r="AH136" s="441">
        <v>0</v>
      </c>
      <c r="AI136" s="428">
        <f t="shared" si="2"/>
        <v>0</v>
      </c>
      <c r="AJ136" s="442">
        <v>0</v>
      </c>
    </row>
    <row r="137" spans="1:36">
      <c r="A137" s="36">
        <v>40277</v>
      </c>
      <c r="B137" s="37">
        <v>0.36805555555555558</v>
      </c>
      <c r="C137" s="38">
        <v>40277</v>
      </c>
      <c r="D137" s="37">
        <v>0.80555555555555547</v>
      </c>
      <c r="E137" s="78">
        <v>10.5</v>
      </c>
      <c r="F137" s="76"/>
      <c r="G137" s="432">
        <v>0</v>
      </c>
      <c r="H137" s="433">
        <v>0</v>
      </c>
      <c r="I137" s="469">
        <v>0</v>
      </c>
      <c r="J137" s="434">
        <v>0</v>
      </c>
      <c r="K137" s="432">
        <v>0</v>
      </c>
      <c r="L137" s="436">
        <v>0</v>
      </c>
      <c r="M137" s="436">
        <v>0</v>
      </c>
      <c r="N137" s="434">
        <v>0</v>
      </c>
      <c r="O137" s="432">
        <v>0</v>
      </c>
      <c r="P137" s="436">
        <v>0</v>
      </c>
      <c r="Q137" s="436">
        <v>0</v>
      </c>
      <c r="R137" s="436">
        <v>0</v>
      </c>
      <c r="S137" s="436">
        <v>0</v>
      </c>
      <c r="T137" s="479">
        <v>0</v>
      </c>
      <c r="U137" s="434">
        <v>0</v>
      </c>
      <c r="V137" s="435">
        <v>1</v>
      </c>
      <c r="W137" s="435">
        <v>0</v>
      </c>
      <c r="X137" s="432">
        <v>7</v>
      </c>
      <c r="Y137" s="434">
        <v>0</v>
      </c>
      <c r="Z137" s="432">
        <v>0</v>
      </c>
      <c r="AA137" s="436">
        <v>0</v>
      </c>
      <c r="AB137" s="436">
        <v>0</v>
      </c>
      <c r="AC137" s="479">
        <v>0</v>
      </c>
      <c r="AD137" s="434">
        <v>0</v>
      </c>
      <c r="AE137" s="432">
        <v>0</v>
      </c>
      <c r="AF137" s="434">
        <v>0</v>
      </c>
      <c r="AG137" s="432">
        <v>0</v>
      </c>
      <c r="AH137" s="434">
        <v>0</v>
      </c>
      <c r="AI137" s="428">
        <f t="shared" si="2"/>
        <v>0</v>
      </c>
      <c r="AJ137" s="437">
        <v>0</v>
      </c>
    </row>
    <row r="138" spans="1:36">
      <c r="A138" s="36">
        <v>40277</v>
      </c>
      <c r="B138" s="37">
        <v>0.80555555555555547</v>
      </c>
      <c r="C138" s="38">
        <v>40278</v>
      </c>
      <c r="D138" s="37">
        <v>1.7361111111111112E-2</v>
      </c>
      <c r="E138" s="78">
        <v>5.083333333333333</v>
      </c>
      <c r="F138" s="79">
        <v>0</v>
      </c>
      <c r="G138" s="432">
        <v>0</v>
      </c>
      <c r="H138" s="433">
        <v>0</v>
      </c>
      <c r="I138" s="469">
        <v>0</v>
      </c>
      <c r="J138" s="434">
        <v>0</v>
      </c>
      <c r="K138" s="432">
        <v>411</v>
      </c>
      <c r="L138" s="443">
        <v>408</v>
      </c>
      <c r="M138" s="436">
        <v>0</v>
      </c>
      <c r="N138" s="438">
        <v>3</v>
      </c>
      <c r="O138" s="432">
        <v>0</v>
      </c>
      <c r="P138" s="436">
        <v>0</v>
      </c>
      <c r="Q138" s="436">
        <v>0</v>
      </c>
      <c r="R138" s="436">
        <v>0</v>
      </c>
      <c r="S138" s="436">
        <v>0</v>
      </c>
      <c r="T138" s="479">
        <v>0</v>
      </c>
      <c r="U138" s="434">
        <v>0</v>
      </c>
      <c r="V138" s="435">
        <v>171</v>
      </c>
      <c r="W138" s="435">
        <v>0</v>
      </c>
      <c r="X138" s="432">
        <v>408</v>
      </c>
      <c r="Y138" s="434">
        <v>0</v>
      </c>
      <c r="Z138" s="432">
        <v>2</v>
      </c>
      <c r="AA138" s="436">
        <v>0</v>
      </c>
      <c r="AB138" s="436">
        <v>0</v>
      </c>
      <c r="AC138" s="479">
        <v>0</v>
      </c>
      <c r="AD138" s="438">
        <v>2</v>
      </c>
      <c r="AE138" s="432">
        <v>0</v>
      </c>
      <c r="AF138" s="434">
        <v>0</v>
      </c>
      <c r="AG138" s="432">
        <v>0</v>
      </c>
      <c r="AH138" s="434">
        <v>0</v>
      </c>
      <c r="AI138" s="428">
        <f t="shared" si="2"/>
        <v>0</v>
      </c>
      <c r="AJ138" s="437">
        <v>0</v>
      </c>
    </row>
    <row r="139" spans="1:36">
      <c r="A139" s="36">
        <v>40278</v>
      </c>
      <c r="B139" s="37">
        <v>1.7361111111111112E-2</v>
      </c>
      <c r="C139" s="38">
        <v>40278</v>
      </c>
      <c r="D139" s="37">
        <v>0.3576388888888889</v>
      </c>
      <c r="E139" s="78">
        <v>8.1666666666666661</v>
      </c>
      <c r="F139" s="79">
        <v>0</v>
      </c>
      <c r="G139" s="432">
        <v>0</v>
      </c>
      <c r="H139" s="433">
        <v>0</v>
      </c>
      <c r="I139" s="469">
        <v>0</v>
      </c>
      <c r="J139" s="434">
        <v>0</v>
      </c>
      <c r="K139" s="432">
        <v>85</v>
      </c>
      <c r="L139" s="443">
        <v>84</v>
      </c>
      <c r="M139" s="436">
        <v>0</v>
      </c>
      <c r="N139" s="438">
        <v>1</v>
      </c>
      <c r="O139" s="432">
        <v>0</v>
      </c>
      <c r="P139" s="436">
        <v>0</v>
      </c>
      <c r="Q139" s="436">
        <v>0</v>
      </c>
      <c r="R139" s="436">
        <v>0</v>
      </c>
      <c r="S139" s="436">
        <v>0</v>
      </c>
      <c r="T139" s="479">
        <v>0</v>
      </c>
      <c r="U139" s="434">
        <v>0</v>
      </c>
      <c r="V139" s="435">
        <v>83</v>
      </c>
      <c r="W139" s="435">
        <v>0</v>
      </c>
      <c r="X139" s="432">
        <v>357</v>
      </c>
      <c r="Y139" s="434">
        <v>0</v>
      </c>
      <c r="Z139" s="432">
        <v>0</v>
      </c>
      <c r="AA139" s="436">
        <v>0</v>
      </c>
      <c r="AB139" s="436">
        <v>0</v>
      </c>
      <c r="AC139" s="479">
        <v>0</v>
      </c>
      <c r="AD139" s="434">
        <v>0</v>
      </c>
      <c r="AE139" s="432">
        <v>0</v>
      </c>
      <c r="AF139" s="434">
        <v>0</v>
      </c>
      <c r="AG139" s="432">
        <v>0</v>
      </c>
      <c r="AH139" s="434">
        <v>0</v>
      </c>
      <c r="AI139" s="428">
        <f t="shared" si="2"/>
        <v>0</v>
      </c>
      <c r="AJ139" s="437">
        <v>0</v>
      </c>
    </row>
    <row r="140" spans="1:36">
      <c r="A140" s="36">
        <v>40278</v>
      </c>
      <c r="B140" s="37">
        <v>0.3576388888888889</v>
      </c>
      <c r="C140" s="38">
        <v>40278</v>
      </c>
      <c r="D140" s="37">
        <v>0.375</v>
      </c>
      <c r="E140" s="62"/>
      <c r="F140" s="79">
        <v>0.41666666666666669</v>
      </c>
      <c r="G140" s="439">
        <v>0</v>
      </c>
      <c r="H140" s="440">
        <v>0</v>
      </c>
      <c r="I140" s="470">
        <v>0</v>
      </c>
      <c r="J140" s="441">
        <v>0</v>
      </c>
      <c r="K140" s="439">
        <v>0</v>
      </c>
      <c r="L140" s="440">
        <v>0</v>
      </c>
      <c r="M140" s="440">
        <v>0</v>
      </c>
      <c r="N140" s="441">
        <v>0</v>
      </c>
      <c r="O140" s="439">
        <v>0</v>
      </c>
      <c r="P140" s="440">
        <v>0</v>
      </c>
      <c r="Q140" s="440">
        <v>0</v>
      </c>
      <c r="R140" s="440">
        <v>0</v>
      </c>
      <c r="S140" s="440">
        <v>0</v>
      </c>
      <c r="T140" s="480">
        <v>0</v>
      </c>
      <c r="U140" s="441">
        <v>0</v>
      </c>
      <c r="V140" s="442">
        <v>0</v>
      </c>
      <c r="W140" s="442">
        <v>0</v>
      </c>
      <c r="X140" s="439">
        <v>0</v>
      </c>
      <c r="Y140" s="441">
        <v>0</v>
      </c>
      <c r="Z140" s="439">
        <v>0</v>
      </c>
      <c r="AA140" s="440">
        <v>0</v>
      </c>
      <c r="AB140" s="440">
        <v>0</v>
      </c>
      <c r="AC140" s="480">
        <v>0</v>
      </c>
      <c r="AD140" s="441">
        <v>0</v>
      </c>
      <c r="AE140" s="439">
        <v>0</v>
      </c>
      <c r="AF140" s="441">
        <v>0</v>
      </c>
      <c r="AG140" s="439">
        <v>0</v>
      </c>
      <c r="AH140" s="441">
        <v>0</v>
      </c>
      <c r="AI140" s="428">
        <f t="shared" si="2"/>
        <v>0</v>
      </c>
      <c r="AJ140" s="442">
        <v>0</v>
      </c>
    </row>
    <row r="141" spans="1:36">
      <c r="A141" s="36">
        <v>40278</v>
      </c>
      <c r="B141" s="37">
        <v>0.375</v>
      </c>
      <c r="C141" s="38">
        <v>40278</v>
      </c>
      <c r="D141" s="37">
        <v>0.85416666666666663</v>
      </c>
      <c r="E141" s="78">
        <v>11.5</v>
      </c>
      <c r="F141" s="76"/>
      <c r="G141" s="432">
        <v>0</v>
      </c>
      <c r="H141" s="433">
        <v>0</v>
      </c>
      <c r="I141" s="469">
        <v>0</v>
      </c>
      <c r="J141" s="434">
        <v>0</v>
      </c>
      <c r="K141" s="432">
        <v>0</v>
      </c>
      <c r="L141" s="433">
        <v>0</v>
      </c>
      <c r="M141" s="436">
        <v>0</v>
      </c>
      <c r="N141" s="434">
        <v>0</v>
      </c>
      <c r="O141" s="432">
        <v>0</v>
      </c>
      <c r="P141" s="436">
        <v>0</v>
      </c>
      <c r="Q141" s="436">
        <v>0</v>
      </c>
      <c r="R141" s="436">
        <v>0</v>
      </c>
      <c r="S141" s="436">
        <v>0</v>
      </c>
      <c r="T141" s="479">
        <v>0</v>
      </c>
      <c r="U141" s="434">
        <v>0</v>
      </c>
      <c r="V141" s="435">
        <v>2</v>
      </c>
      <c r="W141" s="435">
        <v>0</v>
      </c>
      <c r="X141" s="432">
        <v>3</v>
      </c>
      <c r="Y141" s="434">
        <v>0</v>
      </c>
      <c r="Z141" s="432">
        <v>0</v>
      </c>
      <c r="AA141" s="436">
        <v>0</v>
      </c>
      <c r="AB141" s="436">
        <v>0</v>
      </c>
      <c r="AC141" s="479">
        <v>0</v>
      </c>
      <c r="AD141" s="434">
        <v>0</v>
      </c>
      <c r="AE141" s="432">
        <v>0</v>
      </c>
      <c r="AF141" s="434">
        <v>0</v>
      </c>
      <c r="AG141" s="432">
        <v>0</v>
      </c>
      <c r="AH141" s="434">
        <v>0</v>
      </c>
      <c r="AI141" s="428">
        <f t="shared" si="2"/>
        <v>0</v>
      </c>
      <c r="AJ141" s="437">
        <v>0</v>
      </c>
    </row>
    <row r="142" spans="1:36">
      <c r="A142" s="36">
        <v>40278</v>
      </c>
      <c r="B142" s="37">
        <v>0.85416666666666663</v>
      </c>
      <c r="C142" s="38">
        <v>40279</v>
      </c>
      <c r="D142" s="37">
        <v>0.35069444444444442</v>
      </c>
      <c r="E142" s="78">
        <v>11.916666666666666</v>
      </c>
      <c r="F142" s="79">
        <v>0</v>
      </c>
      <c r="G142" s="432">
        <v>2</v>
      </c>
      <c r="H142" s="433">
        <v>0</v>
      </c>
      <c r="I142" s="469">
        <v>0</v>
      </c>
      <c r="J142" s="438">
        <v>2</v>
      </c>
      <c r="K142" s="432">
        <v>0</v>
      </c>
      <c r="L142" s="436">
        <v>0</v>
      </c>
      <c r="M142" s="436">
        <v>0</v>
      </c>
      <c r="N142" s="434">
        <v>0</v>
      </c>
      <c r="O142" s="432">
        <v>2</v>
      </c>
      <c r="P142" s="436">
        <v>0</v>
      </c>
      <c r="Q142" s="436">
        <v>0</v>
      </c>
      <c r="R142" s="436">
        <v>0</v>
      </c>
      <c r="S142" s="436">
        <v>0</v>
      </c>
      <c r="T142" s="479">
        <v>0</v>
      </c>
      <c r="U142" s="438">
        <v>2</v>
      </c>
      <c r="V142" s="435">
        <v>202</v>
      </c>
      <c r="W142" s="435">
        <v>0</v>
      </c>
      <c r="X142" s="432">
        <v>2903</v>
      </c>
      <c r="Y142" s="434">
        <v>0</v>
      </c>
      <c r="Z142" s="432">
        <v>0</v>
      </c>
      <c r="AA142" s="436">
        <v>0</v>
      </c>
      <c r="AB142" s="436">
        <v>0</v>
      </c>
      <c r="AC142" s="479">
        <v>0</v>
      </c>
      <c r="AD142" s="434">
        <v>0</v>
      </c>
      <c r="AE142" s="432">
        <v>0</v>
      </c>
      <c r="AF142" s="434">
        <v>0</v>
      </c>
      <c r="AG142" s="432">
        <v>1</v>
      </c>
      <c r="AH142" s="438">
        <v>1</v>
      </c>
      <c r="AI142" s="428">
        <f t="shared" si="2"/>
        <v>0</v>
      </c>
      <c r="AJ142" s="437">
        <v>0</v>
      </c>
    </row>
    <row r="143" spans="1:36">
      <c r="A143" s="36">
        <v>40279</v>
      </c>
      <c r="B143" s="37">
        <v>0.35416666666666669</v>
      </c>
      <c r="C143" s="38">
        <v>40279</v>
      </c>
      <c r="D143" s="37">
        <v>0.85416666666666663</v>
      </c>
      <c r="E143" s="78">
        <v>12</v>
      </c>
      <c r="F143" s="79">
        <v>8.3333333333333329E-2</v>
      </c>
      <c r="G143" s="432">
        <v>1</v>
      </c>
      <c r="H143" s="433">
        <v>0</v>
      </c>
      <c r="I143" s="469">
        <v>0</v>
      </c>
      <c r="J143" s="438">
        <v>1</v>
      </c>
      <c r="K143" s="432">
        <v>0</v>
      </c>
      <c r="L143" s="436">
        <v>0</v>
      </c>
      <c r="M143" s="436">
        <v>0</v>
      </c>
      <c r="N143" s="434">
        <v>0</v>
      </c>
      <c r="O143" s="432">
        <v>0</v>
      </c>
      <c r="P143" s="436">
        <v>0</v>
      </c>
      <c r="Q143" s="436">
        <v>0</v>
      </c>
      <c r="R143" s="436">
        <v>0</v>
      </c>
      <c r="S143" s="436">
        <v>0</v>
      </c>
      <c r="T143" s="479">
        <v>0</v>
      </c>
      <c r="U143" s="434">
        <v>0</v>
      </c>
      <c r="V143" s="435">
        <v>0</v>
      </c>
      <c r="W143" s="435">
        <v>0</v>
      </c>
      <c r="X143" s="432">
        <v>2</v>
      </c>
      <c r="Y143" s="434">
        <v>0</v>
      </c>
      <c r="Z143" s="432">
        <v>0</v>
      </c>
      <c r="AA143" s="436">
        <v>0</v>
      </c>
      <c r="AB143" s="436">
        <v>0</v>
      </c>
      <c r="AC143" s="479">
        <v>0</v>
      </c>
      <c r="AD143" s="434">
        <v>0</v>
      </c>
      <c r="AE143" s="432">
        <v>0</v>
      </c>
      <c r="AF143" s="434">
        <v>0</v>
      </c>
      <c r="AG143" s="432">
        <v>0</v>
      </c>
      <c r="AH143" s="434">
        <v>0</v>
      </c>
      <c r="AI143" s="428">
        <f t="shared" si="2"/>
        <v>0</v>
      </c>
      <c r="AJ143" s="437">
        <v>0</v>
      </c>
    </row>
    <row r="144" spans="1:36">
      <c r="A144" s="36">
        <v>40279</v>
      </c>
      <c r="B144" s="37">
        <v>0.85416666666666663</v>
      </c>
      <c r="C144" s="38">
        <v>40280</v>
      </c>
      <c r="D144" s="37">
        <v>0.33333333333333331</v>
      </c>
      <c r="E144" s="78">
        <v>11.5</v>
      </c>
      <c r="F144" s="79">
        <v>0</v>
      </c>
      <c r="G144" s="432">
        <v>0</v>
      </c>
      <c r="H144" s="433">
        <v>0</v>
      </c>
      <c r="I144" s="469">
        <v>0</v>
      </c>
      <c r="J144" s="434">
        <v>0</v>
      </c>
      <c r="K144" s="432">
        <v>4</v>
      </c>
      <c r="L144" s="443">
        <v>4</v>
      </c>
      <c r="M144" s="436">
        <v>0</v>
      </c>
      <c r="N144" s="434">
        <v>0</v>
      </c>
      <c r="O144" s="432">
        <v>3</v>
      </c>
      <c r="P144" s="436">
        <v>0</v>
      </c>
      <c r="Q144" s="436">
        <v>0</v>
      </c>
      <c r="R144" s="436">
        <v>0</v>
      </c>
      <c r="S144" s="436">
        <v>0</v>
      </c>
      <c r="T144" s="479">
        <v>0</v>
      </c>
      <c r="U144" s="438">
        <v>3</v>
      </c>
      <c r="V144" s="435">
        <v>184</v>
      </c>
      <c r="W144" s="435">
        <v>0</v>
      </c>
      <c r="X144" s="432">
        <v>3040</v>
      </c>
      <c r="Y144" s="434">
        <v>0</v>
      </c>
      <c r="Z144" s="432">
        <v>0</v>
      </c>
      <c r="AA144" s="436">
        <v>0</v>
      </c>
      <c r="AB144" s="436">
        <v>0</v>
      </c>
      <c r="AC144" s="479">
        <v>0</v>
      </c>
      <c r="AD144" s="434">
        <v>0</v>
      </c>
      <c r="AE144" s="432">
        <v>1</v>
      </c>
      <c r="AF144" s="434">
        <v>0</v>
      </c>
      <c r="AG144" s="432">
        <v>3</v>
      </c>
      <c r="AH144" s="438">
        <v>3</v>
      </c>
      <c r="AI144" s="428">
        <f t="shared" si="2"/>
        <v>0</v>
      </c>
      <c r="AJ144" s="437">
        <v>0</v>
      </c>
    </row>
    <row r="145" spans="1:36">
      <c r="A145" s="36">
        <v>40280</v>
      </c>
      <c r="B145" s="37">
        <v>0.33680555555555558</v>
      </c>
      <c r="C145" s="38">
        <v>40280</v>
      </c>
      <c r="D145" s="37">
        <v>0.85416666666666663</v>
      </c>
      <c r="E145" s="78">
        <v>12.416666666666666</v>
      </c>
      <c r="F145" s="79">
        <v>8.3333333333333329E-2</v>
      </c>
      <c r="G145" s="432">
        <v>0</v>
      </c>
      <c r="H145" s="433">
        <v>0</v>
      </c>
      <c r="I145" s="469">
        <v>0</v>
      </c>
      <c r="J145" s="434">
        <v>0</v>
      </c>
      <c r="K145" s="432">
        <v>0</v>
      </c>
      <c r="L145" s="436">
        <v>0</v>
      </c>
      <c r="M145" s="436">
        <v>0</v>
      </c>
      <c r="N145" s="434">
        <v>0</v>
      </c>
      <c r="O145" s="432">
        <v>0</v>
      </c>
      <c r="P145" s="436">
        <v>0</v>
      </c>
      <c r="Q145" s="436">
        <v>0</v>
      </c>
      <c r="R145" s="436">
        <v>0</v>
      </c>
      <c r="S145" s="436">
        <v>0</v>
      </c>
      <c r="T145" s="479">
        <v>0</v>
      </c>
      <c r="U145" s="434">
        <v>0</v>
      </c>
      <c r="V145" s="435">
        <v>1</v>
      </c>
      <c r="W145" s="435">
        <v>0</v>
      </c>
      <c r="X145" s="432">
        <v>8</v>
      </c>
      <c r="Y145" s="434">
        <v>0</v>
      </c>
      <c r="Z145" s="432">
        <v>0</v>
      </c>
      <c r="AA145" s="436">
        <v>0</v>
      </c>
      <c r="AB145" s="436">
        <v>0</v>
      </c>
      <c r="AC145" s="479">
        <v>0</v>
      </c>
      <c r="AD145" s="434">
        <v>0</v>
      </c>
      <c r="AE145" s="432">
        <v>0</v>
      </c>
      <c r="AF145" s="434">
        <v>0</v>
      </c>
      <c r="AG145" s="432">
        <v>1</v>
      </c>
      <c r="AH145" s="438">
        <v>1</v>
      </c>
      <c r="AI145" s="428">
        <f t="shared" si="2"/>
        <v>0</v>
      </c>
      <c r="AJ145" s="437">
        <v>0</v>
      </c>
    </row>
    <row r="146" spans="1:36">
      <c r="A146" s="36">
        <v>40280</v>
      </c>
      <c r="B146" s="37">
        <v>0.85416666666666663</v>
      </c>
      <c r="C146" s="38">
        <v>40281</v>
      </c>
      <c r="D146" s="37">
        <v>0.34722222222222227</v>
      </c>
      <c r="E146" s="78">
        <v>11.833333333333334</v>
      </c>
      <c r="F146" s="79">
        <v>0</v>
      </c>
      <c r="G146" s="432">
        <v>0</v>
      </c>
      <c r="H146" s="433">
        <v>0</v>
      </c>
      <c r="I146" s="469">
        <v>0</v>
      </c>
      <c r="J146" s="434">
        <v>0</v>
      </c>
      <c r="K146" s="432">
        <v>2</v>
      </c>
      <c r="L146" s="443">
        <v>2</v>
      </c>
      <c r="M146" s="436">
        <v>0</v>
      </c>
      <c r="N146" s="434">
        <v>0</v>
      </c>
      <c r="O146" s="432">
        <v>0</v>
      </c>
      <c r="P146" s="436">
        <v>0</v>
      </c>
      <c r="Q146" s="436">
        <v>0</v>
      </c>
      <c r="R146" s="436">
        <v>0</v>
      </c>
      <c r="S146" s="436">
        <v>0</v>
      </c>
      <c r="T146" s="479">
        <v>0</v>
      </c>
      <c r="U146" s="434">
        <v>0</v>
      </c>
      <c r="V146" s="435">
        <v>265</v>
      </c>
      <c r="W146" s="435">
        <v>0</v>
      </c>
      <c r="X146" s="432">
        <v>3724</v>
      </c>
      <c r="Y146" s="434">
        <v>0</v>
      </c>
      <c r="Z146" s="432">
        <v>0</v>
      </c>
      <c r="AA146" s="436">
        <v>0</v>
      </c>
      <c r="AB146" s="436">
        <v>0</v>
      </c>
      <c r="AC146" s="479">
        <v>0</v>
      </c>
      <c r="AD146" s="434">
        <v>0</v>
      </c>
      <c r="AE146" s="432">
        <v>0</v>
      </c>
      <c r="AF146" s="434">
        <v>0</v>
      </c>
      <c r="AG146" s="432">
        <v>2</v>
      </c>
      <c r="AH146" s="438">
        <v>2</v>
      </c>
      <c r="AI146" s="428">
        <f t="shared" si="2"/>
        <v>0</v>
      </c>
      <c r="AJ146" s="437">
        <v>0</v>
      </c>
    </row>
    <row r="147" spans="1:36">
      <c r="A147" s="36">
        <v>40281</v>
      </c>
      <c r="B147" s="37">
        <v>0.34722222222222227</v>
      </c>
      <c r="C147" s="38">
        <v>40281</v>
      </c>
      <c r="D147" s="37">
        <v>0.59722222222222221</v>
      </c>
      <c r="E147" s="78">
        <v>6</v>
      </c>
      <c r="F147" s="79">
        <v>0</v>
      </c>
      <c r="G147" s="432">
        <v>0</v>
      </c>
      <c r="H147" s="433">
        <v>0</v>
      </c>
      <c r="I147" s="469">
        <v>0</v>
      </c>
      <c r="J147" s="434">
        <v>0</v>
      </c>
      <c r="K147" s="432">
        <v>0</v>
      </c>
      <c r="L147" s="436">
        <v>0</v>
      </c>
      <c r="M147" s="436">
        <v>0</v>
      </c>
      <c r="N147" s="434">
        <v>0</v>
      </c>
      <c r="O147" s="432">
        <v>0</v>
      </c>
      <c r="P147" s="436">
        <v>0</v>
      </c>
      <c r="Q147" s="436">
        <v>0</v>
      </c>
      <c r="R147" s="436">
        <v>0</v>
      </c>
      <c r="S147" s="436">
        <v>0</v>
      </c>
      <c r="T147" s="479">
        <v>0</v>
      </c>
      <c r="U147" s="434">
        <v>0</v>
      </c>
      <c r="V147" s="435">
        <v>0</v>
      </c>
      <c r="W147" s="435">
        <v>0</v>
      </c>
      <c r="X147" s="432">
        <v>4</v>
      </c>
      <c r="Y147" s="434">
        <v>0</v>
      </c>
      <c r="Z147" s="432">
        <v>0</v>
      </c>
      <c r="AA147" s="436">
        <v>0</v>
      </c>
      <c r="AB147" s="436">
        <v>0</v>
      </c>
      <c r="AC147" s="479">
        <v>0</v>
      </c>
      <c r="AD147" s="434">
        <v>0</v>
      </c>
      <c r="AE147" s="432">
        <v>0</v>
      </c>
      <c r="AF147" s="434">
        <v>0</v>
      </c>
      <c r="AG147" s="432">
        <v>0</v>
      </c>
      <c r="AH147" s="434">
        <v>0</v>
      </c>
      <c r="AI147" s="428">
        <f t="shared" si="2"/>
        <v>0</v>
      </c>
      <c r="AJ147" s="437">
        <v>0</v>
      </c>
    </row>
    <row r="148" spans="1:36">
      <c r="A148" s="36">
        <v>40281</v>
      </c>
      <c r="B148" s="37">
        <v>0.59722222222222221</v>
      </c>
      <c r="C148" s="38">
        <v>40282</v>
      </c>
      <c r="D148" s="37">
        <v>0.36805555555555558</v>
      </c>
      <c r="E148" s="78">
        <v>18.5</v>
      </c>
      <c r="F148" s="79">
        <v>0</v>
      </c>
      <c r="G148" s="432">
        <v>1</v>
      </c>
      <c r="H148" s="433">
        <v>0</v>
      </c>
      <c r="I148" s="469">
        <v>0</v>
      </c>
      <c r="J148" s="438">
        <v>1</v>
      </c>
      <c r="K148" s="432">
        <v>7</v>
      </c>
      <c r="L148" s="443">
        <v>5</v>
      </c>
      <c r="M148" s="436">
        <v>0</v>
      </c>
      <c r="N148" s="438">
        <v>2</v>
      </c>
      <c r="O148" s="432">
        <v>4</v>
      </c>
      <c r="P148" s="436">
        <v>0</v>
      </c>
      <c r="Q148" s="436">
        <v>0</v>
      </c>
      <c r="R148" s="436">
        <v>0</v>
      </c>
      <c r="S148" s="436">
        <v>0</v>
      </c>
      <c r="T148" s="479">
        <v>0</v>
      </c>
      <c r="U148" s="438">
        <v>4</v>
      </c>
      <c r="V148" s="435">
        <v>1504</v>
      </c>
      <c r="W148" s="435">
        <v>0</v>
      </c>
      <c r="X148" s="432">
        <v>4203</v>
      </c>
      <c r="Y148" s="434">
        <v>0</v>
      </c>
      <c r="Z148" s="432">
        <v>2</v>
      </c>
      <c r="AA148" s="436">
        <v>0</v>
      </c>
      <c r="AB148" s="436">
        <v>0</v>
      </c>
      <c r="AC148" s="479">
        <v>0</v>
      </c>
      <c r="AD148" s="438">
        <v>2</v>
      </c>
      <c r="AE148" s="432">
        <v>0</v>
      </c>
      <c r="AF148" s="434">
        <v>0</v>
      </c>
      <c r="AG148" s="432">
        <v>1</v>
      </c>
      <c r="AH148" s="438">
        <v>1</v>
      </c>
      <c r="AI148" s="428">
        <f t="shared" si="2"/>
        <v>0</v>
      </c>
      <c r="AJ148" s="437">
        <v>0</v>
      </c>
    </row>
    <row r="149" spans="1:36">
      <c r="A149" s="36">
        <v>40282</v>
      </c>
      <c r="B149" s="37">
        <v>0.36805555555555558</v>
      </c>
      <c r="C149" s="38">
        <v>40282</v>
      </c>
      <c r="D149" s="37">
        <v>0.65625</v>
      </c>
      <c r="E149" s="78">
        <v>6.916666666666667</v>
      </c>
      <c r="F149" s="79">
        <v>0</v>
      </c>
      <c r="G149" s="432">
        <v>0</v>
      </c>
      <c r="H149" s="433">
        <v>0</v>
      </c>
      <c r="I149" s="469">
        <v>0</v>
      </c>
      <c r="J149" s="434">
        <v>0</v>
      </c>
      <c r="K149" s="432">
        <v>0</v>
      </c>
      <c r="L149" s="436">
        <v>0</v>
      </c>
      <c r="M149" s="436">
        <v>0</v>
      </c>
      <c r="N149" s="434">
        <v>0</v>
      </c>
      <c r="O149" s="432">
        <v>0</v>
      </c>
      <c r="P149" s="436">
        <v>0</v>
      </c>
      <c r="Q149" s="436">
        <v>0</v>
      </c>
      <c r="R149" s="436">
        <v>0</v>
      </c>
      <c r="S149" s="436">
        <v>0</v>
      </c>
      <c r="T149" s="479">
        <v>0</v>
      </c>
      <c r="U149" s="434">
        <v>0</v>
      </c>
      <c r="V149" s="435">
        <v>4</v>
      </c>
      <c r="W149" s="435">
        <v>0</v>
      </c>
      <c r="X149" s="432">
        <v>8</v>
      </c>
      <c r="Y149" s="434">
        <v>0</v>
      </c>
      <c r="Z149" s="432">
        <v>0</v>
      </c>
      <c r="AA149" s="436">
        <v>0</v>
      </c>
      <c r="AB149" s="436">
        <v>0</v>
      </c>
      <c r="AC149" s="479">
        <v>0</v>
      </c>
      <c r="AD149" s="434">
        <v>0</v>
      </c>
      <c r="AE149" s="432">
        <v>0</v>
      </c>
      <c r="AF149" s="434">
        <v>0</v>
      </c>
      <c r="AG149" s="432">
        <v>0</v>
      </c>
      <c r="AH149" s="434">
        <v>0</v>
      </c>
      <c r="AI149" s="428">
        <f t="shared" si="2"/>
        <v>0</v>
      </c>
      <c r="AJ149" s="437">
        <v>0</v>
      </c>
    </row>
    <row r="150" spans="1:36">
      <c r="A150" s="36">
        <v>40282</v>
      </c>
      <c r="B150" s="37">
        <v>0.65625</v>
      </c>
      <c r="C150" s="38">
        <v>40283</v>
      </c>
      <c r="D150" s="37">
        <v>0.375</v>
      </c>
      <c r="E150" s="78">
        <v>17.25</v>
      </c>
      <c r="F150" s="79">
        <v>0</v>
      </c>
      <c r="G150" s="432">
        <v>0</v>
      </c>
      <c r="H150" s="433">
        <v>0</v>
      </c>
      <c r="I150" s="469">
        <v>0</v>
      </c>
      <c r="J150" s="434">
        <v>0</v>
      </c>
      <c r="K150" s="432">
        <v>6</v>
      </c>
      <c r="L150" s="443">
        <v>6</v>
      </c>
      <c r="M150" s="436">
        <v>0</v>
      </c>
      <c r="N150" s="434">
        <v>0</v>
      </c>
      <c r="O150" s="432">
        <v>2</v>
      </c>
      <c r="P150" s="436">
        <v>0</v>
      </c>
      <c r="Q150" s="436">
        <v>0</v>
      </c>
      <c r="R150" s="436">
        <v>0</v>
      </c>
      <c r="S150" s="436">
        <v>0</v>
      </c>
      <c r="T150" s="479">
        <v>0</v>
      </c>
      <c r="U150" s="438">
        <v>2</v>
      </c>
      <c r="V150" s="435">
        <v>448</v>
      </c>
      <c r="W150" s="435">
        <v>0</v>
      </c>
      <c r="X150" s="432">
        <v>4033</v>
      </c>
      <c r="Y150" s="434">
        <v>0</v>
      </c>
      <c r="Z150" s="432">
        <v>2</v>
      </c>
      <c r="AA150" s="436">
        <v>0</v>
      </c>
      <c r="AB150" s="436">
        <v>0</v>
      </c>
      <c r="AC150" s="479">
        <v>0</v>
      </c>
      <c r="AD150" s="438">
        <v>2</v>
      </c>
      <c r="AE150" s="432">
        <v>1</v>
      </c>
      <c r="AF150" s="434">
        <v>0</v>
      </c>
      <c r="AG150" s="432">
        <v>4</v>
      </c>
      <c r="AH150" s="438">
        <v>4</v>
      </c>
      <c r="AI150" s="428">
        <f t="shared" si="2"/>
        <v>0</v>
      </c>
      <c r="AJ150" s="437">
        <v>0</v>
      </c>
    </row>
    <row r="151" spans="1:36">
      <c r="A151" s="36">
        <v>40283</v>
      </c>
      <c r="B151" s="37">
        <v>0.38194444444444442</v>
      </c>
      <c r="C151" s="38">
        <v>40283</v>
      </c>
      <c r="D151" s="37">
        <v>0.84722222222222221</v>
      </c>
      <c r="E151" s="78">
        <v>11.166666666666666</v>
      </c>
      <c r="F151" s="79">
        <v>0.16666666666666666</v>
      </c>
      <c r="G151" s="432">
        <v>0</v>
      </c>
      <c r="H151" s="433">
        <v>0</v>
      </c>
      <c r="I151" s="469">
        <v>0</v>
      </c>
      <c r="J151" s="434">
        <v>0</v>
      </c>
      <c r="K151" s="432">
        <v>1</v>
      </c>
      <c r="L151" s="443">
        <v>1</v>
      </c>
      <c r="M151" s="436">
        <v>0</v>
      </c>
      <c r="N151" s="434">
        <v>0</v>
      </c>
      <c r="O151" s="432">
        <v>0</v>
      </c>
      <c r="P151" s="436">
        <v>0</v>
      </c>
      <c r="Q151" s="436">
        <v>0</v>
      </c>
      <c r="R151" s="436">
        <v>0</v>
      </c>
      <c r="S151" s="436">
        <v>0</v>
      </c>
      <c r="T151" s="479">
        <v>0</v>
      </c>
      <c r="U151" s="434">
        <v>0</v>
      </c>
      <c r="V151" s="435">
        <v>0</v>
      </c>
      <c r="W151" s="435">
        <v>0</v>
      </c>
      <c r="X151" s="432">
        <v>6</v>
      </c>
      <c r="Y151" s="434">
        <v>0</v>
      </c>
      <c r="Z151" s="432">
        <v>0</v>
      </c>
      <c r="AA151" s="436">
        <v>0</v>
      </c>
      <c r="AB151" s="436">
        <v>0</v>
      </c>
      <c r="AC151" s="479">
        <v>0</v>
      </c>
      <c r="AD151" s="434">
        <v>0</v>
      </c>
      <c r="AE151" s="432">
        <v>0</v>
      </c>
      <c r="AF151" s="434">
        <v>0</v>
      </c>
      <c r="AG151" s="432">
        <v>0</v>
      </c>
      <c r="AH151" s="434">
        <v>0</v>
      </c>
      <c r="AI151" s="428">
        <f t="shared" si="2"/>
        <v>0</v>
      </c>
      <c r="AJ151" s="437">
        <v>0</v>
      </c>
    </row>
    <row r="152" spans="1:36">
      <c r="A152" s="36">
        <v>40283</v>
      </c>
      <c r="B152" s="37">
        <v>0.84722222222222221</v>
      </c>
      <c r="C152" s="38">
        <v>40284</v>
      </c>
      <c r="D152" s="37">
        <v>0.34375</v>
      </c>
      <c r="E152" s="78">
        <v>11.916666666666666</v>
      </c>
      <c r="F152" s="79">
        <v>0</v>
      </c>
      <c r="G152" s="432">
        <v>0</v>
      </c>
      <c r="H152" s="433">
        <v>0</v>
      </c>
      <c r="I152" s="469">
        <v>0</v>
      </c>
      <c r="J152" s="434">
        <v>0</v>
      </c>
      <c r="K152" s="432">
        <v>11</v>
      </c>
      <c r="L152" s="443">
        <v>2</v>
      </c>
      <c r="M152" s="436">
        <v>0</v>
      </c>
      <c r="N152" s="438">
        <v>9</v>
      </c>
      <c r="O152" s="432">
        <v>2</v>
      </c>
      <c r="P152" s="436">
        <v>0</v>
      </c>
      <c r="Q152" s="436">
        <v>0</v>
      </c>
      <c r="R152" s="436">
        <v>0</v>
      </c>
      <c r="S152" s="436">
        <v>0</v>
      </c>
      <c r="T152" s="479">
        <v>0</v>
      </c>
      <c r="U152" s="438">
        <v>2</v>
      </c>
      <c r="V152" s="435">
        <v>334</v>
      </c>
      <c r="W152" s="435">
        <v>0</v>
      </c>
      <c r="X152" s="432">
        <v>2770</v>
      </c>
      <c r="Y152" s="434">
        <v>0</v>
      </c>
      <c r="Z152" s="432">
        <v>2</v>
      </c>
      <c r="AA152" s="436">
        <v>0</v>
      </c>
      <c r="AB152" s="436">
        <v>0</v>
      </c>
      <c r="AC152" s="479">
        <v>0</v>
      </c>
      <c r="AD152" s="438">
        <v>2</v>
      </c>
      <c r="AE152" s="432">
        <v>0</v>
      </c>
      <c r="AF152" s="434">
        <v>0</v>
      </c>
      <c r="AG152" s="432">
        <v>0</v>
      </c>
      <c r="AH152" s="434">
        <v>0</v>
      </c>
      <c r="AI152" s="428">
        <f t="shared" si="2"/>
        <v>0</v>
      </c>
      <c r="AJ152" s="437">
        <v>0</v>
      </c>
    </row>
    <row r="153" spans="1:36">
      <c r="A153" s="36">
        <v>40284</v>
      </c>
      <c r="B153" s="37">
        <v>0.34375</v>
      </c>
      <c r="C153" s="38">
        <v>40284</v>
      </c>
      <c r="D153" s="37">
        <v>0.82291666666666663</v>
      </c>
      <c r="E153" s="78">
        <v>11.5</v>
      </c>
      <c r="F153" s="79">
        <v>0</v>
      </c>
      <c r="G153" s="432">
        <v>0</v>
      </c>
      <c r="H153" s="433">
        <v>0</v>
      </c>
      <c r="I153" s="469">
        <v>0</v>
      </c>
      <c r="J153" s="434">
        <v>0</v>
      </c>
      <c r="K153" s="432">
        <v>0</v>
      </c>
      <c r="L153" s="436">
        <v>0</v>
      </c>
      <c r="M153" s="436">
        <v>0</v>
      </c>
      <c r="N153" s="434">
        <v>0</v>
      </c>
      <c r="O153" s="432">
        <v>0</v>
      </c>
      <c r="P153" s="436">
        <v>0</v>
      </c>
      <c r="Q153" s="436">
        <v>0</v>
      </c>
      <c r="R153" s="436">
        <v>0</v>
      </c>
      <c r="S153" s="436">
        <v>0</v>
      </c>
      <c r="T153" s="479">
        <v>0</v>
      </c>
      <c r="U153" s="434">
        <v>0</v>
      </c>
      <c r="V153" s="435">
        <v>0</v>
      </c>
      <c r="W153" s="435">
        <v>0</v>
      </c>
      <c r="X153" s="432">
        <v>2</v>
      </c>
      <c r="Y153" s="434">
        <v>0</v>
      </c>
      <c r="Z153" s="432">
        <v>0</v>
      </c>
      <c r="AA153" s="436">
        <v>0</v>
      </c>
      <c r="AB153" s="436">
        <v>0</v>
      </c>
      <c r="AC153" s="479">
        <v>0</v>
      </c>
      <c r="AD153" s="434">
        <v>0</v>
      </c>
      <c r="AE153" s="432">
        <v>0</v>
      </c>
      <c r="AF153" s="434">
        <v>0</v>
      </c>
      <c r="AG153" s="432">
        <v>0</v>
      </c>
      <c r="AH153" s="434">
        <v>0</v>
      </c>
      <c r="AI153" s="428">
        <f t="shared" si="2"/>
        <v>0</v>
      </c>
      <c r="AJ153" s="437">
        <v>0</v>
      </c>
    </row>
    <row r="154" spans="1:36">
      <c r="A154" s="36">
        <v>40284</v>
      </c>
      <c r="B154" s="37">
        <v>0.82291666666666663</v>
      </c>
      <c r="C154" s="38">
        <v>40285</v>
      </c>
      <c r="D154" s="37">
        <v>0.36458333333333331</v>
      </c>
      <c r="E154" s="78">
        <v>13</v>
      </c>
      <c r="F154" s="79">
        <v>0</v>
      </c>
      <c r="G154" s="432">
        <v>0</v>
      </c>
      <c r="H154" s="433">
        <v>0</v>
      </c>
      <c r="I154" s="469">
        <v>0</v>
      </c>
      <c r="J154" s="434">
        <v>0</v>
      </c>
      <c r="K154" s="432">
        <v>4</v>
      </c>
      <c r="L154" s="443">
        <v>2</v>
      </c>
      <c r="M154" s="436">
        <v>0</v>
      </c>
      <c r="N154" s="438">
        <v>2</v>
      </c>
      <c r="O154" s="432">
        <v>0</v>
      </c>
      <c r="P154" s="436">
        <v>0</v>
      </c>
      <c r="Q154" s="436">
        <v>0</v>
      </c>
      <c r="R154" s="436">
        <v>0</v>
      </c>
      <c r="S154" s="436">
        <v>0</v>
      </c>
      <c r="T154" s="479">
        <v>0</v>
      </c>
      <c r="U154" s="434">
        <v>0</v>
      </c>
      <c r="V154" s="435">
        <v>334</v>
      </c>
      <c r="W154" s="435">
        <v>0</v>
      </c>
      <c r="X154" s="432">
        <v>2793</v>
      </c>
      <c r="Y154" s="434">
        <v>0</v>
      </c>
      <c r="Z154" s="432">
        <v>0</v>
      </c>
      <c r="AA154" s="436">
        <v>0</v>
      </c>
      <c r="AB154" s="436">
        <v>0</v>
      </c>
      <c r="AC154" s="479">
        <v>0</v>
      </c>
      <c r="AD154" s="434">
        <v>0</v>
      </c>
      <c r="AE154" s="432">
        <v>0</v>
      </c>
      <c r="AF154" s="434">
        <v>0</v>
      </c>
      <c r="AG154" s="432">
        <v>3</v>
      </c>
      <c r="AH154" s="438">
        <v>3</v>
      </c>
      <c r="AI154" s="428">
        <f t="shared" si="2"/>
        <v>0</v>
      </c>
      <c r="AJ154" s="437">
        <v>0</v>
      </c>
    </row>
    <row r="155" spans="1:36">
      <c r="A155" s="36">
        <v>40285</v>
      </c>
      <c r="B155" s="37">
        <v>0.36805555555555558</v>
      </c>
      <c r="C155" s="38">
        <v>40285</v>
      </c>
      <c r="D155" s="37">
        <v>0.80902777777777779</v>
      </c>
      <c r="E155" s="78">
        <v>10.583333333333334</v>
      </c>
      <c r="F155" s="79">
        <v>8.3333333333333329E-2</v>
      </c>
      <c r="G155" s="432">
        <v>0</v>
      </c>
      <c r="H155" s="433">
        <v>0</v>
      </c>
      <c r="I155" s="469">
        <v>0</v>
      </c>
      <c r="J155" s="434">
        <v>0</v>
      </c>
      <c r="K155" s="432">
        <v>0</v>
      </c>
      <c r="L155" s="436">
        <v>0</v>
      </c>
      <c r="M155" s="436">
        <v>0</v>
      </c>
      <c r="N155" s="434">
        <v>0</v>
      </c>
      <c r="O155" s="432">
        <v>0</v>
      </c>
      <c r="P155" s="436">
        <v>0</v>
      </c>
      <c r="Q155" s="436">
        <v>0</v>
      </c>
      <c r="R155" s="436">
        <v>0</v>
      </c>
      <c r="S155" s="436">
        <v>0</v>
      </c>
      <c r="T155" s="479">
        <v>0</v>
      </c>
      <c r="U155" s="434">
        <v>0</v>
      </c>
      <c r="V155" s="435">
        <v>2</v>
      </c>
      <c r="W155" s="435">
        <v>0</v>
      </c>
      <c r="X155" s="432">
        <v>8</v>
      </c>
      <c r="Y155" s="434">
        <v>0</v>
      </c>
      <c r="Z155" s="432">
        <v>0</v>
      </c>
      <c r="AA155" s="436">
        <v>0</v>
      </c>
      <c r="AB155" s="436">
        <v>0</v>
      </c>
      <c r="AC155" s="479">
        <v>0</v>
      </c>
      <c r="AD155" s="434">
        <v>0</v>
      </c>
      <c r="AE155" s="432">
        <v>0</v>
      </c>
      <c r="AF155" s="434">
        <v>0</v>
      </c>
      <c r="AG155" s="432">
        <v>0</v>
      </c>
      <c r="AH155" s="434">
        <v>0</v>
      </c>
      <c r="AI155" s="428">
        <f t="shared" si="2"/>
        <v>0</v>
      </c>
      <c r="AJ155" s="437">
        <v>0</v>
      </c>
    </row>
    <row r="156" spans="1:36">
      <c r="A156" s="36">
        <v>40285</v>
      </c>
      <c r="B156" s="37">
        <v>0.80902777777777779</v>
      </c>
      <c r="C156" s="38">
        <v>40286</v>
      </c>
      <c r="D156" s="37">
        <v>0.40625</v>
      </c>
      <c r="E156" s="78">
        <v>14.333333333333334</v>
      </c>
      <c r="F156" s="79">
        <v>0</v>
      </c>
      <c r="G156" s="432">
        <v>1</v>
      </c>
      <c r="H156" s="433">
        <v>0</v>
      </c>
      <c r="I156" s="469">
        <v>0</v>
      </c>
      <c r="J156" s="438">
        <v>1</v>
      </c>
      <c r="K156" s="432">
        <v>12</v>
      </c>
      <c r="L156" s="443">
        <v>6</v>
      </c>
      <c r="M156" s="436">
        <v>0</v>
      </c>
      <c r="N156" s="438">
        <v>6</v>
      </c>
      <c r="O156" s="432">
        <v>30</v>
      </c>
      <c r="P156" s="436">
        <v>0</v>
      </c>
      <c r="Q156" s="436">
        <v>0</v>
      </c>
      <c r="R156" s="436">
        <v>0</v>
      </c>
      <c r="S156" s="436">
        <v>0</v>
      </c>
      <c r="T156" s="479">
        <v>0</v>
      </c>
      <c r="U156" s="438">
        <v>30</v>
      </c>
      <c r="V156" s="435">
        <v>415</v>
      </c>
      <c r="W156" s="435">
        <v>0</v>
      </c>
      <c r="X156" s="432">
        <v>2802</v>
      </c>
      <c r="Y156" s="434">
        <v>0</v>
      </c>
      <c r="Z156" s="432">
        <v>0</v>
      </c>
      <c r="AA156" s="436">
        <v>0</v>
      </c>
      <c r="AB156" s="436">
        <v>0</v>
      </c>
      <c r="AC156" s="479">
        <v>0</v>
      </c>
      <c r="AD156" s="434">
        <v>0</v>
      </c>
      <c r="AE156" s="432">
        <v>0</v>
      </c>
      <c r="AF156" s="434">
        <v>0</v>
      </c>
      <c r="AG156" s="432">
        <v>12</v>
      </c>
      <c r="AH156" s="438">
        <v>12</v>
      </c>
      <c r="AI156" s="428">
        <f t="shared" si="2"/>
        <v>0</v>
      </c>
      <c r="AJ156" s="437">
        <v>0</v>
      </c>
    </row>
    <row r="157" spans="1:36">
      <c r="A157" s="36">
        <v>40286</v>
      </c>
      <c r="B157" s="37">
        <v>0.41319444444444442</v>
      </c>
      <c r="C157" s="38">
        <v>40286</v>
      </c>
      <c r="D157" s="37">
        <v>0.83333333333333337</v>
      </c>
      <c r="E157" s="78">
        <v>10.083333333333334</v>
      </c>
      <c r="F157" s="79">
        <v>0.16666666666666666</v>
      </c>
      <c r="G157" s="432">
        <v>0</v>
      </c>
      <c r="H157" s="433">
        <v>0</v>
      </c>
      <c r="I157" s="469">
        <v>0</v>
      </c>
      <c r="J157" s="434">
        <v>0</v>
      </c>
      <c r="K157" s="432">
        <v>0</v>
      </c>
      <c r="L157" s="436">
        <v>0</v>
      </c>
      <c r="M157" s="436">
        <v>0</v>
      </c>
      <c r="N157" s="434">
        <v>0</v>
      </c>
      <c r="O157" s="432">
        <v>0</v>
      </c>
      <c r="P157" s="436">
        <v>0</v>
      </c>
      <c r="Q157" s="436">
        <v>0</v>
      </c>
      <c r="R157" s="436">
        <v>0</v>
      </c>
      <c r="S157" s="436">
        <v>0</v>
      </c>
      <c r="T157" s="479">
        <v>0</v>
      </c>
      <c r="U157" s="434">
        <v>0</v>
      </c>
      <c r="V157" s="435">
        <v>9</v>
      </c>
      <c r="W157" s="435">
        <v>0</v>
      </c>
      <c r="X157" s="432">
        <v>26</v>
      </c>
      <c r="Y157" s="434">
        <v>0</v>
      </c>
      <c r="Z157" s="432">
        <v>0</v>
      </c>
      <c r="AA157" s="436">
        <v>0</v>
      </c>
      <c r="AB157" s="436">
        <v>0</v>
      </c>
      <c r="AC157" s="479">
        <v>0</v>
      </c>
      <c r="AD157" s="434">
        <v>0</v>
      </c>
      <c r="AE157" s="432">
        <v>0</v>
      </c>
      <c r="AF157" s="434">
        <v>0</v>
      </c>
      <c r="AG157" s="432">
        <v>0</v>
      </c>
      <c r="AH157" s="434">
        <v>0</v>
      </c>
      <c r="AI157" s="428">
        <f t="shared" si="2"/>
        <v>0</v>
      </c>
      <c r="AJ157" s="437">
        <v>0</v>
      </c>
    </row>
    <row r="158" spans="1:36">
      <c r="A158" s="36">
        <v>40286</v>
      </c>
      <c r="B158" s="37">
        <v>0.83333333333333337</v>
      </c>
      <c r="C158" s="38">
        <v>40287</v>
      </c>
      <c r="D158" s="37">
        <v>0.29166666666666669</v>
      </c>
      <c r="E158" s="78">
        <v>11</v>
      </c>
      <c r="F158" s="79">
        <v>0</v>
      </c>
      <c r="G158" s="432">
        <v>0</v>
      </c>
      <c r="H158" s="433">
        <v>0</v>
      </c>
      <c r="I158" s="469">
        <v>0</v>
      </c>
      <c r="J158" s="434">
        <v>0</v>
      </c>
      <c r="K158" s="432">
        <v>6</v>
      </c>
      <c r="L158" s="443">
        <v>2</v>
      </c>
      <c r="M158" s="436">
        <v>0</v>
      </c>
      <c r="N158" s="438">
        <v>4</v>
      </c>
      <c r="O158" s="432">
        <v>10</v>
      </c>
      <c r="P158" s="436">
        <v>0</v>
      </c>
      <c r="Q158" s="436">
        <v>0</v>
      </c>
      <c r="R158" s="436">
        <v>0</v>
      </c>
      <c r="S158" s="436">
        <v>0</v>
      </c>
      <c r="T158" s="479">
        <v>0</v>
      </c>
      <c r="U158" s="438">
        <v>10</v>
      </c>
      <c r="V158" s="435">
        <v>82</v>
      </c>
      <c r="W158" s="435">
        <v>0</v>
      </c>
      <c r="X158" s="432">
        <v>731</v>
      </c>
      <c r="Y158" s="434">
        <v>0</v>
      </c>
      <c r="Z158" s="432">
        <v>0</v>
      </c>
      <c r="AA158" s="436">
        <v>0</v>
      </c>
      <c r="AB158" s="436">
        <v>0</v>
      </c>
      <c r="AC158" s="479">
        <v>0</v>
      </c>
      <c r="AD158" s="434">
        <v>0</v>
      </c>
      <c r="AE158" s="432">
        <v>1</v>
      </c>
      <c r="AF158" s="434">
        <v>0</v>
      </c>
      <c r="AG158" s="432">
        <v>8</v>
      </c>
      <c r="AH158" s="438">
        <v>8</v>
      </c>
      <c r="AI158" s="428">
        <f t="shared" si="2"/>
        <v>0</v>
      </c>
      <c r="AJ158" s="437">
        <v>0</v>
      </c>
    </row>
    <row r="159" spans="1:36">
      <c r="A159" s="36">
        <v>40287</v>
      </c>
      <c r="B159" s="37">
        <v>0.29166666666666669</v>
      </c>
      <c r="C159" s="38">
        <v>40287</v>
      </c>
      <c r="D159" s="37">
        <v>0.79166666666666663</v>
      </c>
      <c r="E159" s="78">
        <v>12</v>
      </c>
      <c r="F159" s="79">
        <v>0</v>
      </c>
      <c r="G159" s="432">
        <v>0</v>
      </c>
      <c r="H159" s="433">
        <v>0</v>
      </c>
      <c r="I159" s="469">
        <v>0</v>
      </c>
      <c r="J159" s="434">
        <v>0</v>
      </c>
      <c r="K159" s="432">
        <v>0</v>
      </c>
      <c r="L159" s="436">
        <v>0</v>
      </c>
      <c r="M159" s="436">
        <v>0</v>
      </c>
      <c r="N159" s="434">
        <v>0</v>
      </c>
      <c r="O159" s="432">
        <v>0</v>
      </c>
      <c r="P159" s="436">
        <v>0</v>
      </c>
      <c r="Q159" s="436">
        <v>0</v>
      </c>
      <c r="R159" s="436">
        <v>0</v>
      </c>
      <c r="S159" s="436">
        <v>0</v>
      </c>
      <c r="T159" s="479">
        <v>0</v>
      </c>
      <c r="U159" s="434">
        <v>0</v>
      </c>
      <c r="V159" s="435">
        <v>10</v>
      </c>
      <c r="W159" s="435">
        <v>0</v>
      </c>
      <c r="X159" s="432">
        <v>32</v>
      </c>
      <c r="Y159" s="434">
        <v>0</v>
      </c>
      <c r="Z159" s="432">
        <v>1</v>
      </c>
      <c r="AA159" s="436">
        <v>0</v>
      </c>
      <c r="AB159" s="436">
        <v>0</v>
      </c>
      <c r="AC159" s="479">
        <v>0</v>
      </c>
      <c r="AD159" s="438">
        <v>1</v>
      </c>
      <c r="AE159" s="432">
        <v>0</v>
      </c>
      <c r="AF159" s="434">
        <v>0</v>
      </c>
      <c r="AG159" s="432">
        <v>0</v>
      </c>
      <c r="AH159" s="434">
        <v>0</v>
      </c>
      <c r="AI159" s="428">
        <f t="shared" si="2"/>
        <v>0</v>
      </c>
      <c r="AJ159" s="437">
        <v>0</v>
      </c>
    </row>
    <row r="160" spans="1:36">
      <c r="A160" s="36">
        <v>40287</v>
      </c>
      <c r="B160" s="37">
        <v>0.79166666666666663</v>
      </c>
      <c r="C160" s="38">
        <v>40288</v>
      </c>
      <c r="D160" s="37">
        <v>0.34375</v>
      </c>
      <c r="E160" s="78">
        <v>13.25</v>
      </c>
      <c r="F160" s="79">
        <v>0</v>
      </c>
      <c r="G160" s="432">
        <v>1</v>
      </c>
      <c r="H160" s="433">
        <v>0</v>
      </c>
      <c r="I160" s="469">
        <v>0</v>
      </c>
      <c r="J160" s="438">
        <v>1</v>
      </c>
      <c r="K160" s="432">
        <v>0</v>
      </c>
      <c r="L160" s="436">
        <v>0</v>
      </c>
      <c r="M160" s="436">
        <v>0</v>
      </c>
      <c r="N160" s="434">
        <v>0</v>
      </c>
      <c r="O160" s="432">
        <v>9</v>
      </c>
      <c r="P160" s="436">
        <v>0</v>
      </c>
      <c r="Q160" s="436">
        <v>0</v>
      </c>
      <c r="R160" s="436">
        <v>0</v>
      </c>
      <c r="S160" s="436">
        <v>0</v>
      </c>
      <c r="T160" s="479">
        <v>0</v>
      </c>
      <c r="U160" s="438">
        <v>9</v>
      </c>
      <c r="V160" s="435">
        <v>95</v>
      </c>
      <c r="W160" s="435">
        <v>0</v>
      </c>
      <c r="X160" s="432">
        <v>469</v>
      </c>
      <c r="Y160" s="434">
        <v>0</v>
      </c>
      <c r="Z160" s="432">
        <v>11</v>
      </c>
      <c r="AA160" s="436">
        <v>0</v>
      </c>
      <c r="AB160" s="436">
        <v>0</v>
      </c>
      <c r="AC160" s="479">
        <v>0</v>
      </c>
      <c r="AD160" s="438">
        <v>11</v>
      </c>
      <c r="AE160" s="432">
        <v>0</v>
      </c>
      <c r="AF160" s="434">
        <v>0</v>
      </c>
      <c r="AG160" s="432">
        <v>3</v>
      </c>
      <c r="AH160" s="438">
        <v>3</v>
      </c>
      <c r="AI160" s="428">
        <f t="shared" si="2"/>
        <v>0</v>
      </c>
      <c r="AJ160" s="437">
        <v>0</v>
      </c>
    </row>
    <row r="161" spans="1:36">
      <c r="A161" s="36">
        <v>40288</v>
      </c>
      <c r="B161" s="37">
        <v>0.34375</v>
      </c>
      <c r="C161" s="38">
        <v>40288</v>
      </c>
      <c r="D161" s="37">
        <v>0.35416666666666669</v>
      </c>
      <c r="E161" s="62"/>
      <c r="F161" s="79">
        <v>0.25</v>
      </c>
      <c r="G161" s="439">
        <v>0</v>
      </c>
      <c r="H161" s="440">
        <v>0</v>
      </c>
      <c r="I161" s="470">
        <v>0</v>
      </c>
      <c r="J161" s="441">
        <v>0</v>
      </c>
      <c r="K161" s="439">
        <v>0</v>
      </c>
      <c r="L161" s="440">
        <v>0</v>
      </c>
      <c r="M161" s="440">
        <v>0</v>
      </c>
      <c r="N161" s="441">
        <v>0</v>
      </c>
      <c r="O161" s="439">
        <v>0</v>
      </c>
      <c r="P161" s="440">
        <v>0</v>
      </c>
      <c r="Q161" s="440">
        <v>0</v>
      </c>
      <c r="R161" s="440">
        <v>0</v>
      </c>
      <c r="S161" s="440">
        <v>0</v>
      </c>
      <c r="T161" s="480">
        <v>0</v>
      </c>
      <c r="U161" s="441">
        <v>0</v>
      </c>
      <c r="V161" s="442">
        <v>0</v>
      </c>
      <c r="W161" s="442">
        <v>0</v>
      </c>
      <c r="X161" s="439">
        <v>1</v>
      </c>
      <c r="Y161" s="441">
        <v>0</v>
      </c>
      <c r="Z161" s="439">
        <v>0</v>
      </c>
      <c r="AA161" s="440">
        <v>0</v>
      </c>
      <c r="AB161" s="440">
        <v>0</v>
      </c>
      <c r="AC161" s="480">
        <v>0</v>
      </c>
      <c r="AD161" s="441">
        <v>0</v>
      </c>
      <c r="AE161" s="439">
        <v>0</v>
      </c>
      <c r="AF161" s="441">
        <v>0</v>
      </c>
      <c r="AG161" s="439">
        <v>0</v>
      </c>
      <c r="AH161" s="441">
        <v>0</v>
      </c>
      <c r="AI161" s="428">
        <f t="shared" si="2"/>
        <v>0</v>
      </c>
      <c r="AJ161" s="442">
        <v>0</v>
      </c>
    </row>
    <row r="162" spans="1:36">
      <c r="A162" s="36">
        <v>40288</v>
      </c>
      <c r="B162" s="37">
        <v>0.35416666666666669</v>
      </c>
      <c r="C162" s="38">
        <v>40289</v>
      </c>
      <c r="D162" s="37">
        <v>0.30902777777777779</v>
      </c>
      <c r="E162" s="78">
        <v>22.916666666666668</v>
      </c>
      <c r="F162" s="76"/>
      <c r="G162" s="432">
        <v>0</v>
      </c>
      <c r="H162" s="433">
        <v>0</v>
      </c>
      <c r="I162" s="469">
        <v>0</v>
      </c>
      <c r="J162" s="434">
        <v>0</v>
      </c>
      <c r="K162" s="432">
        <v>3</v>
      </c>
      <c r="L162" s="443">
        <v>1</v>
      </c>
      <c r="M162" s="436">
        <v>0</v>
      </c>
      <c r="N162" s="438">
        <v>2</v>
      </c>
      <c r="O162" s="432">
        <v>8</v>
      </c>
      <c r="P162" s="436">
        <v>0</v>
      </c>
      <c r="Q162" s="436">
        <v>0</v>
      </c>
      <c r="R162" s="436">
        <v>0</v>
      </c>
      <c r="S162" s="436">
        <v>0</v>
      </c>
      <c r="T162" s="479">
        <v>0</v>
      </c>
      <c r="U162" s="438">
        <v>8</v>
      </c>
      <c r="V162" s="435">
        <v>13</v>
      </c>
      <c r="W162" s="435">
        <v>0</v>
      </c>
      <c r="X162" s="432">
        <v>92</v>
      </c>
      <c r="Y162" s="438">
        <v>34</v>
      </c>
      <c r="Z162" s="432">
        <v>7</v>
      </c>
      <c r="AA162" s="436">
        <v>0</v>
      </c>
      <c r="AB162" s="436">
        <v>0</v>
      </c>
      <c r="AC162" s="479">
        <v>0</v>
      </c>
      <c r="AD162" s="438">
        <v>7</v>
      </c>
      <c r="AE162" s="432">
        <v>0</v>
      </c>
      <c r="AF162" s="434">
        <v>0</v>
      </c>
      <c r="AG162" s="432">
        <v>2</v>
      </c>
      <c r="AH162" s="438">
        <v>2</v>
      </c>
      <c r="AI162" s="428">
        <f t="shared" si="2"/>
        <v>0</v>
      </c>
      <c r="AJ162" s="437">
        <v>0</v>
      </c>
    </row>
    <row r="163" spans="1:36">
      <c r="A163" s="36">
        <v>40289</v>
      </c>
      <c r="B163" s="37">
        <v>0.30902777777777779</v>
      </c>
      <c r="C163" s="38">
        <v>40289</v>
      </c>
      <c r="D163" s="37">
        <v>0.31944444444444448</v>
      </c>
      <c r="E163" s="62"/>
      <c r="F163" s="79">
        <v>0.25</v>
      </c>
      <c r="G163" s="439">
        <v>0</v>
      </c>
      <c r="H163" s="440">
        <v>0</v>
      </c>
      <c r="I163" s="470">
        <v>0</v>
      </c>
      <c r="J163" s="441">
        <v>0</v>
      </c>
      <c r="K163" s="439">
        <v>0</v>
      </c>
      <c r="L163" s="440">
        <v>0</v>
      </c>
      <c r="M163" s="440">
        <v>0</v>
      </c>
      <c r="N163" s="441">
        <v>0</v>
      </c>
      <c r="O163" s="439">
        <v>0</v>
      </c>
      <c r="P163" s="440">
        <v>0</v>
      </c>
      <c r="Q163" s="440">
        <v>0</v>
      </c>
      <c r="R163" s="440">
        <v>0</v>
      </c>
      <c r="S163" s="440">
        <v>0</v>
      </c>
      <c r="T163" s="480">
        <v>0</v>
      </c>
      <c r="U163" s="441">
        <v>0</v>
      </c>
      <c r="V163" s="442">
        <v>0</v>
      </c>
      <c r="W163" s="442">
        <v>0</v>
      </c>
      <c r="X163" s="439">
        <v>1</v>
      </c>
      <c r="Y163" s="441">
        <v>1</v>
      </c>
      <c r="Z163" s="439">
        <v>0</v>
      </c>
      <c r="AA163" s="440">
        <v>0</v>
      </c>
      <c r="AB163" s="440">
        <v>0</v>
      </c>
      <c r="AC163" s="480">
        <v>0</v>
      </c>
      <c r="AD163" s="441">
        <v>0</v>
      </c>
      <c r="AE163" s="439">
        <v>0</v>
      </c>
      <c r="AF163" s="441">
        <v>0</v>
      </c>
      <c r="AG163" s="439">
        <v>0</v>
      </c>
      <c r="AH163" s="441">
        <v>0</v>
      </c>
      <c r="AI163" s="428">
        <f t="shared" si="2"/>
        <v>0</v>
      </c>
      <c r="AJ163" s="442">
        <v>0</v>
      </c>
    </row>
    <row r="164" spans="1:36">
      <c r="A164" s="36">
        <v>40289</v>
      </c>
      <c r="B164" s="37">
        <v>0.31944444444444448</v>
      </c>
      <c r="C164" s="38">
        <v>40289</v>
      </c>
      <c r="D164" s="37">
        <v>0.83333333333333337</v>
      </c>
      <c r="E164" s="78">
        <v>12.333333333333334</v>
      </c>
      <c r="F164" s="76"/>
      <c r="G164" s="432">
        <v>0</v>
      </c>
      <c r="H164" s="433">
        <v>0</v>
      </c>
      <c r="I164" s="469">
        <v>0</v>
      </c>
      <c r="J164" s="434">
        <v>0</v>
      </c>
      <c r="K164" s="432">
        <v>0</v>
      </c>
      <c r="L164" s="433">
        <v>0</v>
      </c>
      <c r="M164" s="436">
        <v>0</v>
      </c>
      <c r="N164" s="434">
        <v>0</v>
      </c>
      <c r="O164" s="432">
        <v>3</v>
      </c>
      <c r="P164" s="436">
        <v>0</v>
      </c>
      <c r="Q164" s="436">
        <v>0</v>
      </c>
      <c r="R164" s="436">
        <v>0</v>
      </c>
      <c r="S164" s="436">
        <v>0</v>
      </c>
      <c r="T164" s="479">
        <v>0</v>
      </c>
      <c r="U164" s="438">
        <v>3</v>
      </c>
      <c r="V164" s="435">
        <v>17</v>
      </c>
      <c r="W164" s="435">
        <v>0</v>
      </c>
      <c r="X164" s="432">
        <v>95</v>
      </c>
      <c r="Y164" s="438">
        <v>62</v>
      </c>
      <c r="Z164" s="432">
        <v>2</v>
      </c>
      <c r="AA164" s="436">
        <v>0</v>
      </c>
      <c r="AB164" s="436">
        <v>0</v>
      </c>
      <c r="AC164" s="479">
        <v>0</v>
      </c>
      <c r="AD164" s="438">
        <v>2</v>
      </c>
      <c r="AE164" s="432">
        <v>0</v>
      </c>
      <c r="AF164" s="434">
        <v>0</v>
      </c>
      <c r="AG164" s="432">
        <v>0</v>
      </c>
      <c r="AH164" s="434">
        <v>0</v>
      </c>
      <c r="AI164" s="428">
        <f t="shared" si="2"/>
        <v>0</v>
      </c>
      <c r="AJ164" s="437">
        <v>0</v>
      </c>
    </row>
    <row r="165" spans="1:36">
      <c r="A165" s="36">
        <v>40289</v>
      </c>
      <c r="B165" s="37">
        <v>0.83333333333333337</v>
      </c>
      <c r="C165" s="38">
        <v>40290</v>
      </c>
      <c r="D165" s="37">
        <v>0.29166666666666669</v>
      </c>
      <c r="E165" s="78">
        <v>11</v>
      </c>
      <c r="F165" s="79">
        <v>0</v>
      </c>
      <c r="G165" s="432">
        <v>0</v>
      </c>
      <c r="H165" s="444">
        <v>0</v>
      </c>
      <c r="I165" s="471">
        <v>0</v>
      </c>
      <c r="J165" s="434">
        <v>0</v>
      </c>
      <c r="K165" s="432">
        <v>0</v>
      </c>
      <c r="L165" s="433">
        <v>0</v>
      </c>
      <c r="M165" s="444">
        <v>0</v>
      </c>
      <c r="N165" s="434">
        <v>0</v>
      </c>
      <c r="O165" s="432">
        <v>13</v>
      </c>
      <c r="P165" s="444">
        <v>0</v>
      </c>
      <c r="Q165" s="444">
        <v>0</v>
      </c>
      <c r="R165" s="444">
        <v>0</v>
      </c>
      <c r="S165" s="444">
        <v>0</v>
      </c>
      <c r="T165" s="481">
        <v>0</v>
      </c>
      <c r="U165" s="438">
        <v>13</v>
      </c>
      <c r="V165" s="435">
        <v>9</v>
      </c>
      <c r="W165" s="435">
        <v>0</v>
      </c>
      <c r="X165" s="432">
        <v>67</v>
      </c>
      <c r="Y165" s="438">
        <v>41</v>
      </c>
      <c r="Z165" s="432">
        <v>4</v>
      </c>
      <c r="AA165" s="444">
        <v>0</v>
      </c>
      <c r="AB165" s="444">
        <v>0</v>
      </c>
      <c r="AC165" s="481">
        <v>0</v>
      </c>
      <c r="AD165" s="438">
        <v>4</v>
      </c>
      <c r="AE165" s="432">
        <v>0</v>
      </c>
      <c r="AF165" s="434">
        <v>0</v>
      </c>
      <c r="AG165" s="432">
        <v>4</v>
      </c>
      <c r="AH165" s="438">
        <v>4</v>
      </c>
      <c r="AI165" s="428">
        <f t="shared" si="2"/>
        <v>0</v>
      </c>
      <c r="AJ165" s="437">
        <v>0</v>
      </c>
    </row>
    <row r="166" spans="1:36">
      <c r="A166" s="36">
        <v>40290</v>
      </c>
      <c r="B166" s="37">
        <v>0.29166666666666669</v>
      </c>
      <c r="C166" s="38">
        <v>40290</v>
      </c>
      <c r="D166" s="37">
        <v>0.84375</v>
      </c>
      <c r="E166" s="78">
        <v>13.25</v>
      </c>
      <c r="F166" s="79">
        <v>0</v>
      </c>
      <c r="G166" s="432">
        <v>1</v>
      </c>
      <c r="H166" s="433">
        <v>0</v>
      </c>
      <c r="I166" s="469">
        <v>0</v>
      </c>
      <c r="J166" s="438">
        <v>1</v>
      </c>
      <c r="K166" s="432">
        <v>1</v>
      </c>
      <c r="L166" s="443">
        <v>1</v>
      </c>
      <c r="M166" s="436">
        <v>0</v>
      </c>
      <c r="N166" s="434">
        <v>0</v>
      </c>
      <c r="O166" s="432">
        <v>0</v>
      </c>
      <c r="P166" s="436">
        <v>0</v>
      </c>
      <c r="Q166" s="436">
        <v>0</v>
      </c>
      <c r="R166" s="436">
        <v>0</v>
      </c>
      <c r="S166" s="436">
        <v>0</v>
      </c>
      <c r="T166" s="479">
        <v>0</v>
      </c>
      <c r="U166" s="434">
        <v>0</v>
      </c>
      <c r="V166" s="435">
        <v>3</v>
      </c>
      <c r="W166" s="435">
        <v>0</v>
      </c>
      <c r="X166" s="432">
        <v>29</v>
      </c>
      <c r="Y166" s="438">
        <v>29</v>
      </c>
      <c r="Z166" s="432">
        <v>0</v>
      </c>
      <c r="AA166" s="436">
        <v>0</v>
      </c>
      <c r="AB166" s="436">
        <v>0</v>
      </c>
      <c r="AC166" s="479">
        <v>0</v>
      </c>
      <c r="AD166" s="434">
        <v>0</v>
      </c>
      <c r="AE166" s="432">
        <v>1</v>
      </c>
      <c r="AF166" s="434">
        <v>0</v>
      </c>
      <c r="AG166" s="432">
        <v>0</v>
      </c>
      <c r="AH166" s="434">
        <v>0</v>
      </c>
      <c r="AI166" s="428">
        <f t="shared" si="2"/>
        <v>0</v>
      </c>
      <c r="AJ166" s="437">
        <v>0</v>
      </c>
    </row>
    <row r="167" spans="1:36">
      <c r="A167" s="36">
        <v>40290</v>
      </c>
      <c r="B167" s="37">
        <v>0.84375</v>
      </c>
      <c r="C167" s="38">
        <v>40291</v>
      </c>
      <c r="D167" s="37">
        <v>0.33333333333333331</v>
      </c>
      <c r="E167" s="78">
        <v>11.75</v>
      </c>
      <c r="F167" s="79">
        <v>0</v>
      </c>
      <c r="G167" s="432">
        <v>0</v>
      </c>
      <c r="H167" s="433">
        <v>0</v>
      </c>
      <c r="I167" s="469">
        <v>0</v>
      </c>
      <c r="J167" s="434">
        <v>0</v>
      </c>
      <c r="K167" s="432">
        <v>1</v>
      </c>
      <c r="L167" s="433">
        <v>0</v>
      </c>
      <c r="M167" s="436">
        <v>0</v>
      </c>
      <c r="N167" s="438">
        <v>1</v>
      </c>
      <c r="O167" s="432">
        <v>13</v>
      </c>
      <c r="P167" s="436">
        <v>0</v>
      </c>
      <c r="Q167" s="436">
        <v>0</v>
      </c>
      <c r="R167" s="436">
        <v>0</v>
      </c>
      <c r="S167" s="436">
        <v>0</v>
      </c>
      <c r="T167" s="479">
        <v>0</v>
      </c>
      <c r="U167" s="438">
        <v>13</v>
      </c>
      <c r="V167" s="435">
        <v>22</v>
      </c>
      <c r="W167" s="435">
        <v>0</v>
      </c>
      <c r="X167" s="432">
        <v>80</v>
      </c>
      <c r="Y167" s="438">
        <v>12</v>
      </c>
      <c r="Z167" s="432">
        <v>1</v>
      </c>
      <c r="AA167" s="436">
        <v>0</v>
      </c>
      <c r="AB167" s="436">
        <v>0</v>
      </c>
      <c r="AC167" s="479">
        <v>0</v>
      </c>
      <c r="AD167" s="438">
        <v>1</v>
      </c>
      <c r="AE167" s="432">
        <v>0</v>
      </c>
      <c r="AF167" s="434">
        <v>0</v>
      </c>
      <c r="AG167" s="432">
        <v>6</v>
      </c>
      <c r="AH167" s="438">
        <v>6</v>
      </c>
      <c r="AI167" s="428">
        <f t="shared" si="2"/>
        <v>0</v>
      </c>
      <c r="AJ167" s="437">
        <v>0</v>
      </c>
    </row>
    <row r="168" spans="1:36">
      <c r="A168" s="36">
        <v>40291</v>
      </c>
      <c r="B168" s="37">
        <v>0.33680555555555558</v>
      </c>
      <c r="C168" s="38">
        <v>40291</v>
      </c>
      <c r="D168" s="37">
        <v>0.70833333333333337</v>
      </c>
      <c r="E168" s="78">
        <v>8.9166666666666661</v>
      </c>
      <c r="F168" s="79">
        <v>8.3333333333333329E-2</v>
      </c>
      <c r="G168" s="432">
        <v>0</v>
      </c>
      <c r="H168" s="433">
        <v>0</v>
      </c>
      <c r="I168" s="469">
        <v>0</v>
      </c>
      <c r="J168" s="434">
        <v>0</v>
      </c>
      <c r="K168" s="432">
        <v>0</v>
      </c>
      <c r="L168" s="433">
        <v>0</v>
      </c>
      <c r="M168" s="436">
        <v>0</v>
      </c>
      <c r="N168" s="434">
        <v>0</v>
      </c>
      <c r="O168" s="432">
        <v>0</v>
      </c>
      <c r="P168" s="436">
        <v>0</v>
      </c>
      <c r="Q168" s="436">
        <v>0</v>
      </c>
      <c r="R168" s="436">
        <v>0</v>
      </c>
      <c r="S168" s="436">
        <v>0</v>
      </c>
      <c r="T168" s="479">
        <v>0</v>
      </c>
      <c r="U168" s="434">
        <v>0</v>
      </c>
      <c r="V168" s="435">
        <v>6</v>
      </c>
      <c r="W168" s="435">
        <v>0</v>
      </c>
      <c r="X168" s="432">
        <v>1</v>
      </c>
      <c r="Y168" s="434">
        <v>0</v>
      </c>
      <c r="Z168" s="432">
        <v>0</v>
      </c>
      <c r="AA168" s="436">
        <v>0</v>
      </c>
      <c r="AB168" s="436">
        <v>0</v>
      </c>
      <c r="AC168" s="479">
        <v>0</v>
      </c>
      <c r="AD168" s="434">
        <v>0</v>
      </c>
      <c r="AE168" s="432">
        <v>0</v>
      </c>
      <c r="AF168" s="434">
        <v>0</v>
      </c>
      <c r="AG168" s="432">
        <v>0</v>
      </c>
      <c r="AH168" s="434">
        <v>0</v>
      </c>
      <c r="AI168" s="428">
        <f t="shared" si="2"/>
        <v>0</v>
      </c>
      <c r="AJ168" s="437">
        <v>0</v>
      </c>
    </row>
    <row r="169" spans="1:36">
      <c r="A169" s="36">
        <v>40291</v>
      </c>
      <c r="B169" s="37">
        <v>0.70833333333333337</v>
      </c>
      <c r="C169" s="38">
        <v>40292</v>
      </c>
      <c r="D169" s="37">
        <v>0.33333333333333331</v>
      </c>
      <c r="E169" s="78">
        <v>15</v>
      </c>
      <c r="F169" s="79">
        <v>0</v>
      </c>
      <c r="G169" s="432">
        <v>0</v>
      </c>
      <c r="H169" s="433">
        <v>0</v>
      </c>
      <c r="I169" s="469">
        <v>0</v>
      </c>
      <c r="J169" s="434">
        <v>0</v>
      </c>
      <c r="K169" s="432">
        <v>7</v>
      </c>
      <c r="L169" s="433">
        <v>0</v>
      </c>
      <c r="M169" s="436">
        <v>0</v>
      </c>
      <c r="N169" s="438">
        <v>7</v>
      </c>
      <c r="O169" s="432">
        <v>3</v>
      </c>
      <c r="P169" s="436">
        <v>0</v>
      </c>
      <c r="Q169" s="436">
        <v>0</v>
      </c>
      <c r="R169" s="436">
        <v>0</v>
      </c>
      <c r="S169" s="436">
        <v>0</v>
      </c>
      <c r="T169" s="479">
        <v>0</v>
      </c>
      <c r="U169" s="438">
        <v>3</v>
      </c>
      <c r="V169" s="435">
        <v>61</v>
      </c>
      <c r="W169" s="435">
        <v>0</v>
      </c>
      <c r="X169" s="432">
        <v>139</v>
      </c>
      <c r="Y169" s="438">
        <v>7</v>
      </c>
      <c r="Z169" s="432">
        <v>3</v>
      </c>
      <c r="AA169" s="436">
        <v>0</v>
      </c>
      <c r="AB169" s="436">
        <v>0</v>
      </c>
      <c r="AC169" s="479">
        <v>0</v>
      </c>
      <c r="AD169" s="438">
        <v>3</v>
      </c>
      <c r="AE169" s="432">
        <v>0</v>
      </c>
      <c r="AF169" s="434">
        <v>0</v>
      </c>
      <c r="AG169" s="432">
        <v>9</v>
      </c>
      <c r="AH169" s="438">
        <v>9</v>
      </c>
      <c r="AI169" s="428">
        <f t="shared" si="2"/>
        <v>0</v>
      </c>
      <c r="AJ169" s="437">
        <v>0</v>
      </c>
    </row>
    <row r="170" spans="1:36">
      <c r="A170" s="36">
        <v>40292</v>
      </c>
      <c r="B170" s="37">
        <v>0.33680555555555558</v>
      </c>
      <c r="C170" s="38">
        <v>40292</v>
      </c>
      <c r="D170" s="37">
        <v>0.88541666666666663</v>
      </c>
      <c r="E170" s="78">
        <v>13.166666666666666</v>
      </c>
      <c r="F170" s="79">
        <v>8.3333333333333329E-2</v>
      </c>
      <c r="G170" s="432">
        <v>0</v>
      </c>
      <c r="H170" s="433">
        <v>0</v>
      </c>
      <c r="I170" s="469">
        <v>0</v>
      </c>
      <c r="J170" s="434">
        <v>0</v>
      </c>
      <c r="K170" s="432">
        <v>0</v>
      </c>
      <c r="L170" s="433">
        <v>0</v>
      </c>
      <c r="M170" s="436">
        <v>0</v>
      </c>
      <c r="N170" s="434">
        <v>0</v>
      </c>
      <c r="O170" s="432">
        <v>0</v>
      </c>
      <c r="P170" s="436">
        <v>0</v>
      </c>
      <c r="Q170" s="436">
        <v>0</v>
      </c>
      <c r="R170" s="436">
        <v>0</v>
      </c>
      <c r="S170" s="436">
        <v>0</v>
      </c>
      <c r="T170" s="479">
        <v>0</v>
      </c>
      <c r="U170" s="434">
        <v>0</v>
      </c>
      <c r="V170" s="435">
        <v>9</v>
      </c>
      <c r="W170" s="435">
        <v>0</v>
      </c>
      <c r="X170" s="432">
        <v>8</v>
      </c>
      <c r="Y170" s="434">
        <v>0</v>
      </c>
      <c r="Z170" s="432">
        <v>0</v>
      </c>
      <c r="AA170" s="436">
        <v>0</v>
      </c>
      <c r="AB170" s="436">
        <v>0</v>
      </c>
      <c r="AC170" s="479">
        <v>0</v>
      </c>
      <c r="AD170" s="434">
        <v>0</v>
      </c>
      <c r="AE170" s="432">
        <v>0</v>
      </c>
      <c r="AF170" s="434">
        <v>0</v>
      </c>
      <c r="AG170" s="432">
        <v>0</v>
      </c>
      <c r="AH170" s="434">
        <v>0</v>
      </c>
      <c r="AI170" s="428">
        <f t="shared" si="2"/>
        <v>0</v>
      </c>
      <c r="AJ170" s="437">
        <v>0</v>
      </c>
    </row>
    <row r="171" spans="1:36">
      <c r="A171" s="36">
        <v>40292</v>
      </c>
      <c r="B171" s="37">
        <v>0.88541666666666663</v>
      </c>
      <c r="C171" s="38">
        <v>40293</v>
      </c>
      <c r="D171" s="37">
        <v>0.3298611111111111</v>
      </c>
      <c r="E171" s="78">
        <v>10.666666666666666</v>
      </c>
      <c r="F171" s="79">
        <v>0</v>
      </c>
      <c r="G171" s="432">
        <v>0</v>
      </c>
      <c r="H171" s="433">
        <v>0</v>
      </c>
      <c r="I171" s="469">
        <v>0</v>
      </c>
      <c r="J171" s="434">
        <v>0</v>
      </c>
      <c r="K171" s="432">
        <v>3</v>
      </c>
      <c r="L171" s="433">
        <v>0</v>
      </c>
      <c r="M171" s="436">
        <v>0</v>
      </c>
      <c r="N171" s="438">
        <v>3</v>
      </c>
      <c r="O171" s="432">
        <v>5</v>
      </c>
      <c r="P171" s="436">
        <v>0</v>
      </c>
      <c r="Q171" s="436">
        <v>0</v>
      </c>
      <c r="R171" s="436">
        <v>0</v>
      </c>
      <c r="S171" s="436">
        <v>0</v>
      </c>
      <c r="T171" s="479">
        <v>0</v>
      </c>
      <c r="U171" s="438">
        <v>5</v>
      </c>
      <c r="V171" s="435">
        <v>6</v>
      </c>
      <c r="W171" s="435">
        <v>0</v>
      </c>
      <c r="X171" s="432">
        <v>51</v>
      </c>
      <c r="Y171" s="438">
        <v>1</v>
      </c>
      <c r="Z171" s="432">
        <v>1</v>
      </c>
      <c r="AA171" s="436">
        <v>0</v>
      </c>
      <c r="AB171" s="436">
        <v>0</v>
      </c>
      <c r="AC171" s="479">
        <v>0</v>
      </c>
      <c r="AD171" s="438">
        <v>1</v>
      </c>
      <c r="AE171" s="432">
        <v>0</v>
      </c>
      <c r="AF171" s="434">
        <v>0</v>
      </c>
      <c r="AG171" s="432">
        <v>7</v>
      </c>
      <c r="AH171" s="438">
        <v>7</v>
      </c>
      <c r="AI171" s="428">
        <f t="shared" si="2"/>
        <v>0</v>
      </c>
      <c r="AJ171" s="437">
        <v>0</v>
      </c>
    </row>
    <row r="172" spans="1:36">
      <c r="A172" s="36">
        <v>40293</v>
      </c>
      <c r="B172" s="37">
        <v>0.33680555555555558</v>
      </c>
      <c r="C172" s="38">
        <v>40293</v>
      </c>
      <c r="D172" s="37">
        <v>0.73611111111111116</v>
      </c>
      <c r="E172" s="78">
        <v>9.5833333333333339</v>
      </c>
      <c r="F172" s="79">
        <v>0.16666666666666666</v>
      </c>
      <c r="G172" s="432">
        <v>0</v>
      </c>
      <c r="H172" s="433">
        <v>0</v>
      </c>
      <c r="I172" s="469">
        <v>0</v>
      </c>
      <c r="J172" s="434">
        <v>0</v>
      </c>
      <c r="K172" s="432">
        <v>0</v>
      </c>
      <c r="L172" s="433">
        <v>0</v>
      </c>
      <c r="M172" s="436">
        <v>0</v>
      </c>
      <c r="N172" s="434">
        <v>0</v>
      </c>
      <c r="O172" s="432">
        <v>0</v>
      </c>
      <c r="P172" s="436">
        <v>0</v>
      </c>
      <c r="Q172" s="436">
        <v>0</v>
      </c>
      <c r="R172" s="436">
        <v>0</v>
      </c>
      <c r="S172" s="436">
        <v>0</v>
      </c>
      <c r="T172" s="479">
        <v>0</v>
      </c>
      <c r="U172" s="434">
        <v>0</v>
      </c>
      <c r="V172" s="435">
        <v>1</v>
      </c>
      <c r="W172" s="435">
        <v>0</v>
      </c>
      <c r="X172" s="432">
        <v>3</v>
      </c>
      <c r="Y172" s="434">
        <v>0</v>
      </c>
      <c r="Z172" s="432">
        <v>0</v>
      </c>
      <c r="AA172" s="436">
        <v>0</v>
      </c>
      <c r="AB172" s="436">
        <v>0</v>
      </c>
      <c r="AC172" s="479">
        <v>0</v>
      </c>
      <c r="AD172" s="434">
        <v>0</v>
      </c>
      <c r="AE172" s="432">
        <v>0</v>
      </c>
      <c r="AF172" s="434">
        <v>0</v>
      </c>
      <c r="AG172" s="432">
        <v>0</v>
      </c>
      <c r="AH172" s="434">
        <v>0</v>
      </c>
      <c r="AI172" s="428">
        <f t="shared" si="2"/>
        <v>0</v>
      </c>
      <c r="AJ172" s="437">
        <v>0</v>
      </c>
    </row>
    <row r="173" spans="1:36">
      <c r="A173" s="36">
        <v>40293</v>
      </c>
      <c r="B173" s="37">
        <v>0.73611111111111116</v>
      </c>
      <c r="C173" s="38">
        <v>40294</v>
      </c>
      <c r="D173" s="37">
        <v>0.32291666666666669</v>
      </c>
      <c r="E173" s="78">
        <v>14.083333333333334</v>
      </c>
      <c r="F173" s="79">
        <v>0</v>
      </c>
      <c r="G173" s="432">
        <v>0</v>
      </c>
      <c r="H173" s="433">
        <v>0</v>
      </c>
      <c r="I173" s="469">
        <v>0</v>
      </c>
      <c r="J173" s="434">
        <v>0</v>
      </c>
      <c r="K173" s="432">
        <v>0</v>
      </c>
      <c r="L173" s="433">
        <v>0</v>
      </c>
      <c r="M173" s="436">
        <v>0</v>
      </c>
      <c r="N173" s="434">
        <v>0</v>
      </c>
      <c r="O173" s="432">
        <v>8</v>
      </c>
      <c r="P173" s="436">
        <v>0</v>
      </c>
      <c r="Q173" s="436">
        <v>0</v>
      </c>
      <c r="R173" s="436">
        <v>0</v>
      </c>
      <c r="S173" s="436">
        <v>0</v>
      </c>
      <c r="T173" s="479">
        <v>0</v>
      </c>
      <c r="U173" s="438">
        <v>8</v>
      </c>
      <c r="V173" s="435">
        <v>45</v>
      </c>
      <c r="W173" s="435">
        <v>0</v>
      </c>
      <c r="X173" s="432">
        <v>214</v>
      </c>
      <c r="Y173" s="434">
        <v>0</v>
      </c>
      <c r="Z173" s="432">
        <v>2</v>
      </c>
      <c r="AA173" s="436">
        <v>0</v>
      </c>
      <c r="AB173" s="436">
        <v>0</v>
      </c>
      <c r="AC173" s="479">
        <v>0</v>
      </c>
      <c r="AD173" s="438">
        <v>2</v>
      </c>
      <c r="AE173" s="432">
        <v>1</v>
      </c>
      <c r="AF173" s="434">
        <v>0</v>
      </c>
      <c r="AG173" s="432">
        <v>1</v>
      </c>
      <c r="AH173" s="438">
        <v>1</v>
      </c>
      <c r="AI173" s="428">
        <f t="shared" si="2"/>
        <v>0</v>
      </c>
      <c r="AJ173" s="437">
        <v>0</v>
      </c>
    </row>
    <row r="174" spans="1:36">
      <c r="A174" s="36">
        <v>40294</v>
      </c>
      <c r="B174" s="37">
        <v>0.32291666666666669</v>
      </c>
      <c r="C174" s="38">
        <v>40294</v>
      </c>
      <c r="D174" s="37">
        <v>0.82638888888888884</v>
      </c>
      <c r="E174" s="78">
        <v>12.083333333333334</v>
      </c>
      <c r="F174" s="79">
        <v>0</v>
      </c>
      <c r="G174" s="432">
        <v>0</v>
      </c>
      <c r="H174" s="433">
        <v>0</v>
      </c>
      <c r="I174" s="469">
        <v>0</v>
      </c>
      <c r="J174" s="434">
        <v>0</v>
      </c>
      <c r="K174" s="432">
        <v>0</v>
      </c>
      <c r="L174" s="433">
        <v>0</v>
      </c>
      <c r="M174" s="436">
        <v>0</v>
      </c>
      <c r="N174" s="434">
        <v>0</v>
      </c>
      <c r="O174" s="432">
        <v>0</v>
      </c>
      <c r="P174" s="436">
        <v>0</v>
      </c>
      <c r="Q174" s="436">
        <v>0</v>
      </c>
      <c r="R174" s="436">
        <v>0</v>
      </c>
      <c r="S174" s="436">
        <v>0</v>
      </c>
      <c r="T174" s="479">
        <v>0</v>
      </c>
      <c r="U174" s="434">
        <v>0</v>
      </c>
      <c r="V174" s="435">
        <v>0</v>
      </c>
      <c r="W174" s="435">
        <v>0</v>
      </c>
      <c r="X174" s="432">
        <v>0</v>
      </c>
      <c r="Y174" s="434">
        <v>0</v>
      </c>
      <c r="Z174" s="432">
        <v>0</v>
      </c>
      <c r="AA174" s="436">
        <v>0</v>
      </c>
      <c r="AB174" s="436">
        <v>0</v>
      </c>
      <c r="AC174" s="479">
        <v>0</v>
      </c>
      <c r="AD174" s="434">
        <v>0</v>
      </c>
      <c r="AE174" s="432">
        <v>0</v>
      </c>
      <c r="AF174" s="434">
        <v>0</v>
      </c>
      <c r="AG174" s="432">
        <v>0</v>
      </c>
      <c r="AH174" s="434">
        <v>0</v>
      </c>
      <c r="AI174" s="428">
        <f t="shared" si="2"/>
        <v>0</v>
      </c>
      <c r="AJ174" s="437">
        <v>0</v>
      </c>
    </row>
    <row r="175" spans="1:36">
      <c r="A175" s="36">
        <v>40294</v>
      </c>
      <c r="B175" s="37">
        <v>0.83333333333333337</v>
      </c>
      <c r="C175" s="38">
        <v>40295</v>
      </c>
      <c r="D175" s="37">
        <v>0.31597222222222221</v>
      </c>
      <c r="E175" s="78">
        <v>11.583333333333334</v>
      </c>
      <c r="F175" s="79">
        <v>0.16666666666666666</v>
      </c>
      <c r="G175" s="432">
        <v>0</v>
      </c>
      <c r="H175" s="433">
        <v>0</v>
      </c>
      <c r="I175" s="469">
        <v>0</v>
      </c>
      <c r="J175" s="434">
        <v>0</v>
      </c>
      <c r="K175" s="432">
        <v>9</v>
      </c>
      <c r="L175" s="433">
        <v>0</v>
      </c>
      <c r="M175" s="436">
        <v>0</v>
      </c>
      <c r="N175" s="438">
        <v>9</v>
      </c>
      <c r="O175" s="432">
        <v>22</v>
      </c>
      <c r="P175" s="436">
        <v>0</v>
      </c>
      <c r="Q175" s="436">
        <v>0</v>
      </c>
      <c r="R175" s="436">
        <v>0</v>
      </c>
      <c r="S175" s="436">
        <v>0</v>
      </c>
      <c r="T175" s="479">
        <v>0</v>
      </c>
      <c r="U175" s="438">
        <v>22</v>
      </c>
      <c r="V175" s="435">
        <v>0</v>
      </c>
      <c r="W175" s="435">
        <v>0</v>
      </c>
      <c r="X175" s="432">
        <v>140</v>
      </c>
      <c r="Y175" s="438">
        <v>3</v>
      </c>
      <c r="Z175" s="432">
        <v>17</v>
      </c>
      <c r="AA175" s="436">
        <v>0</v>
      </c>
      <c r="AB175" s="436">
        <v>0</v>
      </c>
      <c r="AC175" s="479">
        <v>0</v>
      </c>
      <c r="AD175" s="438">
        <v>17</v>
      </c>
      <c r="AE175" s="432">
        <v>0</v>
      </c>
      <c r="AF175" s="434">
        <v>0</v>
      </c>
      <c r="AG175" s="432">
        <v>0</v>
      </c>
      <c r="AH175" s="434">
        <v>0</v>
      </c>
      <c r="AI175" s="428">
        <f t="shared" si="2"/>
        <v>0</v>
      </c>
      <c r="AJ175" s="437">
        <v>0</v>
      </c>
    </row>
    <row r="176" spans="1:36">
      <c r="A176" s="36">
        <v>40295</v>
      </c>
      <c r="B176" s="37">
        <v>0.32291666666666669</v>
      </c>
      <c r="C176" s="38">
        <v>40295</v>
      </c>
      <c r="D176" s="37">
        <v>0.79166666666666663</v>
      </c>
      <c r="E176" s="78">
        <v>11.25</v>
      </c>
      <c r="F176" s="79">
        <v>0.16666666666666666</v>
      </c>
      <c r="G176" s="432">
        <v>0</v>
      </c>
      <c r="H176" s="433">
        <v>0</v>
      </c>
      <c r="I176" s="469">
        <v>0</v>
      </c>
      <c r="J176" s="434">
        <v>0</v>
      </c>
      <c r="K176" s="432">
        <v>1</v>
      </c>
      <c r="L176" s="433">
        <v>0</v>
      </c>
      <c r="M176" s="436">
        <v>0</v>
      </c>
      <c r="N176" s="438">
        <v>1</v>
      </c>
      <c r="O176" s="432">
        <v>1</v>
      </c>
      <c r="P176" s="436">
        <v>0</v>
      </c>
      <c r="Q176" s="436">
        <v>0</v>
      </c>
      <c r="R176" s="436">
        <v>0</v>
      </c>
      <c r="S176" s="436">
        <v>0</v>
      </c>
      <c r="T176" s="479">
        <v>0</v>
      </c>
      <c r="U176" s="438">
        <v>1</v>
      </c>
      <c r="V176" s="435">
        <v>9</v>
      </c>
      <c r="W176" s="435">
        <v>0</v>
      </c>
      <c r="X176" s="432">
        <v>13</v>
      </c>
      <c r="Y176" s="438">
        <v>2</v>
      </c>
      <c r="Z176" s="432">
        <v>2</v>
      </c>
      <c r="AA176" s="436">
        <v>0</v>
      </c>
      <c r="AB176" s="436">
        <v>0</v>
      </c>
      <c r="AC176" s="479">
        <v>0</v>
      </c>
      <c r="AD176" s="438">
        <v>2</v>
      </c>
      <c r="AE176" s="432">
        <v>0</v>
      </c>
      <c r="AF176" s="434">
        <v>0</v>
      </c>
      <c r="AG176" s="432">
        <v>1</v>
      </c>
      <c r="AH176" s="438">
        <v>1</v>
      </c>
      <c r="AI176" s="428">
        <f t="shared" si="2"/>
        <v>0</v>
      </c>
      <c r="AJ176" s="437">
        <v>0</v>
      </c>
    </row>
    <row r="177" spans="1:46">
      <c r="A177" s="36">
        <v>40295</v>
      </c>
      <c r="B177" s="37">
        <v>0.79166666666666663</v>
      </c>
      <c r="C177" s="38">
        <v>40296</v>
      </c>
      <c r="D177" s="37">
        <v>0.3125</v>
      </c>
      <c r="E177" s="78">
        <v>12.5</v>
      </c>
      <c r="F177" s="79">
        <v>0</v>
      </c>
      <c r="G177" s="432">
        <v>0</v>
      </c>
      <c r="H177" s="433">
        <v>0</v>
      </c>
      <c r="I177" s="469">
        <v>0</v>
      </c>
      <c r="J177" s="434">
        <v>0</v>
      </c>
      <c r="K177" s="432">
        <v>3</v>
      </c>
      <c r="L177" s="433">
        <v>0</v>
      </c>
      <c r="M177" s="436">
        <v>0</v>
      </c>
      <c r="N177" s="438">
        <v>3</v>
      </c>
      <c r="O177" s="432">
        <v>27</v>
      </c>
      <c r="P177" s="436">
        <v>0</v>
      </c>
      <c r="Q177" s="436">
        <v>0</v>
      </c>
      <c r="R177" s="436">
        <v>0</v>
      </c>
      <c r="S177" s="436">
        <v>0</v>
      </c>
      <c r="T177" s="479">
        <v>0</v>
      </c>
      <c r="U177" s="438">
        <v>27</v>
      </c>
      <c r="V177" s="435">
        <v>2</v>
      </c>
      <c r="W177" s="435">
        <v>0</v>
      </c>
      <c r="X177" s="432">
        <v>5</v>
      </c>
      <c r="Y177" s="434">
        <v>0</v>
      </c>
      <c r="Z177" s="432">
        <v>13</v>
      </c>
      <c r="AA177" s="436">
        <v>0</v>
      </c>
      <c r="AB177" s="436">
        <v>0</v>
      </c>
      <c r="AC177" s="479">
        <v>0</v>
      </c>
      <c r="AD177" s="438">
        <v>13</v>
      </c>
      <c r="AE177" s="432">
        <v>0</v>
      </c>
      <c r="AF177" s="434">
        <v>0</v>
      </c>
      <c r="AG177" s="432">
        <v>6</v>
      </c>
      <c r="AH177" s="438">
        <v>6</v>
      </c>
      <c r="AI177" s="428">
        <f t="shared" si="2"/>
        <v>0</v>
      </c>
      <c r="AJ177" s="437">
        <v>0</v>
      </c>
      <c r="AT177" s="1">
        <v>1</v>
      </c>
    </row>
    <row r="178" spans="1:46">
      <c r="A178" s="36">
        <v>40296</v>
      </c>
      <c r="B178" s="37">
        <v>0.31944444444444448</v>
      </c>
      <c r="C178" s="38">
        <v>40296</v>
      </c>
      <c r="D178" s="37">
        <v>0.77083333333333337</v>
      </c>
      <c r="E178" s="78">
        <v>10.833333333333334</v>
      </c>
      <c r="F178" s="79">
        <v>0.16666666666666666</v>
      </c>
      <c r="G178" s="432">
        <v>2</v>
      </c>
      <c r="H178" s="433">
        <v>0</v>
      </c>
      <c r="I178" s="469">
        <v>0</v>
      </c>
      <c r="J178" s="438">
        <v>2</v>
      </c>
      <c r="K178" s="432">
        <v>1</v>
      </c>
      <c r="L178" s="436">
        <v>0</v>
      </c>
      <c r="M178" s="436">
        <v>0</v>
      </c>
      <c r="N178" s="438">
        <v>1</v>
      </c>
      <c r="O178" s="432">
        <v>0</v>
      </c>
      <c r="P178" s="436">
        <v>0</v>
      </c>
      <c r="Q178" s="436">
        <v>0</v>
      </c>
      <c r="R178" s="436">
        <v>0</v>
      </c>
      <c r="S178" s="436">
        <v>0</v>
      </c>
      <c r="T178" s="479">
        <v>0</v>
      </c>
      <c r="U178" s="434">
        <v>0</v>
      </c>
      <c r="V178" s="435">
        <v>3</v>
      </c>
      <c r="W178" s="435">
        <v>0</v>
      </c>
      <c r="X178" s="432">
        <v>2</v>
      </c>
      <c r="Y178" s="434">
        <v>0</v>
      </c>
      <c r="Z178" s="432">
        <v>0</v>
      </c>
      <c r="AA178" s="436">
        <v>0</v>
      </c>
      <c r="AB178" s="436">
        <v>0</v>
      </c>
      <c r="AC178" s="479">
        <v>0</v>
      </c>
      <c r="AD178" s="434">
        <v>0</v>
      </c>
      <c r="AE178" s="432">
        <v>0</v>
      </c>
      <c r="AF178" s="434">
        <v>0</v>
      </c>
      <c r="AG178" s="432">
        <v>1</v>
      </c>
      <c r="AH178" s="438">
        <v>1</v>
      </c>
      <c r="AI178" s="428">
        <f t="shared" si="2"/>
        <v>0</v>
      </c>
      <c r="AJ178" s="437">
        <v>0</v>
      </c>
    </row>
    <row r="179" spans="1:46">
      <c r="A179" s="36">
        <v>40296</v>
      </c>
      <c r="B179" s="37">
        <v>0.77083333333333337</v>
      </c>
      <c r="C179" s="38">
        <v>40297</v>
      </c>
      <c r="D179" s="37">
        <v>0.3263888888888889</v>
      </c>
      <c r="E179" s="78">
        <v>13.333333333333334</v>
      </c>
      <c r="F179" s="79">
        <v>0</v>
      </c>
      <c r="G179" s="432">
        <v>4</v>
      </c>
      <c r="H179" s="433">
        <v>0</v>
      </c>
      <c r="I179" s="469">
        <v>0</v>
      </c>
      <c r="J179" s="438">
        <v>4</v>
      </c>
      <c r="K179" s="432">
        <v>1</v>
      </c>
      <c r="L179" s="436">
        <v>0</v>
      </c>
      <c r="M179" s="436">
        <v>0</v>
      </c>
      <c r="N179" s="438">
        <v>1</v>
      </c>
      <c r="O179" s="432">
        <v>10</v>
      </c>
      <c r="P179" s="436">
        <v>0</v>
      </c>
      <c r="Q179" s="436">
        <v>0</v>
      </c>
      <c r="R179" s="436">
        <v>0</v>
      </c>
      <c r="S179" s="436">
        <v>0</v>
      </c>
      <c r="T179" s="479">
        <v>0</v>
      </c>
      <c r="U179" s="438">
        <v>10</v>
      </c>
      <c r="V179" s="435">
        <v>18</v>
      </c>
      <c r="W179" s="435">
        <v>0</v>
      </c>
      <c r="X179" s="432">
        <v>8</v>
      </c>
      <c r="Y179" s="434">
        <v>0</v>
      </c>
      <c r="Z179" s="432">
        <v>10</v>
      </c>
      <c r="AA179" s="436">
        <v>0</v>
      </c>
      <c r="AB179" s="436">
        <v>0</v>
      </c>
      <c r="AC179" s="479">
        <v>0</v>
      </c>
      <c r="AD179" s="438">
        <v>10</v>
      </c>
      <c r="AE179" s="432">
        <v>1</v>
      </c>
      <c r="AF179" s="434">
        <v>0</v>
      </c>
      <c r="AG179" s="432">
        <v>11</v>
      </c>
      <c r="AH179" s="438">
        <v>11</v>
      </c>
      <c r="AI179" s="428">
        <f t="shared" si="2"/>
        <v>0</v>
      </c>
      <c r="AJ179" s="437">
        <v>0</v>
      </c>
    </row>
    <row r="180" spans="1:46">
      <c r="A180" s="36">
        <v>40297</v>
      </c>
      <c r="B180" s="37">
        <v>0.3298611111111111</v>
      </c>
      <c r="C180" s="38">
        <v>40297</v>
      </c>
      <c r="D180" s="37">
        <v>0.84375</v>
      </c>
      <c r="E180" s="78">
        <v>12.333333333333334</v>
      </c>
      <c r="F180" s="79">
        <v>8.3333333333333329E-2</v>
      </c>
      <c r="G180" s="432">
        <v>0</v>
      </c>
      <c r="H180" s="433">
        <v>0</v>
      </c>
      <c r="I180" s="469">
        <v>0</v>
      </c>
      <c r="J180" s="434">
        <v>0</v>
      </c>
      <c r="K180" s="432">
        <v>0</v>
      </c>
      <c r="L180" s="436">
        <v>0</v>
      </c>
      <c r="M180" s="436">
        <v>0</v>
      </c>
      <c r="N180" s="434">
        <v>0</v>
      </c>
      <c r="O180" s="432">
        <v>0</v>
      </c>
      <c r="P180" s="436">
        <v>0</v>
      </c>
      <c r="Q180" s="436">
        <v>0</v>
      </c>
      <c r="R180" s="436">
        <v>0</v>
      </c>
      <c r="S180" s="436">
        <v>0</v>
      </c>
      <c r="T180" s="479">
        <v>0</v>
      </c>
      <c r="U180" s="434">
        <v>0</v>
      </c>
      <c r="V180" s="435">
        <v>3</v>
      </c>
      <c r="W180" s="435">
        <v>0</v>
      </c>
      <c r="X180" s="432">
        <v>3</v>
      </c>
      <c r="Y180" s="434">
        <v>0</v>
      </c>
      <c r="Z180" s="432">
        <v>0</v>
      </c>
      <c r="AA180" s="436">
        <v>0</v>
      </c>
      <c r="AB180" s="436">
        <v>0</v>
      </c>
      <c r="AC180" s="479">
        <v>0</v>
      </c>
      <c r="AD180" s="434">
        <v>0</v>
      </c>
      <c r="AE180" s="432">
        <v>0</v>
      </c>
      <c r="AF180" s="434">
        <v>0</v>
      </c>
      <c r="AG180" s="432">
        <v>0</v>
      </c>
      <c r="AH180" s="434">
        <v>0</v>
      </c>
      <c r="AI180" s="428">
        <f t="shared" si="2"/>
        <v>0</v>
      </c>
      <c r="AJ180" s="437">
        <v>0</v>
      </c>
    </row>
    <row r="181" spans="1:46">
      <c r="A181" s="36">
        <v>40297</v>
      </c>
      <c r="B181" s="37">
        <v>0.84375</v>
      </c>
      <c r="C181" s="38">
        <v>40298</v>
      </c>
      <c r="D181" s="37">
        <v>0.34027777777777773</v>
      </c>
      <c r="E181" s="78">
        <v>11.916666666666666</v>
      </c>
      <c r="F181" s="79">
        <v>0</v>
      </c>
      <c r="G181" s="432">
        <v>0</v>
      </c>
      <c r="H181" s="433">
        <v>0</v>
      </c>
      <c r="I181" s="469">
        <v>0</v>
      </c>
      <c r="J181" s="434">
        <v>0</v>
      </c>
      <c r="K181" s="432">
        <v>1</v>
      </c>
      <c r="L181" s="436">
        <v>0</v>
      </c>
      <c r="M181" s="436">
        <v>0</v>
      </c>
      <c r="N181" s="438">
        <v>1</v>
      </c>
      <c r="O181" s="432">
        <v>9</v>
      </c>
      <c r="P181" s="436">
        <v>0</v>
      </c>
      <c r="Q181" s="436">
        <v>0</v>
      </c>
      <c r="R181" s="436">
        <v>0</v>
      </c>
      <c r="S181" s="436">
        <v>0</v>
      </c>
      <c r="T181" s="479">
        <v>0</v>
      </c>
      <c r="U181" s="438">
        <v>9</v>
      </c>
      <c r="V181" s="435">
        <v>73</v>
      </c>
      <c r="W181" s="435">
        <v>0</v>
      </c>
      <c r="X181" s="432">
        <v>67</v>
      </c>
      <c r="Y181" s="434">
        <v>0</v>
      </c>
      <c r="Z181" s="432">
        <v>1</v>
      </c>
      <c r="AA181" s="436">
        <v>0</v>
      </c>
      <c r="AB181" s="436">
        <v>0</v>
      </c>
      <c r="AC181" s="479">
        <v>0</v>
      </c>
      <c r="AD181" s="438">
        <v>1</v>
      </c>
      <c r="AE181" s="432">
        <v>1</v>
      </c>
      <c r="AF181" s="434">
        <v>0</v>
      </c>
      <c r="AG181" s="432">
        <v>11</v>
      </c>
      <c r="AH181" s="438">
        <v>11</v>
      </c>
      <c r="AI181" s="428">
        <f t="shared" si="2"/>
        <v>0</v>
      </c>
      <c r="AJ181" s="435">
        <v>1</v>
      </c>
    </row>
    <row r="182" spans="1:46">
      <c r="A182" s="36">
        <v>40298</v>
      </c>
      <c r="B182" s="37">
        <v>0.34375</v>
      </c>
      <c r="C182" s="38">
        <v>40298</v>
      </c>
      <c r="D182" s="37">
        <v>0.8125</v>
      </c>
      <c r="E182" s="78">
        <v>11.25</v>
      </c>
      <c r="F182" s="79">
        <v>8.3333333333333329E-2</v>
      </c>
      <c r="G182" s="432">
        <v>0</v>
      </c>
      <c r="H182" s="433">
        <v>0</v>
      </c>
      <c r="I182" s="469">
        <v>0</v>
      </c>
      <c r="J182" s="434">
        <v>0</v>
      </c>
      <c r="K182" s="432">
        <v>0</v>
      </c>
      <c r="L182" s="436">
        <v>0</v>
      </c>
      <c r="M182" s="436">
        <v>0</v>
      </c>
      <c r="N182" s="434">
        <v>0</v>
      </c>
      <c r="O182" s="432">
        <v>0</v>
      </c>
      <c r="P182" s="436">
        <v>0</v>
      </c>
      <c r="Q182" s="436">
        <v>0</v>
      </c>
      <c r="R182" s="436">
        <v>0</v>
      </c>
      <c r="S182" s="436">
        <v>0</v>
      </c>
      <c r="T182" s="479">
        <v>0</v>
      </c>
      <c r="U182" s="434">
        <v>0</v>
      </c>
      <c r="V182" s="435">
        <v>0</v>
      </c>
      <c r="W182" s="435">
        <v>0</v>
      </c>
      <c r="X182" s="432">
        <v>2</v>
      </c>
      <c r="Y182" s="434">
        <v>0</v>
      </c>
      <c r="Z182" s="432">
        <v>0</v>
      </c>
      <c r="AA182" s="436">
        <v>0</v>
      </c>
      <c r="AB182" s="436">
        <v>0</v>
      </c>
      <c r="AC182" s="479">
        <v>0</v>
      </c>
      <c r="AD182" s="434">
        <v>0</v>
      </c>
      <c r="AE182" s="432">
        <v>0</v>
      </c>
      <c r="AF182" s="434">
        <v>0</v>
      </c>
      <c r="AG182" s="432">
        <v>0</v>
      </c>
      <c r="AH182" s="434">
        <v>0</v>
      </c>
      <c r="AI182" s="428">
        <f t="shared" si="2"/>
        <v>0</v>
      </c>
      <c r="AJ182" s="437">
        <v>0</v>
      </c>
    </row>
    <row r="183" spans="1:46">
      <c r="A183" s="36">
        <v>40298</v>
      </c>
      <c r="B183" s="37">
        <v>0.8125</v>
      </c>
      <c r="C183" s="38">
        <v>40299</v>
      </c>
      <c r="D183" s="37">
        <v>0.3263888888888889</v>
      </c>
      <c r="E183" s="78">
        <v>12.333333333333334</v>
      </c>
      <c r="F183" s="79">
        <v>0</v>
      </c>
      <c r="G183" s="432">
        <v>1</v>
      </c>
      <c r="H183" s="433">
        <v>0</v>
      </c>
      <c r="I183" s="469">
        <v>0</v>
      </c>
      <c r="J183" s="438">
        <v>1</v>
      </c>
      <c r="K183" s="432">
        <v>0</v>
      </c>
      <c r="L183" s="436">
        <v>0</v>
      </c>
      <c r="M183" s="436">
        <v>0</v>
      </c>
      <c r="N183" s="434">
        <v>0</v>
      </c>
      <c r="O183" s="432">
        <v>2</v>
      </c>
      <c r="P183" s="436">
        <v>0</v>
      </c>
      <c r="Q183" s="436">
        <v>0</v>
      </c>
      <c r="R183" s="436">
        <v>0</v>
      </c>
      <c r="S183" s="436">
        <v>0</v>
      </c>
      <c r="T183" s="479">
        <v>0</v>
      </c>
      <c r="U183" s="438">
        <v>2</v>
      </c>
      <c r="V183" s="435">
        <v>34</v>
      </c>
      <c r="W183" s="435">
        <v>0</v>
      </c>
      <c r="X183" s="432">
        <v>41</v>
      </c>
      <c r="Y183" s="434">
        <v>0</v>
      </c>
      <c r="Z183" s="432">
        <v>2</v>
      </c>
      <c r="AA183" s="436">
        <v>0</v>
      </c>
      <c r="AB183" s="436">
        <v>0</v>
      </c>
      <c r="AC183" s="479">
        <v>0</v>
      </c>
      <c r="AD183" s="438">
        <v>2</v>
      </c>
      <c r="AE183" s="432">
        <v>0</v>
      </c>
      <c r="AF183" s="434">
        <v>0</v>
      </c>
      <c r="AG183" s="432">
        <v>7</v>
      </c>
      <c r="AH183" s="438">
        <v>7</v>
      </c>
      <c r="AI183" s="428">
        <f t="shared" si="2"/>
        <v>0</v>
      </c>
      <c r="AJ183" s="437">
        <v>0</v>
      </c>
    </row>
    <row r="184" spans="1:46">
      <c r="A184" s="36">
        <v>40299</v>
      </c>
      <c r="B184" s="37">
        <v>0.3298611111111111</v>
      </c>
      <c r="C184" s="38">
        <v>40299</v>
      </c>
      <c r="D184" s="37">
        <v>0.80902777777777779</v>
      </c>
      <c r="E184" s="78">
        <v>11.5</v>
      </c>
      <c r="F184" s="79">
        <v>8.3333333333333329E-2</v>
      </c>
      <c r="G184" s="432">
        <v>0</v>
      </c>
      <c r="H184" s="433">
        <v>0</v>
      </c>
      <c r="I184" s="469">
        <v>0</v>
      </c>
      <c r="J184" s="434">
        <v>0</v>
      </c>
      <c r="K184" s="432">
        <v>0</v>
      </c>
      <c r="L184" s="436">
        <v>0</v>
      </c>
      <c r="M184" s="436">
        <v>0</v>
      </c>
      <c r="N184" s="434">
        <v>0</v>
      </c>
      <c r="O184" s="432">
        <v>0</v>
      </c>
      <c r="P184" s="436">
        <v>0</v>
      </c>
      <c r="Q184" s="436">
        <v>0</v>
      </c>
      <c r="R184" s="436">
        <v>0</v>
      </c>
      <c r="S184" s="436">
        <v>0</v>
      </c>
      <c r="T184" s="479">
        <v>0</v>
      </c>
      <c r="U184" s="434">
        <v>0</v>
      </c>
      <c r="V184" s="435">
        <v>1</v>
      </c>
      <c r="W184" s="435">
        <v>0</v>
      </c>
      <c r="X184" s="432">
        <v>1</v>
      </c>
      <c r="Y184" s="434">
        <v>0</v>
      </c>
      <c r="Z184" s="432">
        <v>0</v>
      </c>
      <c r="AA184" s="436">
        <v>0</v>
      </c>
      <c r="AB184" s="436">
        <v>0</v>
      </c>
      <c r="AC184" s="479">
        <v>0</v>
      </c>
      <c r="AD184" s="434">
        <v>0</v>
      </c>
      <c r="AE184" s="432">
        <v>0</v>
      </c>
      <c r="AF184" s="434">
        <v>0</v>
      </c>
      <c r="AG184" s="432">
        <v>0</v>
      </c>
      <c r="AH184" s="434">
        <v>0</v>
      </c>
      <c r="AI184" s="428">
        <f t="shared" si="2"/>
        <v>0</v>
      </c>
      <c r="AJ184" s="437">
        <v>0</v>
      </c>
    </row>
    <row r="185" spans="1:46">
      <c r="A185" s="36">
        <v>40299</v>
      </c>
      <c r="B185" s="37">
        <v>0.80902777777777779</v>
      </c>
      <c r="C185" s="38">
        <v>40300</v>
      </c>
      <c r="D185" s="37">
        <v>0.375</v>
      </c>
      <c r="E185" s="78">
        <v>13.583333333333334</v>
      </c>
      <c r="F185" s="79">
        <v>0</v>
      </c>
      <c r="G185" s="432">
        <v>0</v>
      </c>
      <c r="H185" s="433">
        <v>0</v>
      </c>
      <c r="I185" s="469">
        <v>0</v>
      </c>
      <c r="J185" s="434">
        <v>0</v>
      </c>
      <c r="K185" s="432">
        <v>2</v>
      </c>
      <c r="L185" s="436">
        <v>0</v>
      </c>
      <c r="M185" s="436">
        <v>0</v>
      </c>
      <c r="N185" s="438">
        <v>2</v>
      </c>
      <c r="O185" s="432">
        <v>7</v>
      </c>
      <c r="P185" s="436">
        <v>0</v>
      </c>
      <c r="Q185" s="436">
        <v>0</v>
      </c>
      <c r="R185" s="436">
        <v>0</v>
      </c>
      <c r="S185" s="436">
        <v>0</v>
      </c>
      <c r="T185" s="479">
        <v>0</v>
      </c>
      <c r="U185" s="438">
        <v>7</v>
      </c>
      <c r="V185" s="435">
        <v>0</v>
      </c>
      <c r="W185" s="435">
        <v>0</v>
      </c>
      <c r="X185" s="432">
        <v>11</v>
      </c>
      <c r="Y185" s="438">
        <v>1</v>
      </c>
      <c r="Z185" s="432">
        <v>5</v>
      </c>
      <c r="AA185" s="436">
        <v>0</v>
      </c>
      <c r="AB185" s="436">
        <v>0</v>
      </c>
      <c r="AC185" s="479">
        <v>0</v>
      </c>
      <c r="AD185" s="438">
        <v>5</v>
      </c>
      <c r="AE185" s="432">
        <v>0</v>
      </c>
      <c r="AF185" s="434">
        <v>0</v>
      </c>
      <c r="AG185" s="432">
        <v>2</v>
      </c>
      <c r="AH185" s="438">
        <v>2</v>
      </c>
      <c r="AI185" s="428">
        <f t="shared" si="2"/>
        <v>0</v>
      </c>
      <c r="AJ185" s="437">
        <v>0</v>
      </c>
    </row>
    <row r="186" spans="1:46">
      <c r="A186" s="36">
        <v>40300</v>
      </c>
      <c r="B186" s="37">
        <v>0.375</v>
      </c>
      <c r="C186" s="38">
        <v>40300</v>
      </c>
      <c r="D186" s="37">
        <v>0.8125</v>
      </c>
      <c r="E186" s="78">
        <v>10.5</v>
      </c>
      <c r="F186" s="79">
        <v>0</v>
      </c>
      <c r="G186" s="432">
        <v>0</v>
      </c>
      <c r="H186" s="433">
        <v>0</v>
      </c>
      <c r="I186" s="469">
        <v>0</v>
      </c>
      <c r="J186" s="434">
        <v>0</v>
      </c>
      <c r="K186" s="432">
        <v>0</v>
      </c>
      <c r="L186" s="436">
        <v>0</v>
      </c>
      <c r="M186" s="436">
        <v>0</v>
      </c>
      <c r="N186" s="434">
        <v>0</v>
      </c>
      <c r="O186" s="432">
        <v>0</v>
      </c>
      <c r="P186" s="436">
        <v>0</v>
      </c>
      <c r="Q186" s="436">
        <v>0</v>
      </c>
      <c r="R186" s="436">
        <v>0</v>
      </c>
      <c r="S186" s="436">
        <v>0</v>
      </c>
      <c r="T186" s="479">
        <v>0</v>
      </c>
      <c r="U186" s="434">
        <v>0</v>
      </c>
      <c r="V186" s="435">
        <v>0</v>
      </c>
      <c r="W186" s="435">
        <v>0</v>
      </c>
      <c r="X186" s="432">
        <v>0</v>
      </c>
      <c r="Y186" s="434">
        <v>0</v>
      </c>
      <c r="Z186" s="432">
        <v>1</v>
      </c>
      <c r="AA186" s="436">
        <v>0</v>
      </c>
      <c r="AB186" s="436">
        <v>0</v>
      </c>
      <c r="AC186" s="479">
        <v>0</v>
      </c>
      <c r="AD186" s="438">
        <v>1</v>
      </c>
      <c r="AE186" s="432">
        <v>0</v>
      </c>
      <c r="AF186" s="434">
        <v>0</v>
      </c>
      <c r="AG186" s="432">
        <v>0</v>
      </c>
      <c r="AH186" s="434">
        <v>0</v>
      </c>
      <c r="AI186" s="428">
        <f t="shared" si="2"/>
        <v>0</v>
      </c>
      <c r="AJ186" s="437">
        <v>0</v>
      </c>
    </row>
    <row r="187" spans="1:46">
      <c r="A187" s="36">
        <v>40300</v>
      </c>
      <c r="B187" s="37">
        <v>0.8125</v>
      </c>
      <c r="C187" s="38">
        <v>40301</v>
      </c>
      <c r="D187" s="37">
        <v>0.22916666666666666</v>
      </c>
      <c r="E187" s="78">
        <v>10</v>
      </c>
      <c r="F187" s="79">
        <v>0</v>
      </c>
      <c r="G187" s="432">
        <v>0</v>
      </c>
      <c r="H187" s="433">
        <v>0</v>
      </c>
      <c r="I187" s="469">
        <v>0</v>
      </c>
      <c r="J187" s="434">
        <v>0</v>
      </c>
      <c r="K187" s="432">
        <v>0</v>
      </c>
      <c r="L187" s="436">
        <v>0</v>
      </c>
      <c r="M187" s="436">
        <v>0</v>
      </c>
      <c r="N187" s="434">
        <v>0</v>
      </c>
      <c r="O187" s="432">
        <v>2</v>
      </c>
      <c r="P187" s="436">
        <v>0</v>
      </c>
      <c r="Q187" s="436">
        <v>0</v>
      </c>
      <c r="R187" s="436">
        <v>0</v>
      </c>
      <c r="S187" s="436">
        <v>0</v>
      </c>
      <c r="T187" s="479">
        <v>0</v>
      </c>
      <c r="U187" s="438">
        <v>2</v>
      </c>
      <c r="V187" s="435">
        <v>35</v>
      </c>
      <c r="W187" s="435">
        <v>0</v>
      </c>
      <c r="X187" s="432">
        <v>45</v>
      </c>
      <c r="Y187" s="434">
        <v>0</v>
      </c>
      <c r="Z187" s="432">
        <v>3</v>
      </c>
      <c r="AA187" s="436">
        <v>0</v>
      </c>
      <c r="AB187" s="436">
        <v>0</v>
      </c>
      <c r="AC187" s="479">
        <v>0</v>
      </c>
      <c r="AD187" s="438">
        <v>3</v>
      </c>
      <c r="AE187" s="432">
        <v>0</v>
      </c>
      <c r="AF187" s="434">
        <v>0</v>
      </c>
      <c r="AG187" s="432">
        <v>3</v>
      </c>
      <c r="AH187" s="438">
        <v>3</v>
      </c>
      <c r="AI187" s="428">
        <f t="shared" si="2"/>
        <v>0</v>
      </c>
      <c r="AJ187" s="437">
        <v>0</v>
      </c>
    </row>
    <row r="188" spans="1:46">
      <c r="A188" s="36">
        <v>40301</v>
      </c>
      <c r="B188" s="37">
        <v>0.22916666666666666</v>
      </c>
      <c r="C188" s="38">
        <v>40301</v>
      </c>
      <c r="D188" s="37">
        <v>0.78472222222222221</v>
      </c>
      <c r="E188" s="78">
        <v>13.333333333333334</v>
      </c>
      <c r="F188" s="79">
        <v>0</v>
      </c>
      <c r="G188" s="432">
        <v>0</v>
      </c>
      <c r="H188" s="433">
        <v>0</v>
      </c>
      <c r="I188" s="469">
        <v>0</v>
      </c>
      <c r="J188" s="434">
        <v>0</v>
      </c>
      <c r="K188" s="432">
        <v>0</v>
      </c>
      <c r="L188" s="436">
        <v>0</v>
      </c>
      <c r="M188" s="436">
        <v>0</v>
      </c>
      <c r="N188" s="434">
        <v>0</v>
      </c>
      <c r="O188" s="432">
        <v>0</v>
      </c>
      <c r="P188" s="436">
        <v>0</v>
      </c>
      <c r="Q188" s="436">
        <v>0</v>
      </c>
      <c r="R188" s="436">
        <v>0</v>
      </c>
      <c r="S188" s="436">
        <v>0</v>
      </c>
      <c r="T188" s="479">
        <v>0</v>
      </c>
      <c r="U188" s="434">
        <v>0</v>
      </c>
      <c r="V188" s="435">
        <v>6</v>
      </c>
      <c r="W188" s="435">
        <v>0</v>
      </c>
      <c r="X188" s="432">
        <v>1</v>
      </c>
      <c r="Y188" s="434">
        <v>0</v>
      </c>
      <c r="Z188" s="432">
        <v>0</v>
      </c>
      <c r="AA188" s="436">
        <v>0</v>
      </c>
      <c r="AB188" s="436">
        <v>0</v>
      </c>
      <c r="AC188" s="479">
        <v>0</v>
      </c>
      <c r="AD188" s="434">
        <v>0</v>
      </c>
      <c r="AE188" s="432">
        <v>0</v>
      </c>
      <c r="AF188" s="434">
        <v>0</v>
      </c>
      <c r="AG188" s="432">
        <v>0</v>
      </c>
      <c r="AH188" s="434">
        <v>0</v>
      </c>
      <c r="AI188" s="428">
        <f t="shared" si="2"/>
        <v>0</v>
      </c>
      <c r="AJ188" s="437">
        <v>0</v>
      </c>
    </row>
    <row r="189" spans="1:46">
      <c r="A189" s="36">
        <v>40301</v>
      </c>
      <c r="B189" s="37">
        <v>0.79166666666666663</v>
      </c>
      <c r="C189" s="38">
        <v>40302</v>
      </c>
      <c r="D189" s="37">
        <v>0.27430555555555552</v>
      </c>
      <c r="E189" s="78">
        <v>11.583333333333334</v>
      </c>
      <c r="F189" s="79">
        <v>0.16666666666666666</v>
      </c>
      <c r="G189" s="432">
        <v>0</v>
      </c>
      <c r="H189" s="433">
        <v>0</v>
      </c>
      <c r="I189" s="469">
        <v>0</v>
      </c>
      <c r="J189" s="434">
        <v>0</v>
      </c>
      <c r="K189" s="432">
        <v>1</v>
      </c>
      <c r="L189" s="436">
        <v>0</v>
      </c>
      <c r="M189" s="436">
        <v>0</v>
      </c>
      <c r="N189" s="438">
        <v>1</v>
      </c>
      <c r="O189" s="432">
        <v>4</v>
      </c>
      <c r="P189" s="436">
        <v>0</v>
      </c>
      <c r="Q189" s="436">
        <v>0</v>
      </c>
      <c r="R189" s="436">
        <v>0</v>
      </c>
      <c r="S189" s="436">
        <v>0</v>
      </c>
      <c r="T189" s="479">
        <v>0</v>
      </c>
      <c r="U189" s="438">
        <v>4</v>
      </c>
      <c r="V189" s="435">
        <v>24</v>
      </c>
      <c r="W189" s="435">
        <v>0</v>
      </c>
      <c r="X189" s="432">
        <v>17</v>
      </c>
      <c r="Y189" s="434">
        <v>0</v>
      </c>
      <c r="Z189" s="432">
        <v>8</v>
      </c>
      <c r="AA189" s="436">
        <v>0</v>
      </c>
      <c r="AB189" s="436">
        <v>0</v>
      </c>
      <c r="AC189" s="479">
        <v>0</v>
      </c>
      <c r="AD189" s="438">
        <v>8</v>
      </c>
      <c r="AE189" s="432">
        <v>0</v>
      </c>
      <c r="AF189" s="434">
        <v>0</v>
      </c>
      <c r="AG189" s="432">
        <v>0</v>
      </c>
      <c r="AH189" s="434">
        <v>0</v>
      </c>
      <c r="AI189" s="428">
        <f t="shared" si="2"/>
        <v>0</v>
      </c>
      <c r="AJ189" s="437">
        <v>0</v>
      </c>
    </row>
    <row r="190" spans="1:46">
      <c r="A190" s="36">
        <v>40302</v>
      </c>
      <c r="B190" s="37">
        <v>0.27777777777777779</v>
      </c>
      <c r="C190" s="38">
        <v>40302</v>
      </c>
      <c r="D190" s="37">
        <v>0.83333333333333337</v>
      </c>
      <c r="E190" s="78">
        <v>13.333333333333334</v>
      </c>
      <c r="F190" s="79">
        <v>8.3333333333333329E-2</v>
      </c>
      <c r="G190" s="432">
        <v>0</v>
      </c>
      <c r="H190" s="433">
        <v>0</v>
      </c>
      <c r="I190" s="469">
        <v>0</v>
      </c>
      <c r="J190" s="434">
        <v>0</v>
      </c>
      <c r="K190" s="432">
        <v>0</v>
      </c>
      <c r="L190" s="436">
        <v>0</v>
      </c>
      <c r="M190" s="436">
        <v>0</v>
      </c>
      <c r="N190" s="434">
        <v>0</v>
      </c>
      <c r="O190" s="432">
        <v>0</v>
      </c>
      <c r="P190" s="436">
        <v>0</v>
      </c>
      <c r="Q190" s="436">
        <v>0</v>
      </c>
      <c r="R190" s="436">
        <v>0</v>
      </c>
      <c r="S190" s="436">
        <v>0</v>
      </c>
      <c r="T190" s="479">
        <v>0</v>
      </c>
      <c r="U190" s="434">
        <v>0</v>
      </c>
      <c r="V190" s="435">
        <v>0</v>
      </c>
      <c r="W190" s="435">
        <v>0</v>
      </c>
      <c r="X190" s="432">
        <v>0</v>
      </c>
      <c r="Y190" s="434">
        <v>0</v>
      </c>
      <c r="Z190" s="432">
        <v>0</v>
      </c>
      <c r="AA190" s="436">
        <v>0</v>
      </c>
      <c r="AB190" s="436">
        <v>0</v>
      </c>
      <c r="AC190" s="479">
        <v>0</v>
      </c>
      <c r="AD190" s="434">
        <v>0</v>
      </c>
      <c r="AE190" s="432">
        <v>0</v>
      </c>
      <c r="AF190" s="434">
        <v>0</v>
      </c>
      <c r="AG190" s="432">
        <v>0</v>
      </c>
      <c r="AH190" s="434">
        <v>0</v>
      </c>
      <c r="AI190" s="428">
        <f t="shared" si="2"/>
        <v>0</v>
      </c>
      <c r="AJ190" s="437">
        <v>0</v>
      </c>
    </row>
    <row r="191" spans="1:46">
      <c r="A191" s="36">
        <v>40302</v>
      </c>
      <c r="B191" s="37">
        <v>0.83333333333333337</v>
      </c>
      <c r="C191" s="38">
        <v>40303</v>
      </c>
      <c r="D191" s="37">
        <v>0.3298611111111111</v>
      </c>
      <c r="E191" s="78">
        <v>11.916666666666666</v>
      </c>
      <c r="F191" s="79">
        <v>0</v>
      </c>
      <c r="G191" s="432">
        <v>1</v>
      </c>
      <c r="H191" s="433">
        <v>0</v>
      </c>
      <c r="I191" s="469">
        <v>0</v>
      </c>
      <c r="J191" s="438">
        <v>1</v>
      </c>
      <c r="K191" s="432">
        <v>6</v>
      </c>
      <c r="L191" s="436">
        <v>0</v>
      </c>
      <c r="M191" s="436">
        <v>0</v>
      </c>
      <c r="N191" s="438">
        <v>6</v>
      </c>
      <c r="O191" s="432">
        <v>6</v>
      </c>
      <c r="P191" s="436">
        <v>0</v>
      </c>
      <c r="Q191" s="436">
        <v>0</v>
      </c>
      <c r="R191" s="436">
        <v>0</v>
      </c>
      <c r="S191" s="436">
        <v>0</v>
      </c>
      <c r="T191" s="479">
        <v>0</v>
      </c>
      <c r="U191" s="438">
        <v>6</v>
      </c>
      <c r="V191" s="435">
        <v>18</v>
      </c>
      <c r="W191" s="435">
        <v>0</v>
      </c>
      <c r="X191" s="432">
        <v>3</v>
      </c>
      <c r="Y191" s="434">
        <v>0</v>
      </c>
      <c r="Z191" s="432">
        <v>0</v>
      </c>
      <c r="AA191" s="436">
        <v>0</v>
      </c>
      <c r="AB191" s="436">
        <v>0</v>
      </c>
      <c r="AC191" s="479">
        <v>0</v>
      </c>
      <c r="AD191" s="434">
        <v>0</v>
      </c>
      <c r="AE191" s="432">
        <v>0</v>
      </c>
      <c r="AF191" s="434">
        <v>0</v>
      </c>
      <c r="AG191" s="432">
        <v>4</v>
      </c>
      <c r="AH191" s="438">
        <v>4</v>
      </c>
      <c r="AI191" s="428">
        <f t="shared" si="2"/>
        <v>0</v>
      </c>
      <c r="AJ191" s="437">
        <v>0</v>
      </c>
      <c r="AM191" s="1">
        <v>1</v>
      </c>
    </row>
    <row r="192" spans="1:46">
      <c r="A192" s="36">
        <v>40303</v>
      </c>
      <c r="B192" s="37">
        <v>0.33333333333333331</v>
      </c>
      <c r="C192" s="38">
        <v>40303</v>
      </c>
      <c r="D192" s="37">
        <v>0.82986111111111116</v>
      </c>
      <c r="E192" s="78">
        <v>11.916666666666666</v>
      </c>
      <c r="F192" s="79">
        <v>8.3333333333333329E-2</v>
      </c>
      <c r="G192" s="432">
        <v>0</v>
      </c>
      <c r="H192" s="433">
        <v>0</v>
      </c>
      <c r="I192" s="469">
        <v>0</v>
      </c>
      <c r="J192" s="434">
        <v>0</v>
      </c>
      <c r="K192" s="432">
        <v>0</v>
      </c>
      <c r="L192" s="436">
        <v>0</v>
      </c>
      <c r="M192" s="436">
        <v>0</v>
      </c>
      <c r="N192" s="434">
        <v>0</v>
      </c>
      <c r="O192" s="432">
        <v>0</v>
      </c>
      <c r="P192" s="436">
        <v>0</v>
      </c>
      <c r="Q192" s="436">
        <v>0</v>
      </c>
      <c r="R192" s="436">
        <v>0</v>
      </c>
      <c r="S192" s="436">
        <v>0</v>
      </c>
      <c r="T192" s="479">
        <v>0</v>
      </c>
      <c r="U192" s="434">
        <v>0</v>
      </c>
      <c r="V192" s="435">
        <v>0</v>
      </c>
      <c r="W192" s="435">
        <v>0</v>
      </c>
      <c r="X192" s="432">
        <v>0</v>
      </c>
      <c r="Y192" s="434">
        <v>0</v>
      </c>
      <c r="Z192" s="432">
        <v>0</v>
      </c>
      <c r="AA192" s="436">
        <v>0</v>
      </c>
      <c r="AB192" s="436">
        <v>0</v>
      </c>
      <c r="AC192" s="479">
        <v>0</v>
      </c>
      <c r="AD192" s="434">
        <v>0</v>
      </c>
      <c r="AE192" s="432">
        <v>0</v>
      </c>
      <c r="AF192" s="434">
        <v>0</v>
      </c>
      <c r="AG192" s="432">
        <v>0</v>
      </c>
      <c r="AH192" s="434">
        <v>0</v>
      </c>
      <c r="AI192" s="428">
        <f t="shared" si="2"/>
        <v>0</v>
      </c>
      <c r="AJ192" s="437">
        <v>0</v>
      </c>
    </row>
    <row r="193" spans="1:46">
      <c r="A193" s="36">
        <v>40303</v>
      </c>
      <c r="B193" s="37">
        <v>0.82986111111111116</v>
      </c>
      <c r="C193" s="38">
        <v>40304</v>
      </c>
      <c r="D193" s="37">
        <v>0.35416666666666669</v>
      </c>
      <c r="E193" s="78">
        <v>12.583333333333334</v>
      </c>
      <c r="F193" s="79">
        <v>0</v>
      </c>
      <c r="G193" s="432">
        <v>0</v>
      </c>
      <c r="H193" s="433">
        <v>0</v>
      </c>
      <c r="I193" s="469">
        <v>0</v>
      </c>
      <c r="J193" s="434">
        <v>0</v>
      </c>
      <c r="K193" s="432">
        <v>1</v>
      </c>
      <c r="L193" s="436">
        <v>0</v>
      </c>
      <c r="M193" s="436">
        <v>0</v>
      </c>
      <c r="N193" s="438">
        <v>1</v>
      </c>
      <c r="O193" s="432">
        <v>8</v>
      </c>
      <c r="P193" s="436">
        <v>0</v>
      </c>
      <c r="Q193" s="436">
        <v>0</v>
      </c>
      <c r="R193" s="436">
        <v>0</v>
      </c>
      <c r="S193" s="436">
        <v>0</v>
      </c>
      <c r="T193" s="479">
        <v>0</v>
      </c>
      <c r="U193" s="438">
        <v>8</v>
      </c>
      <c r="V193" s="435">
        <v>39</v>
      </c>
      <c r="W193" s="435">
        <v>0</v>
      </c>
      <c r="X193" s="432">
        <v>1560</v>
      </c>
      <c r="Y193" s="438">
        <v>1530</v>
      </c>
      <c r="Z193" s="432">
        <v>2</v>
      </c>
      <c r="AA193" s="436">
        <v>0</v>
      </c>
      <c r="AB193" s="436">
        <v>0</v>
      </c>
      <c r="AC193" s="479">
        <v>0</v>
      </c>
      <c r="AD193" s="438">
        <v>2</v>
      </c>
      <c r="AE193" s="432">
        <v>0</v>
      </c>
      <c r="AF193" s="434">
        <v>0</v>
      </c>
      <c r="AG193" s="432">
        <v>10</v>
      </c>
      <c r="AH193" s="438">
        <v>10</v>
      </c>
      <c r="AI193" s="428">
        <f t="shared" si="2"/>
        <v>0</v>
      </c>
      <c r="AJ193" s="437">
        <v>0</v>
      </c>
    </row>
    <row r="194" spans="1:46">
      <c r="A194" s="36">
        <v>40304</v>
      </c>
      <c r="B194" s="37">
        <v>0.3576388888888889</v>
      </c>
      <c r="C194" s="38">
        <v>40304</v>
      </c>
      <c r="D194" s="37">
        <v>0.80555555555555547</v>
      </c>
      <c r="E194" s="78">
        <v>10.75</v>
      </c>
      <c r="F194" s="79">
        <v>8.3333333333333329E-2</v>
      </c>
      <c r="G194" s="432">
        <v>0</v>
      </c>
      <c r="H194" s="433">
        <v>0</v>
      </c>
      <c r="I194" s="469">
        <v>0</v>
      </c>
      <c r="J194" s="434">
        <v>0</v>
      </c>
      <c r="K194" s="432">
        <v>0</v>
      </c>
      <c r="L194" s="436">
        <v>0</v>
      </c>
      <c r="M194" s="436">
        <v>0</v>
      </c>
      <c r="N194" s="434">
        <v>0</v>
      </c>
      <c r="O194" s="432">
        <v>0</v>
      </c>
      <c r="P194" s="436">
        <v>0</v>
      </c>
      <c r="Q194" s="436">
        <v>0</v>
      </c>
      <c r="R194" s="436">
        <v>0</v>
      </c>
      <c r="S194" s="436">
        <v>0</v>
      </c>
      <c r="T194" s="479">
        <v>0</v>
      </c>
      <c r="U194" s="434">
        <v>0</v>
      </c>
      <c r="V194" s="435">
        <v>0</v>
      </c>
      <c r="W194" s="435">
        <v>0</v>
      </c>
      <c r="X194" s="432">
        <v>3</v>
      </c>
      <c r="Y194" s="438">
        <v>3</v>
      </c>
      <c r="Z194" s="432">
        <v>0</v>
      </c>
      <c r="AA194" s="436">
        <v>0</v>
      </c>
      <c r="AB194" s="436">
        <v>0</v>
      </c>
      <c r="AC194" s="479">
        <v>0</v>
      </c>
      <c r="AD194" s="434">
        <v>0</v>
      </c>
      <c r="AE194" s="432">
        <v>0</v>
      </c>
      <c r="AF194" s="434">
        <v>0</v>
      </c>
      <c r="AG194" s="432">
        <v>0</v>
      </c>
      <c r="AH194" s="434">
        <v>0</v>
      </c>
      <c r="AI194" s="428">
        <f t="shared" si="2"/>
        <v>0</v>
      </c>
      <c r="AJ194" s="437">
        <v>0</v>
      </c>
    </row>
    <row r="195" spans="1:46">
      <c r="A195" s="36">
        <v>40304</v>
      </c>
      <c r="B195" s="37">
        <v>0.80555555555555547</v>
      </c>
      <c r="C195" s="38">
        <v>40305</v>
      </c>
      <c r="D195" s="37">
        <v>0.30902777777777779</v>
      </c>
      <c r="E195" s="78">
        <v>12.083333333333334</v>
      </c>
      <c r="F195" s="79">
        <v>0</v>
      </c>
      <c r="G195" s="432">
        <v>2</v>
      </c>
      <c r="H195" s="433">
        <v>0</v>
      </c>
      <c r="I195" s="469">
        <v>0</v>
      </c>
      <c r="J195" s="438">
        <v>2</v>
      </c>
      <c r="K195" s="432">
        <v>1</v>
      </c>
      <c r="L195" s="436">
        <v>0</v>
      </c>
      <c r="M195" s="436">
        <v>0</v>
      </c>
      <c r="N195" s="438">
        <v>1</v>
      </c>
      <c r="O195" s="432">
        <v>10</v>
      </c>
      <c r="P195" s="436">
        <v>0</v>
      </c>
      <c r="Q195" s="436">
        <v>0</v>
      </c>
      <c r="R195" s="436">
        <v>0</v>
      </c>
      <c r="S195" s="436">
        <v>0</v>
      </c>
      <c r="T195" s="479">
        <v>0</v>
      </c>
      <c r="U195" s="438">
        <v>10</v>
      </c>
      <c r="V195" s="435">
        <v>43</v>
      </c>
      <c r="W195" s="435">
        <v>0</v>
      </c>
      <c r="X195" s="432">
        <v>184</v>
      </c>
      <c r="Y195" s="438">
        <v>169</v>
      </c>
      <c r="Z195" s="432">
        <v>6</v>
      </c>
      <c r="AA195" s="436">
        <v>0</v>
      </c>
      <c r="AB195" s="436">
        <v>0</v>
      </c>
      <c r="AC195" s="479">
        <v>1</v>
      </c>
      <c r="AD195" s="438">
        <v>5</v>
      </c>
      <c r="AE195" s="432">
        <v>1</v>
      </c>
      <c r="AF195" s="434">
        <v>0</v>
      </c>
      <c r="AG195" s="432">
        <v>17</v>
      </c>
      <c r="AH195" s="438">
        <v>17</v>
      </c>
      <c r="AI195" s="428">
        <f t="shared" si="2"/>
        <v>0</v>
      </c>
      <c r="AJ195" s="437">
        <v>0</v>
      </c>
    </row>
    <row r="196" spans="1:46">
      <c r="A196" s="36">
        <v>40305</v>
      </c>
      <c r="B196" s="37">
        <v>0.30902777777777779</v>
      </c>
      <c r="C196" s="38">
        <v>40305</v>
      </c>
      <c r="D196" s="37">
        <v>0.60416666666666663</v>
      </c>
      <c r="E196" s="78">
        <v>7.083333333333333</v>
      </c>
      <c r="F196" s="79">
        <v>0</v>
      </c>
      <c r="G196" s="432">
        <v>0</v>
      </c>
      <c r="H196" s="433">
        <v>0</v>
      </c>
      <c r="I196" s="469">
        <v>0</v>
      </c>
      <c r="J196" s="434">
        <v>0</v>
      </c>
      <c r="K196" s="432">
        <v>0</v>
      </c>
      <c r="L196" s="436">
        <v>0</v>
      </c>
      <c r="M196" s="436">
        <v>0</v>
      </c>
      <c r="N196" s="434">
        <v>0</v>
      </c>
      <c r="O196" s="432">
        <v>0</v>
      </c>
      <c r="P196" s="436">
        <v>0</v>
      </c>
      <c r="Q196" s="436">
        <v>0</v>
      </c>
      <c r="R196" s="436">
        <v>0</v>
      </c>
      <c r="S196" s="436">
        <v>0</v>
      </c>
      <c r="T196" s="479">
        <v>0</v>
      </c>
      <c r="U196" s="434">
        <v>0</v>
      </c>
      <c r="V196" s="435">
        <v>1</v>
      </c>
      <c r="W196" s="435">
        <v>0</v>
      </c>
      <c r="X196" s="432">
        <v>0</v>
      </c>
      <c r="Y196" s="434">
        <v>0</v>
      </c>
      <c r="Z196" s="432">
        <v>0</v>
      </c>
      <c r="AA196" s="436">
        <v>0</v>
      </c>
      <c r="AB196" s="436">
        <v>0</v>
      </c>
      <c r="AC196" s="479">
        <v>0</v>
      </c>
      <c r="AD196" s="434">
        <v>0</v>
      </c>
      <c r="AE196" s="432">
        <v>0</v>
      </c>
      <c r="AF196" s="434">
        <v>0</v>
      </c>
      <c r="AG196" s="432">
        <v>0</v>
      </c>
      <c r="AH196" s="434">
        <v>0</v>
      </c>
      <c r="AI196" s="428">
        <f t="shared" si="2"/>
        <v>0</v>
      </c>
      <c r="AJ196" s="437">
        <v>0</v>
      </c>
    </row>
    <row r="197" spans="1:46">
      <c r="A197" s="36">
        <v>40305</v>
      </c>
      <c r="B197" s="37">
        <v>0.60416666666666663</v>
      </c>
      <c r="C197" s="38">
        <v>40306</v>
      </c>
      <c r="D197" s="37">
        <v>0.34722222222222227</v>
      </c>
      <c r="E197" s="78">
        <v>17.833333333333332</v>
      </c>
      <c r="F197" s="79">
        <v>0</v>
      </c>
      <c r="G197" s="432">
        <v>0</v>
      </c>
      <c r="H197" s="433">
        <v>0</v>
      </c>
      <c r="I197" s="469">
        <v>0</v>
      </c>
      <c r="J197" s="434">
        <v>0</v>
      </c>
      <c r="K197" s="432">
        <v>1</v>
      </c>
      <c r="L197" s="436">
        <v>0</v>
      </c>
      <c r="M197" s="436">
        <v>0</v>
      </c>
      <c r="N197" s="438">
        <v>1</v>
      </c>
      <c r="O197" s="432">
        <v>10</v>
      </c>
      <c r="P197" s="436">
        <v>0</v>
      </c>
      <c r="Q197" s="436">
        <v>0</v>
      </c>
      <c r="R197" s="436">
        <v>0</v>
      </c>
      <c r="S197" s="436">
        <v>0</v>
      </c>
      <c r="T197" s="479">
        <v>0</v>
      </c>
      <c r="U197" s="438">
        <v>10</v>
      </c>
      <c r="V197" s="435">
        <v>22</v>
      </c>
      <c r="W197" s="435">
        <v>0</v>
      </c>
      <c r="X197" s="432">
        <v>29</v>
      </c>
      <c r="Y197" s="438">
        <v>20</v>
      </c>
      <c r="Z197" s="432">
        <v>11</v>
      </c>
      <c r="AA197" s="436">
        <v>0</v>
      </c>
      <c r="AB197" s="436">
        <v>0</v>
      </c>
      <c r="AC197" s="479">
        <v>0</v>
      </c>
      <c r="AD197" s="438">
        <v>11</v>
      </c>
      <c r="AE197" s="432">
        <v>0</v>
      </c>
      <c r="AF197" s="434">
        <v>0</v>
      </c>
      <c r="AG197" s="432">
        <v>3</v>
      </c>
      <c r="AH197" s="438">
        <v>3</v>
      </c>
      <c r="AI197" s="428">
        <f t="shared" si="2"/>
        <v>0</v>
      </c>
      <c r="AJ197" s="437">
        <v>0</v>
      </c>
    </row>
    <row r="198" spans="1:46">
      <c r="A198" s="36">
        <v>40306</v>
      </c>
      <c r="B198" s="37">
        <v>0.35416666666666669</v>
      </c>
      <c r="C198" s="38">
        <v>40307</v>
      </c>
      <c r="D198" s="37">
        <v>0.33680555555555558</v>
      </c>
      <c r="E198" s="78">
        <v>23.583333333333332</v>
      </c>
      <c r="F198" s="79">
        <v>0.16666666666666666</v>
      </c>
      <c r="G198" s="432">
        <v>0</v>
      </c>
      <c r="H198" s="433">
        <v>0</v>
      </c>
      <c r="I198" s="469">
        <v>0</v>
      </c>
      <c r="J198" s="434">
        <v>0</v>
      </c>
      <c r="K198" s="432">
        <v>0</v>
      </c>
      <c r="L198" s="436">
        <v>0</v>
      </c>
      <c r="M198" s="436">
        <v>0</v>
      </c>
      <c r="N198" s="434">
        <v>0</v>
      </c>
      <c r="O198" s="432">
        <v>7</v>
      </c>
      <c r="P198" s="436">
        <v>0</v>
      </c>
      <c r="Q198" s="436">
        <v>0</v>
      </c>
      <c r="R198" s="436">
        <v>0</v>
      </c>
      <c r="S198" s="436">
        <v>0</v>
      </c>
      <c r="T198" s="479">
        <v>0</v>
      </c>
      <c r="U198" s="438">
        <v>7</v>
      </c>
      <c r="V198" s="435">
        <v>16</v>
      </c>
      <c r="W198" s="435">
        <v>0</v>
      </c>
      <c r="X198" s="432">
        <v>3</v>
      </c>
      <c r="Y198" s="438">
        <v>1</v>
      </c>
      <c r="Z198" s="432">
        <v>19</v>
      </c>
      <c r="AA198" s="436">
        <v>0</v>
      </c>
      <c r="AB198" s="436">
        <v>0</v>
      </c>
      <c r="AC198" s="482">
        <v>1</v>
      </c>
      <c r="AD198" s="438">
        <v>18</v>
      </c>
      <c r="AE198" s="432">
        <v>1</v>
      </c>
      <c r="AF198" s="434">
        <v>0</v>
      </c>
      <c r="AG198" s="432">
        <v>6</v>
      </c>
      <c r="AH198" s="438">
        <v>6</v>
      </c>
      <c r="AI198" s="428">
        <f t="shared" ref="AI198:AI261" si="3">AG198-AH198</f>
        <v>0</v>
      </c>
      <c r="AJ198" s="437">
        <v>0</v>
      </c>
    </row>
    <row r="199" spans="1:46">
      <c r="A199" s="36">
        <v>40307</v>
      </c>
      <c r="B199" s="37">
        <v>0.33680555555555558</v>
      </c>
      <c r="C199" s="38">
        <v>40307</v>
      </c>
      <c r="D199" s="37">
        <v>0.875</v>
      </c>
      <c r="E199" s="78">
        <v>12.916666666666666</v>
      </c>
      <c r="F199" s="79">
        <v>0</v>
      </c>
      <c r="G199" s="432">
        <v>0</v>
      </c>
      <c r="H199" s="433">
        <v>0</v>
      </c>
      <c r="I199" s="469">
        <v>0</v>
      </c>
      <c r="J199" s="434">
        <v>0</v>
      </c>
      <c r="K199" s="432">
        <v>0</v>
      </c>
      <c r="L199" s="436">
        <v>0</v>
      </c>
      <c r="M199" s="436">
        <v>0</v>
      </c>
      <c r="N199" s="434">
        <v>0</v>
      </c>
      <c r="O199" s="432">
        <v>0</v>
      </c>
      <c r="P199" s="436">
        <v>0</v>
      </c>
      <c r="Q199" s="436">
        <v>0</v>
      </c>
      <c r="R199" s="436">
        <v>0</v>
      </c>
      <c r="S199" s="436">
        <v>0</v>
      </c>
      <c r="T199" s="479">
        <v>0</v>
      </c>
      <c r="U199" s="434">
        <v>0</v>
      </c>
      <c r="V199" s="435">
        <v>0</v>
      </c>
      <c r="W199" s="435">
        <v>0</v>
      </c>
      <c r="X199" s="432">
        <v>0</v>
      </c>
      <c r="Y199" s="434">
        <v>0</v>
      </c>
      <c r="Z199" s="432">
        <v>0</v>
      </c>
      <c r="AA199" s="436">
        <v>0</v>
      </c>
      <c r="AB199" s="436">
        <v>0</v>
      </c>
      <c r="AC199" s="479">
        <v>0</v>
      </c>
      <c r="AD199" s="434">
        <v>0</v>
      </c>
      <c r="AE199" s="432">
        <v>0</v>
      </c>
      <c r="AF199" s="434">
        <v>0</v>
      </c>
      <c r="AG199" s="432">
        <v>0</v>
      </c>
      <c r="AH199" s="434">
        <v>0</v>
      </c>
      <c r="AI199" s="428">
        <f t="shared" si="3"/>
        <v>0</v>
      </c>
      <c r="AJ199" s="437">
        <v>0</v>
      </c>
    </row>
    <row r="200" spans="1:46">
      <c r="A200" s="36">
        <v>40307</v>
      </c>
      <c r="B200" s="37">
        <v>0.875</v>
      </c>
      <c r="C200" s="38">
        <v>40308</v>
      </c>
      <c r="D200" s="37">
        <v>0.31597222222222221</v>
      </c>
      <c r="E200" s="78">
        <v>10.583333333333334</v>
      </c>
      <c r="F200" s="79">
        <v>0</v>
      </c>
      <c r="G200" s="432">
        <v>1</v>
      </c>
      <c r="H200" s="433">
        <v>0</v>
      </c>
      <c r="I200" s="469">
        <v>0</v>
      </c>
      <c r="J200" s="438">
        <v>1</v>
      </c>
      <c r="K200" s="432">
        <v>0</v>
      </c>
      <c r="L200" s="436">
        <v>0</v>
      </c>
      <c r="M200" s="436">
        <v>0</v>
      </c>
      <c r="N200" s="434">
        <v>0</v>
      </c>
      <c r="O200" s="432">
        <v>4</v>
      </c>
      <c r="P200" s="436">
        <v>0</v>
      </c>
      <c r="Q200" s="436">
        <v>0</v>
      </c>
      <c r="R200" s="436">
        <v>0</v>
      </c>
      <c r="S200" s="436">
        <v>0</v>
      </c>
      <c r="T200" s="482">
        <v>1</v>
      </c>
      <c r="U200" s="438">
        <v>3</v>
      </c>
      <c r="V200" s="435">
        <v>0</v>
      </c>
      <c r="W200" s="435">
        <v>0</v>
      </c>
      <c r="X200" s="432">
        <v>0</v>
      </c>
      <c r="Y200" s="434">
        <v>0</v>
      </c>
      <c r="Z200" s="432">
        <v>23</v>
      </c>
      <c r="AA200" s="436">
        <v>0</v>
      </c>
      <c r="AB200" s="436">
        <v>0</v>
      </c>
      <c r="AC200" s="479">
        <v>0</v>
      </c>
      <c r="AD200" s="438">
        <v>23</v>
      </c>
      <c r="AE200" s="432">
        <v>1</v>
      </c>
      <c r="AF200" s="434">
        <v>0</v>
      </c>
      <c r="AG200" s="432">
        <v>3</v>
      </c>
      <c r="AH200" s="438">
        <v>3</v>
      </c>
      <c r="AI200" s="428">
        <f t="shared" si="3"/>
        <v>0</v>
      </c>
      <c r="AJ200" s="437">
        <v>0</v>
      </c>
      <c r="AT200" s="1">
        <v>1</v>
      </c>
    </row>
    <row r="201" spans="1:46">
      <c r="A201" s="36">
        <v>40308</v>
      </c>
      <c r="B201" s="37">
        <v>0.31597222222222221</v>
      </c>
      <c r="C201" s="38">
        <v>40308</v>
      </c>
      <c r="D201" s="37">
        <v>0.79861111111111116</v>
      </c>
      <c r="E201" s="78">
        <v>11.583333333333334</v>
      </c>
      <c r="F201" s="79">
        <v>0</v>
      </c>
      <c r="G201" s="432">
        <v>0</v>
      </c>
      <c r="H201" s="433">
        <v>0</v>
      </c>
      <c r="I201" s="469">
        <v>0</v>
      </c>
      <c r="J201" s="434">
        <v>0</v>
      </c>
      <c r="K201" s="432">
        <v>0</v>
      </c>
      <c r="L201" s="436">
        <v>0</v>
      </c>
      <c r="M201" s="436">
        <v>0</v>
      </c>
      <c r="N201" s="434">
        <v>0</v>
      </c>
      <c r="O201" s="432">
        <v>0</v>
      </c>
      <c r="P201" s="436">
        <v>0</v>
      </c>
      <c r="Q201" s="436">
        <v>0</v>
      </c>
      <c r="R201" s="436">
        <v>0</v>
      </c>
      <c r="S201" s="436">
        <v>0</v>
      </c>
      <c r="T201" s="479">
        <v>0</v>
      </c>
      <c r="U201" s="434">
        <v>0</v>
      </c>
      <c r="V201" s="435">
        <v>0</v>
      </c>
      <c r="W201" s="435">
        <v>0</v>
      </c>
      <c r="X201" s="432">
        <v>0</v>
      </c>
      <c r="Y201" s="434">
        <v>0</v>
      </c>
      <c r="Z201" s="432">
        <v>0</v>
      </c>
      <c r="AA201" s="436">
        <v>0</v>
      </c>
      <c r="AB201" s="436">
        <v>0</v>
      </c>
      <c r="AC201" s="479">
        <v>0</v>
      </c>
      <c r="AD201" s="434">
        <v>0</v>
      </c>
      <c r="AE201" s="432">
        <v>0</v>
      </c>
      <c r="AF201" s="434">
        <v>0</v>
      </c>
      <c r="AG201" s="432">
        <v>0</v>
      </c>
      <c r="AH201" s="434">
        <v>0</v>
      </c>
      <c r="AI201" s="428">
        <f t="shared" si="3"/>
        <v>0</v>
      </c>
      <c r="AJ201" s="437">
        <v>0</v>
      </c>
    </row>
    <row r="202" spans="1:46">
      <c r="A202" s="36">
        <v>40308</v>
      </c>
      <c r="B202" s="37">
        <v>0.79861111111111116</v>
      </c>
      <c r="C202" s="38">
        <v>40309</v>
      </c>
      <c r="D202" s="37">
        <v>0.30902777777777779</v>
      </c>
      <c r="E202" s="78">
        <v>12.25</v>
      </c>
      <c r="F202" s="79">
        <v>0</v>
      </c>
      <c r="G202" s="432">
        <v>2</v>
      </c>
      <c r="H202" s="433">
        <v>0</v>
      </c>
      <c r="I202" s="469">
        <v>0</v>
      </c>
      <c r="J202" s="438">
        <v>2</v>
      </c>
      <c r="K202" s="432">
        <v>2</v>
      </c>
      <c r="L202" s="436">
        <v>0</v>
      </c>
      <c r="M202" s="436">
        <v>0</v>
      </c>
      <c r="N202" s="438">
        <v>2</v>
      </c>
      <c r="O202" s="432">
        <v>11</v>
      </c>
      <c r="P202" s="436">
        <v>0</v>
      </c>
      <c r="Q202" s="436">
        <v>0</v>
      </c>
      <c r="R202" s="436">
        <v>0</v>
      </c>
      <c r="S202" s="436">
        <v>0</v>
      </c>
      <c r="T202" s="482">
        <v>1</v>
      </c>
      <c r="U202" s="438">
        <v>10</v>
      </c>
      <c r="V202" s="435">
        <v>6</v>
      </c>
      <c r="W202" s="435">
        <v>0</v>
      </c>
      <c r="X202" s="432">
        <v>0</v>
      </c>
      <c r="Y202" s="434">
        <v>0</v>
      </c>
      <c r="Z202" s="432">
        <v>9</v>
      </c>
      <c r="AA202" s="436">
        <v>0</v>
      </c>
      <c r="AB202" s="436">
        <v>0</v>
      </c>
      <c r="AC202" s="482">
        <v>1</v>
      </c>
      <c r="AD202" s="438">
        <v>8</v>
      </c>
      <c r="AE202" s="432">
        <v>4</v>
      </c>
      <c r="AF202" s="434">
        <v>0</v>
      </c>
      <c r="AG202" s="432">
        <v>47</v>
      </c>
      <c r="AH202" s="438">
        <v>47</v>
      </c>
      <c r="AI202" s="428">
        <f t="shared" si="3"/>
        <v>0</v>
      </c>
      <c r="AJ202" s="437">
        <v>0</v>
      </c>
    </row>
    <row r="203" spans="1:46">
      <c r="A203" s="36">
        <v>40309</v>
      </c>
      <c r="B203" s="37">
        <v>0.3125</v>
      </c>
      <c r="C203" s="38">
        <v>40309</v>
      </c>
      <c r="D203" s="37">
        <v>0.84722222222222221</v>
      </c>
      <c r="E203" s="78">
        <v>12.833333333333334</v>
      </c>
      <c r="F203" s="79">
        <v>8.3333333333333329E-2</v>
      </c>
      <c r="G203" s="432">
        <v>0</v>
      </c>
      <c r="H203" s="433">
        <v>0</v>
      </c>
      <c r="I203" s="469">
        <v>0</v>
      </c>
      <c r="J203" s="434">
        <v>0</v>
      </c>
      <c r="K203" s="432">
        <v>0</v>
      </c>
      <c r="L203" s="436">
        <v>0</v>
      </c>
      <c r="M203" s="436">
        <v>0</v>
      </c>
      <c r="N203" s="434">
        <v>0</v>
      </c>
      <c r="O203" s="432">
        <v>0</v>
      </c>
      <c r="P203" s="436">
        <v>0</v>
      </c>
      <c r="Q203" s="436">
        <v>0</v>
      </c>
      <c r="R203" s="436">
        <v>0</v>
      </c>
      <c r="S203" s="436">
        <v>0</v>
      </c>
      <c r="T203" s="479">
        <v>0</v>
      </c>
      <c r="U203" s="434">
        <v>0</v>
      </c>
      <c r="V203" s="435">
        <v>1</v>
      </c>
      <c r="W203" s="435">
        <v>0</v>
      </c>
      <c r="X203" s="432">
        <v>1</v>
      </c>
      <c r="Y203" s="434">
        <v>0</v>
      </c>
      <c r="Z203" s="432">
        <v>0</v>
      </c>
      <c r="AA203" s="436">
        <v>0</v>
      </c>
      <c r="AB203" s="436">
        <v>0</v>
      </c>
      <c r="AC203" s="479">
        <v>0</v>
      </c>
      <c r="AD203" s="434">
        <v>0</v>
      </c>
      <c r="AE203" s="432">
        <v>0</v>
      </c>
      <c r="AF203" s="434">
        <v>0</v>
      </c>
      <c r="AG203" s="432">
        <v>0</v>
      </c>
      <c r="AH203" s="434">
        <v>0</v>
      </c>
      <c r="AI203" s="428">
        <f t="shared" si="3"/>
        <v>0</v>
      </c>
      <c r="AJ203" s="437">
        <v>0</v>
      </c>
    </row>
    <row r="204" spans="1:46">
      <c r="A204" s="36">
        <v>40309</v>
      </c>
      <c r="B204" s="37">
        <v>0.84722222222222221</v>
      </c>
      <c r="C204" s="38">
        <v>40310</v>
      </c>
      <c r="D204" s="37">
        <v>0.31944444444444448</v>
      </c>
      <c r="E204" s="78">
        <v>11.333333333333334</v>
      </c>
      <c r="F204" s="79">
        <v>0</v>
      </c>
      <c r="G204" s="432">
        <v>0</v>
      </c>
      <c r="H204" s="433">
        <v>0</v>
      </c>
      <c r="I204" s="469">
        <v>0</v>
      </c>
      <c r="J204" s="434">
        <v>0</v>
      </c>
      <c r="K204" s="432">
        <v>3</v>
      </c>
      <c r="L204" s="436">
        <v>0</v>
      </c>
      <c r="M204" s="436">
        <v>0</v>
      </c>
      <c r="N204" s="438">
        <v>3</v>
      </c>
      <c r="O204" s="432">
        <v>7</v>
      </c>
      <c r="P204" s="436">
        <v>0</v>
      </c>
      <c r="Q204" s="436">
        <v>0</v>
      </c>
      <c r="R204" s="436">
        <v>0</v>
      </c>
      <c r="S204" s="436">
        <v>0</v>
      </c>
      <c r="T204" s="482">
        <v>1</v>
      </c>
      <c r="U204" s="438">
        <v>6</v>
      </c>
      <c r="V204" s="435">
        <v>6</v>
      </c>
      <c r="W204" s="435">
        <v>0</v>
      </c>
      <c r="X204" s="432">
        <v>0</v>
      </c>
      <c r="Y204" s="434">
        <v>0</v>
      </c>
      <c r="Z204" s="432">
        <v>22</v>
      </c>
      <c r="AA204" s="436">
        <v>0</v>
      </c>
      <c r="AB204" s="436">
        <v>0</v>
      </c>
      <c r="AC204" s="479">
        <v>0</v>
      </c>
      <c r="AD204" s="438">
        <v>22</v>
      </c>
      <c r="AE204" s="432">
        <v>1</v>
      </c>
      <c r="AF204" s="434">
        <v>0</v>
      </c>
      <c r="AG204" s="432">
        <v>19</v>
      </c>
      <c r="AH204" s="438">
        <v>19</v>
      </c>
      <c r="AI204" s="428">
        <f t="shared" si="3"/>
        <v>0</v>
      </c>
      <c r="AJ204" s="435">
        <v>1</v>
      </c>
    </row>
    <row r="205" spans="1:46">
      <c r="A205" s="36">
        <v>40310</v>
      </c>
      <c r="B205" s="37">
        <v>0.32291666666666669</v>
      </c>
      <c r="C205" s="38">
        <v>40310</v>
      </c>
      <c r="D205" s="37">
        <v>0.88541666666666663</v>
      </c>
      <c r="E205" s="78">
        <v>13.5</v>
      </c>
      <c r="F205" s="79">
        <v>8.3333333333333329E-2</v>
      </c>
      <c r="G205" s="432">
        <v>0</v>
      </c>
      <c r="H205" s="433">
        <v>0</v>
      </c>
      <c r="I205" s="469">
        <v>0</v>
      </c>
      <c r="J205" s="434">
        <v>0</v>
      </c>
      <c r="K205" s="432">
        <v>0</v>
      </c>
      <c r="L205" s="436">
        <v>0</v>
      </c>
      <c r="M205" s="436">
        <v>0</v>
      </c>
      <c r="N205" s="434">
        <v>0</v>
      </c>
      <c r="O205" s="432">
        <v>0</v>
      </c>
      <c r="P205" s="436">
        <v>0</v>
      </c>
      <c r="Q205" s="436">
        <v>0</v>
      </c>
      <c r="R205" s="436">
        <v>0</v>
      </c>
      <c r="S205" s="436">
        <v>0</v>
      </c>
      <c r="T205" s="479">
        <v>0</v>
      </c>
      <c r="U205" s="434">
        <v>0</v>
      </c>
      <c r="V205" s="435">
        <v>0</v>
      </c>
      <c r="W205" s="435">
        <v>0</v>
      </c>
      <c r="X205" s="432">
        <v>0</v>
      </c>
      <c r="Y205" s="434">
        <v>0</v>
      </c>
      <c r="Z205" s="432">
        <v>0</v>
      </c>
      <c r="AA205" s="436">
        <v>0</v>
      </c>
      <c r="AB205" s="436">
        <v>0</v>
      </c>
      <c r="AC205" s="479">
        <v>0</v>
      </c>
      <c r="AD205" s="434">
        <v>0</v>
      </c>
      <c r="AE205" s="432">
        <v>0</v>
      </c>
      <c r="AF205" s="434">
        <v>0</v>
      </c>
      <c r="AG205" s="432">
        <v>1</v>
      </c>
      <c r="AH205" s="438">
        <v>1</v>
      </c>
      <c r="AI205" s="428">
        <f t="shared" si="3"/>
        <v>0</v>
      </c>
      <c r="AJ205" s="437">
        <v>0</v>
      </c>
    </row>
    <row r="206" spans="1:46">
      <c r="A206" s="36">
        <v>40310</v>
      </c>
      <c r="B206" s="37">
        <v>0.88541666666666663</v>
      </c>
      <c r="C206" s="38">
        <v>40311</v>
      </c>
      <c r="D206" s="37">
        <v>0.2986111111111111</v>
      </c>
      <c r="E206" s="78">
        <v>9.9166666666666661</v>
      </c>
      <c r="F206" s="79">
        <v>0</v>
      </c>
      <c r="G206" s="432">
        <v>0</v>
      </c>
      <c r="H206" s="433">
        <v>0</v>
      </c>
      <c r="I206" s="469">
        <v>0</v>
      </c>
      <c r="J206" s="434">
        <v>0</v>
      </c>
      <c r="K206" s="432">
        <v>0</v>
      </c>
      <c r="L206" s="436">
        <v>0</v>
      </c>
      <c r="M206" s="436">
        <v>0</v>
      </c>
      <c r="N206" s="434">
        <v>0</v>
      </c>
      <c r="O206" s="432">
        <v>10</v>
      </c>
      <c r="P206" s="436">
        <v>0</v>
      </c>
      <c r="Q206" s="436">
        <v>0</v>
      </c>
      <c r="R206" s="436">
        <v>0</v>
      </c>
      <c r="S206" s="436">
        <v>0</v>
      </c>
      <c r="T206" s="482">
        <v>1</v>
      </c>
      <c r="U206" s="438">
        <v>9</v>
      </c>
      <c r="V206" s="435">
        <v>4</v>
      </c>
      <c r="W206" s="435">
        <v>0</v>
      </c>
      <c r="X206" s="432">
        <v>0</v>
      </c>
      <c r="Y206" s="434">
        <v>0</v>
      </c>
      <c r="Z206" s="432">
        <v>9</v>
      </c>
      <c r="AA206" s="436">
        <v>0</v>
      </c>
      <c r="AB206" s="436">
        <v>0</v>
      </c>
      <c r="AC206" s="482">
        <v>2</v>
      </c>
      <c r="AD206" s="438">
        <v>7</v>
      </c>
      <c r="AE206" s="432">
        <v>2</v>
      </c>
      <c r="AF206" s="434">
        <v>0</v>
      </c>
      <c r="AG206" s="432">
        <v>18</v>
      </c>
      <c r="AH206" s="438">
        <v>18</v>
      </c>
      <c r="AI206" s="428">
        <f t="shared" si="3"/>
        <v>0</v>
      </c>
      <c r="AJ206" s="437">
        <v>0</v>
      </c>
    </row>
    <row r="207" spans="1:46">
      <c r="A207" s="36">
        <v>40311</v>
      </c>
      <c r="B207" s="37">
        <v>0.30208333333333331</v>
      </c>
      <c r="C207" s="38">
        <v>40311</v>
      </c>
      <c r="D207" s="37">
        <v>0.67361111111111116</v>
      </c>
      <c r="E207" s="78">
        <v>8.9166666666666661</v>
      </c>
      <c r="F207" s="79">
        <v>8.3333333333333329E-2</v>
      </c>
      <c r="G207" s="432">
        <v>0</v>
      </c>
      <c r="H207" s="433">
        <v>0</v>
      </c>
      <c r="I207" s="469">
        <v>0</v>
      </c>
      <c r="J207" s="434">
        <v>0</v>
      </c>
      <c r="K207" s="432">
        <v>0</v>
      </c>
      <c r="L207" s="436">
        <v>0</v>
      </c>
      <c r="M207" s="436">
        <v>0</v>
      </c>
      <c r="N207" s="434">
        <v>0</v>
      </c>
      <c r="O207" s="432">
        <v>0</v>
      </c>
      <c r="P207" s="436">
        <v>0</v>
      </c>
      <c r="Q207" s="436">
        <v>0</v>
      </c>
      <c r="R207" s="436">
        <v>0</v>
      </c>
      <c r="S207" s="436">
        <v>0</v>
      </c>
      <c r="T207" s="479">
        <v>0</v>
      </c>
      <c r="U207" s="434">
        <v>0</v>
      </c>
      <c r="V207" s="435">
        <v>1</v>
      </c>
      <c r="W207" s="435">
        <v>0</v>
      </c>
      <c r="X207" s="432">
        <v>0</v>
      </c>
      <c r="Y207" s="434">
        <v>0</v>
      </c>
      <c r="Z207" s="432">
        <v>0</v>
      </c>
      <c r="AA207" s="436">
        <v>0</v>
      </c>
      <c r="AB207" s="436">
        <v>0</v>
      </c>
      <c r="AC207" s="479">
        <v>0</v>
      </c>
      <c r="AD207" s="434">
        <v>0</v>
      </c>
      <c r="AE207" s="432">
        <v>0</v>
      </c>
      <c r="AF207" s="434">
        <v>0</v>
      </c>
      <c r="AG207" s="432">
        <v>0</v>
      </c>
      <c r="AH207" s="434">
        <v>0</v>
      </c>
      <c r="AI207" s="428">
        <f t="shared" si="3"/>
        <v>0</v>
      </c>
      <c r="AJ207" s="437">
        <v>0</v>
      </c>
    </row>
    <row r="208" spans="1:46">
      <c r="A208" s="36">
        <v>40311</v>
      </c>
      <c r="B208" s="37">
        <v>0.67361111111111116</v>
      </c>
      <c r="C208" s="38">
        <v>40312</v>
      </c>
      <c r="D208" s="37">
        <v>0.36805555555555558</v>
      </c>
      <c r="E208" s="78">
        <v>16.666666666666668</v>
      </c>
      <c r="F208" s="79">
        <v>0</v>
      </c>
      <c r="G208" s="432">
        <v>1</v>
      </c>
      <c r="H208" s="433">
        <v>0</v>
      </c>
      <c r="I208" s="469">
        <v>0</v>
      </c>
      <c r="J208" s="438">
        <v>1</v>
      </c>
      <c r="K208" s="432">
        <v>1</v>
      </c>
      <c r="L208" s="436">
        <v>0</v>
      </c>
      <c r="M208" s="436">
        <v>0</v>
      </c>
      <c r="N208" s="438">
        <v>1</v>
      </c>
      <c r="O208" s="432">
        <v>16</v>
      </c>
      <c r="P208" s="436">
        <v>0</v>
      </c>
      <c r="Q208" s="436">
        <v>0</v>
      </c>
      <c r="R208" s="436">
        <v>0</v>
      </c>
      <c r="S208" s="436">
        <v>0</v>
      </c>
      <c r="T208" s="482">
        <v>0</v>
      </c>
      <c r="U208" s="438">
        <v>16</v>
      </c>
      <c r="V208" s="435">
        <v>4</v>
      </c>
      <c r="W208" s="435">
        <v>0</v>
      </c>
      <c r="X208" s="432">
        <v>0</v>
      </c>
      <c r="Y208" s="434">
        <v>0</v>
      </c>
      <c r="Z208" s="432">
        <v>12</v>
      </c>
      <c r="AA208" s="436">
        <v>0</v>
      </c>
      <c r="AB208" s="436">
        <v>0</v>
      </c>
      <c r="AC208" s="482">
        <v>1</v>
      </c>
      <c r="AD208" s="438">
        <v>11</v>
      </c>
      <c r="AE208" s="432">
        <v>2</v>
      </c>
      <c r="AF208" s="434">
        <v>0</v>
      </c>
      <c r="AG208" s="432">
        <v>15</v>
      </c>
      <c r="AH208" s="438">
        <v>15</v>
      </c>
      <c r="AI208" s="428">
        <f t="shared" si="3"/>
        <v>0</v>
      </c>
      <c r="AJ208" s="437">
        <v>0</v>
      </c>
      <c r="AT208" s="1">
        <v>1</v>
      </c>
    </row>
    <row r="209" spans="1:36">
      <c r="A209" s="36">
        <v>40312</v>
      </c>
      <c r="B209" s="37">
        <v>0.36805555555555558</v>
      </c>
      <c r="C209" s="38">
        <v>40312</v>
      </c>
      <c r="D209" s="37">
        <v>0.65625</v>
      </c>
      <c r="E209" s="78">
        <v>6.916666666666667</v>
      </c>
      <c r="F209" s="79">
        <v>0</v>
      </c>
      <c r="G209" s="432">
        <v>0</v>
      </c>
      <c r="H209" s="433">
        <v>0</v>
      </c>
      <c r="I209" s="469">
        <v>0</v>
      </c>
      <c r="J209" s="434">
        <v>0</v>
      </c>
      <c r="K209" s="432">
        <v>0</v>
      </c>
      <c r="L209" s="436">
        <v>0</v>
      </c>
      <c r="M209" s="436">
        <v>0</v>
      </c>
      <c r="N209" s="434">
        <v>0</v>
      </c>
      <c r="O209" s="432">
        <v>0</v>
      </c>
      <c r="P209" s="436">
        <v>0</v>
      </c>
      <c r="Q209" s="436">
        <v>0</v>
      </c>
      <c r="R209" s="436">
        <v>0</v>
      </c>
      <c r="S209" s="436">
        <v>0</v>
      </c>
      <c r="T209" s="479">
        <v>0</v>
      </c>
      <c r="U209" s="434">
        <v>0</v>
      </c>
      <c r="V209" s="435">
        <v>0</v>
      </c>
      <c r="W209" s="435">
        <v>0</v>
      </c>
      <c r="X209" s="432">
        <v>1</v>
      </c>
      <c r="Y209" s="434">
        <v>0</v>
      </c>
      <c r="Z209" s="432">
        <v>0</v>
      </c>
      <c r="AA209" s="436">
        <v>0</v>
      </c>
      <c r="AB209" s="436">
        <v>0</v>
      </c>
      <c r="AC209" s="479">
        <v>0</v>
      </c>
      <c r="AD209" s="434">
        <v>0</v>
      </c>
      <c r="AE209" s="432">
        <v>0</v>
      </c>
      <c r="AF209" s="434">
        <v>0</v>
      </c>
      <c r="AG209" s="432">
        <v>0</v>
      </c>
      <c r="AH209" s="434">
        <v>0</v>
      </c>
      <c r="AI209" s="428">
        <f t="shared" si="3"/>
        <v>0</v>
      </c>
      <c r="AJ209" s="437">
        <v>0</v>
      </c>
    </row>
    <row r="210" spans="1:36">
      <c r="A210" s="36">
        <v>40312</v>
      </c>
      <c r="B210" s="37">
        <v>0.65625</v>
      </c>
      <c r="C210" s="38">
        <v>40313</v>
      </c>
      <c r="D210" s="37">
        <v>0.32291666666666669</v>
      </c>
      <c r="E210" s="78">
        <v>16</v>
      </c>
      <c r="F210" s="79">
        <v>0</v>
      </c>
      <c r="G210" s="432">
        <v>1</v>
      </c>
      <c r="H210" s="433">
        <v>0</v>
      </c>
      <c r="I210" s="469">
        <v>0</v>
      </c>
      <c r="J210" s="438">
        <v>1</v>
      </c>
      <c r="K210" s="432">
        <v>1</v>
      </c>
      <c r="L210" s="436">
        <v>0</v>
      </c>
      <c r="M210" s="436">
        <v>0</v>
      </c>
      <c r="N210" s="438">
        <v>1</v>
      </c>
      <c r="O210" s="432">
        <v>25</v>
      </c>
      <c r="P210" s="436">
        <v>0</v>
      </c>
      <c r="Q210" s="436">
        <v>0</v>
      </c>
      <c r="R210" s="436">
        <v>0</v>
      </c>
      <c r="S210" s="436">
        <v>0</v>
      </c>
      <c r="T210" s="479">
        <v>0</v>
      </c>
      <c r="U210" s="438">
        <v>25</v>
      </c>
      <c r="V210" s="435">
        <v>3</v>
      </c>
      <c r="W210" s="435">
        <v>0</v>
      </c>
      <c r="X210" s="432">
        <v>3</v>
      </c>
      <c r="Y210" s="434">
        <v>0</v>
      </c>
      <c r="Z210" s="432">
        <v>11</v>
      </c>
      <c r="AA210" s="436">
        <v>0</v>
      </c>
      <c r="AB210" s="436">
        <v>0</v>
      </c>
      <c r="AC210" s="482">
        <v>2</v>
      </c>
      <c r="AD210" s="438">
        <v>9</v>
      </c>
      <c r="AE210" s="432">
        <v>0</v>
      </c>
      <c r="AF210" s="434">
        <v>0</v>
      </c>
      <c r="AG210" s="432">
        <v>30</v>
      </c>
      <c r="AH210" s="438">
        <v>30</v>
      </c>
      <c r="AI210" s="428">
        <f t="shared" si="3"/>
        <v>0</v>
      </c>
      <c r="AJ210" s="437">
        <v>0</v>
      </c>
    </row>
    <row r="211" spans="1:36">
      <c r="A211" s="36">
        <v>40313</v>
      </c>
      <c r="B211" s="37">
        <v>0.32291666666666669</v>
      </c>
      <c r="C211" s="38">
        <v>40313</v>
      </c>
      <c r="D211" s="37">
        <v>0.86111111111111116</v>
      </c>
      <c r="E211" s="78">
        <v>12.916666666666666</v>
      </c>
      <c r="F211" s="79">
        <v>0</v>
      </c>
      <c r="G211" s="432">
        <v>0</v>
      </c>
      <c r="H211" s="433">
        <v>0</v>
      </c>
      <c r="I211" s="469">
        <v>0</v>
      </c>
      <c r="J211" s="434">
        <v>0</v>
      </c>
      <c r="K211" s="432">
        <v>0</v>
      </c>
      <c r="L211" s="436">
        <v>0</v>
      </c>
      <c r="M211" s="436">
        <v>0</v>
      </c>
      <c r="N211" s="434">
        <v>0</v>
      </c>
      <c r="O211" s="432">
        <v>0</v>
      </c>
      <c r="P211" s="436">
        <v>0</v>
      </c>
      <c r="Q211" s="436">
        <v>0</v>
      </c>
      <c r="R211" s="436">
        <v>0</v>
      </c>
      <c r="S211" s="436">
        <v>0</v>
      </c>
      <c r="T211" s="479">
        <v>0</v>
      </c>
      <c r="U211" s="434">
        <v>0</v>
      </c>
      <c r="V211" s="435">
        <v>2</v>
      </c>
      <c r="W211" s="435">
        <v>0</v>
      </c>
      <c r="X211" s="432">
        <v>2</v>
      </c>
      <c r="Y211" s="434">
        <v>0</v>
      </c>
      <c r="Z211" s="432">
        <v>0</v>
      </c>
      <c r="AA211" s="436">
        <v>0</v>
      </c>
      <c r="AB211" s="436">
        <v>0</v>
      </c>
      <c r="AC211" s="479">
        <v>0</v>
      </c>
      <c r="AD211" s="434">
        <v>0</v>
      </c>
      <c r="AE211" s="432">
        <v>0</v>
      </c>
      <c r="AF211" s="434">
        <v>0</v>
      </c>
      <c r="AG211" s="432">
        <v>0</v>
      </c>
      <c r="AH211" s="434">
        <v>0</v>
      </c>
      <c r="AI211" s="428">
        <f t="shared" si="3"/>
        <v>0</v>
      </c>
      <c r="AJ211" s="437">
        <v>0</v>
      </c>
    </row>
    <row r="212" spans="1:36">
      <c r="A212" s="36">
        <v>40313</v>
      </c>
      <c r="B212" s="37">
        <v>0.86111111111111116</v>
      </c>
      <c r="C212" s="38">
        <v>40314</v>
      </c>
      <c r="D212" s="37">
        <v>0.31597222222222221</v>
      </c>
      <c r="E212" s="78">
        <v>10.916666666666666</v>
      </c>
      <c r="F212" s="79">
        <v>0</v>
      </c>
      <c r="G212" s="432">
        <v>1</v>
      </c>
      <c r="H212" s="433">
        <v>0</v>
      </c>
      <c r="I212" s="469">
        <v>0</v>
      </c>
      <c r="J212" s="438">
        <v>1</v>
      </c>
      <c r="K212" s="432">
        <v>0</v>
      </c>
      <c r="L212" s="436">
        <v>0</v>
      </c>
      <c r="M212" s="436">
        <v>0</v>
      </c>
      <c r="N212" s="434">
        <v>0</v>
      </c>
      <c r="O212" s="432">
        <v>31</v>
      </c>
      <c r="P212" s="436">
        <v>0</v>
      </c>
      <c r="Q212" s="436">
        <v>0</v>
      </c>
      <c r="R212" s="436">
        <v>0</v>
      </c>
      <c r="S212" s="436">
        <v>0</v>
      </c>
      <c r="T212" s="482">
        <v>1</v>
      </c>
      <c r="U212" s="438">
        <v>30</v>
      </c>
      <c r="V212" s="435">
        <v>0</v>
      </c>
      <c r="W212" s="435">
        <v>0</v>
      </c>
      <c r="X212" s="432">
        <v>0</v>
      </c>
      <c r="Y212" s="434">
        <v>0</v>
      </c>
      <c r="Z212" s="432">
        <v>8</v>
      </c>
      <c r="AA212" s="436">
        <v>0</v>
      </c>
      <c r="AB212" s="436">
        <v>0</v>
      </c>
      <c r="AC212" s="482">
        <v>1</v>
      </c>
      <c r="AD212" s="438">
        <v>7</v>
      </c>
      <c r="AE212" s="432">
        <v>0</v>
      </c>
      <c r="AF212" s="434">
        <v>0</v>
      </c>
      <c r="AG212" s="432">
        <v>15</v>
      </c>
      <c r="AH212" s="438">
        <v>15</v>
      </c>
      <c r="AI212" s="428">
        <f t="shared" si="3"/>
        <v>0</v>
      </c>
      <c r="AJ212" s="435">
        <v>1</v>
      </c>
    </row>
    <row r="213" spans="1:36">
      <c r="A213" s="36">
        <v>40314</v>
      </c>
      <c r="B213" s="37">
        <v>0.31944444444444448</v>
      </c>
      <c r="C213" s="38">
        <v>40314</v>
      </c>
      <c r="D213" s="37">
        <v>0.89583333333333337</v>
      </c>
      <c r="E213" s="78">
        <v>13.833333333333334</v>
      </c>
      <c r="F213" s="79">
        <v>8.3333333333333329E-2</v>
      </c>
      <c r="G213" s="432">
        <v>0</v>
      </c>
      <c r="H213" s="433">
        <v>0</v>
      </c>
      <c r="I213" s="469">
        <v>0</v>
      </c>
      <c r="J213" s="434">
        <v>0</v>
      </c>
      <c r="K213" s="432">
        <v>0</v>
      </c>
      <c r="L213" s="436">
        <v>0</v>
      </c>
      <c r="M213" s="436">
        <v>0</v>
      </c>
      <c r="N213" s="434">
        <v>0</v>
      </c>
      <c r="O213" s="432">
        <v>1</v>
      </c>
      <c r="P213" s="436">
        <v>0</v>
      </c>
      <c r="Q213" s="436">
        <v>0</v>
      </c>
      <c r="R213" s="436">
        <v>0</v>
      </c>
      <c r="S213" s="436">
        <v>0</v>
      </c>
      <c r="T213" s="479">
        <v>0</v>
      </c>
      <c r="U213" s="438">
        <v>1</v>
      </c>
      <c r="V213" s="435">
        <v>3</v>
      </c>
      <c r="W213" s="435">
        <v>0</v>
      </c>
      <c r="X213" s="432">
        <v>1</v>
      </c>
      <c r="Y213" s="438">
        <v>1</v>
      </c>
      <c r="Z213" s="432">
        <v>2</v>
      </c>
      <c r="AA213" s="436">
        <v>0</v>
      </c>
      <c r="AB213" s="436">
        <v>0</v>
      </c>
      <c r="AC213" s="479">
        <v>0</v>
      </c>
      <c r="AD213" s="438">
        <v>2</v>
      </c>
      <c r="AE213" s="432">
        <v>0</v>
      </c>
      <c r="AF213" s="434">
        <v>0</v>
      </c>
      <c r="AG213" s="432">
        <v>0</v>
      </c>
      <c r="AH213" s="434">
        <v>0</v>
      </c>
      <c r="AI213" s="428">
        <f t="shared" si="3"/>
        <v>0</v>
      </c>
      <c r="AJ213" s="437">
        <v>0</v>
      </c>
    </row>
    <row r="214" spans="1:36">
      <c r="A214" s="36">
        <v>40314</v>
      </c>
      <c r="B214" s="37">
        <v>0.89583333333333337</v>
      </c>
      <c r="C214" s="38">
        <v>40315</v>
      </c>
      <c r="D214" s="37">
        <v>0.30902777777777779</v>
      </c>
      <c r="E214" s="78">
        <v>9.9166666666666661</v>
      </c>
      <c r="F214" s="79">
        <v>0</v>
      </c>
      <c r="G214" s="432">
        <v>0</v>
      </c>
      <c r="H214" s="433">
        <v>0</v>
      </c>
      <c r="I214" s="469">
        <v>0</v>
      </c>
      <c r="J214" s="434">
        <v>0</v>
      </c>
      <c r="K214" s="432">
        <v>2</v>
      </c>
      <c r="L214" s="436">
        <v>0</v>
      </c>
      <c r="M214" s="436">
        <v>0</v>
      </c>
      <c r="N214" s="438">
        <v>2</v>
      </c>
      <c r="O214" s="432">
        <v>38</v>
      </c>
      <c r="P214" s="436">
        <v>0</v>
      </c>
      <c r="Q214" s="436">
        <v>0</v>
      </c>
      <c r="R214" s="436">
        <v>0</v>
      </c>
      <c r="S214" s="436">
        <v>0</v>
      </c>
      <c r="T214" s="482">
        <v>1</v>
      </c>
      <c r="U214" s="438">
        <v>37</v>
      </c>
      <c r="V214" s="435">
        <v>2</v>
      </c>
      <c r="W214" s="435">
        <v>0</v>
      </c>
      <c r="X214" s="432">
        <v>0</v>
      </c>
      <c r="Y214" s="434">
        <v>0</v>
      </c>
      <c r="Z214" s="432">
        <v>9</v>
      </c>
      <c r="AA214" s="436">
        <v>0</v>
      </c>
      <c r="AB214" s="436">
        <v>0</v>
      </c>
      <c r="AC214" s="482">
        <v>1</v>
      </c>
      <c r="AD214" s="438">
        <v>8</v>
      </c>
      <c r="AE214" s="432">
        <v>0</v>
      </c>
      <c r="AF214" s="434">
        <v>0</v>
      </c>
      <c r="AG214" s="432">
        <v>16</v>
      </c>
      <c r="AH214" s="438">
        <v>16</v>
      </c>
      <c r="AI214" s="428">
        <f t="shared" si="3"/>
        <v>0</v>
      </c>
      <c r="AJ214" s="437">
        <v>0</v>
      </c>
    </row>
    <row r="215" spans="1:36">
      <c r="A215" s="36">
        <v>40315</v>
      </c>
      <c r="B215" s="37">
        <v>0.3125</v>
      </c>
      <c r="C215" s="38">
        <v>40315</v>
      </c>
      <c r="D215" s="37">
        <v>0.83333333333333337</v>
      </c>
      <c r="E215" s="78">
        <v>12.5</v>
      </c>
      <c r="F215" s="79">
        <v>8.3333333333333329E-2</v>
      </c>
      <c r="G215" s="432">
        <v>2</v>
      </c>
      <c r="H215" s="433">
        <v>0</v>
      </c>
      <c r="I215" s="469">
        <v>0</v>
      </c>
      <c r="J215" s="438">
        <v>2</v>
      </c>
      <c r="K215" s="432">
        <v>0</v>
      </c>
      <c r="L215" s="436">
        <v>0</v>
      </c>
      <c r="M215" s="436">
        <v>0</v>
      </c>
      <c r="N215" s="434">
        <v>0</v>
      </c>
      <c r="O215" s="432">
        <v>0</v>
      </c>
      <c r="P215" s="436">
        <v>0</v>
      </c>
      <c r="Q215" s="436">
        <v>0</v>
      </c>
      <c r="R215" s="436">
        <v>0</v>
      </c>
      <c r="S215" s="436">
        <v>0</v>
      </c>
      <c r="T215" s="479">
        <v>0</v>
      </c>
      <c r="U215" s="434">
        <v>0</v>
      </c>
      <c r="V215" s="435">
        <v>1</v>
      </c>
      <c r="W215" s="435">
        <v>0</v>
      </c>
      <c r="X215" s="432">
        <v>0</v>
      </c>
      <c r="Y215" s="434">
        <v>0</v>
      </c>
      <c r="Z215" s="432">
        <v>1</v>
      </c>
      <c r="AA215" s="436">
        <v>0</v>
      </c>
      <c r="AB215" s="436">
        <v>0</v>
      </c>
      <c r="AC215" s="479">
        <v>0</v>
      </c>
      <c r="AD215" s="438">
        <v>1</v>
      </c>
      <c r="AE215" s="432">
        <v>0</v>
      </c>
      <c r="AF215" s="434">
        <v>0</v>
      </c>
      <c r="AG215" s="432">
        <v>0</v>
      </c>
      <c r="AH215" s="434">
        <v>0</v>
      </c>
      <c r="AI215" s="428">
        <f t="shared" si="3"/>
        <v>0</v>
      </c>
      <c r="AJ215" s="437">
        <v>0</v>
      </c>
    </row>
    <row r="216" spans="1:36">
      <c r="A216" s="36">
        <v>40315</v>
      </c>
      <c r="B216" s="37">
        <v>0.83333333333333337</v>
      </c>
      <c r="C216" s="38">
        <v>40316</v>
      </c>
      <c r="D216" s="37">
        <v>0.3125</v>
      </c>
      <c r="E216" s="78">
        <v>11.5</v>
      </c>
      <c r="F216" s="79">
        <v>0</v>
      </c>
      <c r="G216" s="432">
        <v>3</v>
      </c>
      <c r="H216" s="433">
        <v>0</v>
      </c>
      <c r="I216" s="469">
        <v>0</v>
      </c>
      <c r="J216" s="438">
        <v>3</v>
      </c>
      <c r="K216" s="432">
        <v>1</v>
      </c>
      <c r="L216" s="436">
        <v>0</v>
      </c>
      <c r="M216" s="436">
        <v>0</v>
      </c>
      <c r="N216" s="438">
        <v>1</v>
      </c>
      <c r="O216" s="432">
        <v>20</v>
      </c>
      <c r="P216" s="436">
        <v>0</v>
      </c>
      <c r="Q216" s="436">
        <v>0</v>
      </c>
      <c r="R216" s="436">
        <v>0</v>
      </c>
      <c r="S216" s="436">
        <v>0</v>
      </c>
      <c r="T216" s="482">
        <v>1</v>
      </c>
      <c r="U216" s="438">
        <v>19</v>
      </c>
      <c r="V216" s="435">
        <v>2</v>
      </c>
      <c r="W216" s="435">
        <v>0</v>
      </c>
      <c r="X216" s="432">
        <v>0</v>
      </c>
      <c r="Y216" s="434">
        <v>0</v>
      </c>
      <c r="Z216" s="432">
        <v>7</v>
      </c>
      <c r="AA216" s="436">
        <v>0</v>
      </c>
      <c r="AB216" s="436">
        <v>0</v>
      </c>
      <c r="AC216" s="482">
        <v>3</v>
      </c>
      <c r="AD216" s="438">
        <v>4</v>
      </c>
      <c r="AE216" s="432">
        <v>3</v>
      </c>
      <c r="AF216" s="434">
        <v>0</v>
      </c>
      <c r="AG216" s="432">
        <v>9</v>
      </c>
      <c r="AH216" s="438">
        <v>9</v>
      </c>
      <c r="AI216" s="428">
        <f t="shared" si="3"/>
        <v>0</v>
      </c>
      <c r="AJ216" s="437">
        <v>0</v>
      </c>
    </row>
    <row r="217" spans="1:36">
      <c r="A217" s="36">
        <v>40316</v>
      </c>
      <c r="B217" s="37">
        <v>0.3125</v>
      </c>
      <c r="C217" s="38">
        <v>40316</v>
      </c>
      <c r="D217" s="37">
        <v>0.32291666666666669</v>
      </c>
      <c r="E217" s="62"/>
      <c r="F217" s="79">
        <v>0.25</v>
      </c>
      <c r="G217" s="439">
        <v>0</v>
      </c>
      <c r="H217" s="440">
        <v>0</v>
      </c>
      <c r="I217" s="470">
        <v>0</v>
      </c>
      <c r="J217" s="441">
        <v>0</v>
      </c>
      <c r="K217" s="439">
        <v>0</v>
      </c>
      <c r="L217" s="440">
        <v>0</v>
      </c>
      <c r="M217" s="440">
        <v>0</v>
      </c>
      <c r="N217" s="441">
        <v>0</v>
      </c>
      <c r="O217" s="439">
        <v>0</v>
      </c>
      <c r="P217" s="440">
        <v>0</v>
      </c>
      <c r="Q217" s="440">
        <v>0</v>
      </c>
      <c r="R217" s="440">
        <v>0</v>
      </c>
      <c r="S217" s="440">
        <v>0</v>
      </c>
      <c r="T217" s="480">
        <v>0</v>
      </c>
      <c r="U217" s="441">
        <v>0</v>
      </c>
      <c r="V217" s="442">
        <v>0</v>
      </c>
      <c r="W217" s="442">
        <v>0</v>
      </c>
      <c r="X217" s="439">
        <v>0</v>
      </c>
      <c r="Y217" s="441">
        <v>0</v>
      </c>
      <c r="Z217" s="439">
        <v>0</v>
      </c>
      <c r="AA217" s="440">
        <v>0</v>
      </c>
      <c r="AB217" s="440">
        <v>0</v>
      </c>
      <c r="AC217" s="480">
        <v>0</v>
      </c>
      <c r="AD217" s="441">
        <v>0</v>
      </c>
      <c r="AE217" s="439">
        <v>0</v>
      </c>
      <c r="AF217" s="441">
        <v>0</v>
      </c>
      <c r="AG217" s="439">
        <v>0</v>
      </c>
      <c r="AH217" s="441">
        <v>0</v>
      </c>
      <c r="AI217" s="428">
        <f t="shared" si="3"/>
        <v>0</v>
      </c>
      <c r="AJ217" s="442">
        <v>0</v>
      </c>
    </row>
    <row r="218" spans="1:36">
      <c r="A218" s="36">
        <v>40316</v>
      </c>
      <c r="B218" s="37">
        <v>0.32291666666666669</v>
      </c>
      <c r="C218" s="38">
        <v>40316</v>
      </c>
      <c r="D218" s="37">
        <v>0.85416666666666663</v>
      </c>
      <c r="E218" s="78">
        <v>12.75</v>
      </c>
      <c r="F218" s="76"/>
      <c r="G218" s="432">
        <v>1</v>
      </c>
      <c r="H218" s="433">
        <v>0</v>
      </c>
      <c r="I218" s="469">
        <v>0</v>
      </c>
      <c r="J218" s="438">
        <v>1</v>
      </c>
      <c r="K218" s="432">
        <v>0</v>
      </c>
      <c r="L218" s="436">
        <v>0</v>
      </c>
      <c r="M218" s="436">
        <v>0</v>
      </c>
      <c r="N218" s="434">
        <v>0</v>
      </c>
      <c r="O218" s="432">
        <v>0</v>
      </c>
      <c r="P218" s="436">
        <v>0</v>
      </c>
      <c r="Q218" s="436">
        <v>0</v>
      </c>
      <c r="R218" s="436">
        <v>0</v>
      </c>
      <c r="S218" s="436">
        <v>0</v>
      </c>
      <c r="T218" s="479">
        <v>0</v>
      </c>
      <c r="U218" s="434">
        <v>0</v>
      </c>
      <c r="V218" s="435">
        <v>0</v>
      </c>
      <c r="W218" s="435">
        <v>0</v>
      </c>
      <c r="X218" s="432">
        <v>2</v>
      </c>
      <c r="Y218" s="438">
        <v>2</v>
      </c>
      <c r="Z218" s="432">
        <v>0</v>
      </c>
      <c r="AA218" s="436">
        <v>0</v>
      </c>
      <c r="AB218" s="436">
        <v>0</v>
      </c>
      <c r="AC218" s="479">
        <v>0</v>
      </c>
      <c r="AD218" s="434">
        <v>0</v>
      </c>
      <c r="AE218" s="432">
        <v>0</v>
      </c>
      <c r="AF218" s="434">
        <v>0</v>
      </c>
      <c r="AG218" s="432">
        <v>0</v>
      </c>
      <c r="AH218" s="434">
        <v>0</v>
      </c>
      <c r="AI218" s="428">
        <f t="shared" si="3"/>
        <v>0</v>
      </c>
      <c r="AJ218" s="437">
        <v>0</v>
      </c>
    </row>
    <row r="219" spans="1:36">
      <c r="A219" s="36">
        <v>40316</v>
      </c>
      <c r="B219" s="37">
        <v>0.85416666666666663</v>
      </c>
      <c r="C219" s="38">
        <v>40317</v>
      </c>
      <c r="D219" s="37">
        <v>0.32291666666666669</v>
      </c>
      <c r="E219" s="78">
        <v>11.25</v>
      </c>
      <c r="F219" s="79">
        <v>0</v>
      </c>
      <c r="G219" s="432">
        <v>3</v>
      </c>
      <c r="H219" s="433">
        <v>0</v>
      </c>
      <c r="I219" s="469">
        <v>0</v>
      </c>
      <c r="J219" s="438">
        <v>3</v>
      </c>
      <c r="K219" s="432">
        <v>0</v>
      </c>
      <c r="L219" s="436">
        <v>0</v>
      </c>
      <c r="M219" s="436">
        <v>0</v>
      </c>
      <c r="N219" s="434">
        <v>0</v>
      </c>
      <c r="O219" s="432">
        <v>20</v>
      </c>
      <c r="P219" s="436">
        <v>0</v>
      </c>
      <c r="Q219" s="436">
        <v>0</v>
      </c>
      <c r="R219" s="436">
        <v>0</v>
      </c>
      <c r="S219" s="436">
        <v>0</v>
      </c>
      <c r="T219" s="482">
        <v>2</v>
      </c>
      <c r="U219" s="438">
        <v>18</v>
      </c>
      <c r="V219" s="435">
        <v>3</v>
      </c>
      <c r="W219" s="435">
        <v>0</v>
      </c>
      <c r="X219" s="432">
        <v>0</v>
      </c>
      <c r="Y219" s="434">
        <v>0</v>
      </c>
      <c r="Z219" s="432">
        <v>4</v>
      </c>
      <c r="AA219" s="436">
        <v>0</v>
      </c>
      <c r="AB219" s="436">
        <v>0</v>
      </c>
      <c r="AC219" s="479">
        <v>0</v>
      </c>
      <c r="AD219" s="438">
        <v>4</v>
      </c>
      <c r="AE219" s="432">
        <v>8</v>
      </c>
      <c r="AF219" s="434">
        <v>0</v>
      </c>
      <c r="AG219" s="432">
        <v>8</v>
      </c>
      <c r="AH219" s="438">
        <v>8</v>
      </c>
      <c r="AI219" s="428">
        <f t="shared" si="3"/>
        <v>0</v>
      </c>
      <c r="AJ219" s="437">
        <v>0</v>
      </c>
    </row>
    <row r="220" spans="1:36">
      <c r="A220" s="36">
        <v>40317</v>
      </c>
      <c r="B220" s="37">
        <v>0.3263888888888889</v>
      </c>
      <c r="C220" s="38">
        <v>40317</v>
      </c>
      <c r="D220" s="37">
        <v>0.75694444444444453</v>
      </c>
      <c r="E220" s="78">
        <v>10.333333333333334</v>
      </c>
      <c r="F220" s="79">
        <v>8.3333333333333329E-2</v>
      </c>
      <c r="G220" s="432">
        <v>1</v>
      </c>
      <c r="H220" s="433">
        <v>0</v>
      </c>
      <c r="I220" s="469">
        <v>0</v>
      </c>
      <c r="J220" s="438">
        <v>1</v>
      </c>
      <c r="K220" s="432">
        <v>0</v>
      </c>
      <c r="L220" s="436">
        <v>0</v>
      </c>
      <c r="M220" s="436">
        <v>0</v>
      </c>
      <c r="N220" s="434">
        <v>0</v>
      </c>
      <c r="O220" s="432">
        <v>0</v>
      </c>
      <c r="P220" s="436">
        <v>0</v>
      </c>
      <c r="Q220" s="436">
        <v>0</v>
      </c>
      <c r="R220" s="436">
        <v>0</v>
      </c>
      <c r="S220" s="436">
        <v>0</v>
      </c>
      <c r="T220" s="479">
        <v>0</v>
      </c>
      <c r="U220" s="434">
        <v>0</v>
      </c>
      <c r="V220" s="435">
        <v>0</v>
      </c>
      <c r="W220" s="435">
        <v>0</v>
      </c>
      <c r="X220" s="432">
        <v>0</v>
      </c>
      <c r="Y220" s="434">
        <v>0</v>
      </c>
      <c r="Z220" s="432">
        <v>0</v>
      </c>
      <c r="AA220" s="436">
        <v>0</v>
      </c>
      <c r="AB220" s="436">
        <v>0</v>
      </c>
      <c r="AC220" s="479">
        <v>0</v>
      </c>
      <c r="AD220" s="434">
        <v>0</v>
      </c>
      <c r="AE220" s="432">
        <v>0</v>
      </c>
      <c r="AF220" s="434">
        <v>0</v>
      </c>
      <c r="AG220" s="432">
        <v>0</v>
      </c>
      <c r="AH220" s="434">
        <v>0</v>
      </c>
      <c r="AI220" s="428">
        <f t="shared" si="3"/>
        <v>0</v>
      </c>
      <c r="AJ220" s="437">
        <v>0</v>
      </c>
    </row>
    <row r="221" spans="1:36">
      <c r="A221" s="36">
        <v>40317</v>
      </c>
      <c r="B221" s="37">
        <v>0.75694444444444453</v>
      </c>
      <c r="C221" s="38">
        <v>40317</v>
      </c>
      <c r="D221" s="37">
        <v>0.98611111111111116</v>
      </c>
      <c r="E221" s="78">
        <v>5.5</v>
      </c>
      <c r="F221" s="79">
        <v>0</v>
      </c>
      <c r="G221" s="432">
        <v>1</v>
      </c>
      <c r="H221" s="433">
        <v>0</v>
      </c>
      <c r="I221" s="469">
        <v>0</v>
      </c>
      <c r="J221" s="438">
        <v>1</v>
      </c>
      <c r="K221" s="432">
        <v>0</v>
      </c>
      <c r="L221" s="436">
        <v>0</v>
      </c>
      <c r="M221" s="436">
        <v>0</v>
      </c>
      <c r="N221" s="434">
        <v>0</v>
      </c>
      <c r="O221" s="432">
        <v>22</v>
      </c>
      <c r="P221" s="443">
        <v>15</v>
      </c>
      <c r="Q221" s="436">
        <v>0</v>
      </c>
      <c r="R221" s="436">
        <v>0</v>
      </c>
      <c r="S221" s="436">
        <v>0</v>
      </c>
      <c r="T221" s="482">
        <v>1</v>
      </c>
      <c r="U221" s="438">
        <v>6</v>
      </c>
      <c r="V221" s="435">
        <v>3</v>
      </c>
      <c r="W221" s="435">
        <v>0</v>
      </c>
      <c r="X221" s="432">
        <v>0</v>
      </c>
      <c r="Y221" s="434">
        <v>0</v>
      </c>
      <c r="Z221" s="432">
        <v>15</v>
      </c>
      <c r="AA221" s="443">
        <v>2</v>
      </c>
      <c r="AB221" s="436">
        <v>0</v>
      </c>
      <c r="AC221" s="479">
        <v>0</v>
      </c>
      <c r="AD221" s="438">
        <v>13</v>
      </c>
      <c r="AE221" s="432">
        <v>0</v>
      </c>
      <c r="AF221" s="434">
        <v>0</v>
      </c>
      <c r="AG221" s="432">
        <v>4</v>
      </c>
      <c r="AH221" s="434">
        <v>0</v>
      </c>
      <c r="AI221" s="428">
        <f t="shared" si="3"/>
        <v>4</v>
      </c>
      <c r="AJ221" s="437">
        <v>0</v>
      </c>
    </row>
    <row r="222" spans="1:36">
      <c r="A222" s="36">
        <v>40317</v>
      </c>
      <c r="B222" s="37">
        <v>0.98611111111111116</v>
      </c>
      <c r="C222" s="38">
        <v>40318</v>
      </c>
      <c r="D222" s="37">
        <v>0.30555555555555552</v>
      </c>
      <c r="E222" s="78">
        <v>7.666666666666667</v>
      </c>
      <c r="F222" s="79">
        <v>0</v>
      </c>
      <c r="G222" s="432">
        <v>9</v>
      </c>
      <c r="H222" s="433">
        <v>0</v>
      </c>
      <c r="I222" s="469">
        <v>0</v>
      </c>
      <c r="J222" s="438">
        <v>9</v>
      </c>
      <c r="K222" s="432">
        <v>1</v>
      </c>
      <c r="L222" s="436">
        <v>0</v>
      </c>
      <c r="M222" s="436">
        <v>0</v>
      </c>
      <c r="N222" s="438">
        <v>1</v>
      </c>
      <c r="O222" s="432">
        <v>929</v>
      </c>
      <c r="P222" s="443">
        <v>818</v>
      </c>
      <c r="Q222" s="443">
        <v>54</v>
      </c>
      <c r="R222" s="443">
        <v>2</v>
      </c>
      <c r="S222" s="436">
        <v>0</v>
      </c>
      <c r="T222" s="479">
        <v>0</v>
      </c>
      <c r="U222" s="438">
        <v>55</v>
      </c>
      <c r="V222" s="435">
        <v>1</v>
      </c>
      <c r="W222" s="435">
        <v>0</v>
      </c>
      <c r="X222" s="432">
        <v>0</v>
      </c>
      <c r="Y222" s="434">
        <v>0</v>
      </c>
      <c r="Z222" s="432">
        <v>20</v>
      </c>
      <c r="AA222" s="443">
        <v>6</v>
      </c>
      <c r="AB222" s="436">
        <v>0</v>
      </c>
      <c r="AC222" s="479">
        <v>0</v>
      </c>
      <c r="AD222" s="438">
        <v>14</v>
      </c>
      <c r="AE222" s="432">
        <v>0</v>
      </c>
      <c r="AF222" s="434">
        <v>0</v>
      </c>
      <c r="AG222" s="432">
        <v>3</v>
      </c>
      <c r="AH222" s="438">
        <v>3</v>
      </c>
      <c r="AI222" s="428">
        <f t="shared" si="3"/>
        <v>0</v>
      </c>
      <c r="AJ222" s="437">
        <v>0</v>
      </c>
    </row>
    <row r="223" spans="1:36">
      <c r="A223" s="36">
        <v>40318</v>
      </c>
      <c r="B223" s="37">
        <v>0.3125</v>
      </c>
      <c r="C223" s="38">
        <v>40318</v>
      </c>
      <c r="D223" s="37">
        <v>0.89583333333333337</v>
      </c>
      <c r="E223" s="78">
        <v>14</v>
      </c>
      <c r="F223" s="79">
        <v>0.16666666666666666</v>
      </c>
      <c r="G223" s="432">
        <v>8</v>
      </c>
      <c r="H223" s="433">
        <v>0</v>
      </c>
      <c r="I223" s="469">
        <v>0</v>
      </c>
      <c r="J223" s="438">
        <v>8</v>
      </c>
      <c r="K223" s="432">
        <v>1</v>
      </c>
      <c r="L223" s="436">
        <v>0</v>
      </c>
      <c r="M223" s="436">
        <v>0</v>
      </c>
      <c r="N223" s="438">
        <v>1</v>
      </c>
      <c r="O223" s="432">
        <v>89</v>
      </c>
      <c r="P223" s="443">
        <v>80</v>
      </c>
      <c r="Q223" s="443">
        <v>6</v>
      </c>
      <c r="R223" s="436">
        <v>0</v>
      </c>
      <c r="S223" s="436">
        <v>0</v>
      </c>
      <c r="T223" s="479">
        <v>0</v>
      </c>
      <c r="U223" s="438">
        <v>3</v>
      </c>
      <c r="V223" s="435">
        <v>0</v>
      </c>
      <c r="W223" s="435">
        <v>0</v>
      </c>
      <c r="X223" s="432">
        <v>0</v>
      </c>
      <c r="Y223" s="434">
        <v>0</v>
      </c>
      <c r="Z223" s="432">
        <v>2</v>
      </c>
      <c r="AA223" s="436">
        <v>0</v>
      </c>
      <c r="AB223" s="436">
        <v>0</v>
      </c>
      <c r="AC223" s="479">
        <v>0</v>
      </c>
      <c r="AD223" s="438">
        <v>2</v>
      </c>
      <c r="AE223" s="432">
        <v>0</v>
      </c>
      <c r="AF223" s="434">
        <v>0</v>
      </c>
      <c r="AG223" s="432">
        <v>1</v>
      </c>
      <c r="AH223" s="438">
        <v>1</v>
      </c>
      <c r="AI223" s="428">
        <f t="shared" si="3"/>
        <v>0</v>
      </c>
      <c r="AJ223" s="437">
        <v>0</v>
      </c>
    </row>
    <row r="224" spans="1:36">
      <c r="A224" s="36">
        <v>40318</v>
      </c>
      <c r="B224" s="37">
        <v>0.89583333333333337</v>
      </c>
      <c r="C224" s="38">
        <v>40318</v>
      </c>
      <c r="D224" s="37">
        <v>0.91666666666666663</v>
      </c>
      <c r="E224" s="62"/>
      <c r="F224" s="79">
        <v>0.5</v>
      </c>
      <c r="G224" s="439">
        <v>0</v>
      </c>
      <c r="H224" s="440">
        <v>0</v>
      </c>
      <c r="I224" s="470">
        <v>0</v>
      </c>
      <c r="J224" s="441">
        <v>0</v>
      </c>
      <c r="K224" s="439">
        <v>0</v>
      </c>
      <c r="L224" s="440">
        <v>0</v>
      </c>
      <c r="M224" s="440">
        <v>0</v>
      </c>
      <c r="N224" s="441">
        <v>0</v>
      </c>
      <c r="O224" s="439">
        <v>825</v>
      </c>
      <c r="P224" s="440">
        <v>741</v>
      </c>
      <c r="Q224" s="440">
        <v>50</v>
      </c>
      <c r="R224" s="440">
        <v>0</v>
      </c>
      <c r="S224" s="440">
        <v>0</v>
      </c>
      <c r="T224" s="480">
        <v>0</v>
      </c>
      <c r="U224" s="441">
        <v>33</v>
      </c>
      <c r="V224" s="442">
        <v>0</v>
      </c>
      <c r="W224" s="442">
        <v>0</v>
      </c>
      <c r="X224" s="439">
        <v>0</v>
      </c>
      <c r="Y224" s="441">
        <v>0</v>
      </c>
      <c r="Z224" s="439">
        <v>3</v>
      </c>
      <c r="AA224" s="440">
        <v>1</v>
      </c>
      <c r="AB224" s="440">
        <v>0</v>
      </c>
      <c r="AC224" s="480">
        <v>0</v>
      </c>
      <c r="AD224" s="441">
        <v>2</v>
      </c>
      <c r="AE224" s="439">
        <v>0</v>
      </c>
      <c r="AF224" s="441">
        <v>0</v>
      </c>
      <c r="AG224" s="439">
        <v>2</v>
      </c>
      <c r="AH224" s="441">
        <v>2</v>
      </c>
      <c r="AI224" s="428">
        <f t="shared" si="3"/>
        <v>0</v>
      </c>
      <c r="AJ224" s="442">
        <v>0</v>
      </c>
    </row>
    <row r="225" spans="1:36">
      <c r="A225" s="36">
        <v>40318</v>
      </c>
      <c r="B225" s="37">
        <v>0.91666666666666663</v>
      </c>
      <c r="C225" s="38">
        <v>40318</v>
      </c>
      <c r="D225" s="37">
        <v>0.92708333333333337</v>
      </c>
      <c r="E225" s="78">
        <v>0.25</v>
      </c>
      <c r="F225" s="76"/>
      <c r="G225" s="432">
        <v>0</v>
      </c>
      <c r="H225" s="433">
        <v>0</v>
      </c>
      <c r="I225" s="469">
        <v>0</v>
      </c>
      <c r="J225" s="434">
        <v>0</v>
      </c>
      <c r="K225" s="432">
        <v>0</v>
      </c>
      <c r="L225" s="436">
        <v>0</v>
      </c>
      <c r="M225" s="436">
        <v>0</v>
      </c>
      <c r="N225" s="434">
        <v>0</v>
      </c>
      <c r="O225" s="432">
        <v>823</v>
      </c>
      <c r="P225" s="443">
        <v>740</v>
      </c>
      <c r="Q225" s="443">
        <v>50</v>
      </c>
      <c r="R225" s="436">
        <v>0</v>
      </c>
      <c r="S225" s="436">
        <v>0</v>
      </c>
      <c r="T225" s="479">
        <v>0</v>
      </c>
      <c r="U225" s="438">
        <v>33</v>
      </c>
      <c r="V225" s="435">
        <v>0</v>
      </c>
      <c r="W225" s="435">
        <v>0</v>
      </c>
      <c r="X225" s="432">
        <v>0</v>
      </c>
      <c r="Y225" s="434">
        <v>0</v>
      </c>
      <c r="Z225" s="432">
        <v>3</v>
      </c>
      <c r="AA225" s="443">
        <v>1</v>
      </c>
      <c r="AB225" s="436">
        <v>0</v>
      </c>
      <c r="AC225" s="479">
        <v>0</v>
      </c>
      <c r="AD225" s="438">
        <v>2</v>
      </c>
      <c r="AE225" s="432">
        <v>0</v>
      </c>
      <c r="AF225" s="434">
        <v>0</v>
      </c>
      <c r="AG225" s="432">
        <v>2</v>
      </c>
      <c r="AH225" s="438">
        <v>2</v>
      </c>
      <c r="AI225" s="428">
        <f t="shared" si="3"/>
        <v>0</v>
      </c>
      <c r="AJ225" s="437">
        <v>0</v>
      </c>
    </row>
    <row r="226" spans="1:36">
      <c r="A226" s="36">
        <v>40318</v>
      </c>
      <c r="B226" s="37">
        <v>0.92708333333333337</v>
      </c>
      <c r="C226" s="38">
        <v>40318</v>
      </c>
      <c r="D226" s="37">
        <v>0.97916666666666663</v>
      </c>
      <c r="E226" s="62"/>
      <c r="F226" s="79">
        <v>1.25</v>
      </c>
      <c r="G226" s="439">
        <v>4</v>
      </c>
      <c r="H226" s="440">
        <v>0</v>
      </c>
      <c r="I226" s="470">
        <v>0</v>
      </c>
      <c r="J226" s="441">
        <v>4</v>
      </c>
      <c r="K226" s="439">
        <v>4</v>
      </c>
      <c r="L226" s="440">
        <v>0</v>
      </c>
      <c r="M226" s="440">
        <v>0</v>
      </c>
      <c r="N226" s="441">
        <v>4</v>
      </c>
      <c r="O226" s="439">
        <v>4323</v>
      </c>
      <c r="P226" s="440">
        <v>3800</v>
      </c>
      <c r="Q226" s="440">
        <v>275</v>
      </c>
      <c r="R226" s="440">
        <v>0</v>
      </c>
      <c r="S226" s="440">
        <v>0</v>
      </c>
      <c r="T226" s="480">
        <v>0</v>
      </c>
      <c r="U226" s="441">
        <v>248</v>
      </c>
      <c r="V226" s="442">
        <v>0</v>
      </c>
      <c r="W226" s="442">
        <v>0</v>
      </c>
      <c r="X226" s="439">
        <v>0</v>
      </c>
      <c r="Y226" s="441">
        <v>0</v>
      </c>
      <c r="Z226" s="439">
        <v>15</v>
      </c>
      <c r="AA226" s="440">
        <v>6</v>
      </c>
      <c r="AB226" s="440">
        <v>0</v>
      </c>
      <c r="AC226" s="480">
        <v>0</v>
      </c>
      <c r="AD226" s="441">
        <v>9</v>
      </c>
      <c r="AE226" s="439">
        <v>0</v>
      </c>
      <c r="AF226" s="441">
        <v>0</v>
      </c>
      <c r="AG226" s="439">
        <v>5</v>
      </c>
      <c r="AH226" s="441">
        <v>5</v>
      </c>
      <c r="AI226" s="428">
        <f t="shared" si="3"/>
        <v>0</v>
      </c>
      <c r="AJ226" s="442">
        <v>0</v>
      </c>
    </row>
    <row r="227" spans="1:36">
      <c r="A227" s="36">
        <v>40318</v>
      </c>
      <c r="B227" s="37">
        <v>0.97916666666666663</v>
      </c>
      <c r="C227" s="38">
        <v>40318</v>
      </c>
      <c r="D227" s="37">
        <v>0.98611111111111116</v>
      </c>
      <c r="E227" s="78">
        <v>0.16666666666666666</v>
      </c>
      <c r="F227" s="76"/>
      <c r="G227" s="432">
        <v>1</v>
      </c>
      <c r="H227" s="433">
        <v>0</v>
      </c>
      <c r="I227" s="469">
        <v>0</v>
      </c>
      <c r="J227" s="438">
        <v>1</v>
      </c>
      <c r="K227" s="432">
        <v>1</v>
      </c>
      <c r="L227" s="436">
        <v>0</v>
      </c>
      <c r="M227" s="436">
        <v>0</v>
      </c>
      <c r="N227" s="438">
        <v>1</v>
      </c>
      <c r="O227" s="432">
        <v>604</v>
      </c>
      <c r="P227" s="443">
        <v>520</v>
      </c>
      <c r="Q227" s="443">
        <v>40</v>
      </c>
      <c r="R227" s="436">
        <v>0</v>
      </c>
      <c r="S227" s="436">
        <v>0</v>
      </c>
      <c r="T227" s="479">
        <v>0</v>
      </c>
      <c r="U227" s="438">
        <v>44</v>
      </c>
      <c r="V227" s="435">
        <v>0</v>
      </c>
      <c r="W227" s="435">
        <v>0</v>
      </c>
      <c r="X227" s="432">
        <v>0</v>
      </c>
      <c r="Y227" s="434">
        <v>0</v>
      </c>
      <c r="Z227" s="432">
        <v>2</v>
      </c>
      <c r="AA227" s="443">
        <v>1</v>
      </c>
      <c r="AB227" s="436">
        <v>0</v>
      </c>
      <c r="AC227" s="479">
        <v>0</v>
      </c>
      <c r="AD227" s="438">
        <v>1</v>
      </c>
      <c r="AE227" s="432">
        <v>0</v>
      </c>
      <c r="AF227" s="434">
        <v>0</v>
      </c>
      <c r="AG227" s="432">
        <v>0</v>
      </c>
      <c r="AH227" s="434">
        <v>0</v>
      </c>
      <c r="AI227" s="428">
        <f t="shared" si="3"/>
        <v>0</v>
      </c>
      <c r="AJ227" s="437">
        <v>0</v>
      </c>
    </row>
    <row r="228" spans="1:36">
      <c r="A228" s="36">
        <v>40318</v>
      </c>
      <c r="B228" s="37">
        <v>0.98611111111111116</v>
      </c>
      <c r="C228" s="38">
        <v>40319</v>
      </c>
      <c r="D228" s="37">
        <v>2.0833333333333332E-2</v>
      </c>
      <c r="E228" s="62"/>
      <c r="F228" s="79">
        <v>0.83333333333333337</v>
      </c>
      <c r="G228" s="439">
        <v>3</v>
      </c>
      <c r="H228" s="440">
        <v>0</v>
      </c>
      <c r="I228" s="470">
        <v>0</v>
      </c>
      <c r="J228" s="441">
        <v>3</v>
      </c>
      <c r="K228" s="439">
        <v>3</v>
      </c>
      <c r="L228" s="440">
        <v>0</v>
      </c>
      <c r="M228" s="440">
        <v>0</v>
      </c>
      <c r="N228" s="441">
        <v>3</v>
      </c>
      <c r="O228" s="439">
        <v>2725</v>
      </c>
      <c r="P228" s="440">
        <v>2320</v>
      </c>
      <c r="Q228" s="440">
        <v>170</v>
      </c>
      <c r="R228" s="440">
        <v>0</v>
      </c>
      <c r="S228" s="440">
        <v>0</v>
      </c>
      <c r="T228" s="480">
        <v>0</v>
      </c>
      <c r="U228" s="441">
        <v>235</v>
      </c>
      <c r="V228" s="442">
        <v>0</v>
      </c>
      <c r="W228" s="442">
        <v>0</v>
      </c>
      <c r="X228" s="439">
        <v>0</v>
      </c>
      <c r="Y228" s="441">
        <v>0</v>
      </c>
      <c r="Z228" s="439">
        <v>5</v>
      </c>
      <c r="AA228" s="440">
        <v>3</v>
      </c>
      <c r="AB228" s="440">
        <v>0</v>
      </c>
      <c r="AC228" s="480">
        <v>0</v>
      </c>
      <c r="AD228" s="441">
        <v>3</v>
      </c>
      <c r="AE228" s="439">
        <v>0</v>
      </c>
      <c r="AF228" s="441">
        <v>0</v>
      </c>
      <c r="AG228" s="439">
        <v>0</v>
      </c>
      <c r="AH228" s="441">
        <v>0</v>
      </c>
      <c r="AI228" s="428">
        <f t="shared" si="3"/>
        <v>0</v>
      </c>
      <c r="AJ228" s="442">
        <v>0</v>
      </c>
    </row>
    <row r="229" spans="1:36">
      <c r="A229" s="36">
        <v>40319</v>
      </c>
      <c r="B229" s="37">
        <v>2.0833333333333332E-2</v>
      </c>
      <c r="C229" s="38">
        <v>40319</v>
      </c>
      <c r="D229" s="37">
        <v>2.4305555555555556E-2</v>
      </c>
      <c r="E229" s="78">
        <v>8.3333333333333329E-2</v>
      </c>
      <c r="F229" s="76"/>
      <c r="G229" s="432">
        <v>0</v>
      </c>
      <c r="H229" s="433">
        <v>0</v>
      </c>
      <c r="I229" s="469">
        <v>0</v>
      </c>
      <c r="J229" s="434">
        <v>0</v>
      </c>
      <c r="K229" s="432">
        <v>0</v>
      </c>
      <c r="L229" s="433">
        <v>0</v>
      </c>
      <c r="M229" s="433">
        <v>0</v>
      </c>
      <c r="N229" s="434">
        <v>0</v>
      </c>
      <c r="O229" s="432">
        <v>243</v>
      </c>
      <c r="P229" s="443">
        <v>204</v>
      </c>
      <c r="Q229" s="443">
        <v>14</v>
      </c>
      <c r="R229" s="436">
        <v>0</v>
      </c>
      <c r="S229" s="436">
        <v>0</v>
      </c>
      <c r="T229" s="479">
        <v>0</v>
      </c>
      <c r="U229" s="438">
        <v>25</v>
      </c>
      <c r="V229" s="435">
        <v>0</v>
      </c>
      <c r="W229" s="435">
        <v>0</v>
      </c>
      <c r="X229" s="432">
        <v>0</v>
      </c>
      <c r="Y229" s="434">
        <v>0</v>
      </c>
      <c r="Z229" s="432">
        <v>0</v>
      </c>
      <c r="AA229" s="436">
        <v>0</v>
      </c>
      <c r="AB229" s="436">
        <v>0</v>
      </c>
      <c r="AC229" s="479">
        <v>0</v>
      </c>
      <c r="AD229" s="434">
        <v>0</v>
      </c>
      <c r="AE229" s="432">
        <v>0</v>
      </c>
      <c r="AF229" s="434">
        <v>0</v>
      </c>
      <c r="AG229" s="432">
        <v>0</v>
      </c>
      <c r="AH229" s="434">
        <v>0</v>
      </c>
      <c r="AI229" s="428">
        <f t="shared" si="3"/>
        <v>0</v>
      </c>
      <c r="AJ229" s="437">
        <v>0</v>
      </c>
    </row>
    <row r="230" spans="1:36">
      <c r="A230" s="36">
        <v>40319</v>
      </c>
      <c r="B230" s="37">
        <v>2.4305555555555556E-2</v>
      </c>
      <c r="C230" s="38">
        <v>40319</v>
      </c>
      <c r="D230" s="37">
        <v>4.1666666666666664E-2</v>
      </c>
      <c r="E230" s="62"/>
      <c r="F230" s="79">
        <v>0.41666666666666669</v>
      </c>
      <c r="G230" s="439">
        <v>0</v>
      </c>
      <c r="H230" s="440">
        <v>0</v>
      </c>
      <c r="I230" s="470">
        <v>0</v>
      </c>
      <c r="J230" s="441">
        <v>0</v>
      </c>
      <c r="K230" s="439">
        <v>0</v>
      </c>
      <c r="L230" s="440">
        <v>0</v>
      </c>
      <c r="M230" s="440">
        <v>0</v>
      </c>
      <c r="N230" s="441">
        <v>0</v>
      </c>
      <c r="O230" s="439">
        <v>1063</v>
      </c>
      <c r="P230" s="440">
        <v>915</v>
      </c>
      <c r="Q230" s="440">
        <v>53</v>
      </c>
      <c r="R230" s="440">
        <v>0</v>
      </c>
      <c r="S230" s="440">
        <v>0</v>
      </c>
      <c r="T230" s="480">
        <v>0</v>
      </c>
      <c r="U230" s="441">
        <v>95</v>
      </c>
      <c r="V230" s="442">
        <v>0</v>
      </c>
      <c r="W230" s="442">
        <v>0</v>
      </c>
      <c r="X230" s="439">
        <v>0</v>
      </c>
      <c r="Y230" s="441">
        <v>0</v>
      </c>
      <c r="Z230" s="439">
        <v>0</v>
      </c>
      <c r="AA230" s="440">
        <v>0</v>
      </c>
      <c r="AB230" s="440">
        <v>0</v>
      </c>
      <c r="AC230" s="480">
        <v>0</v>
      </c>
      <c r="AD230" s="441">
        <v>0</v>
      </c>
      <c r="AE230" s="439">
        <v>0</v>
      </c>
      <c r="AF230" s="441">
        <v>0</v>
      </c>
      <c r="AG230" s="439">
        <v>0</v>
      </c>
      <c r="AH230" s="441">
        <v>0</v>
      </c>
      <c r="AI230" s="428">
        <f t="shared" si="3"/>
        <v>0</v>
      </c>
      <c r="AJ230" s="442">
        <v>0</v>
      </c>
    </row>
    <row r="231" spans="1:36">
      <c r="A231" s="36">
        <v>40319</v>
      </c>
      <c r="B231" s="37">
        <v>4.1666666666666664E-2</v>
      </c>
      <c r="C231" s="38">
        <v>40319</v>
      </c>
      <c r="D231" s="37">
        <v>4.5138888888888888E-2</v>
      </c>
      <c r="E231" s="78">
        <v>8.3333333333333329E-2</v>
      </c>
      <c r="F231" s="76"/>
      <c r="G231" s="432">
        <v>0</v>
      </c>
      <c r="H231" s="433">
        <v>0</v>
      </c>
      <c r="I231" s="469">
        <v>0</v>
      </c>
      <c r="J231" s="434">
        <v>0</v>
      </c>
      <c r="K231" s="432">
        <v>0</v>
      </c>
      <c r="L231" s="433">
        <v>0</v>
      </c>
      <c r="M231" s="433">
        <v>0</v>
      </c>
      <c r="N231" s="434">
        <v>0</v>
      </c>
      <c r="O231" s="432">
        <v>182</v>
      </c>
      <c r="P231" s="443">
        <v>162</v>
      </c>
      <c r="Q231" s="443">
        <v>7</v>
      </c>
      <c r="R231" s="436">
        <v>0</v>
      </c>
      <c r="S231" s="436">
        <v>0</v>
      </c>
      <c r="T231" s="479">
        <v>0</v>
      </c>
      <c r="U231" s="438">
        <v>13</v>
      </c>
      <c r="V231" s="435">
        <v>0</v>
      </c>
      <c r="W231" s="435">
        <v>0</v>
      </c>
      <c r="X231" s="432">
        <v>0</v>
      </c>
      <c r="Y231" s="434">
        <v>0</v>
      </c>
      <c r="Z231" s="432">
        <v>0</v>
      </c>
      <c r="AA231" s="436">
        <v>0</v>
      </c>
      <c r="AB231" s="436">
        <v>0</v>
      </c>
      <c r="AC231" s="479">
        <v>0</v>
      </c>
      <c r="AD231" s="434">
        <v>0</v>
      </c>
      <c r="AE231" s="432">
        <v>0</v>
      </c>
      <c r="AF231" s="434">
        <v>0</v>
      </c>
      <c r="AG231" s="432">
        <v>0</v>
      </c>
      <c r="AH231" s="434">
        <v>0</v>
      </c>
      <c r="AI231" s="428">
        <f t="shared" si="3"/>
        <v>0</v>
      </c>
      <c r="AJ231" s="437">
        <v>0</v>
      </c>
    </row>
    <row r="232" spans="1:36">
      <c r="A232" s="36">
        <v>40319</v>
      </c>
      <c r="B232" s="37">
        <v>4.5138888888888888E-2</v>
      </c>
      <c r="C232" s="38">
        <v>40319</v>
      </c>
      <c r="D232" s="37">
        <v>8.3333333333333329E-2</v>
      </c>
      <c r="E232" s="62"/>
      <c r="F232" s="79">
        <v>0.91666666666666663</v>
      </c>
      <c r="G232" s="439">
        <v>0</v>
      </c>
      <c r="H232" s="440">
        <v>0</v>
      </c>
      <c r="I232" s="470">
        <v>0</v>
      </c>
      <c r="J232" s="441">
        <v>0</v>
      </c>
      <c r="K232" s="439">
        <v>0</v>
      </c>
      <c r="L232" s="440">
        <v>0</v>
      </c>
      <c r="M232" s="440">
        <v>0</v>
      </c>
      <c r="N232" s="441">
        <v>0</v>
      </c>
      <c r="O232" s="439">
        <v>1272</v>
      </c>
      <c r="P232" s="440">
        <v>1148</v>
      </c>
      <c r="Q232" s="440">
        <v>42</v>
      </c>
      <c r="R232" s="440">
        <v>0</v>
      </c>
      <c r="S232" s="440">
        <v>0</v>
      </c>
      <c r="T232" s="480">
        <v>0</v>
      </c>
      <c r="U232" s="441">
        <v>83</v>
      </c>
      <c r="V232" s="442">
        <v>0</v>
      </c>
      <c r="W232" s="442">
        <v>0</v>
      </c>
      <c r="X232" s="439">
        <v>0</v>
      </c>
      <c r="Y232" s="441">
        <v>0</v>
      </c>
      <c r="Z232" s="439">
        <v>4</v>
      </c>
      <c r="AA232" s="440">
        <v>4</v>
      </c>
      <c r="AB232" s="440">
        <v>0</v>
      </c>
      <c r="AC232" s="480">
        <v>0</v>
      </c>
      <c r="AD232" s="441">
        <v>0</v>
      </c>
      <c r="AE232" s="439">
        <v>0</v>
      </c>
      <c r="AF232" s="441">
        <v>0</v>
      </c>
      <c r="AG232" s="439">
        <v>0</v>
      </c>
      <c r="AH232" s="441">
        <v>0</v>
      </c>
      <c r="AI232" s="428">
        <f t="shared" si="3"/>
        <v>0</v>
      </c>
      <c r="AJ232" s="442">
        <v>0</v>
      </c>
    </row>
    <row r="233" spans="1:36">
      <c r="A233" s="36">
        <v>40319</v>
      </c>
      <c r="B233" s="37">
        <v>8.3333333333333329E-2</v>
      </c>
      <c r="C233" s="38">
        <v>40319</v>
      </c>
      <c r="D233" s="37">
        <v>9.375E-2</v>
      </c>
      <c r="E233" s="78">
        <v>0.25</v>
      </c>
      <c r="F233" s="76"/>
      <c r="G233" s="432">
        <v>0</v>
      </c>
      <c r="H233" s="433">
        <v>0</v>
      </c>
      <c r="I233" s="469">
        <v>0</v>
      </c>
      <c r="J233" s="434">
        <v>0</v>
      </c>
      <c r="K233" s="432">
        <v>0</v>
      </c>
      <c r="L233" s="433">
        <v>0</v>
      </c>
      <c r="M233" s="433">
        <v>0</v>
      </c>
      <c r="N233" s="434">
        <v>0</v>
      </c>
      <c r="O233" s="432">
        <v>148</v>
      </c>
      <c r="P233" s="443">
        <v>140</v>
      </c>
      <c r="Q233" s="443">
        <v>2</v>
      </c>
      <c r="R233" s="436">
        <v>0</v>
      </c>
      <c r="S233" s="436">
        <v>0</v>
      </c>
      <c r="T233" s="479">
        <v>0</v>
      </c>
      <c r="U233" s="438">
        <v>6</v>
      </c>
      <c r="V233" s="435">
        <v>0</v>
      </c>
      <c r="W233" s="435">
        <v>0</v>
      </c>
      <c r="X233" s="432">
        <v>0</v>
      </c>
      <c r="Y233" s="434">
        <v>0</v>
      </c>
      <c r="Z233" s="432">
        <v>2</v>
      </c>
      <c r="AA233" s="443">
        <v>2</v>
      </c>
      <c r="AB233" s="436">
        <v>0</v>
      </c>
      <c r="AC233" s="479">
        <v>0</v>
      </c>
      <c r="AD233" s="434">
        <v>0</v>
      </c>
      <c r="AE233" s="432">
        <v>0</v>
      </c>
      <c r="AF233" s="434">
        <v>0</v>
      </c>
      <c r="AG233" s="432">
        <v>0</v>
      </c>
      <c r="AH233" s="434">
        <v>0</v>
      </c>
      <c r="AI233" s="428">
        <f t="shared" si="3"/>
        <v>0</v>
      </c>
      <c r="AJ233" s="437">
        <v>0</v>
      </c>
    </row>
    <row r="234" spans="1:36">
      <c r="A234" s="36">
        <v>40319</v>
      </c>
      <c r="B234" s="37">
        <v>9.375E-2</v>
      </c>
      <c r="C234" s="38">
        <v>40319</v>
      </c>
      <c r="D234" s="37">
        <v>0.125</v>
      </c>
      <c r="E234" s="62"/>
      <c r="F234" s="79">
        <v>0.75</v>
      </c>
      <c r="G234" s="439">
        <v>0</v>
      </c>
      <c r="H234" s="440">
        <v>0</v>
      </c>
      <c r="I234" s="470">
        <v>0</v>
      </c>
      <c r="J234" s="441">
        <v>0</v>
      </c>
      <c r="K234" s="439">
        <v>0</v>
      </c>
      <c r="L234" s="440">
        <v>0</v>
      </c>
      <c r="M234" s="440">
        <v>0</v>
      </c>
      <c r="N234" s="441">
        <v>0</v>
      </c>
      <c r="O234" s="439">
        <v>338</v>
      </c>
      <c r="P234" s="440">
        <v>311</v>
      </c>
      <c r="Q234" s="440">
        <v>12</v>
      </c>
      <c r="R234" s="440">
        <v>0</v>
      </c>
      <c r="S234" s="440">
        <v>0</v>
      </c>
      <c r="T234" s="480">
        <v>0</v>
      </c>
      <c r="U234" s="441">
        <v>16</v>
      </c>
      <c r="V234" s="442">
        <v>0</v>
      </c>
      <c r="W234" s="442">
        <v>0</v>
      </c>
      <c r="X234" s="439">
        <v>0</v>
      </c>
      <c r="Y234" s="441">
        <v>0</v>
      </c>
      <c r="Z234" s="439">
        <v>4</v>
      </c>
      <c r="AA234" s="440">
        <v>3</v>
      </c>
      <c r="AB234" s="440">
        <v>0</v>
      </c>
      <c r="AC234" s="480">
        <v>0</v>
      </c>
      <c r="AD234" s="441">
        <v>0</v>
      </c>
      <c r="AE234" s="439">
        <v>0</v>
      </c>
      <c r="AF234" s="441">
        <v>0</v>
      </c>
      <c r="AG234" s="439">
        <v>0</v>
      </c>
      <c r="AH234" s="441">
        <v>0</v>
      </c>
      <c r="AI234" s="428">
        <f t="shared" si="3"/>
        <v>0</v>
      </c>
      <c r="AJ234" s="442">
        <v>0</v>
      </c>
    </row>
    <row r="235" spans="1:36">
      <c r="A235" s="36">
        <v>40319</v>
      </c>
      <c r="B235" s="37">
        <v>0.125</v>
      </c>
      <c r="C235" s="38">
        <v>40319</v>
      </c>
      <c r="D235" s="37">
        <v>0.20833333333333334</v>
      </c>
      <c r="E235" s="78">
        <v>2</v>
      </c>
      <c r="F235" s="76"/>
      <c r="G235" s="432">
        <v>2</v>
      </c>
      <c r="H235" s="433">
        <v>0</v>
      </c>
      <c r="I235" s="469">
        <v>0</v>
      </c>
      <c r="J235" s="438">
        <v>2</v>
      </c>
      <c r="K235" s="432">
        <v>0</v>
      </c>
      <c r="L235" s="436">
        <v>0</v>
      </c>
      <c r="M235" s="436">
        <v>0</v>
      </c>
      <c r="N235" s="434">
        <v>0</v>
      </c>
      <c r="O235" s="432">
        <v>621</v>
      </c>
      <c r="P235" s="443">
        <v>540</v>
      </c>
      <c r="Q235" s="443">
        <v>46</v>
      </c>
      <c r="R235" s="436">
        <v>0</v>
      </c>
      <c r="S235" s="436">
        <v>0</v>
      </c>
      <c r="T235" s="479">
        <v>0</v>
      </c>
      <c r="U235" s="438">
        <v>35</v>
      </c>
      <c r="V235" s="435">
        <v>0</v>
      </c>
      <c r="W235" s="435">
        <v>0</v>
      </c>
      <c r="X235" s="432">
        <v>0</v>
      </c>
      <c r="Y235" s="434">
        <v>0</v>
      </c>
      <c r="Z235" s="432">
        <v>4</v>
      </c>
      <c r="AA235" s="443">
        <v>2</v>
      </c>
      <c r="AB235" s="436">
        <v>0</v>
      </c>
      <c r="AC235" s="479">
        <v>0</v>
      </c>
      <c r="AD235" s="438">
        <v>2</v>
      </c>
      <c r="AE235" s="432">
        <v>0</v>
      </c>
      <c r="AF235" s="434">
        <v>0</v>
      </c>
      <c r="AG235" s="432">
        <v>2</v>
      </c>
      <c r="AH235" s="438">
        <v>2</v>
      </c>
      <c r="AI235" s="428">
        <f t="shared" si="3"/>
        <v>0</v>
      </c>
      <c r="AJ235" s="437">
        <v>0</v>
      </c>
    </row>
    <row r="236" spans="1:36">
      <c r="A236" s="36">
        <v>40319</v>
      </c>
      <c r="B236" s="37">
        <v>0.20833333333333334</v>
      </c>
      <c r="C236" s="38">
        <v>40319</v>
      </c>
      <c r="D236" s="37">
        <v>0.21875</v>
      </c>
      <c r="E236" s="62"/>
      <c r="F236" s="79">
        <v>0.25</v>
      </c>
      <c r="G236" s="439">
        <v>0</v>
      </c>
      <c r="H236" s="440">
        <v>0</v>
      </c>
      <c r="I236" s="470">
        <v>0</v>
      </c>
      <c r="J236" s="441">
        <v>0</v>
      </c>
      <c r="K236" s="439">
        <v>0</v>
      </c>
      <c r="L236" s="440">
        <v>0</v>
      </c>
      <c r="M236" s="440">
        <v>0</v>
      </c>
      <c r="N236" s="441">
        <v>0</v>
      </c>
      <c r="O236" s="439">
        <v>39</v>
      </c>
      <c r="P236" s="440">
        <v>34</v>
      </c>
      <c r="Q236" s="440">
        <v>3</v>
      </c>
      <c r="R236" s="440">
        <v>0</v>
      </c>
      <c r="S236" s="440">
        <v>0</v>
      </c>
      <c r="T236" s="480">
        <v>0</v>
      </c>
      <c r="U236" s="441">
        <v>2</v>
      </c>
      <c r="V236" s="442">
        <v>0</v>
      </c>
      <c r="W236" s="442">
        <v>0</v>
      </c>
      <c r="X236" s="439">
        <v>0</v>
      </c>
      <c r="Y236" s="441">
        <v>0</v>
      </c>
      <c r="Z236" s="439">
        <v>0</v>
      </c>
      <c r="AA236" s="440">
        <v>0</v>
      </c>
      <c r="AB236" s="440">
        <v>0</v>
      </c>
      <c r="AC236" s="480">
        <v>0</v>
      </c>
      <c r="AD236" s="441">
        <v>0</v>
      </c>
      <c r="AE236" s="439">
        <v>0</v>
      </c>
      <c r="AF236" s="441">
        <v>0</v>
      </c>
      <c r="AG236" s="439">
        <v>0</v>
      </c>
      <c r="AH236" s="441">
        <v>0</v>
      </c>
      <c r="AI236" s="428">
        <f t="shared" si="3"/>
        <v>0</v>
      </c>
      <c r="AJ236" s="442">
        <v>0</v>
      </c>
    </row>
    <row r="237" spans="1:36">
      <c r="A237" s="36">
        <v>40319</v>
      </c>
      <c r="B237" s="37">
        <v>0.21875</v>
      </c>
      <c r="C237" s="38">
        <v>40319</v>
      </c>
      <c r="D237" s="37">
        <v>0.88194444444444453</v>
      </c>
      <c r="E237" s="78">
        <v>15.916666666666666</v>
      </c>
      <c r="F237" s="76"/>
      <c r="G237" s="432">
        <v>14</v>
      </c>
      <c r="H237" s="433">
        <v>0</v>
      </c>
      <c r="I237" s="469">
        <v>0</v>
      </c>
      <c r="J237" s="438">
        <v>14</v>
      </c>
      <c r="K237" s="432">
        <v>0</v>
      </c>
      <c r="L237" s="436">
        <v>0</v>
      </c>
      <c r="M237" s="436">
        <v>0</v>
      </c>
      <c r="N237" s="434">
        <v>0</v>
      </c>
      <c r="O237" s="432">
        <v>38</v>
      </c>
      <c r="P237" s="443">
        <v>30</v>
      </c>
      <c r="Q237" s="443">
        <v>5</v>
      </c>
      <c r="R237" s="436">
        <v>0</v>
      </c>
      <c r="S237" s="436">
        <v>0</v>
      </c>
      <c r="T237" s="479">
        <v>0</v>
      </c>
      <c r="U237" s="438">
        <v>3</v>
      </c>
      <c r="V237" s="435">
        <v>0</v>
      </c>
      <c r="W237" s="435">
        <v>0</v>
      </c>
      <c r="X237" s="432">
        <v>0</v>
      </c>
      <c r="Y237" s="434">
        <v>0</v>
      </c>
      <c r="Z237" s="432">
        <v>3</v>
      </c>
      <c r="AA237" s="443">
        <v>1</v>
      </c>
      <c r="AB237" s="436">
        <v>0</v>
      </c>
      <c r="AC237" s="479">
        <v>0</v>
      </c>
      <c r="AD237" s="438">
        <v>2</v>
      </c>
      <c r="AE237" s="432">
        <v>1</v>
      </c>
      <c r="AF237" s="434">
        <v>0</v>
      </c>
      <c r="AG237" s="432">
        <v>0</v>
      </c>
      <c r="AH237" s="434">
        <v>0</v>
      </c>
      <c r="AI237" s="428">
        <f t="shared" si="3"/>
        <v>0</v>
      </c>
      <c r="AJ237" s="437">
        <v>0</v>
      </c>
    </row>
    <row r="238" spans="1:36">
      <c r="A238" s="36">
        <v>40319</v>
      </c>
      <c r="B238" s="37">
        <v>0.88194444444444453</v>
      </c>
      <c r="C238" s="38">
        <v>40319</v>
      </c>
      <c r="D238" s="37">
        <v>0.91666666666666663</v>
      </c>
      <c r="E238" s="62"/>
      <c r="F238" s="79">
        <v>0.83333333333333337</v>
      </c>
      <c r="G238" s="439">
        <v>0</v>
      </c>
      <c r="H238" s="440">
        <v>0</v>
      </c>
      <c r="I238" s="470">
        <v>0</v>
      </c>
      <c r="J238" s="441">
        <v>0</v>
      </c>
      <c r="K238" s="439">
        <v>0</v>
      </c>
      <c r="L238" s="440">
        <v>0</v>
      </c>
      <c r="M238" s="440">
        <v>0</v>
      </c>
      <c r="N238" s="441">
        <v>0</v>
      </c>
      <c r="O238" s="439">
        <v>3</v>
      </c>
      <c r="P238" s="440">
        <v>2</v>
      </c>
      <c r="Q238" s="440">
        <v>0</v>
      </c>
      <c r="R238" s="440">
        <v>0</v>
      </c>
      <c r="S238" s="440">
        <v>0</v>
      </c>
      <c r="T238" s="480">
        <v>0</v>
      </c>
      <c r="U238" s="441">
        <v>0</v>
      </c>
      <c r="V238" s="442">
        <v>0</v>
      </c>
      <c r="W238" s="442">
        <v>0</v>
      </c>
      <c r="X238" s="439">
        <v>0</v>
      </c>
      <c r="Y238" s="441">
        <v>0</v>
      </c>
      <c r="Z238" s="439">
        <v>0</v>
      </c>
      <c r="AA238" s="440">
        <v>0</v>
      </c>
      <c r="AB238" s="440">
        <v>0</v>
      </c>
      <c r="AC238" s="480">
        <v>0</v>
      </c>
      <c r="AD238" s="441">
        <v>0</v>
      </c>
      <c r="AE238" s="439">
        <v>0</v>
      </c>
      <c r="AF238" s="441">
        <v>0</v>
      </c>
      <c r="AG238" s="439">
        <v>0</v>
      </c>
      <c r="AH238" s="441">
        <v>0</v>
      </c>
      <c r="AI238" s="428">
        <f t="shared" si="3"/>
        <v>0</v>
      </c>
      <c r="AJ238" s="442">
        <v>0</v>
      </c>
    </row>
    <row r="239" spans="1:36">
      <c r="A239" s="36">
        <v>40319</v>
      </c>
      <c r="B239" s="37">
        <v>0.91666666666666663</v>
      </c>
      <c r="C239" s="38">
        <v>40319</v>
      </c>
      <c r="D239" s="37">
        <v>0.92361111111111116</v>
      </c>
      <c r="E239" s="78">
        <v>0.16666666666666666</v>
      </c>
      <c r="F239" s="76"/>
      <c r="G239" s="432">
        <v>3</v>
      </c>
      <c r="H239" s="433">
        <v>0</v>
      </c>
      <c r="I239" s="469">
        <v>0</v>
      </c>
      <c r="J239" s="438">
        <v>3</v>
      </c>
      <c r="K239" s="432">
        <v>0</v>
      </c>
      <c r="L239" s="436">
        <v>0</v>
      </c>
      <c r="M239" s="436">
        <v>0</v>
      </c>
      <c r="N239" s="434">
        <v>0</v>
      </c>
      <c r="O239" s="432">
        <v>150</v>
      </c>
      <c r="P239" s="443">
        <v>130</v>
      </c>
      <c r="Q239" s="443">
        <v>15</v>
      </c>
      <c r="R239" s="436">
        <v>0</v>
      </c>
      <c r="S239" s="436">
        <v>0</v>
      </c>
      <c r="T239" s="482">
        <v>1</v>
      </c>
      <c r="U239" s="438">
        <v>4</v>
      </c>
      <c r="V239" s="435">
        <v>0</v>
      </c>
      <c r="W239" s="435">
        <v>0</v>
      </c>
      <c r="X239" s="432">
        <v>0</v>
      </c>
      <c r="Y239" s="434">
        <v>0</v>
      </c>
      <c r="Z239" s="432">
        <v>3</v>
      </c>
      <c r="AA239" s="436">
        <v>0</v>
      </c>
      <c r="AB239" s="436">
        <v>0</v>
      </c>
      <c r="AC239" s="479">
        <v>0</v>
      </c>
      <c r="AD239" s="438">
        <v>3</v>
      </c>
      <c r="AE239" s="432">
        <v>0</v>
      </c>
      <c r="AF239" s="434">
        <v>0</v>
      </c>
      <c r="AG239" s="432">
        <v>0</v>
      </c>
      <c r="AH239" s="434">
        <v>0</v>
      </c>
      <c r="AI239" s="428">
        <f t="shared" si="3"/>
        <v>0</v>
      </c>
      <c r="AJ239" s="437">
        <v>0</v>
      </c>
    </row>
    <row r="240" spans="1:36">
      <c r="A240" s="36">
        <v>40319</v>
      </c>
      <c r="B240" s="37">
        <v>0.92361111111111116</v>
      </c>
      <c r="C240" s="38">
        <v>40319</v>
      </c>
      <c r="D240" s="37">
        <v>0.95833333333333337</v>
      </c>
      <c r="E240" s="62"/>
      <c r="F240" s="79">
        <v>0.83333333333333337</v>
      </c>
      <c r="G240" s="439">
        <v>13</v>
      </c>
      <c r="H240" s="440">
        <v>0</v>
      </c>
      <c r="I240" s="470">
        <v>0</v>
      </c>
      <c r="J240" s="441">
        <v>13</v>
      </c>
      <c r="K240" s="439">
        <v>5</v>
      </c>
      <c r="L240" s="440">
        <v>0</v>
      </c>
      <c r="M240" s="440">
        <v>0</v>
      </c>
      <c r="N240" s="441">
        <v>5</v>
      </c>
      <c r="O240" s="439">
        <v>1320</v>
      </c>
      <c r="P240" s="440">
        <v>1140</v>
      </c>
      <c r="Q240" s="440">
        <v>93</v>
      </c>
      <c r="R240" s="440">
        <v>0</v>
      </c>
      <c r="S240" s="440">
        <v>0</v>
      </c>
      <c r="T240" s="480">
        <v>3</v>
      </c>
      <c r="U240" s="441">
        <v>85</v>
      </c>
      <c r="V240" s="442">
        <v>0</v>
      </c>
      <c r="W240" s="442">
        <v>0</v>
      </c>
      <c r="X240" s="439">
        <v>0</v>
      </c>
      <c r="Y240" s="441">
        <v>0</v>
      </c>
      <c r="Z240" s="439">
        <v>18</v>
      </c>
      <c r="AA240" s="440">
        <v>0</v>
      </c>
      <c r="AB240" s="440">
        <v>10</v>
      </c>
      <c r="AC240" s="480">
        <v>0</v>
      </c>
      <c r="AD240" s="441">
        <v>8</v>
      </c>
      <c r="AE240" s="439">
        <v>0</v>
      </c>
      <c r="AF240" s="441">
        <v>0</v>
      </c>
      <c r="AG240" s="439">
        <v>0</v>
      </c>
      <c r="AH240" s="441">
        <v>0</v>
      </c>
      <c r="AI240" s="428">
        <f t="shared" si="3"/>
        <v>0</v>
      </c>
      <c r="AJ240" s="442">
        <v>0</v>
      </c>
    </row>
    <row r="241" spans="1:46">
      <c r="A241" s="36">
        <v>40319</v>
      </c>
      <c r="B241" s="37">
        <v>0.95833333333333337</v>
      </c>
      <c r="C241" s="38">
        <v>40319</v>
      </c>
      <c r="D241" s="37">
        <v>0.96180555555555547</v>
      </c>
      <c r="E241" s="78">
        <v>8.3333333333333329E-2</v>
      </c>
      <c r="F241" s="76"/>
      <c r="G241" s="432">
        <v>1</v>
      </c>
      <c r="H241" s="433">
        <v>0</v>
      </c>
      <c r="I241" s="469">
        <v>0</v>
      </c>
      <c r="J241" s="438">
        <v>1</v>
      </c>
      <c r="K241" s="432">
        <v>1</v>
      </c>
      <c r="L241" s="436">
        <v>0</v>
      </c>
      <c r="M241" s="436">
        <v>0</v>
      </c>
      <c r="N241" s="438">
        <v>1</v>
      </c>
      <c r="O241" s="432">
        <v>189</v>
      </c>
      <c r="P241" s="443">
        <v>163</v>
      </c>
      <c r="Q241" s="443">
        <v>11</v>
      </c>
      <c r="R241" s="436">
        <v>0</v>
      </c>
      <c r="S241" s="436">
        <v>0</v>
      </c>
      <c r="T241" s="479">
        <v>0</v>
      </c>
      <c r="U241" s="438">
        <v>15</v>
      </c>
      <c r="V241" s="435">
        <v>0</v>
      </c>
      <c r="W241" s="435">
        <v>0</v>
      </c>
      <c r="X241" s="432">
        <v>0</v>
      </c>
      <c r="Y241" s="434">
        <v>0</v>
      </c>
      <c r="Z241" s="432">
        <v>2</v>
      </c>
      <c r="AA241" s="436">
        <v>0</v>
      </c>
      <c r="AB241" s="443">
        <v>2</v>
      </c>
      <c r="AC241" s="479">
        <v>0</v>
      </c>
      <c r="AD241" s="434">
        <v>0</v>
      </c>
      <c r="AE241" s="432">
        <v>0</v>
      </c>
      <c r="AF241" s="434">
        <v>0</v>
      </c>
      <c r="AG241" s="432">
        <v>0</v>
      </c>
      <c r="AH241" s="434">
        <v>0</v>
      </c>
      <c r="AI241" s="428">
        <f t="shared" si="3"/>
        <v>0</v>
      </c>
      <c r="AJ241" s="437">
        <v>0</v>
      </c>
    </row>
    <row r="242" spans="1:46">
      <c r="A242" s="36">
        <v>40319</v>
      </c>
      <c r="B242" s="37">
        <v>0.96180555555555547</v>
      </c>
      <c r="C242" s="38">
        <v>40320</v>
      </c>
      <c r="D242" s="37">
        <v>2400</v>
      </c>
      <c r="E242" s="62"/>
      <c r="F242" s="79">
        <v>0.91666666666666663</v>
      </c>
      <c r="G242" s="439">
        <v>11</v>
      </c>
      <c r="H242" s="440">
        <v>0</v>
      </c>
      <c r="I242" s="470">
        <v>0</v>
      </c>
      <c r="J242" s="441">
        <v>11</v>
      </c>
      <c r="K242" s="439">
        <v>6</v>
      </c>
      <c r="L242" s="440">
        <v>0</v>
      </c>
      <c r="M242" s="440">
        <v>0</v>
      </c>
      <c r="N242" s="441">
        <v>6</v>
      </c>
      <c r="O242" s="439">
        <v>1782</v>
      </c>
      <c r="P242" s="440">
        <v>1557</v>
      </c>
      <c r="Q242" s="440">
        <v>83</v>
      </c>
      <c r="R242" s="440">
        <v>0</v>
      </c>
      <c r="S242" s="440">
        <v>0</v>
      </c>
      <c r="T242" s="480">
        <v>0</v>
      </c>
      <c r="U242" s="441">
        <v>143</v>
      </c>
      <c r="V242" s="442">
        <v>11</v>
      </c>
      <c r="W242" s="442">
        <v>0</v>
      </c>
      <c r="X242" s="439">
        <v>0</v>
      </c>
      <c r="Y242" s="441">
        <v>0</v>
      </c>
      <c r="Z242" s="439">
        <v>17</v>
      </c>
      <c r="AA242" s="440">
        <v>6</v>
      </c>
      <c r="AB242" s="440">
        <v>11</v>
      </c>
      <c r="AC242" s="480">
        <v>0</v>
      </c>
      <c r="AD242" s="441">
        <v>0</v>
      </c>
      <c r="AE242" s="439">
        <v>0</v>
      </c>
      <c r="AF242" s="441">
        <v>0</v>
      </c>
      <c r="AG242" s="439">
        <v>6</v>
      </c>
      <c r="AH242" s="441">
        <v>6</v>
      </c>
      <c r="AI242" s="428">
        <f t="shared" si="3"/>
        <v>0</v>
      </c>
      <c r="AJ242" s="442">
        <v>0</v>
      </c>
    </row>
    <row r="243" spans="1:46">
      <c r="A243" s="36">
        <v>40320</v>
      </c>
      <c r="B243" s="37">
        <v>2400</v>
      </c>
      <c r="C243" s="38">
        <v>40320</v>
      </c>
      <c r="D243" s="37">
        <v>3.472222222222222E-3</v>
      </c>
      <c r="E243" s="78">
        <v>8.3333333333333329E-2</v>
      </c>
      <c r="F243" s="76"/>
      <c r="G243" s="432">
        <v>1</v>
      </c>
      <c r="H243" s="433">
        <v>0</v>
      </c>
      <c r="I243" s="469">
        <v>0</v>
      </c>
      <c r="J243" s="438">
        <v>1</v>
      </c>
      <c r="K243" s="432">
        <v>0</v>
      </c>
      <c r="L243" s="436">
        <v>0</v>
      </c>
      <c r="M243" s="436">
        <v>0</v>
      </c>
      <c r="N243" s="434">
        <v>0</v>
      </c>
      <c r="O243" s="432">
        <v>135</v>
      </c>
      <c r="P243" s="443">
        <v>120</v>
      </c>
      <c r="Q243" s="443">
        <v>4</v>
      </c>
      <c r="R243" s="436">
        <v>0</v>
      </c>
      <c r="S243" s="436">
        <v>0</v>
      </c>
      <c r="T243" s="479">
        <v>0</v>
      </c>
      <c r="U243" s="438">
        <v>11</v>
      </c>
      <c r="V243" s="435">
        <v>2</v>
      </c>
      <c r="W243" s="435">
        <v>0</v>
      </c>
      <c r="X243" s="432">
        <v>0</v>
      </c>
      <c r="Y243" s="434">
        <v>0</v>
      </c>
      <c r="Z243" s="432">
        <v>1</v>
      </c>
      <c r="AA243" s="443">
        <v>1</v>
      </c>
      <c r="AB243" s="436">
        <v>0</v>
      </c>
      <c r="AC243" s="479">
        <v>0</v>
      </c>
      <c r="AD243" s="434">
        <v>0</v>
      </c>
      <c r="AE243" s="432">
        <v>0</v>
      </c>
      <c r="AF243" s="434">
        <v>0</v>
      </c>
      <c r="AG243" s="432">
        <v>1</v>
      </c>
      <c r="AH243" s="438">
        <v>1</v>
      </c>
      <c r="AI243" s="428">
        <f t="shared" si="3"/>
        <v>0</v>
      </c>
      <c r="AJ243" s="437">
        <v>0</v>
      </c>
    </row>
    <row r="244" spans="1:46">
      <c r="A244" s="36">
        <v>40320</v>
      </c>
      <c r="B244" s="37">
        <v>3.472222222222222E-3</v>
      </c>
      <c r="C244" s="38">
        <v>40320</v>
      </c>
      <c r="D244" s="37">
        <v>5.2083333333333336E-2</v>
      </c>
      <c r="E244" s="62"/>
      <c r="F244" s="79">
        <v>1.1666666666666667</v>
      </c>
      <c r="G244" s="439">
        <v>7</v>
      </c>
      <c r="H244" s="440">
        <v>0</v>
      </c>
      <c r="I244" s="470">
        <v>0</v>
      </c>
      <c r="J244" s="441">
        <v>7</v>
      </c>
      <c r="K244" s="439">
        <v>0</v>
      </c>
      <c r="L244" s="440">
        <v>0</v>
      </c>
      <c r="M244" s="440">
        <v>0</v>
      </c>
      <c r="N244" s="441">
        <v>0</v>
      </c>
      <c r="O244" s="439">
        <v>1582</v>
      </c>
      <c r="P244" s="440">
        <v>1400</v>
      </c>
      <c r="Q244" s="440">
        <v>49</v>
      </c>
      <c r="R244" s="440">
        <v>0</v>
      </c>
      <c r="S244" s="440">
        <v>0</v>
      </c>
      <c r="T244" s="480">
        <v>0</v>
      </c>
      <c r="U244" s="441">
        <v>133</v>
      </c>
      <c r="V244" s="442">
        <v>14</v>
      </c>
      <c r="W244" s="442">
        <v>0</v>
      </c>
      <c r="X244" s="439">
        <v>0</v>
      </c>
      <c r="Y244" s="441">
        <v>0</v>
      </c>
      <c r="Z244" s="439">
        <v>14</v>
      </c>
      <c r="AA244" s="440">
        <v>14</v>
      </c>
      <c r="AB244" s="440">
        <v>0</v>
      </c>
      <c r="AC244" s="480">
        <v>0</v>
      </c>
      <c r="AD244" s="441">
        <v>0</v>
      </c>
      <c r="AE244" s="439">
        <v>0</v>
      </c>
      <c r="AF244" s="441">
        <v>0</v>
      </c>
      <c r="AG244" s="439">
        <v>7</v>
      </c>
      <c r="AH244" s="441">
        <v>7</v>
      </c>
      <c r="AI244" s="428">
        <f t="shared" si="3"/>
        <v>0</v>
      </c>
      <c r="AJ244" s="442">
        <v>0</v>
      </c>
    </row>
    <row r="245" spans="1:46">
      <c r="A245" s="36">
        <v>40320</v>
      </c>
      <c r="B245" s="37">
        <v>5.2083333333333336E-2</v>
      </c>
      <c r="C245" s="38">
        <v>40320</v>
      </c>
      <c r="D245" s="37">
        <v>5.5555555555555552E-2</v>
      </c>
      <c r="E245" s="78">
        <v>8.3333333333333329E-2</v>
      </c>
      <c r="F245" s="76"/>
      <c r="G245" s="432">
        <v>0</v>
      </c>
      <c r="H245" s="433">
        <v>0</v>
      </c>
      <c r="I245" s="469">
        <v>0</v>
      </c>
      <c r="J245" s="434">
        <v>0</v>
      </c>
      <c r="K245" s="432">
        <v>0</v>
      </c>
      <c r="L245" s="433">
        <v>0</v>
      </c>
      <c r="M245" s="433">
        <v>0</v>
      </c>
      <c r="N245" s="434">
        <v>0</v>
      </c>
      <c r="O245" s="432">
        <v>91</v>
      </c>
      <c r="P245" s="443">
        <v>80</v>
      </c>
      <c r="Q245" s="443">
        <v>3</v>
      </c>
      <c r="R245" s="436">
        <v>0</v>
      </c>
      <c r="S245" s="436">
        <v>0</v>
      </c>
      <c r="T245" s="479">
        <v>0</v>
      </c>
      <c r="U245" s="438">
        <v>8</v>
      </c>
      <c r="V245" s="435">
        <v>0</v>
      </c>
      <c r="W245" s="435">
        <v>0</v>
      </c>
      <c r="X245" s="432">
        <v>0</v>
      </c>
      <c r="Y245" s="434">
        <v>0</v>
      </c>
      <c r="Z245" s="432">
        <v>1</v>
      </c>
      <c r="AA245" s="443">
        <v>1</v>
      </c>
      <c r="AB245" s="436">
        <v>0</v>
      </c>
      <c r="AC245" s="479">
        <v>0</v>
      </c>
      <c r="AD245" s="434">
        <v>0</v>
      </c>
      <c r="AE245" s="432">
        <v>0</v>
      </c>
      <c r="AF245" s="434">
        <v>0</v>
      </c>
      <c r="AG245" s="432">
        <v>0</v>
      </c>
      <c r="AH245" s="434">
        <v>0</v>
      </c>
      <c r="AI245" s="428">
        <f t="shared" si="3"/>
        <v>0</v>
      </c>
      <c r="AJ245" s="437">
        <v>0</v>
      </c>
    </row>
    <row r="246" spans="1:46">
      <c r="A246" s="36">
        <v>40320</v>
      </c>
      <c r="B246" s="37">
        <v>5.5555555555555552E-2</v>
      </c>
      <c r="C246" s="38">
        <v>40320</v>
      </c>
      <c r="D246" s="37">
        <v>7.2916666666666671E-2</v>
      </c>
      <c r="E246" s="62"/>
      <c r="F246" s="79">
        <v>0.41666666666666669</v>
      </c>
      <c r="G246" s="439">
        <v>0</v>
      </c>
      <c r="H246" s="440">
        <v>0</v>
      </c>
      <c r="I246" s="470">
        <v>0</v>
      </c>
      <c r="J246" s="441">
        <v>0</v>
      </c>
      <c r="K246" s="439">
        <v>0</v>
      </c>
      <c r="L246" s="440">
        <v>0</v>
      </c>
      <c r="M246" s="440">
        <v>0</v>
      </c>
      <c r="N246" s="441">
        <v>0</v>
      </c>
      <c r="O246" s="439">
        <v>243</v>
      </c>
      <c r="P246" s="440">
        <v>213</v>
      </c>
      <c r="Q246" s="440">
        <v>8</v>
      </c>
      <c r="R246" s="440">
        <v>0</v>
      </c>
      <c r="S246" s="440">
        <v>0</v>
      </c>
      <c r="T246" s="480">
        <v>0</v>
      </c>
      <c r="U246" s="441">
        <v>21</v>
      </c>
      <c r="V246" s="442">
        <v>0</v>
      </c>
      <c r="W246" s="442">
        <v>0</v>
      </c>
      <c r="X246" s="439">
        <v>0</v>
      </c>
      <c r="Y246" s="441">
        <v>0</v>
      </c>
      <c r="Z246" s="439">
        <v>3</v>
      </c>
      <c r="AA246" s="440">
        <v>3</v>
      </c>
      <c r="AB246" s="440">
        <v>0</v>
      </c>
      <c r="AC246" s="480">
        <v>0</v>
      </c>
      <c r="AD246" s="441">
        <v>0</v>
      </c>
      <c r="AE246" s="439">
        <v>0</v>
      </c>
      <c r="AF246" s="441">
        <v>0</v>
      </c>
      <c r="AG246" s="439">
        <v>0</v>
      </c>
      <c r="AH246" s="441">
        <v>0</v>
      </c>
      <c r="AI246" s="428">
        <f t="shared" si="3"/>
        <v>0</v>
      </c>
      <c r="AJ246" s="442">
        <v>0</v>
      </c>
    </row>
    <row r="247" spans="1:46">
      <c r="A247" s="36">
        <v>40320</v>
      </c>
      <c r="B247" s="37">
        <v>7.2916666666666671E-2</v>
      </c>
      <c r="C247" s="38">
        <v>40320</v>
      </c>
      <c r="D247" s="37">
        <v>0.21875</v>
      </c>
      <c r="E247" s="78">
        <v>3.5</v>
      </c>
      <c r="F247" s="76"/>
      <c r="G247" s="432">
        <v>7</v>
      </c>
      <c r="H247" s="433">
        <v>0</v>
      </c>
      <c r="I247" s="469">
        <v>0</v>
      </c>
      <c r="J247" s="438">
        <v>7</v>
      </c>
      <c r="K247" s="432">
        <v>0</v>
      </c>
      <c r="L247" s="436">
        <v>0</v>
      </c>
      <c r="M247" s="436">
        <v>0</v>
      </c>
      <c r="N247" s="434">
        <v>0</v>
      </c>
      <c r="O247" s="432">
        <v>260</v>
      </c>
      <c r="P247" s="443">
        <v>223</v>
      </c>
      <c r="Q247" s="443">
        <v>13</v>
      </c>
      <c r="R247" s="436">
        <v>0</v>
      </c>
      <c r="S247" s="436">
        <v>0</v>
      </c>
      <c r="T247" s="482">
        <v>1</v>
      </c>
      <c r="U247" s="438">
        <v>23</v>
      </c>
      <c r="V247" s="435">
        <v>1</v>
      </c>
      <c r="W247" s="435">
        <v>0</v>
      </c>
      <c r="X247" s="432">
        <v>0</v>
      </c>
      <c r="Y247" s="434">
        <v>0</v>
      </c>
      <c r="Z247" s="432">
        <v>11</v>
      </c>
      <c r="AA247" s="443">
        <v>7</v>
      </c>
      <c r="AB247" s="436">
        <v>0</v>
      </c>
      <c r="AC247" s="482">
        <v>4</v>
      </c>
      <c r="AD247" s="434">
        <v>0</v>
      </c>
      <c r="AE247" s="432">
        <v>1</v>
      </c>
      <c r="AF247" s="434">
        <v>0</v>
      </c>
      <c r="AG247" s="432">
        <v>4</v>
      </c>
      <c r="AH247" s="438">
        <v>4</v>
      </c>
      <c r="AI247" s="428">
        <f t="shared" si="3"/>
        <v>0</v>
      </c>
      <c r="AJ247" s="437">
        <v>0</v>
      </c>
    </row>
    <row r="248" spans="1:46">
      <c r="A248" s="36">
        <v>40320</v>
      </c>
      <c r="B248" s="37">
        <v>0.22083333333333333</v>
      </c>
      <c r="C248" s="38">
        <v>40320</v>
      </c>
      <c r="D248" s="37">
        <v>0.83333333333333337</v>
      </c>
      <c r="E248" s="78">
        <v>14.7</v>
      </c>
      <c r="F248" s="79">
        <v>0.05</v>
      </c>
      <c r="G248" s="432">
        <v>2</v>
      </c>
      <c r="H248" s="444">
        <v>0</v>
      </c>
      <c r="I248" s="471">
        <v>0</v>
      </c>
      <c r="J248" s="438">
        <v>2</v>
      </c>
      <c r="K248" s="432">
        <v>1</v>
      </c>
      <c r="L248" s="444">
        <v>0</v>
      </c>
      <c r="M248" s="444">
        <v>0</v>
      </c>
      <c r="N248" s="438">
        <v>1</v>
      </c>
      <c r="O248" s="432">
        <v>1</v>
      </c>
      <c r="P248" s="443">
        <v>1</v>
      </c>
      <c r="Q248" s="444">
        <v>0</v>
      </c>
      <c r="R248" s="444">
        <v>0</v>
      </c>
      <c r="S248" s="444">
        <v>0</v>
      </c>
      <c r="T248" s="481">
        <v>0</v>
      </c>
      <c r="U248" s="434">
        <v>0</v>
      </c>
      <c r="V248" s="435">
        <v>0</v>
      </c>
      <c r="W248" s="435">
        <v>0</v>
      </c>
      <c r="X248" s="432">
        <v>0</v>
      </c>
      <c r="Y248" s="434">
        <v>0</v>
      </c>
      <c r="Z248" s="432">
        <v>0</v>
      </c>
      <c r="AA248" s="444">
        <v>0</v>
      </c>
      <c r="AB248" s="444">
        <v>0</v>
      </c>
      <c r="AC248" s="478">
        <v>0</v>
      </c>
      <c r="AD248" s="434">
        <v>0</v>
      </c>
      <c r="AE248" s="432">
        <v>0</v>
      </c>
      <c r="AF248" s="434">
        <v>0</v>
      </c>
      <c r="AG248" s="432">
        <v>0</v>
      </c>
      <c r="AH248" s="434">
        <v>0</v>
      </c>
      <c r="AI248" s="428">
        <f t="shared" si="3"/>
        <v>0</v>
      </c>
      <c r="AJ248" s="437">
        <v>0</v>
      </c>
    </row>
    <row r="249" spans="1:46">
      <c r="A249" s="36">
        <v>40320</v>
      </c>
      <c r="B249" s="37">
        <v>0.83333333333333337</v>
      </c>
      <c r="C249" s="38">
        <v>40321</v>
      </c>
      <c r="D249" s="37">
        <v>0.33333333333333331</v>
      </c>
      <c r="E249" s="78">
        <v>12</v>
      </c>
      <c r="F249" s="79">
        <v>0</v>
      </c>
      <c r="G249" s="432">
        <v>7</v>
      </c>
      <c r="H249" s="433">
        <v>0</v>
      </c>
      <c r="I249" s="469">
        <v>0</v>
      </c>
      <c r="J249" s="445">
        <v>7</v>
      </c>
      <c r="K249" s="432">
        <v>0</v>
      </c>
      <c r="L249" s="436">
        <v>0</v>
      </c>
      <c r="M249" s="436">
        <v>0</v>
      </c>
      <c r="N249" s="434">
        <v>0</v>
      </c>
      <c r="O249" s="432">
        <v>571</v>
      </c>
      <c r="P249" s="443">
        <v>479</v>
      </c>
      <c r="Q249" s="433">
        <v>0</v>
      </c>
      <c r="R249" s="433">
        <v>0</v>
      </c>
      <c r="S249" s="443">
        <v>33</v>
      </c>
      <c r="T249" s="482">
        <v>3</v>
      </c>
      <c r="U249" s="438">
        <v>56</v>
      </c>
      <c r="V249" s="435">
        <v>0</v>
      </c>
      <c r="W249" s="435">
        <v>0</v>
      </c>
      <c r="X249" s="432">
        <v>0</v>
      </c>
      <c r="Y249" s="434">
        <v>0</v>
      </c>
      <c r="Z249" s="432">
        <v>23</v>
      </c>
      <c r="AA249" s="443">
        <v>12</v>
      </c>
      <c r="AB249" s="436">
        <v>0</v>
      </c>
      <c r="AC249" s="482">
        <v>3</v>
      </c>
      <c r="AD249" s="438">
        <v>8</v>
      </c>
      <c r="AE249" s="432">
        <v>0</v>
      </c>
      <c r="AF249" s="434">
        <v>0</v>
      </c>
      <c r="AG249" s="432">
        <v>10</v>
      </c>
      <c r="AH249" s="438">
        <v>10</v>
      </c>
      <c r="AI249" s="428">
        <f t="shared" si="3"/>
        <v>0</v>
      </c>
      <c r="AJ249" s="437">
        <v>0</v>
      </c>
      <c r="AT249" s="1">
        <v>1</v>
      </c>
    </row>
    <row r="250" spans="1:46">
      <c r="A250" s="36">
        <v>40321</v>
      </c>
      <c r="B250" s="37">
        <v>0.33680555555555558</v>
      </c>
      <c r="C250" s="38">
        <v>40321</v>
      </c>
      <c r="D250" s="37">
        <v>0.8125</v>
      </c>
      <c r="E250" s="78">
        <v>11.416666666666666</v>
      </c>
      <c r="F250" s="79">
        <v>8.3333333333333329E-2</v>
      </c>
      <c r="G250" s="432">
        <v>0</v>
      </c>
      <c r="H250" s="433">
        <v>0</v>
      </c>
      <c r="I250" s="469">
        <v>0</v>
      </c>
      <c r="J250" s="434">
        <v>0</v>
      </c>
      <c r="K250" s="432">
        <v>0</v>
      </c>
      <c r="L250" s="436">
        <v>0</v>
      </c>
      <c r="M250" s="436">
        <v>0</v>
      </c>
      <c r="N250" s="434">
        <v>0</v>
      </c>
      <c r="O250" s="432">
        <v>0</v>
      </c>
      <c r="P250" s="436">
        <v>0</v>
      </c>
      <c r="Q250" s="436">
        <v>0</v>
      </c>
      <c r="R250" s="436">
        <v>0</v>
      </c>
      <c r="S250" s="436">
        <v>0</v>
      </c>
      <c r="T250" s="479">
        <v>0</v>
      </c>
      <c r="U250" s="434">
        <v>0</v>
      </c>
      <c r="V250" s="435">
        <v>0</v>
      </c>
      <c r="W250" s="435">
        <v>0</v>
      </c>
      <c r="X250" s="432">
        <v>0</v>
      </c>
      <c r="Y250" s="434">
        <v>0</v>
      </c>
      <c r="Z250" s="432">
        <v>0</v>
      </c>
      <c r="AA250" s="436">
        <v>0</v>
      </c>
      <c r="AB250" s="436">
        <v>0</v>
      </c>
      <c r="AC250" s="479">
        <v>0</v>
      </c>
      <c r="AD250" s="434">
        <v>0</v>
      </c>
      <c r="AE250" s="432">
        <v>0</v>
      </c>
      <c r="AF250" s="434">
        <v>0</v>
      </c>
      <c r="AG250" s="432">
        <v>0</v>
      </c>
      <c r="AH250" s="434">
        <v>0</v>
      </c>
      <c r="AI250" s="428">
        <f t="shared" si="3"/>
        <v>0</v>
      </c>
      <c r="AJ250" s="437">
        <v>0</v>
      </c>
    </row>
    <row r="251" spans="1:46">
      <c r="A251" s="36">
        <v>40321</v>
      </c>
      <c r="B251" s="37">
        <v>0.8125</v>
      </c>
      <c r="C251" s="38">
        <v>40322</v>
      </c>
      <c r="D251" s="37">
        <v>0.375</v>
      </c>
      <c r="E251" s="78">
        <v>13.5</v>
      </c>
      <c r="F251" s="79">
        <v>0</v>
      </c>
      <c r="G251" s="432">
        <v>11</v>
      </c>
      <c r="H251" s="433">
        <v>0</v>
      </c>
      <c r="I251" s="469">
        <v>0</v>
      </c>
      <c r="J251" s="438">
        <v>11</v>
      </c>
      <c r="K251" s="432">
        <v>0</v>
      </c>
      <c r="L251" s="436">
        <v>0</v>
      </c>
      <c r="M251" s="436">
        <v>0</v>
      </c>
      <c r="N251" s="434">
        <v>0</v>
      </c>
      <c r="O251" s="432">
        <v>582</v>
      </c>
      <c r="P251" s="443">
        <v>472</v>
      </c>
      <c r="Q251" s="443">
        <v>29</v>
      </c>
      <c r="R251" s="436">
        <v>0</v>
      </c>
      <c r="S251" s="443">
        <v>38</v>
      </c>
      <c r="T251" s="479">
        <v>0</v>
      </c>
      <c r="U251" s="438">
        <v>43</v>
      </c>
      <c r="V251" s="435">
        <v>0</v>
      </c>
      <c r="W251" s="435">
        <v>0</v>
      </c>
      <c r="X251" s="432">
        <v>0</v>
      </c>
      <c r="Y251" s="434">
        <v>0</v>
      </c>
      <c r="Z251" s="432">
        <v>14</v>
      </c>
      <c r="AA251" s="443">
        <v>11</v>
      </c>
      <c r="AB251" s="436">
        <v>0</v>
      </c>
      <c r="AC251" s="482">
        <v>2</v>
      </c>
      <c r="AD251" s="438">
        <v>1</v>
      </c>
      <c r="AE251" s="432">
        <v>0</v>
      </c>
      <c r="AF251" s="434">
        <v>0</v>
      </c>
      <c r="AG251" s="432">
        <v>11</v>
      </c>
      <c r="AH251" s="438">
        <v>11</v>
      </c>
      <c r="AI251" s="428">
        <f t="shared" si="3"/>
        <v>0</v>
      </c>
      <c r="AJ251" s="437">
        <v>0</v>
      </c>
    </row>
    <row r="252" spans="1:46">
      <c r="A252" s="36">
        <v>40322</v>
      </c>
      <c r="B252" s="37">
        <v>0.37847222222222227</v>
      </c>
      <c r="C252" s="38">
        <v>40322</v>
      </c>
      <c r="D252" s="37">
        <v>0.79166666666666663</v>
      </c>
      <c r="E252" s="78">
        <v>9.9166666666666661</v>
      </c>
      <c r="F252" s="79">
        <v>8.3333333333333329E-2</v>
      </c>
      <c r="G252" s="432">
        <v>1</v>
      </c>
      <c r="H252" s="433">
        <v>0</v>
      </c>
      <c r="I252" s="469">
        <v>0</v>
      </c>
      <c r="J252" s="438">
        <v>1</v>
      </c>
      <c r="K252" s="432">
        <v>0</v>
      </c>
      <c r="L252" s="436">
        <v>0</v>
      </c>
      <c r="M252" s="436">
        <v>0</v>
      </c>
      <c r="N252" s="434">
        <v>0</v>
      </c>
      <c r="O252" s="432">
        <v>2</v>
      </c>
      <c r="P252" s="443">
        <v>1</v>
      </c>
      <c r="Q252" s="433">
        <v>0</v>
      </c>
      <c r="R252" s="436">
        <v>0</v>
      </c>
      <c r="S252" s="436">
        <v>0</v>
      </c>
      <c r="T252" s="479">
        <v>0</v>
      </c>
      <c r="U252" s="438">
        <v>1</v>
      </c>
      <c r="V252" s="435">
        <v>0</v>
      </c>
      <c r="W252" s="435">
        <v>0</v>
      </c>
      <c r="X252" s="432">
        <v>0</v>
      </c>
      <c r="Y252" s="434">
        <v>0</v>
      </c>
      <c r="Z252" s="432">
        <v>0</v>
      </c>
      <c r="AA252" s="436">
        <v>0</v>
      </c>
      <c r="AB252" s="436">
        <v>0</v>
      </c>
      <c r="AC252" s="479">
        <v>0</v>
      </c>
      <c r="AD252" s="434">
        <v>0</v>
      </c>
      <c r="AE252" s="432">
        <v>0</v>
      </c>
      <c r="AF252" s="434">
        <v>0</v>
      </c>
      <c r="AG252" s="432">
        <v>0</v>
      </c>
      <c r="AH252" s="434">
        <v>0</v>
      </c>
      <c r="AI252" s="428">
        <f t="shared" si="3"/>
        <v>0</v>
      </c>
      <c r="AJ252" s="437">
        <v>0</v>
      </c>
    </row>
    <row r="253" spans="1:46">
      <c r="A253" s="36">
        <v>40322</v>
      </c>
      <c r="B253" s="37">
        <v>0.79166666666666663</v>
      </c>
      <c r="C253" s="38">
        <v>40323</v>
      </c>
      <c r="D253" s="37">
        <v>0.30208333333333331</v>
      </c>
      <c r="E253" s="78">
        <v>12.25</v>
      </c>
      <c r="F253" s="79">
        <v>0</v>
      </c>
      <c r="G253" s="432">
        <v>5</v>
      </c>
      <c r="H253" s="433">
        <v>0</v>
      </c>
      <c r="I253" s="469">
        <v>0</v>
      </c>
      <c r="J253" s="438">
        <v>5</v>
      </c>
      <c r="K253" s="432">
        <v>1</v>
      </c>
      <c r="L253" s="436">
        <v>0</v>
      </c>
      <c r="M253" s="436">
        <v>0</v>
      </c>
      <c r="N253" s="438">
        <v>1</v>
      </c>
      <c r="O253" s="432">
        <v>235</v>
      </c>
      <c r="P253" s="443">
        <v>169</v>
      </c>
      <c r="Q253" s="443">
        <v>12</v>
      </c>
      <c r="R253" s="436">
        <v>0</v>
      </c>
      <c r="S253" s="443">
        <v>24</v>
      </c>
      <c r="T253" s="479">
        <v>0</v>
      </c>
      <c r="U253" s="438">
        <v>30</v>
      </c>
      <c r="V253" s="435">
        <v>0</v>
      </c>
      <c r="W253" s="435">
        <v>0</v>
      </c>
      <c r="X253" s="432">
        <v>0</v>
      </c>
      <c r="Y253" s="434">
        <v>0</v>
      </c>
      <c r="Z253" s="432">
        <v>8</v>
      </c>
      <c r="AA253" s="443">
        <v>5</v>
      </c>
      <c r="AB253" s="436">
        <v>0</v>
      </c>
      <c r="AC253" s="479">
        <v>0</v>
      </c>
      <c r="AD253" s="438">
        <v>3</v>
      </c>
      <c r="AE253" s="432">
        <v>2</v>
      </c>
      <c r="AF253" s="434">
        <v>0</v>
      </c>
      <c r="AG253" s="432">
        <v>8</v>
      </c>
      <c r="AH253" s="438">
        <v>8</v>
      </c>
      <c r="AI253" s="428">
        <f t="shared" si="3"/>
        <v>0</v>
      </c>
      <c r="AJ253" s="435">
        <v>1</v>
      </c>
    </row>
    <row r="254" spans="1:46">
      <c r="A254" s="36">
        <v>40323</v>
      </c>
      <c r="B254" s="37">
        <v>0.30555555555555552</v>
      </c>
      <c r="C254" s="38">
        <v>40323</v>
      </c>
      <c r="D254" s="37">
        <v>0.64583333333333337</v>
      </c>
      <c r="E254" s="78">
        <v>8.1666666666666661</v>
      </c>
      <c r="F254" s="79">
        <v>8.3333333333333329E-2</v>
      </c>
      <c r="G254" s="432">
        <v>0</v>
      </c>
      <c r="H254" s="433">
        <v>0</v>
      </c>
      <c r="I254" s="469">
        <v>0</v>
      </c>
      <c r="J254" s="434">
        <v>0</v>
      </c>
      <c r="K254" s="432">
        <v>0</v>
      </c>
      <c r="L254" s="436">
        <v>0</v>
      </c>
      <c r="M254" s="436">
        <v>0</v>
      </c>
      <c r="N254" s="434">
        <v>0</v>
      </c>
      <c r="O254" s="432">
        <v>0</v>
      </c>
      <c r="P254" s="436">
        <v>0</v>
      </c>
      <c r="Q254" s="436">
        <v>0</v>
      </c>
      <c r="R254" s="436">
        <v>0</v>
      </c>
      <c r="S254" s="436">
        <v>0</v>
      </c>
      <c r="T254" s="479">
        <v>0</v>
      </c>
      <c r="U254" s="434">
        <v>0</v>
      </c>
      <c r="V254" s="435">
        <v>0</v>
      </c>
      <c r="W254" s="435">
        <v>0</v>
      </c>
      <c r="X254" s="432">
        <v>0</v>
      </c>
      <c r="Y254" s="434">
        <v>0</v>
      </c>
      <c r="Z254" s="432">
        <v>1</v>
      </c>
      <c r="AA254" s="436">
        <v>0</v>
      </c>
      <c r="AB254" s="436">
        <v>0</v>
      </c>
      <c r="AC254" s="479">
        <v>0</v>
      </c>
      <c r="AD254" s="438">
        <v>1</v>
      </c>
      <c r="AE254" s="432">
        <v>0</v>
      </c>
      <c r="AF254" s="434">
        <v>0</v>
      </c>
      <c r="AG254" s="432">
        <v>0</v>
      </c>
      <c r="AH254" s="434">
        <v>0</v>
      </c>
      <c r="AI254" s="428">
        <f t="shared" si="3"/>
        <v>0</v>
      </c>
      <c r="AJ254" s="437">
        <v>0</v>
      </c>
    </row>
    <row r="255" spans="1:46">
      <c r="A255" s="36">
        <v>40323</v>
      </c>
      <c r="B255" s="37">
        <v>0.64583333333333337</v>
      </c>
      <c r="C255" s="38">
        <v>40324</v>
      </c>
      <c r="D255" s="37">
        <v>0.28819444444444448</v>
      </c>
      <c r="E255" s="78">
        <v>15.416666666666666</v>
      </c>
      <c r="F255" s="79">
        <v>0</v>
      </c>
      <c r="G255" s="432">
        <v>5</v>
      </c>
      <c r="H255" s="433">
        <v>0</v>
      </c>
      <c r="I255" s="469">
        <v>0</v>
      </c>
      <c r="J255" s="438">
        <v>5</v>
      </c>
      <c r="K255" s="432">
        <v>0</v>
      </c>
      <c r="L255" s="436">
        <v>0</v>
      </c>
      <c r="M255" s="436">
        <v>0</v>
      </c>
      <c r="N255" s="434">
        <v>0</v>
      </c>
      <c r="O255" s="432">
        <v>174</v>
      </c>
      <c r="P255" s="443">
        <v>138</v>
      </c>
      <c r="Q255" s="443">
        <v>7</v>
      </c>
      <c r="R255" s="436">
        <v>0</v>
      </c>
      <c r="S255" s="443">
        <v>7</v>
      </c>
      <c r="T255" s="478">
        <v>1</v>
      </c>
      <c r="U255" s="438">
        <v>21</v>
      </c>
      <c r="V255" s="435">
        <v>1</v>
      </c>
      <c r="W255" s="435">
        <v>0</v>
      </c>
      <c r="X255" s="432">
        <v>0</v>
      </c>
      <c r="Y255" s="434">
        <v>0</v>
      </c>
      <c r="Z255" s="432">
        <v>5</v>
      </c>
      <c r="AA255" s="443">
        <v>1</v>
      </c>
      <c r="AB255" s="436">
        <v>0</v>
      </c>
      <c r="AC255" s="479">
        <v>0</v>
      </c>
      <c r="AD255" s="438">
        <v>4</v>
      </c>
      <c r="AE255" s="432">
        <v>0</v>
      </c>
      <c r="AF255" s="434">
        <v>0</v>
      </c>
      <c r="AG255" s="432">
        <v>4</v>
      </c>
      <c r="AH255" s="438">
        <v>4</v>
      </c>
      <c r="AI255" s="428">
        <f t="shared" si="3"/>
        <v>0</v>
      </c>
      <c r="AJ255" s="437">
        <v>0</v>
      </c>
    </row>
    <row r="256" spans="1:46">
      <c r="A256" s="36">
        <v>40324</v>
      </c>
      <c r="B256" s="37">
        <v>0.29166666666666669</v>
      </c>
      <c r="C256" s="38">
        <v>40324</v>
      </c>
      <c r="D256" s="37">
        <v>0.75347222222222221</v>
      </c>
      <c r="E256" s="78">
        <v>11.083333333333334</v>
      </c>
      <c r="F256" s="79">
        <v>8.3333333333333329E-2</v>
      </c>
      <c r="G256" s="432">
        <v>0</v>
      </c>
      <c r="H256" s="433">
        <v>0</v>
      </c>
      <c r="I256" s="469">
        <v>0</v>
      </c>
      <c r="J256" s="434">
        <v>0</v>
      </c>
      <c r="K256" s="432">
        <v>0</v>
      </c>
      <c r="L256" s="436">
        <v>0</v>
      </c>
      <c r="M256" s="436">
        <v>0</v>
      </c>
      <c r="N256" s="434">
        <v>0</v>
      </c>
      <c r="O256" s="432">
        <v>20</v>
      </c>
      <c r="P256" s="443">
        <v>15</v>
      </c>
      <c r="Q256" s="443">
        <v>4</v>
      </c>
      <c r="R256" s="436">
        <v>0</v>
      </c>
      <c r="S256" s="436">
        <v>0</v>
      </c>
      <c r="T256" s="482">
        <v>1</v>
      </c>
      <c r="U256" s="434">
        <v>0</v>
      </c>
      <c r="V256" s="435">
        <v>0</v>
      </c>
      <c r="W256" s="435">
        <v>0</v>
      </c>
      <c r="X256" s="432">
        <v>0</v>
      </c>
      <c r="Y256" s="434">
        <v>0</v>
      </c>
      <c r="Z256" s="432">
        <v>0</v>
      </c>
      <c r="AA256" s="436">
        <v>0</v>
      </c>
      <c r="AB256" s="436">
        <v>0</v>
      </c>
      <c r="AC256" s="479">
        <v>0</v>
      </c>
      <c r="AD256" s="434">
        <v>0</v>
      </c>
      <c r="AE256" s="432">
        <v>0</v>
      </c>
      <c r="AF256" s="434">
        <v>0</v>
      </c>
      <c r="AG256" s="432">
        <v>0</v>
      </c>
      <c r="AH256" s="434">
        <v>0</v>
      </c>
      <c r="AI256" s="428">
        <f t="shared" si="3"/>
        <v>0</v>
      </c>
      <c r="AJ256" s="437">
        <v>0</v>
      </c>
    </row>
    <row r="257" spans="1:40">
      <c r="A257" s="36">
        <v>40324</v>
      </c>
      <c r="B257" s="37">
        <v>0.75347222222222221</v>
      </c>
      <c r="C257" s="38">
        <v>40325</v>
      </c>
      <c r="D257" s="37">
        <v>0.33333333333333331</v>
      </c>
      <c r="E257" s="78">
        <v>13.916666666666666</v>
      </c>
      <c r="F257" s="79">
        <v>0</v>
      </c>
      <c r="G257" s="432">
        <v>12</v>
      </c>
      <c r="H257" s="433">
        <v>0</v>
      </c>
      <c r="I257" s="469">
        <v>0</v>
      </c>
      <c r="J257" s="438">
        <v>12</v>
      </c>
      <c r="K257" s="432">
        <v>0</v>
      </c>
      <c r="L257" s="436">
        <v>0</v>
      </c>
      <c r="M257" s="436">
        <v>0</v>
      </c>
      <c r="N257" s="434">
        <v>0</v>
      </c>
      <c r="O257" s="432">
        <v>564</v>
      </c>
      <c r="P257" s="443">
        <v>462</v>
      </c>
      <c r="Q257" s="443">
        <v>10</v>
      </c>
      <c r="R257" s="436">
        <v>0</v>
      </c>
      <c r="S257" s="443">
        <v>23</v>
      </c>
      <c r="T257" s="479">
        <v>0</v>
      </c>
      <c r="U257" s="438">
        <v>69</v>
      </c>
      <c r="V257" s="435">
        <v>1</v>
      </c>
      <c r="W257" s="435">
        <v>0</v>
      </c>
      <c r="X257" s="432">
        <v>0</v>
      </c>
      <c r="Y257" s="434">
        <v>0</v>
      </c>
      <c r="Z257" s="432">
        <v>11</v>
      </c>
      <c r="AA257" s="443">
        <v>1</v>
      </c>
      <c r="AB257" s="436">
        <v>0</v>
      </c>
      <c r="AC257" s="479">
        <v>0</v>
      </c>
      <c r="AD257" s="438">
        <v>10</v>
      </c>
      <c r="AE257" s="432">
        <v>3</v>
      </c>
      <c r="AF257" s="434">
        <v>0</v>
      </c>
      <c r="AG257" s="432">
        <v>6</v>
      </c>
      <c r="AH257" s="438">
        <v>6</v>
      </c>
      <c r="AI257" s="428">
        <f t="shared" si="3"/>
        <v>0</v>
      </c>
      <c r="AJ257" s="437">
        <v>0</v>
      </c>
    </row>
    <row r="258" spans="1:40">
      <c r="A258" s="36">
        <v>40325</v>
      </c>
      <c r="B258" s="37">
        <v>0.33333333333333331</v>
      </c>
      <c r="C258" s="38">
        <v>40325</v>
      </c>
      <c r="D258" s="37">
        <v>0.66666666666666663</v>
      </c>
      <c r="E258" s="78">
        <v>8</v>
      </c>
      <c r="F258" s="79">
        <v>0</v>
      </c>
      <c r="G258" s="432">
        <v>1</v>
      </c>
      <c r="H258" s="433">
        <v>0</v>
      </c>
      <c r="I258" s="469">
        <v>0</v>
      </c>
      <c r="J258" s="438">
        <v>1</v>
      </c>
      <c r="K258" s="432">
        <v>0</v>
      </c>
      <c r="L258" s="436">
        <v>0</v>
      </c>
      <c r="M258" s="436">
        <v>0</v>
      </c>
      <c r="N258" s="434">
        <v>0</v>
      </c>
      <c r="O258" s="432">
        <v>4</v>
      </c>
      <c r="P258" s="443">
        <v>3</v>
      </c>
      <c r="Q258" s="436">
        <v>0</v>
      </c>
      <c r="R258" s="436">
        <v>0</v>
      </c>
      <c r="S258" s="443">
        <v>1</v>
      </c>
      <c r="T258" s="479">
        <v>0</v>
      </c>
      <c r="U258" s="434">
        <v>0</v>
      </c>
      <c r="V258" s="435">
        <v>0</v>
      </c>
      <c r="W258" s="435">
        <v>0</v>
      </c>
      <c r="X258" s="432">
        <v>0</v>
      </c>
      <c r="Y258" s="434">
        <v>0</v>
      </c>
      <c r="Z258" s="432">
        <v>0</v>
      </c>
      <c r="AA258" s="436">
        <v>0</v>
      </c>
      <c r="AB258" s="436">
        <v>0</v>
      </c>
      <c r="AC258" s="479">
        <v>0</v>
      </c>
      <c r="AD258" s="434">
        <v>0</v>
      </c>
      <c r="AE258" s="432">
        <v>0</v>
      </c>
      <c r="AF258" s="434">
        <v>0</v>
      </c>
      <c r="AG258" s="432">
        <v>0</v>
      </c>
      <c r="AH258" s="434">
        <v>0</v>
      </c>
      <c r="AI258" s="428">
        <f t="shared" si="3"/>
        <v>0</v>
      </c>
      <c r="AJ258" s="437">
        <v>0</v>
      </c>
    </row>
    <row r="259" spans="1:40">
      <c r="A259" s="36">
        <v>40325</v>
      </c>
      <c r="B259" s="37">
        <v>0.66666666666666663</v>
      </c>
      <c r="C259" s="38">
        <v>40326</v>
      </c>
      <c r="D259" s="37">
        <v>0.28472222222222221</v>
      </c>
      <c r="E259" s="78">
        <v>14.833333333333334</v>
      </c>
      <c r="F259" s="79">
        <v>0</v>
      </c>
      <c r="G259" s="432">
        <v>4</v>
      </c>
      <c r="H259" s="433">
        <v>0</v>
      </c>
      <c r="I259" s="469">
        <v>0</v>
      </c>
      <c r="J259" s="438">
        <v>4</v>
      </c>
      <c r="K259" s="432">
        <v>0</v>
      </c>
      <c r="L259" s="436">
        <v>0</v>
      </c>
      <c r="M259" s="436">
        <v>0</v>
      </c>
      <c r="N259" s="434">
        <v>0</v>
      </c>
      <c r="O259" s="432">
        <v>436</v>
      </c>
      <c r="P259" s="443">
        <v>338</v>
      </c>
      <c r="Q259" s="443">
        <v>9</v>
      </c>
      <c r="R259" s="443">
        <v>1</v>
      </c>
      <c r="S259" s="443">
        <v>25</v>
      </c>
      <c r="T259" s="482">
        <v>3</v>
      </c>
      <c r="U259" s="438">
        <v>60</v>
      </c>
      <c r="V259" s="435">
        <v>0</v>
      </c>
      <c r="W259" s="435">
        <v>0</v>
      </c>
      <c r="X259" s="432">
        <v>0</v>
      </c>
      <c r="Y259" s="434">
        <v>0</v>
      </c>
      <c r="Z259" s="432">
        <v>9</v>
      </c>
      <c r="AA259" s="436">
        <v>0</v>
      </c>
      <c r="AB259" s="436">
        <v>0</v>
      </c>
      <c r="AC259" s="479">
        <v>0</v>
      </c>
      <c r="AD259" s="438">
        <v>9</v>
      </c>
      <c r="AE259" s="432">
        <v>2</v>
      </c>
      <c r="AF259" s="434">
        <v>0</v>
      </c>
      <c r="AG259" s="432">
        <v>3</v>
      </c>
      <c r="AH259" s="438">
        <v>3</v>
      </c>
      <c r="AI259" s="428">
        <f t="shared" si="3"/>
        <v>0</v>
      </c>
      <c r="AJ259" s="437">
        <v>0</v>
      </c>
    </row>
    <row r="260" spans="1:40">
      <c r="A260" s="36">
        <v>40326</v>
      </c>
      <c r="B260" s="37">
        <v>0.28472222222222221</v>
      </c>
      <c r="C260" s="38">
        <v>40326</v>
      </c>
      <c r="D260" s="37">
        <v>0.875</v>
      </c>
      <c r="E260" s="78">
        <v>14.166666666666666</v>
      </c>
      <c r="F260" s="79">
        <v>0</v>
      </c>
      <c r="G260" s="432">
        <v>6</v>
      </c>
      <c r="H260" s="433">
        <v>0</v>
      </c>
      <c r="I260" s="469">
        <v>0</v>
      </c>
      <c r="J260" s="438">
        <v>6</v>
      </c>
      <c r="K260" s="432">
        <v>0</v>
      </c>
      <c r="L260" s="436">
        <v>0</v>
      </c>
      <c r="M260" s="436">
        <v>0</v>
      </c>
      <c r="N260" s="434">
        <v>0</v>
      </c>
      <c r="O260" s="432">
        <v>36</v>
      </c>
      <c r="P260" s="443">
        <v>27</v>
      </c>
      <c r="Q260" s="443">
        <v>1</v>
      </c>
      <c r="R260" s="436">
        <v>0</v>
      </c>
      <c r="S260" s="443">
        <v>3</v>
      </c>
      <c r="T260" s="482">
        <v>3</v>
      </c>
      <c r="U260" s="438">
        <v>2</v>
      </c>
      <c r="V260" s="435">
        <v>0</v>
      </c>
      <c r="W260" s="435">
        <v>0</v>
      </c>
      <c r="X260" s="432">
        <v>0</v>
      </c>
      <c r="Y260" s="434">
        <v>0</v>
      </c>
      <c r="Z260" s="432">
        <v>3</v>
      </c>
      <c r="AA260" s="436">
        <v>0</v>
      </c>
      <c r="AB260" s="436">
        <v>0</v>
      </c>
      <c r="AC260" s="482">
        <v>3</v>
      </c>
      <c r="AD260" s="434">
        <v>0</v>
      </c>
      <c r="AE260" s="432">
        <v>0</v>
      </c>
      <c r="AF260" s="434">
        <v>0</v>
      </c>
      <c r="AG260" s="432">
        <v>1</v>
      </c>
      <c r="AH260" s="438">
        <v>1</v>
      </c>
      <c r="AI260" s="428">
        <f t="shared" si="3"/>
        <v>0</v>
      </c>
      <c r="AJ260" s="437">
        <v>0</v>
      </c>
    </row>
    <row r="261" spans="1:40">
      <c r="A261" s="36">
        <v>40326</v>
      </c>
      <c r="B261" s="37">
        <v>0.875</v>
      </c>
      <c r="C261" s="38">
        <v>40327</v>
      </c>
      <c r="D261" s="37">
        <v>0.29166666666666669</v>
      </c>
      <c r="E261" s="78">
        <v>10</v>
      </c>
      <c r="F261" s="79">
        <v>0</v>
      </c>
      <c r="G261" s="432">
        <v>3</v>
      </c>
      <c r="H261" s="433">
        <v>0</v>
      </c>
      <c r="I261" s="469">
        <v>0</v>
      </c>
      <c r="J261" s="438">
        <v>3</v>
      </c>
      <c r="K261" s="432">
        <v>0</v>
      </c>
      <c r="L261" s="436">
        <v>0</v>
      </c>
      <c r="M261" s="436">
        <v>0</v>
      </c>
      <c r="N261" s="434">
        <v>0</v>
      </c>
      <c r="O261" s="432">
        <v>178</v>
      </c>
      <c r="P261" s="443">
        <v>133</v>
      </c>
      <c r="Q261" s="443">
        <v>5</v>
      </c>
      <c r="R261" s="436">
        <v>0</v>
      </c>
      <c r="S261" s="443">
        <v>11</v>
      </c>
      <c r="T261" s="482">
        <v>5</v>
      </c>
      <c r="U261" s="438">
        <v>24</v>
      </c>
      <c r="V261" s="435">
        <v>0</v>
      </c>
      <c r="W261" s="435">
        <v>0</v>
      </c>
      <c r="X261" s="432">
        <v>0</v>
      </c>
      <c r="Y261" s="434">
        <v>0</v>
      </c>
      <c r="Z261" s="432">
        <v>9</v>
      </c>
      <c r="AA261" s="436">
        <v>0</v>
      </c>
      <c r="AB261" s="436">
        <v>0</v>
      </c>
      <c r="AC261" s="482">
        <v>9</v>
      </c>
      <c r="AD261" s="434">
        <v>0</v>
      </c>
      <c r="AE261" s="432">
        <v>4</v>
      </c>
      <c r="AF261" s="434">
        <v>0</v>
      </c>
      <c r="AG261" s="432">
        <v>6</v>
      </c>
      <c r="AH261" s="438">
        <v>6</v>
      </c>
      <c r="AI261" s="428">
        <f t="shared" si="3"/>
        <v>0</v>
      </c>
      <c r="AJ261" s="437">
        <v>0</v>
      </c>
    </row>
    <row r="262" spans="1:40">
      <c r="A262" s="36">
        <v>40327</v>
      </c>
      <c r="B262" s="37">
        <v>0.29166666666666669</v>
      </c>
      <c r="C262" s="38">
        <v>40327</v>
      </c>
      <c r="D262" s="37">
        <v>0.30208333333333331</v>
      </c>
      <c r="E262" s="62"/>
      <c r="F262" s="79">
        <v>0.25</v>
      </c>
      <c r="G262" s="439">
        <v>0</v>
      </c>
      <c r="H262" s="440">
        <v>0</v>
      </c>
      <c r="I262" s="470">
        <v>0</v>
      </c>
      <c r="J262" s="441">
        <v>0</v>
      </c>
      <c r="K262" s="439">
        <v>0</v>
      </c>
      <c r="L262" s="440">
        <v>0</v>
      </c>
      <c r="M262" s="440">
        <v>0</v>
      </c>
      <c r="N262" s="441">
        <v>0</v>
      </c>
      <c r="O262" s="439">
        <v>1</v>
      </c>
      <c r="P262" s="440">
        <v>1</v>
      </c>
      <c r="Q262" s="440">
        <v>0</v>
      </c>
      <c r="R262" s="440">
        <v>0</v>
      </c>
      <c r="S262" s="440">
        <v>0</v>
      </c>
      <c r="T262" s="480">
        <v>0</v>
      </c>
      <c r="U262" s="441">
        <v>0</v>
      </c>
      <c r="V262" s="442">
        <v>0</v>
      </c>
      <c r="W262" s="442">
        <v>0</v>
      </c>
      <c r="X262" s="439">
        <v>0</v>
      </c>
      <c r="Y262" s="441">
        <v>0</v>
      </c>
      <c r="Z262" s="439">
        <v>0</v>
      </c>
      <c r="AA262" s="440">
        <v>0</v>
      </c>
      <c r="AB262" s="440">
        <v>0</v>
      </c>
      <c r="AC262" s="480">
        <v>0</v>
      </c>
      <c r="AD262" s="441">
        <v>0</v>
      </c>
      <c r="AE262" s="439">
        <v>0</v>
      </c>
      <c r="AF262" s="441">
        <v>0</v>
      </c>
      <c r="AG262" s="439">
        <v>0</v>
      </c>
      <c r="AH262" s="441">
        <v>0</v>
      </c>
      <c r="AI262" s="428">
        <f t="shared" ref="AI262:AI325" si="4">AG262-AH262</f>
        <v>0</v>
      </c>
      <c r="AJ262" s="442">
        <v>0</v>
      </c>
    </row>
    <row r="263" spans="1:40">
      <c r="A263" s="36">
        <v>40327</v>
      </c>
      <c r="B263" s="37">
        <v>0.30208333333333331</v>
      </c>
      <c r="C263" s="38">
        <v>40327</v>
      </c>
      <c r="D263" s="37">
        <v>0.80208333333333337</v>
      </c>
      <c r="E263" s="78">
        <v>12</v>
      </c>
      <c r="F263" s="76"/>
      <c r="G263" s="432">
        <v>10</v>
      </c>
      <c r="H263" s="433">
        <v>0</v>
      </c>
      <c r="I263" s="469">
        <v>0</v>
      </c>
      <c r="J263" s="438">
        <v>10</v>
      </c>
      <c r="K263" s="432">
        <v>0</v>
      </c>
      <c r="L263" s="436">
        <v>0</v>
      </c>
      <c r="M263" s="436">
        <v>0</v>
      </c>
      <c r="N263" s="434">
        <v>0</v>
      </c>
      <c r="O263" s="432">
        <v>78</v>
      </c>
      <c r="P263" s="443">
        <v>62</v>
      </c>
      <c r="Q263" s="443">
        <v>7</v>
      </c>
      <c r="R263" s="436">
        <v>0</v>
      </c>
      <c r="S263" s="443">
        <v>3</v>
      </c>
      <c r="T263" s="479">
        <v>0</v>
      </c>
      <c r="U263" s="438">
        <v>6</v>
      </c>
      <c r="V263" s="435">
        <v>0</v>
      </c>
      <c r="W263" s="435">
        <v>0</v>
      </c>
      <c r="X263" s="432">
        <v>0</v>
      </c>
      <c r="Y263" s="434">
        <v>0</v>
      </c>
      <c r="Z263" s="432">
        <v>2</v>
      </c>
      <c r="AA263" s="436">
        <v>0</v>
      </c>
      <c r="AB263" s="436">
        <v>0</v>
      </c>
      <c r="AC263" s="482">
        <v>2</v>
      </c>
      <c r="AD263" s="434">
        <v>0</v>
      </c>
      <c r="AE263" s="432">
        <v>0</v>
      </c>
      <c r="AF263" s="434">
        <v>0</v>
      </c>
      <c r="AG263" s="432">
        <v>2</v>
      </c>
      <c r="AH263" s="438">
        <v>2</v>
      </c>
      <c r="AI263" s="428">
        <f t="shared" si="4"/>
        <v>0</v>
      </c>
      <c r="AJ263" s="437">
        <v>0</v>
      </c>
    </row>
    <row r="264" spans="1:40">
      <c r="A264" s="36">
        <v>40327</v>
      </c>
      <c r="B264" s="37">
        <v>0.80208333333333337</v>
      </c>
      <c r="C264" s="38">
        <v>40328</v>
      </c>
      <c r="D264" s="37">
        <v>0.3888888888888889</v>
      </c>
      <c r="E264" s="78">
        <v>14.083333333333334</v>
      </c>
      <c r="F264" s="79">
        <v>0</v>
      </c>
      <c r="G264" s="432">
        <v>2</v>
      </c>
      <c r="H264" s="433">
        <v>0</v>
      </c>
      <c r="I264" s="469">
        <v>0</v>
      </c>
      <c r="J264" s="438">
        <v>2</v>
      </c>
      <c r="K264" s="432">
        <v>0</v>
      </c>
      <c r="L264" s="436">
        <v>0</v>
      </c>
      <c r="M264" s="436">
        <v>0</v>
      </c>
      <c r="N264" s="434">
        <v>0</v>
      </c>
      <c r="O264" s="432">
        <v>215</v>
      </c>
      <c r="P264" s="443">
        <v>156</v>
      </c>
      <c r="Q264" s="443">
        <v>7</v>
      </c>
      <c r="R264" s="436">
        <v>0</v>
      </c>
      <c r="S264" s="443">
        <v>19</v>
      </c>
      <c r="T264" s="482">
        <v>1</v>
      </c>
      <c r="U264" s="438">
        <v>32</v>
      </c>
      <c r="V264" s="435">
        <v>1</v>
      </c>
      <c r="W264" s="435">
        <v>0</v>
      </c>
      <c r="X264" s="432">
        <v>0</v>
      </c>
      <c r="Y264" s="434">
        <v>0</v>
      </c>
      <c r="Z264" s="432">
        <v>11</v>
      </c>
      <c r="AA264" s="443">
        <v>3</v>
      </c>
      <c r="AB264" s="436">
        <v>0</v>
      </c>
      <c r="AC264" s="482">
        <v>2</v>
      </c>
      <c r="AD264" s="438">
        <v>6</v>
      </c>
      <c r="AE264" s="432">
        <v>2</v>
      </c>
      <c r="AF264" s="434">
        <v>0</v>
      </c>
      <c r="AG264" s="432">
        <v>2</v>
      </c>
      <c r="AH264" s="438">
        <v>2</v>
      </c>
      <c r="AI264" s="428">
        <f t="shared" si="4"/>
        <v>0</v>
      </c>
      <c r="AJ264" s="437">
        <v>0</v>
      </c>
      <c r="AN264" s="1">
        <v>1</v>
      </c>
    </row>
    <row r="265" spans="1:40">
      <c r="A265" s="36">
        <v>40328</v>
      </c>
      <c r="B265" s="37">
        <v>0.3923611111111111</v>
      </c>
      <c r="C265" s="38">
        <v>40328</v>
      </c>
      <c r="D265" s="37">
        <v>0.8125</v>
      </c>
      <c r="E265" s="78">
        <v>10.083333333333334</v>
      </c>
      <c r="F265" s="79">
        <v>8.3333333333333329E-2</v>
      </c>
      <c r="G265" s="432">
        <v>3</v>
      </c>
      <c r="H265" s="433">
        <v>0</v>
      </c>
      <c r="I265" s="469">
        <v>0</v>
      </c>
      <c r="J265" s="438">
        <v>3</v>
      </c>
      <c r="K265" s="432">
        <v>0</v>
      </c>
      <c r="L265" s="436">
        <v>0</v>
      </c>
      <c r="M265" s="436">
        <v>0</v>
      </c>
      <c r="N265" s="434">
        <v>0</v>
      </c>
      <c r="O265" s="432">
        <v>1</v>
      </c>
      <c r="P265" s="443">
        <v>1</v>
      </c>
      <c r="Q265" s="436">
        <v>0</v>
      </c>
      <c r="R265" s="436">
        <v>0</v>
      </c>
      <c r="S265" s="436">
        <v>0</v>
      </c>
      <c r="T265" s="479">
        <v>0</v>
      </c>
      <c r="U265" s="434">
        <v>0</v>
      </c>
      <c r="V265" s="435">
        <v>0</v>
      </c>
      <c r="W265" s="435">
        <v>0</v>
      </c>
      <c r="X265" s="432">
        <v>0</v>
      </c>
      <c r="Y265" s="434">
        <v>0</v>
      </c>
      <c r="Z265" s="432">
        <v>0</v>
      </c>
      <c r="AA265" s="436">
        <v>0</v>
      </c>
      <c r="AB265" s="436">
        <v>0</v>
      </c>
      <c r="AC265" s="479">
        <v>0</v>
      </c>
      <c r="AD265" s="434">
        <v>0</v>
      </c>
      <c r="AE265" s="432">
        <v>0</v>
      </c>
      <c r="AF265" s="434">
        <v>0</v>
      </c>
      <c r="AG265" s="432">
        <v>3</v>
      </c>
      <c r="AH265" s="438">
        <v>3</v>
      </c>
      <c r="AI265" s="428">
        <f t="shared" si="4"/>
        <v>0</v>
      </c>
      <c r="AJ265" s="437">
        <v>0</v>
      </c>
    </row>
    <row r="266" spans="1:40">
      <c r="A266" s="36">
        <v>40328</v>
      </c>
      <c r="B266" s="37">
        <v>0.8125</v>
      </c>
      <c r="C266" s="38">
        <v>40329</v>
      </c>
      <c r="D266" s="37">
        <v>0.36458333333333331</v>
      </c>
      <c r="E266" s="78">
        <v>13.25</v>
      </c>
      <c r="F266" s="79">
        <v>0</v>
      </c>
      <c r="G266" s="432">
        <v>6</v>
      </c>
      <c r="H266" s="433">
        <v>0</v>
      </c>
      <c r="I266" s="469">
        <v>0</v>
      </c>
      <c r="J266" s="438">
        <v>6</v>
      </c>
      <c r="K266" s="432">
        <v>0</v>
      </c>
      <c r="L266" s="436">
        <v>0</v>
      </c>
      <c r="M266" s="436">
        <v>0</v>
      </c>
      <c r="N266" s="434">
        <v>0</v>
      </c>
      <c r="O266" s="432">
        <v>93</v>
      </c>
      <c r="P266" s="443">
        <v>65</v>
      </c>
      <c r="Q266" s="443">
        <v>3</v>
      </c>
      <c r="R266" s="436">
        <v>0</v>
      </c>
      <c r="S266" s="443">
        <v>6</v>
      </c>
      <c r="T266" s="479">
        <v>0</v>
      </c>
      <c r="U266" s="438">
        <v>19</v>
      </c>
      <c r="V266" s="435">
        <v>1</v>
      </c>
      <c r="W266" s="435">
        <v>0</v>
      </c>
      <c r="X266" s="432">
        <v>0</v>
      </c>
      <c r="Y266" s="434">
        <v>0</v>
      </c>
      <c r="Z266" s="432">
        <v>8</v>
      </c>
      <c r="AA266" s="436">
        <v>0</v>
      </c>
      <c r="AB266" s="436">
        <v>0</v>
      </c>
      <c r="AC266" s="479">
        <v>0</v>
      </c>
      <c r="AD266" s="438">
        <v>8</v>
      </c>
      <c r="AE266" s="432">
        <v>0</v>
      </c>
      <c r="AF266" s="438">
        <v>1</v>
      </c>
      <c r="AG266" s="432">
        <v>3</v>
      </c>
      <c r="AH266" s="438">
        <v>2</v>
      </c>
      <c r="AI266" s="428">
        <f t="shared" si="4"/>
        <v>1</v>
      </c>
      <c r="AJ266" s="437">
        <v>0</v>
      </c>
    </row>
    <row r="267" spans="1:40">
      <c r="A267" s="36">
        <v>40329</v>
      </c>
      <c r="B267" s="37">
        <v>0.36458333333333331</v>
      </c>
      <c r="C267" s="38">
        <v>40329</v>
      </c>
      <c r="D267" s="37">
        <v>0.83333333333333337</v>
      </c>
      <c r="E267" s="78">
        <v>11.25</v>
      </c>
      <c r="F267" s="79">
        <v>0</v>
      </c>
      <c r="G267" s="432">
        <v>0</v>
      </c>
      <c r="H267" s="433">
        <v>0</v>
      </c>
      <c r="I267" s="469">
        <v>0</v>
      </c>
      <c r="J267" s="434">
        <v>0</v>
      </c>
      <c r="K267" s="432">
        <v>0</v>
      </c>
      <c r="L267" s="436">
        <v>0</v>
      </c>
      <c r="M267" s="436">
        <v>0</v>
      </c>
      <c r="N267" s="434">
        <v>0</v>
      </c>
      <c r="O267" s="432">
        <v>0</v>
      </c>
      <c r="P267" s="436">
        <v>0</v>
      </c>
      <c r="Q267" s="436">
        <v>0</v>
      </c>
      <c r="R267" s="436">
        <v>0</v>
      </c>
      <c r="S267" s="436">
        <v>0</v>
      </c>
      <c r="T267" s="479">
        <v>0</v>
      </c>
      <c r="U267" s="434">
        <v>0</v>
      </c>
      <c r="V267" s="435">
        <v>0</v>
      </c>
      <c r="W267" s="435">
        <v>0</v>
      </c>
      <c r="X267" s="432">
        <v>0</v>
      </c>
      <c r="Y267" s="434">
        <v>0</v>
      </c>
      <c r="Z267" s="432">
        <v>0</v>
      </c>
      <c r="AA267" s="436">
        <v>0</v>
      </c>
      <c r="AB267" s="436">
        <v>0</v>
      </c>
      <c r="AC267" s="479">
        <v>0</v>
      </c>
      <c r="AD267" s="434">
        <v>0</v>
      </c>
      <c r="AE267" s="432">
        <v>0</v>
      </c>
      <c r="AF267" s="434">
        <v>0</v>
      </c>
      <c r="AG267" s="432">
        <v>0</v>
      </c>
      <c r="AH267" s="434">
        <v>0</v>
      </c>
      <c r="AI267" s="428">
        <f t="shared" si="4"/>
        <v>0</v>
      </c>
      <c r="AJ267" s="437">
        <v>0</v>
      </c>
    </row>
    <row r="268" spans="1:40">
      <c r="A268" s="36">
        <v>40329</v>
      </c>
      <c r="B268" s="37">
        <v>0.83333333333333337</v>
      </c>
      <c r="C268" s="38">
        <v>40330</v>
      </c>
      <c r="D268" s="37">
        <v>0.3263888888888889</v>
      </c>
      <c r="E268" s="78">
        <v>11.833333333333334</v>
      </c>
      <c r="F268" s="79">
        <v>0</v>
      </c>
      <c r="G268" s="432">
        <v>4</v>
      </c>
      <c r="H268" s="433">
        <v>0</v>
      </c>
      <c r="I268" s="469">
        <v>0</v>
      </c>
      <c r="J268" s="438">
        <v>4</v>
      </c>
      <c r="K268" s="432">
        <v>0</v>
      </c>
      <c r="L268" s="436">
        <v>0</v>
      </c>
      <c r="M268" s="436">
        <v>0</v>
      </c>
      <c r="N268" s="434">
        <v>0</v>
      </c>
      <c r="O268" s="432">
        <v>37</v>
      </c>
      <c r="P268" s="443">
        <v>24</v>
      </c>
      <c r="Q268" s="436">
        <v>0</v>
      </c>
      <c r="R268" s="436">
        <v>0</v>
      </c>
      <c r="S268" s="443">
        <v>3</v>
      </c>
      <c r="T268" s="479">
        <v>0</v>
      </c>
      <c r="U268" s="438">
        <v>10</v>
      </c>
      <c r="V268" s="435">
        <v>0</v>
      </c>
      <c r="W268" s="435">
        <v>0</v>
      </c>
      <c r="X268" s="432">
        <v>0</v>
      </c>
      <c r="Y268" s="434">
        <v>0</v>
      </c>
      <c r="Z268" s="432">
        <v>3</v>
      </c>
      <c r="AA268" s="436">
        <v>0</v>
      </c>
      <c r="AB268" s="436">
        <v>0</v>
      </c>
      <c r="AC268" s="479">
        <v>0</v>
      </c>
      <c r="AD268" s="438">
        <v>3</v>
      </c>
      <c r="AE268" s="432">
        <v>2</v>
      </c>
      <c r="AF268" s="434">
        <v>0</v>
      </c>
      <c r="AG268" s="432">
        <v>1</v>
      </c>
      <c r="AH268" s="434">
        <v>0</v>
      </c>
      <c r="AI268" s="428">
        <f t="shared" si="4"/>
        <v>1</v>
      </c>
      <c r="AJ268" s="437">
        <v>0</v>
      </c>
    </row>
    <row r="269" spans="1:40">
      <c r="A269" s="36">
        <v>40330</v>
      </c>
      <c r="B269" s="37">
        <v>0.3263888888888889</v>
      </c>
      <c r="C269" s="38">
        <v>40330</v>
      </c>
      <c r="D269" s="37">
        <v>0.75</v>
      </c>
      <c r="E269" s="78">
        <v>10.166666666666666</v>
      </c>
      <c r="F269" s="79">
        <v>0</v>
      </c>
      <c r="G269" s="432">
        <v>0</v>
      </c>
      <c r="H269" s="433">
        <v>0</v>
      </c>
      <c r="I269" s="469">
        <v>0</v>
      </c>
      <c r="J269" s="434">
        <v>0</v>
      </c>
      <c r="K269" s="432">
        <v>0</v>
      </c>
      <c r="L269" s="436">
        <v>0</v>
      </c>
      <c r="M269" s="436">
        <v>0</v>
      </c>
      <c r="N269" s="434">
        <v>0</v>
      </c>
      <c r="O269" s="432">
        <v>13</v>
      </c>
      <c r="P269" s="443">
        <v>7</v>
      </c>
      <c r="Q269" s="436">
        <v>0</v>
      </c>
      <c r="R269" s="436">
        <v>0</v>
      </c>
      <c r="S269" s="436">
        <v>0</v>
      </c>
      <c r="T269" s="479">
        <v>0</v>
      </c>
      <c r="U269" s="438">
        <v>6</v>
      </c>
      <c r="V269" s="435">
        <v>0</v>
      </c>
      <c r="W269" s="435">
        <v>0</v>
      </c>
      <c r="X269" s="432">
        <v>0</v>
      </c>
      <c r="Y269" s="434">
        <v>0</v>
      </c>
      <c r="Z269" s="432">
        <v>1</v>
      </c>
      <c r="AA269" s="436">
        <v>0</v>
      </c>
      <c r="AB269" s="436">
        <v>0</v>
      </c>
      <c r="AC269" s="479">
        <v>0</v>
      </c>
      <c r="AD269" s="438">
        <v>1</v>
      </c>
      <c r="AE269" s="432">
        <v>0</v>
      </c>
      <c r="AF269" s="434">
        <v>0</v>
      </c>
      <c r="AG269" s="432">
        <v>0</v>
      </c>
      <c r="AH269" s="434">
        <v>0</v>
      </c>
      <c r="AI269" s="428">
        <f t="shared" si="4"/>
        <v>0</v>
      </c>
      <c r="AJ269" s="437">
        <v>0</v>
      </c>
    </row>
    <row r="270" spans="1:40">
      <c r="A270" s="36">
        <v>40330</v>
      </c>
      <c r="B270" s="37">
        <v>0.75</v>
      </c>
      <c r="C270" s="38">
        <v>40331</v>
      </c>
      <c r="D270" s="37">
        <v>0.34722222222222227</v>
      </c>
      <c r="E270" s="78">
        <v>14.333333333333334</v>
      </c>
      <c r="F270" s="79">
        <v>0</v>
      </c>
      <c r="G270" s="432">
        <v>3</v>
      </c>
      <c r="H270" s="433">
        <v>0</v>
      </c>
      <c r="I270" s="469">
        <v>0</v>
      </c>
      <c r="J270" s="438">
        <v>3</v>
      </c>
      <c r="K270" s="432">
        <v>0</v>
      </c>
      <c r="L270" s="436">
        <v>0</v>
      </c>
      <c r="M270" s="436">
        <v>0</v>
      </c>
      <c r="N270" s="434">
        <v>0</v>
      </c>
      <c r="O270" s="432">
        <v>27</v>
      </c>
      <c r="P270" s="443">
        <v>14</v>
      </c>
      <c r="Q270" s="436">
        <v>0</v>
      </c>
      <c r="R270" s="436">
        <v>0</v>
      </c>
      <c r="S270" s="436">
        <v>0</v>
      </c>
      <c r="T270" s="482">
        <v>1</v>
      </c>
      <c r="U270" s="438">
        <v>12</v>
      </c>
      <c r="V270" s="435">
        <v>1</v>
      </c>
      <c r="W270" s="435">
        <v>0</v>
      </c>
      <c r="X270" s="432">
        <v>0</v>
      </c>
      <c r="Y270" s="434">
        <v>0</v>
      </c>
      <c r="Z270" s="432">
        <v>4</v>
      </c>
      <c r="AA270" s="436">
        <v>0</v>
      </c>
      <c r="AB270" s="436">
        <v>0</v>
      </c>
      <c r="AC270" s="479">
        <v>0</v>
      </c>
      <c r="AD270" s="438">
        <v>4</v>
      </c>
      <c r="AE270" s="432">
        <v>0</v>
      </c>
      <c r="AF270" s="434">
        <v>0</v>
      </c>
      <c r="AG270" s="432">
        <v>3</v>
      </c>
      <c r="AH270" s="438">
        <v>3</v>
      </c>
      <c r="AI270" s="428">
        <f t="shared" si="4"/>
        <v>0</v>
      </c>
      <c r="AJ270" s="437">
        <v>0</v>
      </c>
    </row>
    <row r="271" spans="1:40">
      <c r="A271" s="36">
        <v>40331</v>
      </c>
      <c r="B271" s="37">
        <v>0.34722222222222227</v>
      </c>
      <c r="C271" s="38">
        <v>40331</v>
      </c>
      <c r="D271" s="37">
        <v>0.81597222222222221</v>
      </c>
      <c r="E271" s="78">
        <v>11.25</v>
      </c>
      <c r="F271" s="79">
        <v>0</v>
      </c>
      <c r="G271" s="432">
        <v>2</v>
      </c>
      <c r="H271" s="433">
        <v>0</v>
      </c>
      <c r="I271" s="469">
        <v>0</v>
      </c>
      <c r="J271" s="438">
        <v>2</v>
      </c>
      <c r="K271" s="432">
        <v>0</v>
      </c>
      <c r="L271" s="436">
        <v>0</v>
      </c>
      <c r="M271" s="436">
        <v>0</v>
      </c>
      <c r="N271" s="434">
        <v>0</v>
      </c>
      <c r="O271" s="432">
        <v>12</v>
      </c>
      <c r="P271" s="443">
        <v>9</v>
      </c>
      <c r="Q271" s="436">
        <v>0</v>
      </c>
      <c r="R271" s="436">
        <v>0</v>
      </c>
      <c r="S271" s="436">
        <v>0</v>
      </c>
      <c r="T271" s="479">
        <v>0</v>
      </c>
      <c r="U271" s="438">
        <v>3</v>
      </c>
      <c r="V271" s="435">
        <v>0</v>
      </c>
      <c r="W271" s="435">
        <v>0</v>
      </c>
      <c r="X271" s="432">
        <v>0</v>
      </c>
      <c r="Y271" s="434">
        <v>0</v>
      </c>
      <c r="Z271" s="432">
        <v>0</v>
      </c>
      <c r="AA271" s="436">
        <v>0</v>
      </c>
      <c r="AB271" s="436">
        <v>0</v>
      </c>
      <c r="AC271" s="479">
        <v>0</v>
      </c>
      <c r="AD271" s="434">
        <v>0</v>
      </c>
      <c r="AE271" s="432">
        <v>1</v>
      </c>
      <c r="AF271" s="434">
        <v>0</v>
      </c>
      <c r="AG271" s="432">
        <v>0</v>
      </c>
      <c r="AH271" s="434">
        <v>0</v>
      </c>
      <c r="AI271" s="428">
        <f t="shared" si="4"/>
        <v>0</v>
      </c>
      <c r="AJ271" s="437">
        <v>0</v>
      </c>
    </row>
    <row r="272" spans="1:40">
      <c r="A272" s="36">
        <v>40331</v>
      </c>
      <c r="B272" s="37">
        <v>0.81944444444444453</v>
      </c>
      <c r="C272" s="38">
        <v>40332</v>
      </c>
      <c r="D272" s="37">
        <v>0.2986111111111111</v>
      </c>
      <c r="E272" s="78">
        <v>11.5</v>
      </c>
      <c r="F272" s="79">
        <v>8.3333333333333329E-2</v>
      </c>
      <c r="G272" s="432">
        <v>10</v>
      </c>
      <c r="H272" s="433">
        <v>0</v>
      </c>
      <c r="I272" s="472">
        <v>2</v>
      </c>
      <c r="J272" s="438">
        <v>8</v>
      </c>
      <c r="K272" s="432">
        <v>0</v>
      </c>
      <c r="L272" s="436">
        <v>0</v>
      </c>
      <c r="M272" s="436">
        <v>0</v>
      </c>
      <c r="N272" s="434">
        <v>0</v>
      </c>
      <c r="O272" s="432">
        <v>43</v>
      </c>
      <c r="P272" s="443">
        <v>25</v>
      </c>
      <c r="Q272" s="443">
        <v>2</v>
      </c>
      <c r="R272" s="436">
        <v>0</v>
      </c>
      <c r="S272" s="443">
        <v>1</v>
      </c>
      <c r="T272" s="479">
        <v>0</v>
      </c>
      <c r="U272" s="438">
        <v>15</v>
      </c>
      <c r="V272" s="435">
        <v>6</v>
      </c>
      <c r="W272" s="435">
        <v>0</v>
      </c>
      <c r="X272" s="432">
        <v>0</v>
      </c>
      <c r="Y272" s="434">
        <v>0</v>
      </c>
      <c r="Z272" s="432">
        <v>18</v>
      </c>
      <c r="AA272" s="443">
        <v>4</v>
      </c>
      <c r="AB272" s="436">
        <v>0</v>
      </c>
      <c r="AC272" s="479">
        <v>0</v>
      </c>
      <c r="AD272" s="438">
        <v>14</v>
      </c>
      <c r="AE272" s="432">
        <v>0</v>
      </c>
      <c r="AF272" s="434">
        <v>0</v>
      </c>
      <c r="AG272" s="432">
        <v>2</v>
      </c>
      <c r="AH272" s="438">
        <v>2</v>
      </c>
      <c r="AI272" s="428">
        <f t="shared" si="4"/>
        <v>0</v>
      </c>
      <c r="AJ272" s="437">
        <v>0</v>
      </c>
    </row>
    <row r="273" spans="1:36">
      <c r="A273" s="36">
        <v>40332</v>
      </c>
      <c r="B273" s="37">
        <v>0.2986111111111111</v>
      </c>
      <c r="C273" s="38">
        <v>40332</v>
      </c>
      <c r="D273" s="37">
        <v>0.30902777777777779</v>
      </c>
      <c r="E273" s="62"/>
      <c r="F273" s="79">
        <v>0.25</v>
      </c>
      <c r="G273" s="439">
        <v>0</v>
      </c>
      <c r="H273" s="440">
        <v>0</v>
      </c>
      <c r="I273" s="470">
        <v>0</v>
      </c>
      <c r="J273" s="441">
        <v>0</v>
      </c>
      <c r="K273" s="439">
        <v>0</v>
      </c>
      <c r="L273" s="440">
        <v>0</v>
      </c>
      <c r="M273" s="440">
        <v>0</v>
      </c>
      <c r="N273" s="441">
        <v>0</v>
      </c>
      <c r="O273" s="439">
        <v>0</v>
      </c>
      <c r="P273" s="440">
        <v>0</v>
      </c>
      <c r="Q273" s="440">
        <v>0</v>
      </c>
      <c r="R273" s="440">
        <v>0</v>
      </c>
      <c r="S273" s="440">
        <v>0</v>
      </c>
      <c r="T273" s="480">
        <v>0</v>
      </c>
      <c r="U273" s="441">
        <v>0</v>
      </c>
      <c r="V273" s="442">
        <v>0</v>
      </c>
      <c r="W273" s="442">
        <v>0</v>
      </c>
      <c r="X273" s="439">
        <v>0</v>
      </c>
      <c r="Y273" s="441">
        <v>0</v>
      </c>
      <c r="Z273" s="439">
        <v>0</v>
      </c>
      <c r="AA273" s="440">
        <v>0</v>
      </c>
      <c r="AB273" s="440">
        <v>0</v>
      </c>
      <c r="AC273" s="480">
        <v>0</v>
      </c>
      <c r="AD273" s="441">
        <v>0</v>
      </c>
      <c r="AE273" s="439">
        <v>0</v>
      </c>
      <c r="AF273" s="441">
        <v>0</v>
      </c>
      <c r="AG273" s="439">
        <v>0</v>
      </c>
      <c r="AH273" s="441">
        <v>0</v>
      </c>
      <c r="AI273" s="428">
        <f t="shared" si="4"/>
        <v>0</v>
      </c>
      <c r="AJ273" s="442">
        <v>0</v>
      </c>
    </row>
    <row r="274" spans="1:36">
      <c r="A274" s="36">
        <v>40332</v>
      </c>
      <c r="B274" s="37">
        <v>0.30902777777777779</v>
      </c>
      <c r="C274" s="38">
        <v>40332</v>
      </c>
      <c r="D274" s="37">
        <v>0.79166666666666663</v>
      </c>
      <c r="E274" s="78">
        <v>11.583333333333334</v>
      </c>
      <c r="F274" s="76"/>
      <c r="G274" s="432">
        <v>6</v>
      </c>
      <c r="H274" s="433">
        <v>0</v>
      </c>
      <c r="I274" s="472">
        <v>3</v>
      </c>
      <c r="J274" s="438">
        <v>3</v>
      </c>
      <c r="K274" s="432">
        <v>0</v>
      </c>
      <c r="L274" s="436">
        <v>0</v>
      </c>
      <c r="M274" s="436">
        <v>0</v>
      </c>
      <c r="N274" s="434">
        <v>0</v>
      </c>
      <c r="O274" s="432">
        <v>4</v>
      </c>
      <c r="P274" s="443">
        <v>2</v>
      </c>
      <c r="Q274" s="436">
        <v>0</v>
      </c>
      <c r="R274" s="436">
        <v>0</v>
      </c>
      <c r="S274" s="436">
        <v>0</v>
      </c>
      <c r="T274" s="479">
        <v>0</v>
      </c>
      <c r="U274" s="438">
        <v>2</v>
      </c>
      <c r="V274" s="435">
        <v>0</v>
      </c>
      <c r="W274" s="435">
        <v>0</v>
      </c>
      <c r="X274" s="432">
        <v>0</v>
      </c>
      <c r="Y274" s="434">
        <v>0</v>
      </c>
      <c r="Z274" s="432">
        <v>4</v>
      </c>
      <c r="AA274" s="436">
        <v>0</v>
      </c>
      <c r="AB274" s="436">
        <v>0</v>
      </c>
      <c r="AC274" s="479">
        <v>0</v>
      </c>
      <c r="AD274" s="438">
        <v>4</v>
      </c>
      <c r="AE274" s="432">
        <v>0</v>
      </c>
      <c r="AF274" s="434">
        <v>0</v>
      </c>
      <c r="AG274" s="432">
        <v>2</v>
      </c>
      <c r="AH274" s="438">
        <v>2</v>
      </c>
      <c r="AI274" s="428">
        <f t="shared" si="4"/>
        <v>0</v>
      </c>
      <c r="AJ274" s="437">
        <v>0</v>
      </c>
    </row>
    <row r="275" spans="1:36">
      <c r="A275" s="36">
        <v>40332</v>
      </c>
      <c r="B275" s="37">
        <v>0.79166666666666663</v>
      </c>
      <c r="C275" s="38">
        <v>40333</v>
      </c>
      <c r="D275" s="37">
        <v>0.31944444444444448</v>
      </c>
      <c r="E275" s="78">
        <v>12.666666666666666</v>
      </c>
      <c r="F275" s="79">
        <v>0</v>
      </c>
      <c r="G275" s="432">
        <v>62</v>
      </c>
      <c r="H275" s="433">
        <v>0</v>
      </c>
      <c r="I275" s="472">
        <v>54</v>
      </c>
      <c r="J275" s="438">
        <v>8</v>
      </c>
      <c r="K275" s="432">
        <v>0</v>
      </c>
      <c r="L275" s="436">
        <v>0</v>
      </c>
      <c r="M275" s="436">
        <v>0</v>
      </c>
      <c r="N275" s="434">
        <v>0</v>
      </c>
      <c r="O275" s="432">
        <v>6</v>
      </c>
      <c r="P275" s="443">
        <v>4</v>
      </c>
      <c r="Q275" s="436">
        <v>0</v>
      </c>
      <c r="R275" s="436">
        <v>0</v>
      </c>
      <c r="S275" s="436">
        <v>0</v>
      </c>
      <c r="T275" s="479">
        <v>0</v>
      </c>
      <c r="U275" s="438">
        <v>2</v>
      </c>
      <c r="V275" s="435">
        <v>0</v>
      </c>
      <c r="W275" s="435">
        <v>0</v>
      </c>
      <c r="X275" s="432">
        <v>0</v>
      </c>
      <c r="Y275" s="434">
        <v>0</v>
      </c>
      <c r="Z275" s="432">
        <v>5</v>
      </c>
      <c r="AA275" s="443">
        <v>2</v>
      </c>
      <c r="AB275" s="436">
        <v>0</v>
      </c>
      <c r="AC275" s="482">
        <v>1</v>
      </c>
      <c r="AD275" s="438">
        <v>2</v>
      </c>
      <c r="AE275" s="432">
        <v>0</v>
      </c>
      <c r="AF275" s="434">
        <v>0</v>
      </c>
      <c r="AG275" s="432">
        <v>0</v>
      </c>
      <c r="AH275" s="434">
        <v>0</v>
      </c>
      <c r="AI275" s="428">
        <f t="shared" si="4"/>
        <v>0</v>
      </c>
      <c r="AJ275" s="437">
        <v>0</v>
      </c>
    </row>
    <row r="276" spans="1:36">
      <c r="A276" s="36">
        <v>40333</v>
      </c>
      <c r="B276" s="37">
        <v>0.32291666666666669</v>
      </c>
      <c r="C276" s="38">
        <v>40333</v>
      </c>
      <c r="D276" s="37">
        <v>0.875</v>
      </c>
      <c r="E276" s="78">
        <v>13.25</v>
      </c>
      <c r="F276" s="79">
        <v>8.3333333333333329E-2</v>
      </c>
      <c r="G276" s="432">
        <v>47</v>
      </c>
      <c r="H276" s="433">
        <v>0</v>
      </c>
      <c r="I276" s="472">
        <v>46</v>
      </c>
      <c r="J276" s="438">
        <v>1</v>
      </c>
      <c r="K276" s="432">
        <v>0</v>
      </c>
      <c r="L276" s="436">
        <v>0</v>
      </c>
      <c r="M276" s="436">
        <v>0</v>
      </c>
      <c r="N276" s="434">
        <v>0</v>
      </c>
      <c r="O276" s="432">
        <v>0</v>
      </c>
      <c r="P276" s="436">
        <v>0</v>
      </c>
      <c r="Q276" s="436">
        <v>0</v>
      </c>
      <c r="R276" s="436">
        <v>0</v>
      </c>
      <c r="S276" s="436">
        <v>0</v>
      </c>
      <c r="T276" s="479">
        <v>0</v>
      </c>
      <c r="U276" s="434">
        <v>0</v>
      </c>
      <c r="V276" s="435">
        <v>0</v>
      </c>
      <c r="W276" s="435">
        <v>0</v>
      </c>
      <c r="X276" s="432">
        <v>0</v>
      </c>
      <c r="Y276" s="434">
        <v>0</v>
      </c>
      <c r="Z276" s="432">
        <v>0</v>
      </c>
      <c r="AA276" s="436">
        <v>0</v>
      </c>
      <c r="AB276" s="436">
        <v>0</v>
      </c>
      <c r="AC276" s="479">
        <v>0</v>
      </c>
      <c r="AD276" s="434">
        <v>0</v>
      </c>
      <c r="AE276" s="432">
        <v>0</v>
      </c>
      <c r="AF276" s="434">
        <v>0</v>
      </c>
      <c r="AG276" s="432">
        <v>0</v>
      </c>
      <c r="AH276" s="434">
        <v>0</v>
      </c>
      <c r="AI276" s="428">
        <f t="shared" si="4"/>
        <v>0</v>
      </c>
      <c r="AJ276" s="437">
        <v>0</v>
      </c>
    </row>
    <row r="277" spans="1:36">
      <c r="A277" s="36">
        <v>40333</v>
      </c>
      <c r="B277" s="37">
        <v>0.875</v>
      </c>
      <c r="C277" s="38">
        <v>40334</v>
      </c>
      <c r="D277" s="37">
        <v>0.36805555555555558</v>
      </c>
      <c r="E277" s="78">
        <v>11.833333333333334</v>
      </c>
      <c r="F277" s="79">
        <v>0</v>
      </c>
      <c r="G277" s="432">
        <v>463</v>
      </c>
      <c r="H277" s="443">
        <v>5</v>
      </c>
      <c r="I277" s="472">
        <v>453</v>
      </c>
      <c r="J277" s="438">
        <v>5</v>
      </c>
      <c r="K277" s="432">
        <v>0</v>
      </c>
      <c r="L277" s="436">
        <v>0</v>
      </c>
      <c r="M277" s="436">
        <v>0</v>
      </c>
      <c r="N277" s="434">
        <v>0</v>
      </c>
      <c r="O277" s="432">
        <v>13</v>
      </c>
      <c r="P277" s="443">
        <v>4</v>
      </c>
      <c r="Q277" s="436">
        <v>0</v>
      </c>
      <c r="R277" s="436">
        <v>0</v>
      </c>
      <c r="S277" s="436">
        <v>0</v>
      </c>
      <c r="T277" s="482">
        <v>1</v>
      </c>
      <c r="U277" s="438">
        <v>8</v>
      </c>
      <c r="V277" s="435">
        <v>0</v>
      </c>
      <c r="W277" s="435">
        <v>0</v>
      </c>
      <c r="X277" s="432">
        <v>0</v>
      </c>
      <c r="Y277" s="434">
        <v>0</v>
      </c>
      <c r="Z277" s="432">
        <v>5</v>
      </c>
      <c r="AA277" s="436">
        <v>0</v>
      </c>
      <c r="AB277" s="436">
        <v>0</v>
      </c>
      <c r="AC277" s="479">
        <v>0</v>
      </c>
      <c r="AD277" s="438">
        <v>5</v>
      </c>
      <c r="AE277" s="432">
        <v>0</v>
      </c>
      <c r="AF277" s="434">
        <v>0</v>
      </c>
      <c r="AG277" s="432">
        <v>2</v>
      </c>
      <c r="AH277" s="438">
        <v>2</v>
      </c>
      <c r="AI277" s="428">
        <f t="shared" si="4"/>
        <v>0</v>
      </c>
      <c r="AJ277" s="437">
        <v>0</v>
      </c>
    </row>
    <row r="278" spans="1:36">
      <c r="A278" s="36">
        <v>40334</v>
      </c>
      <c r="B278" s="37">
        <v>0.375</v>
      </c>
      <c r="C278" s="38">
        <v>40334</v>
      </c>
      <c r="D278" s="37">
        <v>0.86458333333333337</v>
      </c>
      <c r="E278" s="78">
        <v>11.75</v>
      </c>
      <c r="F278" s="79">
        <v>0.16666666666666666</v>
      </c>
      <c r="G278" s="432">
        <v>29</v>
      </c>
      <c r="H278" s="433">
        <v>0</v>
      </c>
      <c r="I278" s="472">
        <v>25</v>
      </c>
      <c r="J278" s="438">
        <v>4</v>
      </c>
      <c r="K278" s="432">
        <v>0</v>
      </c>
      <c r="L278" s="436">
        <v>0</v>
      </c>
      <c r="M278" s="436">
        <v>0</v>
      </c>
      <c r="N278" s="434">
        <v>0</v>
      </c>
      <c r="O278" s="432">
        <v>0</v>
      </c>
      <c r="P278" s="436">
        <v>0</v>
      </c>
      <c r="Q278" s="436">
        <v>0</v>
      </c>
      <c r="R278" s="436">
        <v>0</v>
      </c>
      <c r="S278" s="436">
        <v>0</v>
      </c>
      <c r="T278" s="479">
        <v>0</v>
      </c>
      <c r="U278" s="434">
        <v>0</v>
      </c>
      <c r="V278" s="435">
        <v>0</v>
      </c>
      <c r="W278" s="435">
        <v>0</v>
      </c>
      <c r="X278" s="432">
        <v>0</v>
      </c>
      <c r="Y278" s="434">
        <v>0</v>
      </c>
      <c r="Z278" s="432">
        <v>0</v>
      </c>
      <c r="AA278" s="436">
        <v>0</v>
      </c>
      <c r="AB278" s="436">
        <v>0</v>
      </c>
      <c r="AC278" s="479">
        <v>0</v>
      </c>
      <c r="AD278" s="434">
        <v>0</v>
      </c>
      <c r="AE278" s="432">
        <v>0</v>
      </c>
      <c r="AF278" s="434">
        <v>0</v>
      </c>
      <c r="AG278" s="432">
        <v>0</v>
      </c>
      <c r="AH278" s="434">
        <v>0</v>
      </c>
      <c r="AI278" s="428">
        <f t="shared" si="4"/>
        <v>0</v>
      </c>
      <c r="AJ278" s="437">
        <v>0</v>
      </c>
    </row>
    <row r="279" spans="1:36">
      <c r="A279" s="36">
        <v>40334</v>
      </c>
      <c r="B279" s="37">
        <v>0.86458333333333337</v>
      </c>
      <c r="C279" s="38">
        <v>40335</v>
      </c>
      <c r="D279" s="37">
        <v>0.25694444444444448</v>
      </c>
      <c r="E279" s="78">
        <v>9.4166666666666661</v>
      </c>
      <c r="F279" s="79">
        <v>0</v>
      </c>
      <c r="G279" s="432">
        <v>195</v>
      </c>
      <c r="H279" s="443">
        <v>3</v>
      </c>
      <c r="I279" s="472">
        <v>191</v>
      </c>
      <c r="J279" s="438">
        <v>1</v>
      </c>
      <c r="K279" s="432">
        <v>0</v>
      </c>
      <c r="L279" s="436">
        <v>0</v>
      </c>
      <c r="M279" s="436">
        <v>0</v>
      </c>
      <c r="N279" s="434">
        <v>0</v>
      </c>
      <c r="O279" s="432">
        <v>10</v>
      </c>
      <c r="P279" s="443">
        <v>5</v>
      </c>
      <c r="Q279" s="436">
        <v>0</v>
      </c>
      <c r="R279" s="436">
        <v>0</v>
      </c>
      <c r="S279" s="436">
        <v>0</v>
      </c>
      <c r="T279" s="479">
        <v>0</v>
      </c>
      <c r="U279" s="438">
        <v>5</v>
      </c>
      <c r="V279" s="435">
        <v>0</v>
      </c>
      <c r="W279" s="435">
        <v>0</v>
      </c>
      <c r="X279" s="432">
        <v>0</v>
      </c>
      <c r="Y279" s="434">
        <v>0</v>
      </c>
      <c r="Z279" s="432">
        <v>4</v>
      </c>
      <c r="AA279" s="436">
        <v>0</v>
      </c>
      <c r="AB279" s="436">
        <v>0</v>
      </c>
      <c r="AC279" s="479">
        <v>0</v>
      </c>
      <c r="AD279" s="438">
        <v>4</v>
      </c>
      <c r="AE279" s="432">
        <v>0</v>
      </c>
      <c r="AF279" s="434">
        <v>0</v>
      </c>
      <c r="AG279" s="432">
        <v>4</v>
      </c>
      <c r="AH279" s="438">
        <v>4</v>
      </c>
      <c r="AI279" s="428">
        <f t="shared" si="4"/>
        <v>0</v>
      </c>
      <c r="AJ279" s="437">
        <v>0</v>
      </c>
    </row>
    <row r="280" spans="1:36">
      <c r="A280" s="36">
        <v>40335</v>
      </c>
      <c r="B280" s="37">
        <v>0.26041666666666669</v>
      </c>
      <c r="C280" s="38">
        <v>40335</v>
      </c>
      <c r="D280" s="37">
        <v>0.73263888888888884</v>
      </c>
      <c r="E280" s="78">
        <v>11.333333333333334</v>
      </c>
      <c r="F280" s="79">
        <v>8.3333333333333329E-2</v>
      </c>
      <c r="G280" s="432">
        <v>29</v>
      </c>
      <c r="H280" s="433">
        <v>0</v>
      </c>
      <c r="I280" s="472">
        <v>27</v>
      </c>
      <c r="J280" s="438">
        <v>2</v>
      </c>
      <c r="K280" s="432">
        <v>0</v>
      </c>
      <c r="L280" s="436">
        <v>0</v>
      </c>
      <c r="M280" s="436">
        <v>0</v>
      </c>
      <c r="N280" s="434">
        <v>0</v>
      </c>
      <c r="O280" s="432">
        <v>0</v>
      </c>
      <c r="P280" s="436">
        <v>0</v>
      </c>
      <c r="Q280" s="436">
        <v>0</v>
      </c>
      <c r="R280" s="436">
        <v>0</v>
      </c>
      <c r="S280" s="436">
        <v>0</v>
      </c>
      <c r="T280" s="479">
        <v>0</v>
      </c>
      <c r="U280" s="434">
        <v>0</v>
      </c>
      <c r="V280" s="435">
        <v>0</v>
      </c>
      <c r="W280" s="435">
        <v>0</v>
      </c>
      <c r="X280" s="432">
        <v>0</v>
      </c>
      <c r="Y280" s="434">
        <v>0</v>
      </c>
      <c r="Z280" s="432">
        <v>0</v>
      </c>
      <c r="AA280" s="436">
        <v>0</v>
      </c>
      <c r="AB280" s="436">
        <v>0</v>
      </c>
      <c r="AC280" s="479">
        <v>0</v>
      </c>
      <c r="AD280" s="434">
        <v>0</v>
      </c>
      <c r="AE280" s="432">
        <v>0</v>
      </c>
      <c r="AF280" s="434">
        <v>0</v>
      </c>
      <c r="AG280" s="432">
        <v>0</v>
      </c>
      <c r="AH280" s="434">
        <v>0</v>
      </c>
      <c r="AI280" s="428">
        <f t="shared" si="4"/>
        <v>0</v>
      </c>
      <c r="AJ280" s="437">
        <v>0</v>
      </c>
    </row>
    <row r="281" spans="1:36">
      <c r="A281" s="36">
        <v>40335</v>
      </c>
      <c r="B281" s="37">
        <v>0.73263888888888884</v>
      </c>
      <c r="C281" s="38">
        <v>40336</v>
      </c>
      <c r="D281" s="37">
        <v>0.35416666666666669</v>
      </c>
      <c r="E281" s="78">
        <v>14.916666666666666</v>
      </c>
      <c r="F281" s="79">
        <v>0</v>
      </c>
      <c r="G281" s="432">
        <v>306</v>
      </c>
      <c r="H281" s="436">
        <v>0</v>
      </c>
      <c r="I281" s="472">
        <v>300</v>
      </c>
      <c r="J281" s="438">
        <v>6</v>
      </c>
      <c r="K281" s="432">
        <v>0</v>
      </c>
      <c r="L281" s="436">
        <v>0</v>
      </c>
      <c r="M281" s="436">
        <v>0</v>
      </c>
      <c r="N281" s="434">
        <v>0</v>
      </c>
      <c r="O281" s="432">
        <v>6</v>
      </c>
      <c r="P281" s="443">
        <v>1</v>
      </c>
      <c r="Q281" s="436">
        <v>0</v>
      </c>
      <c r="R281" s="436">
        <v>0</v>
      </c>
      <c r="S281" s="436">
        <v>0</v>
      </c>
      <c r="T281" s="479">
        <v>0</v>
      </c>
      <c r="U281" s="438">
        <v>5</v>
      </c>
      <c r="V281" s="435">
        <v>0</v>
      </c>
      <c r="W281" s="435">
        <v>1</v>
      </c>
      <c r="X281" s="432">
        <v>0</v>
      </c>
      <c r="Y281" s="434">
        <v>0</v>
      </c>
      <c r="Z281" s="432">
        <v>1</v>
      </c>
      <c r="AA281" s="436">
        <v>0</v>
      </c>
      <c r="AB281" s="436">
        <v>0</v>
      </c>
      <c r="AC281" s="479">
        <v>0</v>
      </c>
      <c r="AD281" s="438">
        <v>1</v>
      </c>
      <c r="AE281" s="432">
        <v>0</v>
      </c>
      <c r="AF281" s="434">
        <v>0</v>
      </c>
      <c r="AG281" s="432">
        <v>0</v>
      </c>
      <c r="AH281" s="434">
        <v>0</v>
      </c>
      <c r="AI281" s="428">
        <f t="shared" si="4"/>
        <v>0</v>
      </c>
      <c r="AJ281" s="437">
        <v>0</v>
      </c>
    </row>
    <row r="282" spans="1:36">
      <c r="A282" s="36">
        <v>40336</v>
      </c>
      <c r="B282" s="37">
        <v>0.3611111111111111</v>
      </c>
      <c r="C282" s="38">
        <v>40336</v>
      </c>
      <c r="D282" s="37">
        <v>0.84722222222222221</v>
      </c>
      <c r="E282" s="78">
        <v>11.666666666666666</v>
      </c>
      <c r="F282" s="79">
        <v>0.16666666666666666</v>
      </c>
      <c r="G282" s="432">
        <v>36</v>
      </c>
      <c r="H282" s="436">
        <v>0</v>
      </c>
      <c r="I282" s="472">
        <v>35</v>
      </c>
      <c r="J282" s="438">
        <v>1</v>
      </c>
      <c r="K282" s="432">
        <v>0</v>
      </c>
      <c r="L282" s="436">
        <v>0</v>
      </c>
      <c r="M282" s="436">
        <v>0</v>
      </c>
      <c r="N282" s="434">
        <v>0</v>
      </c>
      <c r="O282" s="432">
        <v>0</v>
      </c>
      <c r="P282" s="436">
        <v>0</v>
      </c>
      <c r="Q282" s="436">
        <v>0</v>
      </c>
      <c r="R282" s="436">
        <v>0</v>
      </c>
      <c r="S282" s="436">
        <v>0</v>
      </c>
      <c r="T282" s="479">
        <v>0</v>
      </c>
      <c r="U282" s="434">
        <v>0</v>
      </c>
      <c r="V282" s="435">
        <v>0</v>
      </c>
      <c r="W282" s="435">
        <v>0</v>
      </c>
      <c r="X282" s="432">
        <v>0</v>
      </c>
      <c r="Y282" s="434">
        <v>0</v>
      </c>
      <c r="Z282" s="432">
        <v>0</v>
      </c>
      <c r="AA282" s="436">
        <v>0</v>
      </c>
      <c r="AB282" s="436">
        <v>0</v>
      </c>
      <c r="AC282" s="479">
        <v>0</v>
      </c>
      <c r="AD282" s="434">
        <v>0</v>
      </c>
      <c r="AE282" s="432">
        <v>0</v>
      </c>
      <c r="AF282" s="434">
        <v>0</v>
      </c>
      <c r="AG282" s="432">
        <v>0</v>
      </c>
      <c r="AH282" s="434">
        <v>0</v>
      </c>
      <c r="AI282" s="428">
        <f t="shared" si="4"/>
        <v>0</v>
      </c>
      <c r="AJ282" s="437">
        <v>0</v>
      </c>
    </row>
    <row r="283" spans="1:36">
      <c r="A283" s="36">
        <v>40336</v>
      </c>
      <c r="B283" s="37">
        <v>0.84722222222222221</v>
      </c>
      <c r="C283" s="38">
        <v>40337</v>
      </c>
      <c r="D283" s="37">
        <v>0.3298611111111111</v>
      </c>
      <c r="E283" s="78">
        <v>11.583333333333334</v>
      </c>
      <c r="F283" s="79">
        <v>0</v>
      </c>
      <c r="G283" s="432">
        <v>158</v>
      </c>
      <c r="H283" s="436">
        <v>0</v>
      </c>
      <c r="I283" s="472">
        <v>152</v>
      </c>
      <c r="J283" s="438">
        <v>6</v>
      </c>
      <c r="K283" s="432">
        <v>0</v>
      </c>
      <c r="L283" s="436">
        <v>0</v>
      </c>
      <c r="M283" s="436">
        <v>0</v>
      </c>
      <c r="N283" s="434">
        <v>0</v>
      </c>
      <c r="O283" s="432">
        <v>11</v>
      </c>
      <c r="P283" s="443">
        <v>7</v>
      </c>
      <c r="Q283" s="436">
        <v>0</v>
      </c>
      <c r="R283" s="443">
        <v>1</v>
      </c>
      <c r="S283" s="436">
        <v>0</v>
      </c>
      <c r="T283" s="479">
        <v>0</v>
      </c>
      <c r="U283" s="438">
        <v>3</v>
      </c>
      <c r="V283" s="435">
        <v>0</v>
      </c>
      <c r="W283" s="435">
        <v>0</v>
      </c>
      <c r="X283" s="432">
        <v>0</v>
      </c>
      <c r="Y283" s="434">
        <v>0</v>
      </c>
      <c r="Z283" s="432">
        <v>0</v>
      </c>
      <c r="AA283" s="436">
        <v>0</v>
      </c>
      <c r="AB283" s="436">
        <v>0</v>
      </c>
      <c r="AC283" s="479">
        <v>0</v>
      </c>
      <c r="AD283" s="434">
        <v>0</v>
      </c>
      <c r="AE283" s="432">
        <v>0</v>
      </c>
      <c r="AF283" s="434">
        <v>0</v>
      </c>
      <c r="AG283" s="432">
        <v>1</v>
      </c>
      <c r="AH283" s="438">
        <v>1</v>
      </c>
      <c r="AI283" s="428">
        <f t="shared" si="4"/>
        <v>0</v>
      </c>
      <c r="AJ283" s="437">
        <v>0</v>
      </c>
    </row>
    <row r="284" spans="1:36">
      <c r="A284" s="36">
        <v>40337</v>
      </c>
      <c r="B284" s="37">
        <v>0.33333333333333331</v>
      </c>
      <c r="C284" s="38">
        <v>40337</v>
      </c>
      <c r="D284" s="37">
        <v>0.66666666666666663</v>
      </c>
      <c r="E284" s="78">
        <v>8</v>
      </c>
      <c r="F284" s="79">
        <v>8.3333333333333329E-2</v>
      </c>
      <c r="G284" s="432">
        <v>9</v>
      </c>
      <c r="H284" s="436">
        <v>0</v>
      </c>
      <c r="I284" s="472">
        <v>9</v>
      </c>
      <c r="J284" s="434">
        <v>0</v>
      </c>
      <c r="K284" s="432">
        <v>0</v>
      </c>
      <c r="L284" s="436">
        <v>0</v>
      </c>
      <c r="M284" s="436">
        <v>0</v>
      </c>
      <c r="N284" s="434">
        <v>0</v>
      </c>
      <c r="O284" s="432">
        <v>0</v>
      </c>
      <c r="P284" s="436">
        <v>0</v>
      </c>
      <c r="Q284" s="436">
        <v>0</v>
      </c>
      <c r="R284" s="436">
        <v>0</v>
      </c>
      <c r="S284" s="436">
        <v>0</v>
      </c>
      <c r="T284" s="479">
        <v>0</v>
      </c>
      <c r="U284" s="434">
        <v>0</v>
      </c>
      <c r="V284" s="435">
        <v>0</v>
      </c>
      <c r="W284" s="435">
        <v>0</v>
      </c>
      <c r="X284" s="432">
        <v>0</v>
      </c>
      <c r="Y284" s="434">
        <v>0</v>
      </c>
      <c r="Z284" s="432">
        <v>0</v>
      </c>
      <c r="AA284" s="436">
        <v>0</v>
      </c>
      <c r="AB284" s="436">
        <v>0</v>
      </c>
      <c r="AC284" s="479">
        <v>0</v>
      </c>
      <c r="AD284" s="434">
        <v>0</v>
      </c>
      <c r="AE284" s="432">
        <v>0</v>
      </c>
      <c r="AF284" s="434">
        <v>0</v>
      </c>
      <c r="AG284" s="432">
        <v>0</v>
      </c>
      <c r="AH284" s="434">
        <v>0</v>
      </c>
      <c r="AI284" s="428">
        <f t="shared" si="4"/>
        <v>0</v>
      </c>
      <c r="AJ284" s="437">
        <v>0</v>
      </c>
    </row>
    <row r="285" spans="1:36">
      <c r="A285" s="36">
        <v>40337</v>
      </c>
      <c r="B285" s="37">
        <v>0.66666666666666663</v>
      </c>
      <c r="C285" s="38">
        <v>40338</v>
      </c>
      <c r="D285" s="37">
        <v>0.33333333333333331</v>
      </c>
      <c r="E285" s="78">
        <v>16</v>
      </c>
      <c r="F285" s="79">
        <v>0</v>
      </c>
      <c r="G285" s="432">
        <v>65</v>
      </c>
      <c r="H285" s="436">
        <v>0</v>
      </c>
      <c r="I285" s="472">
        <v>62</v>
      </c>
      <c r="J285" s="438">
        <v>3</v>
      </c>
      <c r="K285" s="432">
        <v>0</v>
      </c>
      <c r="L285" s="436">
        <v>0</v>
      </c>
      <c r="M285" s="436">
        <v>0</v>
      </c>
      <c r="N285" s="434">
        <v>0</v>
      </c>
      <c r="O285" s="432">
        <v>2</v>
      </c>
      <c r="P285" s="443">
        <v>2</v>
      </c>
      <c r="Q285" s="436">
        <v>0</v>
      </c>
      <c r="R285" s="436">
        <v>0</v>
      </c>
      <c r="S285" s="436">
        <v>0</v>
      </c>
      <c r="T285" s="479">
        <v>0</v>
      </c>
      <c r="U285" s="434">
        <v>0</v>
      </c>
      <c r="V285" s="435">
        <v>0</v>
      </c>
      <c r="W285" s="435">
        <v>0</v>
      </c>
      <c r="X285" s="432">
        <v>0</v>
      </c>
      <c r="Y285" s="434">
        <v>0</v>
      </c>
      <c r="Z285" s="432">
        <v>0</v>
      </c>
      <c r="AA285" s="436">
        <v>0</v>
      </c>
      <c r="AB285" s="436">
        <v>0</v>
      </c>
      <c r="AC285" s="479">
        <v>0</v>
      </c>
      <c r="AD285" s="434">
        <v>0</v>
      </c>
      <c r="AE285" s="432">
        <v>0</v>
      </c>
      <c r="AF285" s="434">
        <v>0</v>
      </c>
      <c r="AG285" s="432">
        <v>4</v>
      </c>
      <c r="AH285" s="438">
        <v>4</v>
      </c>
      <c r="AI285" s="428">
        <f t="shared" si="4"/>
        <v>0</v>
      </c>
      <c r="AJ285" s="437">
        <v>0</v>
      </c>
    </row>
    <row r="286" spans="1:36">
      <c r="A286" s="36">
        <v>40338</v>
      </c>
      <c r="B286" s="37">
        <v>0.33680555555555558</v>
      </c>
      <c r="C286" s="38">
        <v>40338</v>
      </c>
      <c r="D286" s="37">
        <v>0.88541666666666663</v>
      </c>
      <c r="E286" s="78">
        <v>13.166666666666666</v>
      </c>
      <c r="F286" s="79">
        <v>8.3333333333333329E-2</v>
      </c>
      <c r="G286" s="432">
        <v>6</v>
      </c>
      <c r="H286" s="436">
        <v>0</v>
      </c>
      <c r="I286" s="472">
        <v>6</v>
      </c>
      <c r="J286" s="434">
        <v>0</v>
      </c>
      <c r="K286" s="432">
        <v>0</v>
      </c>
      <c r="L286" s="436">
        <v>0</v>
      </c>
      <c r="M286" s="436">
        <v>0</v>
      </c>
      <c r="N286" s="434">
        <v>0</v>
      </c>
      <c r="O286" s="432">
        <v>1</v>
      </c>
      <c r="P286" s="443">
        <v>1</v>
      </c>
      <c r="Q286" s="436">
        <v>0</v>
      </c>
      <c r="R286" s="436">
        <v>0</v>
      </c>
      <c r="S286" s="436">
        <v>0</v>
      </c>
      <c r="T286" s="479">
        <v>0</v>
      </c>
      <c r="U286" s="434">
        <v>0</v>
      </c>
      <c r="V286" s="435">
        <v>0</v>
      </c>
      <c r="W286" s="435">
        <v>0</v>
      </c>
      <c r="X286" s="432">
        <v>1</v>
      </c>
      <c r="Y286" s="434">
        <v>0</v>
      </c>
      <c r="Z286" s="432">
        <v>1</v>
      </c>
      <c r="AA286" s="436">
        <v>0</v>
      </c>
      <c r="AB286" s="436">
        <v>0</v>
      </c>
      <c r="AC286" s="479">
        <v>0</v>
      </c>
      <c r="AD286" s="438">
        <v>1</v>
      </c>
      <c r="AE286" s="432">
        <v>0</v>
      </c>
      <c r="AF286" s="434">
        <v>0</v>
      </c>
      <c r="AG286" s="432">
        <v>0</v>
      </c>
      <c r="AH286" s="434">
        <v>0</v>
      </c>
      <c r="AI286" s="428">
        <f t="shared" si="4"/>
        <v>0</v>
      </c>
      <c r="AJ286" s="437">
        <v>0</v>
      </c>
    </row>
    <row r="287" spans="1:36">
      <c r="A287" s="36">
        <v>40338</v>
      </c>
      <c r="B287" s="37">
        <v>0.88541666666666663</v>
      </c>
      <c r="C287" s="38">
        <v>40339</v>
      </c>
      <c r="D287" s="37">
        <v>0.33680555555555558</v>
      </c>
      <c r="E287" s="78">
        <v>10.833333333333334</v>
      </c>
      <c r="F287" s="79">
        <v>0</v>
      </c>
      <c r="G287" s="432">
        <v>101</v>
      </c>
      <c r="H287" s="443">
        <v>1</v>
      </c>
      <c r="I287" s="472">
        <v>93</v>
      </c>
      <c r="J287" s="438">
        <v>7</v>
      </c>
      <c r="K287" s="432">
        <v>0</v>
      </c>
      <c r="L287" s="436">
        <v>0</v>
      </c>
      <c r="M287" s="436">
        <v>0</v>
      </c>
      <c r="N287" s="434">
        <v>0</v>
      </c>
      <c r="O287" s="432">
        <v>8</v>
      </c>
      <c r="P287" s="443">
        <v>3</v>
      </c>
      <c r="Q287" s="436">
        <v>0</v>
      </c>
      <c r="R287" s="436">
        <v>0</v>
      </c>
      <c r="S287" s="436">
        <v>0</v>
      </c>
      <c r="T287" s="479">
        <v>0</v>
      </c>
      <c r="U287" s="438">
        <v>5</v>
      </c>
      <c r="V287" s="435">
        <v>0</v>
      </c>
      <c r="W287" s="435">
        <v>0</v>
      </c>
      <c r="X287" s="432">
        <v>0</v>
      </c>
      <c r="Y287" s="434">
        <v>0</v>
      </c>
      <c r="Z287" s="432">
        <v>0</v>
      </c>
      <c r="AA287" s="436">
        <v>0</v>
      </c>
      <c r="AB287" s="436">
        <v>0</v>
      </c>
      <c r="AC287" s="479">
        <v>0</v>
      </c>
      <c r="AD287" s="434">
        <v>0</v>
      </c>
      <c r="AE287" s="432">
        <v>0</v>
      </c>
      <c r="AF287" s="434">
        <v>0</v>
      </c>
      <c r="AG287" s="432">
        <v>7</v>
      </c>
      <c r="AH287" s="438">
        <v>7</v>
      </c>
      <c r="AI287" s="428">
        <f t="shared" si="4"/>
        <v>0</v>
      </c>
      <c r="AJ287" s="437">
        <v>0</v>
      </c>
    </row>
    <row r="288" spans="1:36">
      <c r="A288" s="36">
        <v>40339</v>
      </c>
      <c r="B288" s="37">
        <v>0.34027777777777773</v>
      </c>
      <c r="C288" s="38">
        <v>40339</v>
      </c>
      <c r="D288" s="37">
        <v>0.84375</v>
      </c>
      <c r="E288" s="78">
        <v>12.083333333333334</v>
      </c>
      <c r="F288" s="79">
        <v>8.3333333333333329E-2</v>
      </c>
      <c r="G288" s="432">
        <v>24</v>
      </c>
      <c r="H288" s="436">
        <v>0</v>
      </c>
      <c r="I288" s="472">
        <v>21</v>
      </c>
      <c r="J288" s="438">
        <v>3</v>
      </c>
      <c r="K288" s="432">
        <v>0</v>
      </c>
      <c r="L288" s="436">
        <v>0</v>
      </c>
      <c r="M288" s="436">
        <v>0</v>
      </c>
      <c r="N288" s="434">
        <v>0</v>
      </c>
      <c r="O288" s="432">
        <v>3</v>
      </c>
      <c r="P288" s="443">
        <v>2</v>
      </c>
      <c r="Q288" s="443">
        <v>1</v>
      </c>
      <c r="R288" s="436">
        <v>0</v>
      </c>
      <c r="S288" s="436">
        <v>0</v>
      </c>
      <c r="T288" s="479">
        <v>0</v>
      </c>
      <c r="U288" s="434">
        <v>0</v>
      </c>
      <c r="V288" s="435">
        <v>0</v>
      </c>
      <c r="W288" s="435">
        <v>0</v>
      </c>
      <c r="X288" s="432">
        <v>0</v>
      </c>
      <c r="Y288" s="434">
        <v>0</v>
      </c>
      <c r="Z288" s="432">
        <v>0</v>
      </c>
      <c r="AA288" s="436">
        <v>0</v>
      </c>
      <c r="AB288" s="436">
        <v>0</v>
      </c>
      <c r="AC288" s="479">
        <v>0</v>
      </c>
      <c r="AD288" s="434">
        <v>0</v>
      </c>
      <c r="AE288" s="432">
        <v>0</v>
      </c>
      <c r="AF288" s="434">
        <v>0</v>
      </c>
      <c r="AG288" s="432">
        <v>0</v>
      </c>
      <c r="AH288" s="434">
        <v>0</v>
      </c>
      <c r="AI288" s="428">
        <f t="shared" si="4"/>
        <v>0</v>
      </c>
      <c r="AJ288" s="437">
        <v>0</v>
      </c>
    </row>
    <row r="289" spans="1:46">
      <c r="A289" s="36">
        <v>40339</v>
      </c>
      <c r="B289" s="37">
        <v>0.84375</v>
      </c>
      <c r="C289" s="38">
        <v>40340</v>
      </c>
      <c r="D289" s="37">
        <v>0.30555555555555552</v>
      </c>
      <c r="E289" s="78">
        <v>11.083333333333334</v>
      </c>
      <c r="F289" s="79">
        <v>0</v>
      </c>
      <c r="G289" s="432">
        <v>60</v>
      </c>
      <c r="H289" s="436">
        <v>0</v>
      </c>
      <c r="I289" s="472">
        <v>50</v>
      </c>
      <c r="J289" s="438">
        <v>10</v>
      </c>
      <c r="K289" s="432">
        <v>0</v>
      </c>
      <c r="L289" s="436">
        <v>0</v>
      </c>
      <c r="M289" s="436">
        <v>0</v>
      </c>
      <c r="N289" s="434">
        <v>0</v>
      </c>
      <c r="O289" s="432">
        <v>11</v>
      </c>
      <c r="P289" s="443">
        <v>3</v>
      </c>
      <c r="Q289" s="436">
        <v>0</v>
      </c>
      <c r="R289" s="436">
        <v>0</v>
      </c>
      <c r="S289" s="436">
        <v>0</v>
      </c>
      <c r="T289" s="479">
        <v>0</v>
      </c>
      <c r="U289" s="438">
        <v>8</v>
      </c>
      <c r="V289" s="435">
        <v>0</v>
      </c>
      <c r="W289" s="435">
        <v>0</v>
      </c>
      <c r="X289" s="432">
        <v>0</v>
      </c>
      <c r="Y289" s="434">
        <v>0</v>
      </c>
      <c r="Z289" s="432">
        <v>1</v>
      </c>
      <c r="AA289" s="436">
        <v>0</v>
      </c>
      <c r="AB289" s="436">
        <v>0</v>
      </c>
      <c r="AC289" s="479">
        <v>0</v>
      </c>
      <c r="AD289" s="438">
        <v>1</v>
      </c>
      <c r="AE289" s="432">
        <v>0</v>
      </c>
      <c r="AF289" s="434">
        <v>0</v>
      </c>
      <c r="AG289" s="432">
        <v>0</v>
      </c>
      <c r="AH289" s="434">
        <v>0</v>
      </c>
      <c r="AI289" s="428">
        <f t="shared" si="4"/>
        <v>0</v>
      </c>
      <c r="AJ289" s="437">
        <v>0</v>
      </c>
    </row>
    <row r="290" spans="1:46">
      <c r="A290" s="36">
        <v>40340</v>
      </c>
      <c r="B290" s="37">
        <v>0.30555555555555552</v>
      </c>
      <c r="C290" s="38">
        <v>40340</v>
      </c>
      <c r="D290" s="37">
        <v>0.9375</v>
      </c>
      <c r="E290" s="78">
        <v>15.166666666666666</v>
      </c>
      <c r="F290" s="79">
        <v>0</v>
      </c>
      <c r="G290" s="432">
        <v>29</v>
      </c>
      <c r="H290" s="436">
        <v>0</v>
      </c>
      <c r="I290" s="472">
        <v>26</v>
      </c>
      <c r="J290" s="438">
        <v>3</v>
      </c>
      <c r="K290" s="432">
        <v>0</v>
      </c>
      <c r="L290" s="436">
        <v>0</v>
      </c>
      <c r="M290" s="436">
        <v>0</v>
      </c>
      <c r="N290" s="434">
        <v>0</v>
      </c>
      <c r="O290" s="432">
        <v>0</v>
      </c>
      <c r="P290" s="436">
        <v>0</v>
      </c>
      <c r="Q290" s="436">
        <v>0</v>
      </c>
      <c r="R290" s="436">
        <v>0</v>
      </c>
      <c r="S290" s="436">
        <v>0</v>
      </c>
      <c r="T290" s="479">
        <v>0</v>
      </c>
      <c r="U290" s="434">
        <v>0</v>
      </c>
      <c r="V290" s="435">
        <v>0</v>
      </c>
      <c r="W290" s="435">
        <v>0</v>
      </c>
      <c r="X290" s="432">
        <v>0</v>
      </c>
      <c r="Y290" s="434">
        <v>0</v>
      </c>
      <c r="Z290" s="432">
        <v>0</v>
      </c>
      <c r="AA290" s="436">
        <v>0</v>
      </c>
      <c r="AB290" s="436">
        <v>0</v>
      </c>
      <c r="AC290" s="479">
        <v>0</v>
      </c>
      <c r="AD290" s="434">
        <v>0</v>
      </c>
      <c r="AE290" s="432">
        <v>0</v>
      </c>
      <c r="AF290" s="434">
        <v>0</v>
      </c>
      <c r="AG290" s="432">
        <v>1</v>
      </c>
      <c r="AH290" s="438">
        <v>1</v>
      </c>
      <c r="AI290" s="428">
        <f t="shared" si="4"/>
        <v>0</v>
      </c>
      <c r="AJ290" s="437">
        <v>0</v>
      </c>
    </row>
    <row r="291" spans="1:46">
      <c r="A291" s="36">
        <v>40340</v>
      </c>
      <c r="B291" s="37">
        <v>0.9375</v>
      </c>
      <c r="C291" s="38">
        <v>40341</v>
      </c>
      <c r="D291" s="37">
        <v>0.35069444444444442</v>
      </c>
      <c r="E291" s="78">
        <v>9.9166666666666661</v>
      </c>
      <c r="F291" s="79">
        <v>0</v>
      </c>
      <c r="G291" s="432">
        <v>105</v>
      </c>
      <c r="H291" s="436">
        <v>0</v>
      </c>
      <c r="I291" s="472">
        <v>91</v>
      </c>
      <c r="J291" s="438">
        <v>14</v>
      </c>
      <c r="K291" s="432">
        <v>0</v>
      </c>
      <c r="L291" s="436">
        <v>0</v>
      </c>
      <c r="M291" s="436">
        <v>0</v>
      </c>
      <c r="N291" s="434">
        <v>0</v>
      </c>
      <c r="O291" s="432">
        <v>3</v>
      </c>
      <c r="P291" s="436">
        <v>0</v>
      </c>
      <c r="Q291" s="436">
        <v>0</v>
      </c>
      <c r="R291" s="436">
        <v>0</v>
      </c>
      <c r="S291" s="436">
        <v>0</v>
      </c>
      <c r="T291" s="479">
        <v>0</v>
      </c>
      <c r="U291" s="438">
        <v>3</v>
      </c>
      <c r="V291" s="435">
        <v>0</v>
      </c>
      <c r="W291" s="435">
        <v>0</v>
      </c>
      <c r="X291" s="432">
        <v>0</v>
      </c>
      <c r="Y291" s="434">
        <v>0</v>
      </c>
      <c r="Z291" s="432">
        <v>0</v>
      </c>
      <c r="AA291" s="436">
        <v>0</v>
      </c>
      <c r="AB291" s="436">
        <v>0</v>
      </c>
      <c r="AC291" s="479">
        <v>0</v>
      </c>
      <c r="AD291" s="434">
        <v>0</v>
      </c>
      <c r="AE291" s="432">
        <v>0</v>
      </c>
      <c r="AF291" s="434">
        <v>0</v>
      </c>
      <c r="AG291" s="432">
        <v>2</v>
      </c>
      <c r="AH291" s="438">
        <v>2</v>
      </c>
      <c r="AI291" s="428">
        <f t="shared" si="4"/>
        <v>0</v>
      </c>
      <c r="AJ291" s="437">
        <v>0</v>
      </c>
    </row>
    <row r="292" spans="1:46">
      <c r="A292" s="36">
        <v>40341</v>
      </c>
      <c r="B292" s="37">
        <v>0.35416666666666669</v>
      </c>
      <c r="C292" s="38">
        <v>40341</v>
      </c>
      <c r="D292" s="37">
        <v>0.90277777777777779</v>
      </c>
      <c r="E292" s="78">
        <v>13.166666666666666</v>
      </c>
      <c r="F292" s="79">
        <v>8.3333333333333329E-2</v>
      </c>
      <c r="G292" s="432">
        <v>4</v>
      </c>
      <c r="H292" s="436">
        <v>0</v>
      </c>
      <c r="I292" s="472">
        <v>3</v>
      </c>
      <c r="J292" s="438">
        <v>1</v>
      </c>
      <c r="K292" s="432">
        <v>0</v>
      </c>
      <c r="L292" s="436">
        <v>0</v>
      </c>
      <c r="M292" s="436">
        <v>0</v>
      </c>
      <c r="N292" s="434">
        <v>0</v>
      </c>
      <c r="O292" s="432">
        <v>1</v>
      </c>
      <c r="P292" s="443">
        <v>1</v>
      </c>
      <c r="Q292" s="436">
        <v>0</v>
      </c>
      <c r="R292" s="436">
        <v>0</v>
      </c>
      <c r="S292" s="436">
        <v>0</v>
      </c>
      <c r="T292" s="479">
        <v>0</v>
      </c>
      <c r="U292" s="434">
        <v>0</v>
      </c>
      <c r="V292" s="435">
        <v>0</v>
      </c>
      <c r="W292" s="435">
        <v>0</v>
      </c>
      <c r="X292" s="432">
        <v>0</v>
      </c>
      <c r="Y292" s="434">
        <v>0</v>
      </c>
      <c r="Z292" s="432">
        <v>0</v>
      </c>
      <c r="AA292" s="436">
        <v>0</v>
      </c>
      <c r="AB292" s="436">
        <v>0</v>
      </c>
      <c r="AC292" s="479">
        <v>0</v>
      </c>
      <c r="AD292" s="434">
        <v>0</v>
      </c>
      <c r="AE292" s="432">
        <v>0</v>
      </c>
      <c r="AF292" s="434">
        <v>0</v>
      </c>
      <c r="AG292" s="432">
        <v>0</v>
      </c>
      <c r="AH292" s="434">
        <v>0</v>
      </c>
      <c r="AI292" s="428">
        <f t="shared" si="4"/>
        <v>0</v>
      </c>
      <c r="AJ292" s="437">
        <v>0</v>
      </c>
    </row>
    <row r="293" spans="1:46">
      <c r="A293" s="36">
        <v>40341</v>
      </c>
      <c r="B293" s="37">
        <v>0.90277777777777779</v>
      </c>
      <c r="C293" s="38">
        <v>40342</v>
      </c>
      <c r="D293" s="37">
        <v>0.36458333333333331</v>
      </c>
      <c r="E293" s="78">
        <v>11.083333333333334</v>
      </c>
      <c r="F293" s="79">
        <v>0</v>
      </c>
      <c r="G293" s="432">
        <v>117</v>
      </c>
      <c r="H293" s="436">
        <v>0</v>
      </c>
      <c r="I293" s="472">
        <v>103</v>
      </c>
      <c r="J293" s="438">
        <v>14</v>
      </c>
      <c r="K293" s="432">
        <v>0</v>
      </c>
      <c r="L293" s="436">
        <v>0</v>
      </c>
      <c r="M293" s="436">
        <v>0</v>
      </c>
      <c r="N293" s="434">
        <v>0</v>
      </c>
      <c r="O293" s="432">
        <v>3</v>
      </c>
      <c r="P293" s="436">
        <v>0</v>
      </c>
      <c r="Q293" s="436">
        <v>0</v>
      </c>
      <c r="R293" s="436">
        <v>0</v>
      </c>
      <c r="S293" s="436">
        <v>0</v>
      </c>
      <c r="T293" s="482">
        <v>1</v>
      </c>
      <c r="U293" s="438">
        <v>2</v>
      </c>
      <c r="V293" s="435">
        <v>0</v>
      </c>
      <c r="W293" s="435">
        <v>1</v>
      </c>
      <c r="X293" s="432">
        <v>0</v>
      </c>
      <c r="Y293" s="434">
        <v>0</v>
      </c>
      <c r="Z293" s="432">
        <v>0</v>
      </c>
      <c r="AA293" s="436">
        <v>0</v>
      </c>
      <c r="AB293" s="436">
        <v>0</v>
      </c>
      <c r="AC293" s="479">
        <v>0</v>
      </c>
      <c r="AD293" s="434">
        <v>0</v>
      </c>
      <c r="AE293" s="432">
        <v>0</v>
      </c>
      <c r="AF293" s="434">
        <v>0</v>
      </c>
      <c r="AG293" s="432">
        <v>2</v>
      </c>
      <c r="AH293" s="438">
        <v>2</v>
      </c>
      <c r="AI293" s="428">
        <f t="shared" si="4"/>
        <v>0</v>
      </c>
      <c r="AJ293" s="437">
        <v>0</v>
      </c>
    </row>
    <row r="294" spans="1:46">
      <c r="A294" s="36">
        <v>40342</v>
      </c>
      <c r="B294" s="37">
        <v>0.36805555555555558</v>
      </c>
      <c r="C294" s="38">
        <v>40342</v>
      </c>
      <c r="D294" s="37">
        <v>0.86458333333333337</v>
      </c>
      <c r="E294" s="78">
        <v>11.916666666666666</v>
      </c>
      <c r="F294" s="79">
        <v>8.3333333333333329E-2</v>
      </c>
      <c r="G294" s="432">
        <v>22</v>
      </c>
      <c r="H294" s="436">
        <v>0</v>
      </c>
      <c r="I294" s="472">
        <v>15</v>
      </c>
      <c r="J294" s="438">
        <v>7</v>
      </c>
      <c r="K294" s="432">
        <v>0</v>
      </c>
      <c r="L294" s="436">
        <v>0</v>
      </c>
      <c r="M294" s="436">
        <v>0</v>
      </c>
      <c r="N294" s="434">
        <v>0</v>
      </c>
      <c r="O294" s="432">
        <v>0</v>
      </c>
      <c r="P294" s="436">
        <v>0</v>
      </c>
      <c r="Q294" s="436">
        <v>0</v>
      </c>
      <c r="R294" s="436">
        <v>0</v>
      </c>
      <c r="S294" s="436">
        <v>0</v>
      </c>
      <c r="T294" s="479">
        <v>0</v>
      </c>
      <c r="U294" s="434">
        <v>0</v>
      </c>
      <c r="V294" s="435">
        <v>0</v>
      </c>
      <c r="W294" s="435">
        <v>0</v>
      </c>
      <c r="X294" s="432">
        <v>0</v>
      </c>
      <c r="Y294" s="434">
        <v>0</v>
      </c>
      <c r="Z294" s="432">
        <v>0</v>
      </c>
      <c r="AA294" s="436">
        <v>0</v>
      </c>
      <c r="AB294" s="436">
        <v>0</v>
      </c>
      <c r="AC294" s="479">
        <v>0</v>
      </c>
      <c r="AD294" s="434">
        <v>0</v>
      </c>
      <c r="AE294" s="432">
        <v>0</v>
      </c>
      <c r="AF294" s="434">
        <v>0</v>
      </c>
      <c r="AG294" s="432">
        <v>0</v>
      </c>
      <c r="AH294" s="434">
        <v>0</v>
      </c>
      <c r="AI294" s="428">
        <f t="shared" si="4"/>
        <v>0</v>
      </c>
      <c r="AJ294" s="437">
        <v>0</v>
      </c>
    </row>
    <row r="295" spans="1:46">
      <c r="A295" s="36">
        <v>40342</v>
      </c>
      <c r="B295" s="37">
        <v>0.86458333333333337</v>
      </c>
      <c r="C295" s="38">
        <v>40343</v>
      </c>
      <c r="D295" s="37">
        <v>0.33333333333333331</v>
      </c>
      <c r="E295" s="78">
        <v>11.25</v>
      </c>
      <c r="F295" s="79">
        <v>0</v>
      </c>
      <c r="G295" s="432">
        <v>137</v>
      </c>
      <c r="H295" s="443">
        <v>1</v>
      </c>
      <c r="I295" s="472">
        <v>120</v>
      </c>
      <c r="J295" s="438">
        <v>16</v>
      </c>
      <c r="K295" s="432">
        <v>0</v>
      </c>
      <c r="L295" s="436">
        <v>0</v>
      </c>
      <c r="M295" s="436">
        <v>0</v>
      </c>
      <c r="N295" s="434">
        <v>0</v>
      </c>
      <c r="O295" s="432">
        <v>2</v>
      </c>
      <c r="P295" s="443">
        <v>2</v>
      </c>
      <c r="Q295" s="436">
        <v>0</v>
      </c>
      <c r="R295" s="436">
        <v>0</v>
      </c>
      <c r="S295" s="436">
        <v>0</v>
      </c>
      <c r="T295" s="479">
        <v>0</v>
      </c>
      <c r="U295" s="434">
        <v>0</v>
      </c>
      <c r="V295" s="435">
        <v>0</v>
      </c>
      <c r="W295" s="435">
        <v>1</v>
      </c>
      <c r="X295" s="432">
        <v>0</v>
      </c>
      <c r="Y295" s="434">
        <v>0</v>
      </c>
      <c r="Z295" s="432">
        <v>1</v>
      </c>
      <c r="AA295" s="436">
        <v>0</v>
      </c>
      <c r="AB295" s="436">
        <v>0</v>
      </c>
      <c r="AC295" s="479">
        <v>0</v>
      </c>
      <c r="AD295" s="438">
        <v>1</v>
      </c>
      <c r="AE295" s="432">
        <v>1</v>
      </c>
      <c r="AF295" s="434">
        <v>0</v>
      </c>
      <c r="AG295" s="432">
        <v>0</v>
      </c>
      <c r="AH295" s="434">
        <v>0</v>
      </c>
      <c r="AI295" s="428">
        <f t="shared" si="4"/>
        <v>0</v>
      </c>
      <c r="AJ295" s="437">
        <v>0</v>
      </c>
    </row>
    <row r="296" spans="1:46">
      <c r="A296" s="36">
        <v>40343</v>
      </c>
      <c r="B296" s="37">
        <v>0.33680555555555558</v>
      </c>
      <c r="C296" s="38">
        <v>40343</v>
      </c>
      <c r="D296" s="37">
        <v>0.88194444444444453</v>
      </c>
      <c r="E296" s="78">
        <v>13.083333333333334</v>
      </c>
      <c r="F296" s="79">
        <v>8.3333333333333329E-2</v>
      </c>
      <c r="G296" s="432">
        <v>34</v>
      </c>
      <c r="H296" s="436">
        <v>0</v>
      </c>
      <c r="I296" s="472">
        <v>27</v>
      </c>
      <c r="J296" s="438">
        <v>7</v>
      </c>
      <c r="K296" s="432">
        <v>0</v>
      </c>
      <c r="L296" s="436">
        <v>0</v>
      </c>
      <c r="M296" s="436">
        <v>0</v>
      </c>
      <c r="N296" s="434">
        <v>0</v>
      </c>
      <c r="O296" s="432">
        <v>1</v>
      </c>
      <c r="P296" s="443">
        <v>1</v>
      </c>
      <c r="Q296" s="436">
        <v>0</v>
      </c>
      <c r="R296" s="436">
        <v>0</v>
      </c>
      <c r="S296" s="436">
        <v>0</v>
      </c>
      <c r="T296" s="479">
        <v>0</v>
      </c>
      <c r="U296" s="434">
        <v>0</v>
      </c>
      <c r="V296" s="435">
        <v>0</v>
      </c>
      <c r="W296" s="435">
        <v>0</v>
      </c>
      <c r="X296" s="432">
        <v>0</v>
      </c>
      <c r="Y296" s="434">
        <v>0</v>
      </c>
      <c r="Z296" s="432">
        <v>0</v>
      </c>
      <c r="AA296" s="436">
        <v>0</v>
      </c>
      <c r="AB296" s="436">
        <v>0</v>
      </c>
      <c r="AC296" s="479">
        <v>0</v>
      </c>
      <c r="AD296" s="434">
        <v>0</v>
      </c>
      <c r="AE296" s="432">
        <v>0</v>
      </c>
      <c r="AF296" s="434">
        <v>0</v>
      </c>
      <c r="AG296" s="432">
        <v>0</v>
      </c>
      <c r="AH296" s="434">
        <v>0</v>
      </c>
      <c r="AI296" s="428">
        <f t="shared" si="4"/>
        <v>0</v>
      </c>
      <c r="AJ296" s="437">
        <v>0</v>
      </c>
    </row>
    <row r="297" spans="1:46">
      <c r="A297" s="36">
        <v>40343</v>
      </c>
      <c r="B297" s="37">
        <v>0.88194444444444453</v>
      </c>
      <c r="C297" s="38">
        <v>40344</v>
      </c>
      <c r="D297" s="37">
        <v>0.38194444444444442</v>
      </c>
      <c r="E297" s="78">
        <v>12</v>
      </c>
      <c r="F297" s="79">
        <v>0</v>
      </c>
      <c r="G297" s="432">
        <v>50</v>
      </c>
      <c r="H297" s="436">
        <v>0</v>
      </c>
      <c r="I297" s="472">
        <v>42</v>
      </c>
      <c r="J297" s="438">
        <v>8</v>
      </c>
      <c r="K297" s="432">
        <v>0</v>
      </c>
      <c r="L297" s="436">
        <v>0</v>
      </c>
      <c r="M297" s="436">
        <v>0</v>
      </c>
      <c r="N297" s="434">
        <v>0</v>
      </c>
      <c r="O297" s="432">
        <v>4</v>
      </c>
      <c r="P297" s="443">
        <v>1</v>
      </c>
      <c r="Q297" s="436">
        <v>0</v>
      </c>
      <c r="R297" s="436">
        <v>0</v>
      </c>
      <c r="S297" s="436">
        <v>0</v>
      </c>
      <c r="T297" s="482">
        <v>1</v>
      </c>
      <c r="U297" s="438">
        <v>2</v>
      </c>
      <c r="V297" s="435">
        <v>0</v>
      </c>
      <c r="W297" s="435">
        <v>0</v>
      </c>
      <c r="X297" s="432">
        <v>0</v>
      </c>
      <c r="Y297" s="434">
        <v>0</v>
      </c>
      <c r="Z297" s="432">
        <v>1</v>
      </c>
      <c r="AA297" s="443">
        <v>1</v>
      </c>
      <c r="AB297" s="436">
        <v>0</v>
      </c>
      <c r="AC297" s="479">
        <v>0</v>
      </c>
      <c r="AD297" s="434">
        <v>0</v>
      </c>
      <c r="AE297" s="432">
        <v>0</v>
      </c>
      <c r="AF297" s="434">
        <v>0</v>
      </c>
      <c r="AG297" s="432">
        <v>0</v>
      </c>
      <c r="AH297" s="434">
        <v>0</v>
      </c>
      <c r="AI297" s="428">
        <f t="shared" si="4"/>
        <v>0</v>
      </c>
      <c r="AJ297" s="437">
        <v>0</v>
      </c>
      <c r="AT297" s="1">
        <v>1</v>
      </c>
    </row>
    <row r="298" spans="1:46">
      <c r="A298" s="36">
        <v>40344</v>
      </c>
      <c r="B298" s="37">
        <v>0.38541666666666669</v>
      </c>
      <c r="C298" s="38">
        <v>40344</v>
      </c>
      <c r="D298" s="37">
        <v>0.625</v>
      </c>
      <c r="E298" s="78">
        <v>5.75</v>
      </c>
      <c r="F298" s="79">
        <v>8.3333333333333329E-2</v>
      </c>
      <c r="G298" s="432">
        <v>15</v>
      </c>
      <c r="H298" s="436">
        <v>0</v>
      </c>
      <c r="I298" s="472">
        <v>14</v>
      </c>
      <c r="J298" s="438">
        <v>1</v>
      </c>
      <c r="K298" s="432">
        <v>0</v>
      </c>
      <c r="L298" s="436">
        <v>0</v>
      </c>
      <c r="M298" s="436">
        <v>0</v>
      </c>
      <c r="N298" s="434">
        <v>0</v>
      </c>
      <c r="O298" s="432">
        <v>0</v>
      </c>
      <c r="P298" s="436">
        <v>0</v>
      </c>
      <c r="Q298" s="436">
        <v>0</v>
      </c>
      <c r="R298" s="436">
        <v>0</v>
      </c>
      <c r="S298" s="436">
        <v>0</v>
      </c>
      <c r="T298" s="479">
        <v>0</v>
      </c>
      <c r="U298" s="434">
        <v>0</v>
      </c>
      <c r="V298" s="435">
        <v>0</v>
      </c>
      <c r="W298" s="435">
        <v>0</v>
      </c>
      <c r="X298" s="432">
        <v>0</v>
      </c>
      <c r="Y298" s="434">
        <v>0</v>
      </c>
      <c r="Z298" s="432">
        <v>0</v>
      </c>
      <c r="AA298" s="436">
        <v>0</v>
      </c>
      <c r="AB298" s="436">
        <v>0</v>
      </c>
      <c r="AC298" s="479">
        <v>0</v>
      </c>
      <c r="AD298" s="434">
        <v>0</v>
      </c>
      <c r="AE298" s="432">
        <v>0</v>
      </c>
      <c r="AF298" s="434">
        <v>0</v>
      </c>
      <c r="AG298" s="432">
        <v>0</v>
      </c>
      <c r="AH298" s="434">
        <v>0</v>
      </c>
      <c r="AI298" s="428">
        <f t="shared" si="4"/>
        <v>0</v>
      </c>
      <c r="AJ298" s="437">
        <v>0</v>
      </c>
    </row>
    <row r="299" spans="1:46">
      <c r="A299" s="36">
        <v>40344</v>
      </c>
      <c r="B299" s="37">
        <v>0.625</v>
      </c>
      <c r="C299" s="38">
        <v>40345</v>
      </c>
      <c r="D299" s="37">
        <v>0.36458333333333331</v>
      </c>
      <c r="E299" s="78">
        <v>17.75</v>
      </c>
      <c r="F299" s="79">
        <v>0</v>
      </c>
      <c r="G299" s="432">
        <v>90</v>
      </c>
      <c r="H299" s="436">
        <v>0</v>
      </c>
      <c r="I299" s="472">
        <v>83</v>
      </c>
      <c r="J299" s="438">
        <v>7</v>
      </c>
      <c r="K299" s="432">
        <v>0</v>
      </c>
      <c r="L299" s="436">
        <v>0</v>
      </c>
      <c r="M299" s="436">
        <v>0</v>
      </c>
      <c r="N299" s="434">
        <v>0</v>
      </c>
      <c r="O299" s="432">
        <v>0</v>
      </c>
      <c r="P299" s="436">
        <v>0</v>
      </c>
      <c r="Q299" s="436">
        <v>0</v>
      </c>
      <c r="R299" s="436">
        <v>0</v>
      </c>
      <c r="S299" s="436">
        <v>0</v>
      </c>
      <c r="T299" s="479">
        <v>0</v>
      </c>
      <c r="U299" s="434">
        <v>0</v>
      </c>
      <c r="V299" s="435">
        <v>0</v>
      </c>
      <c r="W299" s="435">
        <v>0</v>
      </c>
      <c r="X299" s="432">
        <v>0</v>
      </c>
      <c r="Y299" s="434">
        <v>0</v>
      </c>
      <c r="Z299" s="432">
        <v>0</v>
      </c>
      <c r="AA299" s="436">
        <v>0</v>
      </c>
      <c r="AB299" s="436">
        <v>0</v>
      </c>
      <c r="AC299" s="479">
        <v>0</v>
      </c>
      <c r="AD299" s="434">
        <v>0</v>
      </c>
      <c r="AE299" s="432">
        <v>0</v>
      </c>
      <c r="AF299" s="434">
        <v>0</v>
      </c>
      <c r="AG299" s="432">
        <v>2</v>
      </c>
      <c r="AH299" s="438">
        <v>2</v>
      </c>
      <c r="AI299" s="428">
        <f t="shared" si="4"/>
        <v>0</v>
      </c>
      <c r="AJ299" s="437">
        <v>0</v>
      </c>
    </row>
    <row r="300" spans="1:46">
      <c r="A300" s="36">
        <v>40345</v>
      </c>
      <c r="B300" s="37">
        <v>0.36805555555555558</v>
      </c>
      <c r="C300" s="38">
        <v>40345</v>
      </c>
      <c r="D300" s="37">
        <v>0.85763888888888884</v>
      </c>
      <c r="E300" s="78">
        <v>11.75</v>
      </c>
      <c r="F300" s="79">
        <v>8.3333333333333329E-2</v>
      </c>
      <c r="G300" s="432">
        <v>8</v>
      </c>
      <c r="H300" s="436">
        <v>0</v>
      </c>
      <c r="I300" s="472">
        <v>7</v>
      </c>
      <c r="J300" s="438">
        <v>1</v>
      </c>
      <c r="K300" s="432">
        <v>0</v>
      </c>
      <c r="L300" s="436">
        <v>0</v>
      </c>
      <c r="M300" s="436">
        <v>0</v>
      </c>
      <c r="N300" s="434">
        <v>0</v>
      </c>
      <c r="O300" s="432">
        <v>0</v>
      </c>
      <c r="P300" s="436">
        <v>0</v>
      </c>
      <c r="Q300" s="436">
        <v>0</v>
      </c>
      <c r="R300" s="436">
        <v>0</v>
      </c>
      <c r="S300" s="436">
        <v>0</v>
      </c>
      <c r="T300" s="479">
        <v>0</v>
      </c>
      <c r="U300" s="434">
        <v>0</v>
      </c>
      <c r="V300" s="435">
        <v>0</v>
      </c>
      <c r="W300" s="435">
        <v>0</v>
      </c>
      <c r="X300" s="432">
        <v>0</v>
      </c>
      <c r="Y300" s="434">
        <v>0</v>
      </c>
      <c r="Z300" s="432">
        <v>0</v>
      </c>
      <c r="AA300" s="436">
        <v>0</v>
      </c>
      <c r="AB300" s="436">
        <v>0</v>
      </c>
      <c r="AC300" s="479">
        <v>0</v>
      </c>
      <c r="AD300" s="434">
        <v>0</v>
      </c>
      <c r="AE300" s="432">
        <v>0</v>
      </c>
      <c r="AF300" s="434">
        <v>0</v>
      </c>
      <c r="AG300" s="432">
        <v>0</v>
      </c>
      <c r="AH300" s="434">
        <v>0</v>
      </c>
      <c r="AI300" s="428">
        <f t="shared" si="4"/>
        <v>0</v>
      </c>
      <c r="AJ300" s="437">
        <v>0</v>
      </c>
    </row>
    <row r="301" spans="1:46">
      <c r="A301" s="36">
        <v>40345</v>
      </c>
      <c r="B301" s="37">
        <v>0.85763888888888884</v>
      </c>
      <c r="C301" s="38">
        <v>40346</v>
      </c>
      <c r="D301" s="37">
        <v>0.37152777777777773</v>
      </c>
      <c r="E301" s="78">
        <v>12.333333333333334</v>
      </c>
      <c r="F301" s="79">
        <v>0</v>
      </c>
      <c r="G301" s="432">
        <v>65</v>
      </c>
      <c r="H301" s="443">
        <v>2</v>
      </c>
      <c r="I301" s="472">
        <v>52</v>
      </c>
      <c r="J301" s="438">
        <v>11</v>
      </c>
      <c r="K301" s="432">
        <v>0</v>
      </c>
      <c r="L301" s="436">
        <v>0</v>
      </c>
      <c r="M301" s="436">
        <v>0</v>
      </c>
      <c r="N301" s="434">
        <v>0</v>
      </c>
      <c r="O301" s="432">
        <v>3</v>
      </c>
      <c r="P301" s="436">
        <v>0</v>
      </c>
      <c r="Q301" s="436">
        <v>0</v>
      </c>
      <c r="R301" s="436">
        <v>0</v>
      </c>
      <c r="S301" s="436">
        <v>0</v>
      </c>
      <c r="T301" s="479">
        <v>0</v>
      </c>
      <c r="U301" s="438">
        <v>3</v>
      </c>
      <c r="V301" s="435">
        <v>0</v>
      </c>
      <c r="W301" s="435">
        <v>0</v>
      </c>
      <c r="X301" s="432">
        <v>0</v>
      </c>
      <c r="Y301" s="434">
        <v>0</v>
      </c>
      <c r="Z301" s="432">
        <v>2</v>
      </c>
      <c r="AA301" s="436">
        <v>0</v>
      </c>
      <c r="AB301" s="436">
        <v>0</v>
      </c>
      <c r="AC301" s="479">
        <v>0</v>
      </c>
      <c r="AD301" s="438">
        <v>2</v>
      </c>
      <c r="AE301" s="432">
        <v>1</v>
      </c>
      <c r="AF301" s="434">
        <v>0</v>
      </c>
      <c r="AG301" s="432">
        <v>0</v>
      </c>
      <c r="AH301" s="434">
        <v>0</v>
      </c>
      <c r="AI301" s="428">
        <f t="shared" si="4"/>
        <v>0</v>
      </c>
      <c r="AJ301" s="435">
        <v>1</v>
      </c>
    </row>
    <row r="302" spans="1:46">
      <c r="A302" s="36">
        <v>40346</v>
      </c>
      <c r="B302" s="37">
        <v>0.37152777777777773</v>
      </c>
      <c r="C302" s="38">
        <v>40346</v>
      </c>
      <c r="D302" s="37">
        <v>0.54166666666666663</v>
      </c>
      <c r="E302" s="78">
        <v>4.083333333333333</v>
      </c>
      <c r="F302" s="79">
        <v>0</v>
      </c>
      <c r="G302" s="432">
        <v>10</v>
      </c>
      <c r="H302" s="436">
        <v>0</v>
      </c>
      <c r="I302" s="472">
        <v>8</v>
      </c>
      <c r="J302" s="438">
        <v>2</v>
      </c>
      <c r="K302" s="432">
        <v>0</v>
      </c>
      <c r="L302" s="436">
        <v>0</v>
      </c>
      <c r="M302" s="436">
        <v>0</v>
      </c>
      <c r="N302" s="434">
        <v>0</v>
      </c>
      <c r="O302" s="432">
        <v>0</v>
      </c>
      <c r="P302" s="436">
        <v>0</v>
      </c>
      <c r="Q302" s="436">
        <v>0</v>
      </c>
      <c r="R302" s="436">
        <v>0</v>
      </c>
      <c r="S302" s="436">
        <v>0</v>
      </c>
      <c r="T302" s="479">
        <v>0</v>
      </c>
      <c r="U302" s="434">
        <v>0</v>
      </c>
      <c r="V302" s="435">
        <v>0</v>
      </c>
      <c r="W302" s="435">
        <v>0</v>
      </c>
      <c r="X302" s="432">
        <v>0</v>
      </c>
      <c r="Y302" s="434">
        <v>0</v>
      </c>
      <c r="Z302" s="432">
        <v>0</v>
      </c>
      <c r="AA302" s="436">
        <v>0</v>
      </c>
      <c r="AB302" s="436">
        <v>0</v>
      </c>
      <c r="AC302" s="479">
        <v>0</v>
      </c>
      <c r="AD302" s="434">
        <v>0</v>
      </c>
      <c r="AE302" s="432">
        <v>0</v>
      </c>
      <c r="AF302" s="434">
        <v>0</v>
      </c>
      <c r="AG302" s="432">
        <v>0</v>
      </c>
      <c r="AH302" s="434">
        <v>0</v>
      </c>
      <c r="AI302" s="428">
        <f t="shared" si="4"/>
        <v>0</v>
      </c>
      <c r="AJ302" s="437">
        <v>0</v>
      </c>
    </row>
    <row r="303" spans="1:46">
      <c r="A303" s="36">
        <v>40346</v>
      </c>
      <c r="B303" s="37">
        <v>0.54166666666666663</v>
      </c>
      <c r="C303" s="38">
        <v>40347</v>
      </c>
      <c r="D303" s="37">
        <v>0.38541666666666669</v>
      </c>
      <c r="E303" s="78">
        <v>20.25</v>
      </c>
      <c r="F303" s="79">
        <v>0</v>
      </c>
      <c r="G303" s="432">
        <v>152</v>
      </c>
      <c r="H303" s="436">
        <v>0</v>
      </c>
      <c r="I303" s="472">
        <v>134</v>
      </c>
      <c r="J303" s="438">
        <v>18</v>
      </c>
      <c r="K303" s="432">
        <v>0</v>
      </c>
      <c r="L303" s="436">
        <v>0</v>
      </c>
      <c r="M303" s="436">
        <v>0</v>
      </c>
      <c r="N303" s="434">
        <v>0</v>
      </c>
      <c r="O303" s="432">
        <v>1</v>
      </c>
      <c r="P303" s="436">
        <v>0</v>
      </c>
      <c r="Q303" s="436">
        <v>0</v>
      </c>
      <c r="R303" s="436">
        <v>0</v>
      </c>
      <c r="S303" s="436">
        <v>0</v>
      </c>
      <c r="T303" s="479">
        <v>0</v>
      </c>
      <c r="U303" s="438">
        <v>1</v>
      </c>
      <c r="V303" s="435">
        <v>0</v>
      </c>
      <c r="W303" s="435">
        <v>0</v>
      </c>
      <c r="X303" s="432">
        <v>0</v>
      </c>
      <c r="Y303" s="434">
        <v>0</v>
      </c>
      <c r="Z303" s="432">
        <v>1</v>
      </c>
      <c r="AA303" s="436">
        <v>0</v>
      </c>
      <c r="AB303" s="436">
        <v>0</v>
      </c>
      <c r="AC303" s="479">
        <v>0</v>
      </c>
      <c r="AD303" s="438">
        <v>1</v>
      </c>
      <c r="AE303" s="432">
        <v>0</v>
      </c>
      <c r="AF303" s="434">
        <v>0</v>
      </c>
      <c r="AG303" s="432">
        <v>2</v>
      </c>
      <c r="AH303" s="438">
        <v>2</v>
      </c>
      <c r="AI303" s="428">
        <f t="shared" si="4"/>
        <v>0</v>
      </c>
      <c r="AJ303" s="437">
        <v>0</v>
      </c>
    </row>
    <row r="304" spans="1:46">
      <c r="A304" s="36">
        <v>40347</v>
      </c>
      <c r="B304" s="37">
        <v>0.3888888888888889</v>
      </c>
      <c r="C304" s="38">
        <v>40347</v>
      </c>
      <c r="D304" s="37">
        <v>0.54166666666666663</v>
      </c>
      <c r="E304" s="78">
        <v>3.6666666666666665</v>
      </c>
      <c r="F304" s="79">
        <v>8.3333333333333329E-2</v>
      </c>
      <c r="G304" s="432">
        <v>4</v>
      </c>
      <c r="H304" s="436">
        <v>0</v>
      </c>
      <c r="I304" s="472">
        <v>3</v>
      </c>
      <c r="J304" s="438">
        <v>1</v>
      </c>
      <c r="K304" s="432">
        <v>0</v>
      </c>
      <c r="L304" s="436">
        <v>0</v>
      </c>
      <c r="M304" s="436">
        <v>0</v>
      </c>
      <c r="N304" s="434">
        <v>0</v>
      </c>
      <c r="O304" s="432">
        <v>0</v>
      </c>
      <c r="P304" s="436">
        <v>0</v>
      </c>
      <c r="Q304" s="436">
        <v>0</v>
      </c>
      <c r="R304" s="436">
        <v>0</v>
      </c>
      <c r="S304" s="436">
        <v>0</v>
      </c>
      <c r="T304" s="479">
        <v>0</v>
      </c>
      <c r="U304" s="434">
        <v>0</v>
      </c>
      <c r="V304" s="435">
        <v>0</v>
      </c>
      <c r="W304" s="435">
        <v>0</v>
      </c>
      <c r="X304" s="432">
        <v>0</v>
      </c>
      <c r="Y304" s="434">
        <v>0</v>
      </c>
      <c r="Z304" s="432">
        <v>0</v>
      </c>
      <c r="AA304" s="436">
        <v>0</v>
      </c>
      <c r="AB304" s="436">
        <v>0</v>
      </c>
      <c r="AC304" s="479">
        <v>0</v>
      </c>
      <c r="AD304" s="434">
        <v>0</v>
      </c>
      <c r="AE304" s="432">
        <v>0</v>
      </c>
      <c r="AF304" s="434">
        <v>0</v>
      </c>
      <c r="AG304" s="432">
        <v>0</v>
      </c>
      <c r="AH304" s="434">
        <v>0</v>
      </c>
      <c r="AI304" s="428">
        <f t="shared" si="4"/>
        <v>0</v>
      </c>
      <c r="AJ304" s="437">
        <v>0</v>
      </c>
    </row>
    <row r="305" spans="1:46">
      <c r="A305" s="36">
        <v>40347</v>
      </c>
      <c r="B305" s="37">
        <v>0.54166666666666663</v>
      </c>
      <c r="C305" s="38">
        <v>40347</v>
      </c>
      <c r="D305" s="37">
        <v>0.88541666666666663</v>
      </c>
      <c r="E305" s="78">
        <v>8.25</v>
      </c>
      <c r="F305" s="79">
        <v>0</v>
      </c>
      <c r="G305" s="432">
        <v>7</v>
      </c>
      <c r="H305" s="436">
        <v>0</v>
      </c>
      <c r="I305" s="472">
        <v>5</v>
      </c>
      <c r="J305" s="438">
        <v>2</v>
      </c>
      <c r="K305" s="432">
        <v>0</v>
      </c>
      <c r="L305" s="436">
        <v>0</v>
      </c>
      <c r="M305" s="436">
        <v>0</v>
      </c>
      <c r="N305" s="434">
        <v>0</v>
      </c>
      <c r="O305" s="432">
        <v>0</v>
      </c>
      <c r="P305" s="436">
        <v>0</v>
      </c>
      <c r="Q305" s="436">
        <v>0</v>
      </c>
      <c r="R305" s="436">
        <v>0</v>
      </c>
      <c r="S305" s="436">
        <v>0</v>
      </c>
      <c r="T305" s="479">
        <v>0</v>
      </c>
      <c r="U305" s="434">
        <v>0</v>
      </c>
      <c r="V305" s="435">
        <v>0</v>
      </c>
      <c r="W305" s="435">
        <v>0</v>
      </c>
      <c r="X305" s="432">
        <v>0</v>
      </c>
      <c r="Y305" s="434">
        <v>0</v>
      </c>
      <c r="Z305" s="432">
        <v>0</v>
      </c>
      <c r="AA305" s="436">
        <v>0</v>
      </c>
      <c r="AB305" s="436">
        <v>0</v>
      </c>
      <c r="AC305" s="479">
        <v>0</v>
      </c>
      <c r="AD305" s="434">
        <v>0</v>
      </c>
      <c r="AE305" s="432">
        <v>0</v>
      </c>
      <c r="AF305" s="434">
        <v>0</v>
      </c>
      <c r="AG305" s="432">
        <v>0</v>
      </c>
      <c r="AH305" s="434">
        <v>0</v>
      </c>
      <c r="AI305" s="428">
        <f t="shared" si="4"/>
        <v>0</v>
      </c>
      <c r="AJ305" s="437">
        <v>0</v>
      </c>
    </row>
    <row r="306" spans="1:46">
      <c r="A306" s="36">
        <v>40347</v>
      </c>
      <c r="B306" s="37">
        <v>0.88541666666666663</v>
      </c>
      <c r="C306" s="38">
        <v>40348</v>
      </c>
      <c r="D306" s="37">
        <v>0.37847222222222227</v>
      </c>
      <c r="E306" s="78">
        <v>11.833333333333334</v>
      </c>
      <c r="F306" s="79">
        <v>0</v>
      </c>
      <c r="G306" s="432">
        <v>59</v>
      </c>
      <c r="H306" s="443">
        <v>2</v>
      </c>
      <c r="I306" s="472">
        <v>47</v>
      </c>
      <c r="J306" s="438">
        <v>10</v>
      </c>
      <c r="K306" s="432">
        <v>0</v>
      </c>
      <c r="L306" s="436">
        <v>0</v>
      </c>
      <c r="M306" s="436">
        <v>0</v>
      </c>
      <c r="N306" s="434">
        <v>0</v>
      </c>
      <c r="O306" s="432">
        <v>3</v>
      </c>
      <c r="P306" s="443">
        <v>1</v>
      </c>
      <c r="Q306" s="436">
        <v>0</v>
      </c>
      <c r="R306" s="436">
        <v>0</v>
      </c>
      <c r="S306" s="436">
        <v>0</v>
      </c>
      <c r="T306" s="479">
        <v>0</v>
      </c>
      <c r="U306" s="438">
        <v>2</v>
      </c>
      <c r="V306" s="435">
        <v>0</v>
      </c>
      <c r="W306" s="435">
        <v>0</v>
      </c>
      <c r="X306" s="432">
        <v>0</v>
      </c>
      <c r="Y306" s="434">
        <v>0</v>
      </c>
      <c r="Z306" s="432">
        <v>0</v>
      </c>
      <c r="AA306" s="436">
        <v>0</v>
      </c>
      <c r="AB306" s="436">
        <v>0</v>
      </c>
      <c r="AC306" s="479">
        <v>0</v>
      </c>
      <c r="AD306" s="434">
        <v>0</v>
      </c>
      <c r="AE306" s="432">
        <v>0</v>
      </c>
      <c r="AF306" s="434">
        <v>0</v>
      </c>
      <c r="AG306" s="432">
        <v>6</v>
      </c>
      <c r="AH306" s="438">
        <v>6</v>
      </c>
      <c r="AI306" s="428">
        <f t="shared" si="4"/>
        <v>0</v>
      </c>
      <c r="AJ306" s="437">
        <v>0</v>
      </c>
    </row>
    <row r="307" spans="1:46">
      <c r="A307" s="36">
        <v>40348</v>
      </c>
      <c r="B307" s="37">
        <v>0.38194444444444442</v>
      </c>
      <c r="C307" s="38">
        <v>40348</v>
      </c>
      <c r="D307" s="37">
        <v>0.87152777777777779</v>
      </c>
      <c r="E307" s="78">
        <v>11.75</v>
      </c>
      <c r="F307" s="79">
        <v>8.3333333333333329E-2</v>
      </c>
      <c r="G307" s="432">
        <v>8</v>
      </c>
      <c r="H307" s="436">
        <v>0</v>
      </c>
      <c r="I307" s="472">
        <v>5</v>
      </c>
      <c r="J307" s="438">
        <v>3</v>
      </c>
      <c r="K307" s="432">
        <v>0</v>
      </c>
      <c r="L307" s="436">
        <v>0</v>
      </c>
      <c r="M307" s="436">
        <v>0</v>
      </c>
      <c r="N307" s="434">
        <v>0</v>
      </c>
      <c r="O307" s="432">
        <v>0</v>
      </c>
      <c r="P307" s="436">
        <v>0</v>
      </c>
      <c r="Q307" s="436">
        <v>0</v>
      </c>
      <c r="R307" s="436">
        <v>0</v>
      </c>
      <c r="S307" s="436">
        <v>0</v>
      </c>
      <c r="T307" s="479">
        <v>0</v>
      </c>
      <c r="U307" s="434">
        <v>0</v>
      </c>
      <c r="V307" s="435">
        <v>0</v>
      </c>
      <c r="W307" s="435">
        <v>0</v>
      </c>
      <c r="X307" s="432">
        <v>0</v>
      </c>
      <c r="Y307" s="434">
        <v>0</v>
      </c>
      <c r="Z307" s="432">
        <v>0</v>
      </c>
      <c r="AA307" s="436">
        <v>0</v>
      </c>
      <c r="AB307" s="436">
        <v>0</v>
      </c>
      <c r="AC307" s="479">
        <v>0</v>
      </c>
      <c r="AD307" s="434">
        <v>0</v>
      </c>
      <c r="AE307" s="432">
        <v>0</v>
      </c>
      <c r="AF307" s="434">
        <v>0</v>
      </c>
      <c r="AG307" s="432">
        <v>0</v>
      </c>
      <c r="AH307" s="434">
        <v>0</v>
      </c>
      <c r="AI307" s="428">
        <f t="shared" si="4"/>
        <v>0</v>
      </c>
      <c r="AJ307" s="437">
        <v>0</v>
      </c>
    </row>
    <row r="308" spans="1:46">
      <c r="A308" s="36">
        <v>40348</v>
      </c>
      <c r="B308" s="37">
        <v>0.875</v>
      </c>
      <c r="C308" s="38">
        <v>40349</v>
      </c>
      <c r="D308" s="37">
        <v>0.35416666666666669</v>
      </c>
      <c r="E308" s="78">
        <v>11.5</v>
      </c>
      <c r="F308" s="79">
        <v>8.3333333333333329E-2</v>
      </c>
      <c r="G308" s="432">
        <v>43</v>
      </c>
      <c r="H308" s="436">
        <v>0</v>
      </c>
      <c r="I308" s="472">
        <v>36</v>
      </c>
      <c r="J308" s="438">
        <v>7</v>
      </c>
      <c r="K308" s="432">
        <v>0</v>
      </c>
      <c r="L308" s="436">
        <v>0</v>
      </c>
      <c r="M308" s="436">
        <v>0</v>
      </c>
      <c r="N308" s="434">
        <v>0</v>
      </c>
      <c r="O308" s="432">
        <v>0</v>
      </c>
      <c r="P308" s="436">
        <v>0</v>
      </c>
      <c r="Q308" s="436">
        <v>0</v>
      </c>
      <c r="R308" s="436">
        <v>0</v>
      </c>
      <c r="S308" s="436">
        <v>0</v>
      </c>
      <c r="T308" s="479">
        <v>0</v>
      </c>
      <c r="U308" s="434">
        <v>0</v>
      </c>
      <c r="V308" s="435">
        <v>0</v>
      </c>
      <c r="W308" s="435">
        <v>0</v>
      </c>
      <c r="X308" s="432">
        <v>0</v>
      </c>
      <c r="Y308" s="434">
        <v>0</v>
      </c>
      <c r="Z308" s="432">
        <v>0</v>
      </c>
      <c r="AA308" s="436">
        <v>0</v>
      </c>
      <c r="AB308" s="436">
        <v>0</v>
      </c>
      <c r="AC308" s="479">
        <v>0</v>
      </c>
      <c r="AD308" s="434">
        <v>0</v>
      </c>
      <c r="AE308" s="432">
        <v>0</v>
      </c>
      <c r="AF308" s="434">
        <v>0</v>
      </c>
      <c r="AG308" s="432">
        <v>7</v>
      </c>
      <c r="AH308" s="438">
        <v>7</v>
      </c>
      <c r="AI308" s="428">
        <f t="shared" si="4"/>
        <v>0</v>
      </c>
      <c r="AJ308" s="437">
        <v>0</v>
      </c>
      <c r="AT308" s="1">
        <v>2</v>
      </c>
    </row>
    <row r="309" spans="1:46">
      <c r="A309" s="36">
        <v>40349</v>
      </c>
      <c r="B309" s="37">
        <v>0.3576388888888889</v>
      </c>
      <c r="C309" s="38">
        <v>40349</v>
      </c>
      <c r="D309" s="37">
        <v>0.84375</v>
      </c>
      <c r="E309" s="78">
        <v>11.666666666666666</v>
      </c>
      <c r="F309" s="79">
        <v>8.3333333333333329E-2</v>
      </c>
      <c r="G309" s="432">
        <v>7</v>
      </c>
      <c r="H309" s="436">
        <v>0</v>
      </c>
      <c r="I309" s="472">
        <v>6</v>
      </c>
      <c r="J309" s="438">
        <v>1</v>
      </c>
      <c r="K309" s="432">
        <v>0</v>
      </c>
      <c r="L309" s="436">
        <v>0</v>
      </c>
      <c r="M309" s="436">
        <v>0</v>
      </c>
      <c r="N309" s="434">
        <v>0</v>
      </c>
      <c r="O309" s="432">
        <v>0</v>
      </c>
      <c r="P309" s="436">
        <v>0</v>
      </c>
      <c r="Q309" s="436">
        <v>0</v>
      </c>
      <c r="R309" s="436">
        <v>0</v>
      </c>
      <c r="S309" s="436">
        <v>0</v>
      </c>
      <c r="T309" s="479">
        <v>0</v>
      </c>
      <c r="U309" s="434">
        <v>0</v>
      </c>
      <c r="V309" s="435">
        <v>0</v>
      </c>
      <c r="W309" s="435">
        <v>0</v>
      </c>
      <c r="X309" s="432">
        <v>0</v>
      </c>
      <c r="Y309" s="434">
        <v>0</v>
      </c>
      <c r="Z309" s="432">
        <v>0</v>
      </c>
      <c r="AA309" s="436">
        <v>0</v>
      </c>
      <c r="AB309" s="436">
        <v>0</v>
      </c>
      <c r="AC309" s="479">
        <v>0</v>
      </c>
      <c r="AD309" s="434">
        <v>0</v>
      </c>
      <c r="AE309" s="432">
        <v>0</v>
      </c>
      <c r="AF309" s="434">
        <v>0</v>
      </c>
      <c r="AG309" s="432">
        <v>0</v>
      </c>
      <c r="AH309" s="434">
        <v>0</v>
      </c>
      <c r="AI309" s="428">
        <f t="shared" si="4"/>
        <v>0</v>
      </c>
      <c r="AJ309" s="437">
        <v>0</v>
      </c>
    </row>
    <row r="310" spans="1:46">
      <c r="A310" s="36">
        <v>40349</v>
      </c>
      <c r="B310" s="37">
        <v>0.84375</v>
      </c>
      <c r="C310" s="38">
        <v>40350</v>
      </c>
      <c r="D310" s="37">
        <v>0.34027777777777773</v>
      </c>
      <c r="E310" s="78">
        <v>11.916666666666666</v>
      </c>
      <c r="F310" s="79">
        <v>0</v>
      </c>
      <c r="G310" s="432">
        <v>72</v>
      </c>
      <c r="H310" s="443">
        <v>1</v>
      </c>
      <c r="I310" s="472">
        <v>58</v>
      </c>
      <c r="J310" s="438">
        <v>13</v>
      </c>
      <c r="K310" s="432">
        <v>0</v>
      </c>
      <c r="L310" s="436">
        <v>0</v>
      </c>
      <c r="M310" s="436">
        <v>0</v>
      </c>
      <c r="N310" s="434">
        <v>0</v>
      </c>
      <c r="O310" s="432">
        <v>1</v>
      </c>
      <c r="P310" s="436">
        <v>0</v>
      </c>
      <c r="Q310" s="436">
        <v>0</v>
      </c>
      <c r="R310" s="436">
        <v>0</v>
      </c>
      <c r="S310" s="436">
        <v>0</v>
      </c>
      <c r="T310" s="479">
        <v>0</v>
      </c>
      <c r="U310" s="438">
        <v>1</v>
      </c>
      <c r="V310" s="435">
        <v>0</v>
      </c>
      <c r="W310" s="435">
        <v>0</v>
      </c>
      <c r="X310" s="432">
        <v>0</v>
      </c>
      <c r="Y310" s="434">
        <v>0</v>
      </c>
      <c r="Z310" s="432">
        <v>1</v>
      </c>
      <c r="AA310" s="436">
        <v>0</v>
      </c>
      <c r="AB310" s="436">
        <v>0</v>
      </c>
      <c r="AC310" s="479">
        <v>0</v>
      </c>
      <c r="AD310" s="438">
        <v>1</v>
      </c>
      <c r="AE310" s="432">
        <v>0</v>
      </c>
      <c r="AF310" s="434">
        <v>0</v>
      </c>
      <c r="AG310" s="432">
        <v>8</v>
      </c>
      <c r="AH310" s="438">
        <v>8</v>
      </c>
      <c r="AI310" s="428">
        <f t="shared" si="4"/>
        <v>0</v>
      </c>
      <c r="AJ310" s="437">
        <v>0</v>
      </c>
    </row>
    <row r="311" spans="1:46">
      <c r="A311" s="36">
        <v>40350</v>
      </c>
      <c r="B311" s="37">
        <v>0.34027777777777773</v>
      </c>
      <c r="C311" s="38">
        <v>40350</v>
      </c>
      <c r="D311" s="37">
        <v>0.83333333333333337</v>
      </c>
      <c r="E311" s="78">
        <v>11.833333333333334</v>
      </c>
      <c r="F311" s="79">
        <v>0</v>
      </c>
      <c r="G311" s="432">
        <v>8</v>
      </c>
      <c r="H311" s="436">
        <v>0</v>
      </c>
      <c r="I311" s="472">
        <v>5</v>
      </c>
      <c r="J311" s="438">
        <v>3</v>
      </c>
      <c r="K311" s="432">
        <v>0</v>
      </c>
      <c r="L311" s="436">
        <v>0</v>
      </c>
      <c r="M311" s="436">
        <v>0</v>
      </c>
      <c r="N311" s="434">
        <v>0</v>
      </c>
      <c r="O311" s="432">
        <v>0</v>
      </c>
      <c r="P311" s="436">
        <v>0</v>
      </c>
      <c r="Q311" s="436">
        <v>0</v>
      </c>
      <c r="R311" s="436">
        <v>0</v>
      </c>
      <c r="S311" s="436">
        <v>0</v>
      </c>
      <c r="T311" s="479">
        <v>0</v>
      </c>
      <c r="U311" s="434">
        <v>0</v>
      </c>
      <c r="V311" s="435">
        <v>0</v>
      </c>
      <c r="W311" s="435">
        <v>0</v>
      </c>
      <c r="X311" s="432">
        <v>0</v>
      </c>
      <c r="Y311" s="434">
        <v>0</v>
      </c>
      <c r="Z311" s="432">
        <v>0</v>
      </c>
      <c r="AA311" s="436">
        <v>0</v>
      </c>
      <c r="AB311" s="436">
        <v>0</v>
      </c>
      <c r="AC311" s="479">
        <v>0</v>
      </c>
      <c r="AD311" s="434">
        <v>0</v>
      </c>
      <c r="AE311" s="432">
        <v>0</v>
      </c>
      <c r="AF311" s="434">
        <v>0</v>
      </c>
      <c r="AG311" s="432">
        <v>0</v>
      </c>
      <c r="AH311" s="434">
        <v>0</v>
      </c>
      <c r="AI311" s="428">
        <f t="shared" si="4"/>
        <v>0</v>
      </c>
      <c r="AJ311" s="437">
        <v>0</v>
      </c>
    </row>
    <row r="312" spans="1:46">
      <c r="A312" s="36">
        <v>40350</v>
      </c>
      <c r="B312" s="37">
        <v>0.83333333333333337</v>
      </c>
      <c r="C312" s="38">
        <v>40351</v>
      </c>
      <c r="D312" s="37">
        <v>0.3263888888888889</v>
      </c>
      <c r="E312" s="78">
        <v>11.833333333333334</v>
      </c>
      <c r="F312" s="79">
        <v>0</v>
      </c>
      <c r="G312" s="432">
        <v>60</v>
      </c>
      <c r="H312" s="436">
        <v>0</v>
      </c>
      <c r="I312" s="472">
        <v>49</v>
      </c>
      <c r="J312" s="438">
        <v>11</v>
      </c>
      <c r="K312" s="432">
        <v>0</v>
      </c>
      <c r="L312" s="436">
        <v>0</v>
      </c>
      <c r="M312" s="436">
        <v>0</v>
      </c>
      <c r="N312" s="434">
        <v>0</v>
      </c>
      <c r="O312" s="432">
        <v>2</v>
      </c>
      <c r="P312" s="436">
        <v>0</v>
      </c>
      <c r="Q312" s="436">
        <v>0</v>
      </c>
      <c r="R312" s="436">
        <v>0</v>
      </c>
      <c r="S312" s="436">
        <v>0</v>
      </c>
      <c r="T312" s="479">
        <v>0</v>
      </c>
      <c r="U312" s="438">
        <v>2</v>
      </c>
      <c r="V312" s="435">
        <v>0</v>
      </c>
      <c r="W312" s="435">
        <v>0</v>
      </c>
      <c r="X312" s="432">
        <v>0</v>
      </c>
      <c r="Y312" s="434">
        <v>0</v>
      </c>
      <c r="Z312" s="432">
        <v>2</v>
      </c>
      <c r="AA312" s="436">
        <v>0</v>
      </c>
      <c r="AB312" s="436">
        <v>0</v>
      </c>
      <c r="AC312" s="479">
        <v>0</v>
      </c>
      <c r="AD312" s="438">
        <v>2</v>
      </c>
      <c r="AE312" s="432">
        <v>0</v>
      </c>
      <c r="AF312" s="434">
        <v>0</v>
      </c>
      <c r="AG312" s="432">
        <v>4</v>
      </c>
      <c r="AH312" s="438">
        <v>4</v>
      </c>
      <c r="AI312" s="428">
        <f t="shared" si="4"/>
        <v>0</v>
      </c>
      <c r="AJ312" s="435">
        <v>2</v>
      </c>
    </row>
    <row r="313" spans="1:46">
      <c r="A313" s="36">
        <v>40351</v>
      </c>
      <c r="B313" s="37">
        <v>0.3298611111111111</v>
      </c>
      <c r="C313" s="38">
        <v>40351</v>
      </c>
      <c r="D313" s="37">
        <v>0.8125</v>
      </c>
      <c r="E313" s="78">
        <v>11.583333333333334</v>
      </c>
      <c r="F313" s="79">
        <v>8.3333333333333329E-2</v>
      </c>
      <c r="G313" s="432">
        <v>9</v>
      </c>
      <c r="H313" s="436">
        <v>0</v>
      </c>
      <c r="I313" s="472">
        <v>4</v>
      </c>
      <c r="J313" s="438">
        <v>5</v>
      </c>
      <c r="K313" s="432">
        <v>0</v>
      </c>
      <c r="L313" s="436">
        <v>0</v>
      </c>
      <c r="M313" s="436">
        <v>0</v>
      </c>
      <c r="N313" s="434">
        <v>0</v>
      </c>
      <c r="O313" s="432">
        <v>0</v>
      </c>
      <c r="P313" s="436">
        <v>0</v>
      </c>
      <c r="Q313" s="436">
        <v>0</v>
      </c>
      <c r="R313" s="436">
        <v>0</v>
      </c>
      <c r="S313" s="436">
        <v>0</v>
      </c>
      <c r="T313" s="479">
        <v>0</v>
      </c>
      <c r="U313" s="434">
        <v>0</v>
      </c>
      <c r="V313" s="435">
        <v>0</v>
      </c>
      <c r="W313" s="435">
        <v>0</v>
      </c>
      <c r="X313" s="432">
        <v>0</v>
      </c>
      <c r="Y313" s="434">
        <v>0</v>
      </c>
      <c r="Z313" s="432">
        <v>0</v>
      </c>
      <c r="AA313" s="436">
        <v>0</v>
      </c>
      <c r="AB313" s="436">
        <v>0</v>
      </c>
      <c r="AC313" s="479">
        <v>0</v>
      </c>
      <c r="AD313" s="434">
        <v>0</v>
      </c>
      <c r="AE313" s="432">
        <v>0</v>
      </c>
      <c r="AF313" s="434">
        <v>0</v>
      </c>
      <c r="AG313" s="432">
        <v>0</v>
      </c>
      <c r="AH313" s="434">
        <v>0</v>
      </c>
      <c r="AI313" s="428">
        <f t="shared" si="4"/>
        <v>0</v>
      </c>
      <c r="AJ313" s="437">
        <v>0</v>
      </c>
      <c r="AT313" s="1">
        <v>1</v>
      </c>
    </row>
    <row r="314" spans="1:46">
      <c r="A314" s="36">
        <v>40351</v>
      </c>
      <c r="B314" s="37">
        <v>0.8125</v>
      </c>
      <c r="C314" s="38">
        <v>40352</v>
      </c>
      <c r="D314" s="37">
        <v>0.31597222222222221</v>
      </c>
      <c r="E314" s="78">
        <v>12.083333333333334</v>
      </c>
      <c r="F314" s="79">
        <v>0</v>
      </c>
      <c r="G314" s="432">
        <v>46</v>
      </c>
      <c r="H314" s="436">
        <v>0</v>
      </c>
      <c r="I314" s="472">
        <v>36</v>
      </c>
      <c r="J314" s="438">
        <v>10</v>
      </c>
      <c r="K314" s="432">
        <v>0</v>
      </c>
      <c r="L314" s="436">
        <v>0</v>
      </c>
      <c r="M314" s="436">
        <v>0</v>
      </c>
      <c r="N314" s="434">
        <v>0</v>
      </c>
      <c r="O314" s="432">
        <v>2</v>
      </c>
      <c r="P314" s="443">
        <v>1</v>
      </c>
      <c r="Q314" s="436">
        <v>0</v>
      </c>
      <c r="R314" s="443">
        <v>1</v>
      </c>
      <c r="S314" s="436">
        <v>0</v>
      </c>
      <c r="T314" s="479">
        <v>0</v>
      </c>
      <c r="U314" s="434">
        <v>0</v>
      </c>
      <c r="V314" s="435">
        <v>0</v>
      </c>
      <c r="W314" s="435">
        <v>0</v>
      </c>
      <c r="X314" s="432">
        <v>0</v>
      </c>
      <c r="Y314" s="434">
        <v>0</v>
      </c>
      <c r="Z314" s="432">
        <v>0</v>
      </c>
      <c r="AA314" s="436">
        <v>0</v>
      </c>
      <c r="AB314" s="436">
        <v>0</v>
      </c>
      <c r="AC314" s="479">
        <v>0</v>
      </c>
      <c r="AD314" s="434">
        <v>0</v>
      </c>
      <c r="AE314" s="432">
        <v>0</v>
      </c>
      <c r="AF314" s="434">
        <v>0</v>
      </c>
      <c r="AG314" s="432">
        <v>0</v>
      </c>
      <c r="AH314" s="434">
        <v>0</v>
      </c>
      <c r="AI314" s="428">
        <f t="shared" si="4"/>
        <v>0</v>
      </c>
      <c r="AJ314" s="437">
        <v>0</v>
      </c>
    </row>
    <row r="315" spans="1:46">
      <c r="A315" s="36">
        <v>40352</v>
      </c>
      <c r="B315" s="37">
        <v>0.31597222222222221</v>
      </c>
      <c r="C315" s="38">
        <v>40352</v>
      </c>
      <c r="D315" s="37">
        <v>0.8125</v>
      </c>
      <c r="E315" s="78">
        <v>11.916666666666666</v>
      </c>
      <c r="F315" s="79">
        <v>0</v>
      </c>
      <c r="G315" s="432">
        <v>15</v>
      </c>
      <c r="H315" s="436">
        <v>0</v>
      </c>
      <c r="I315" s="472">
        <v>12</v>
      </c>
      <c r="J315" s="438">
        <v>3</v>
      </c>
      <c r="K315" s="432">
        <v>0</v>
      </c>
      <c r="L315" s="436">
        <v>0</v>
      </c>
      <c r="M315" s="436">
        <v>0</v>
      </c>
      <c r="N315" s="434">
        <v>0</v>
      </c>
      <c r="O315" s="432">
        <v>1</v>
      </c>
      <c r="P315" s="436">
        <v>0</v>
      </c>
      <c r="Q315" s="436">
        <v>0</v>
      </c>
      <c r="R315" s="436">
        <v>0</v>
      </c>
      <c r="S315" s="436">
        <v>0</v>
      </c>
      <c r="T315" s="479">
        <v>0</v>
      </c>
      <c r="U315" s="438">
        <v>1</v>
      </c>
      <c r="V315" s="435">
        <v>0</v>
      </c>
      <c r="W315" s="435">
        <v>0</v>
      </c>
      <c r="X315" s="432">
        <v>0</v>
      </c>
      <c r="Y315" s="434">
        <v>0</v>
      </c>
      <c r="Z315" s="432">
        <v>0</v>
      </c>
      <c r="AA315" s="436">
        <v>0</v>
      </c>
      <c r="AB315" s="436">
        <v>0</v>
      </c>
      <c r="AC315" s="479">
        <v>0</v>
      </c>
      <c r="AD315" s="434">
        <v>0</v>
      </c>
      <c r="AE315" s="432">
        <v>1</v>
      </c>
      <c r="AF315" s="434">
        <v>0</v>
      </c>
      <c r="AG315" s="432">
        <v>2</v>
      </c>
      <c r="AH315" s="438">
        <v>2</v>
      </c>
      <c r="AI315" s="428">
        <f t="shared" si="4"/>
        <v>0</v>
      </c>
      <c r="AJ315" s="437">
        <v>0</v>
      </c>
    </row>
    <row r="316" spans="1:46">
      <c r="A316" s="36">
        <v>40352</v>
      </c>
      <c r="B316" s="37">
        <v>0.81597222222222221</v>
      </c>
      <c r="C316" s="38">
        <v>40353</v>
      </c>
      <c r="D316" s="37">
        <v>0.3263888888888889</v>
      </c>
      <c r="E316" s="78">
        <v>12.25</v>
      </c>
      <c r="F316" s="79">
        <v>8.3333333333333329E-2</v>
      </c>
      <c r="G316" s="432">
        <v>78</v>
      </c>
      <c r="H316" s="436">
        <v>0</v>
      </c>
      <c r="I316" s="472">
        <v>68</v>
      </c>
      <c r="J316" s="438">
        <v>10</v>
      </c>
      <c r="K316" s="432">
        <v>0</v>
      </c>
      <c r="L316" s="436">
        <v>0</v>
      </c>
      <c r="M316" s="436">
        <v>0</v>
      </c>
      <c r="N316" s="434">
        <v>0</v>
      </c>
      <c r="O316" s="432">
        <v>2</v>
      </c>
      <c r="P316" s="436">
        <v>0</v>
      </c>
      <c r="Q316" s="436">
        <v>0</v>
      </c>
      <c r="R316" s="436">
        <v>0</v>
      </c>
      <c r="S316" s="436">
        <v>0</v>
      </c>
      <c r="T316" s="479">
        <v>0</v>
      </c>
      <c r="U316" s="438">
        <v>2</v>
      </c>
      <c r="V316" s="435">
        <v>0</v>
      </c>
      <c r="W316" s="435">
        <v>0</v>
      </c>
      <c r="X316" s="432">
        <v>0</v>
      </c>
      <c r="Y316" s="434">
        <v>0</v>
      </c>
      <c r="Z316" s="432">
        <v>0</v>
      </c>
      <c r="AA316" s="436">
        <v>0</v>
      </c>
      <c r="AB316" s="436">
        <v>0</v>
      </c>
      <c r="AC316" s="479">
        <v>0</v>
      </c>
      <c r="AD316" s="434">
        <v>0</v>
      </c>
      <c r="AE316" s="432">
        <v>1</v>
      </c>
      <c r="AF316" s="434">
        <v>0</v>
      </c>
      <c r="AG316" s="432">
        <v>1</v>
      </c>
      <c r="AH316" s="438">
        <v>1</v>
      </c>
      <c r="AI316" s="428">
        <f t="shared" si="4"/>
        <v>0</v>
      </c>
      <c r="AJ316" s="437">
        <v>0</v>
      </c>
    </row>
    <row r="317" spans="1:46">
      <c r="A317" s="36">
        <v>40353</v>
      </c>
      <c r="B317" s="37">
        <v>0.3298611111111111</v>
      </c>
      <c r="C317" s="38">
        <v>40353</v>
      </c>
      <c r="D317" s="37">
        <v>0.83333333333333337</v>
      </c>
      <c r="E317" s="78">
        <v>12.083333333333334</v>
      </c>
      <c r="F317" s="79">
        <v>8.3333333333333329E-2</v>
      </c>
      <c r="G317" s="432">
        <v>31</v>
      </c>
      <c r="H317" s="436">
        <v>0</v>
      </c>
      <c r="I317" s="472">
        <v>29</v>
      </c>
      <c r="J317" s="438">
        <v>2</v>
      </c>
      <c r="K317" s="432">
        <v>0</v>
      </c>
      <c r="L317" s="436">
        <v>0</v>
      </c>
      <c r="M317" s="436">
        <v>0</v>
      </c>
      <c r="N317" s="434">
        <v>0</v>
      </c>
      <c r="O317" s="432">
        <v>1</v>
      </c>
      <c r="P317" s="436">
        <v>0</v>
      </c>
      <c r="Q317" s="436">
        <v>0</v>
      </c>
      <c r="R317" s="436">
        <v>0</v>
      </c>
      <c r="S317" s="436">
        <v>0</v>
      </c>
      <c r="T317" s="479">
        <v>0</v>
      </c>
      <c r="U317" s="438">
        <v>1</v>
      </c>
      <c r="V317" s="435">
        <v>0</v>
      </c>
      <c r="W317" s="435">
        <v>0</v>
      </c>
      <c r="X317" s="432">
        <v>0</v>
      </c>
      <c r="Y317" s="434">
        <v>0</v>
      </c>
      <c r="Z317" s="432">
        <v>0</v>
      </c>
      <c r="AA317" s="436">
        <v>0</v>
      </c>
      <c r="AB317" s="436">
        <v>0</v>
      </c>
      <c r="AC317" s="479">
        <v>0</v>
      </c>
      <c r="AD317" s="434">
        <v>0</v>
      </c>
      <c r="AE317" s="432">
        <v>0</v>
      </c>
      <c r="AF317" s="434">
        <v>0</v>
      </c>
      <c r="AG317" s="432">
        <v>2</v>
      </c>
      <c r="AH317" s="438">
        <v>2</v>
      </c>
      <c r="AI317" s="428">
        <f t="shared" si="4"/>
        <v>0</v>
      </c>
      <c r="AJ317" s="435">
        <v>1</v>
      </c>
    </row>
    <row r="318" spans="1:46">
      <c r="A318" s="36">
        <v>40353</v>
      </c>
      <c r="B318" s="37">
        <v>0.83333333333333337</v>
      </c>
      <c r="C318" s="38">
        <v>40354</v>
      </c>
      <c r="D318" s="37">
        <v>0.34027777777777773</v>
      </c>
      <c r="E318" s="78">
        <v>12.166666666666666</v>
      </c>
      <c r="F318" s="79">
        <v>0</v>
      </c>
      <c r="G318" s="432">
        <v>52</v>
      </c>
      <c r="H318" s="436">
        <v>0</v>
      </c>
      <c r="I318" s="472">
        <v>44</v>
      </c>
      <c r="J318" s="438">
        <v>8</v>
      </c>
      <c r="K318" s="432">
        <v>0</v>
      </c>
      <c r="L318" s="436">
        <v>0</v>
      </c>
      <c r="M318" s="436">
        <v>0</v>
      </c>
      <c r="N318" s="434">
        <v>0</v>
      </c>
      <c r="O318" s="432">
        <v>1</v>
      </c>
      <c r="P318" s="436">
        <v>0</v>
      </c>
      <c r="Q318" s="436">
        <v>0</v>
      </c>
      <c r="R318" s="436">
        <v>0</v>
      </c>
      <c r="S318" s="436">
        <v>0</v>
      </c>
      <c r="T318" s="479">
        <v>0</v>
      </c>
      <c r="U318" s="438">
        <v>1</v>
      </c>
      <c r="V318" s="435">
        <v>0</v>
      </c>
      <c r="W318" s="435">
        <v>0</v>
      </c>
      <c r="X318" s="432">
        <v>0</v>
      </c>
      <c r="Y318" s="434">
        <v>0</v>
      </c>
      <c r="Z318" s="432">
        <v>0</v>
      </c>
      <c r="AA318" s="436">
        <v>0</v>
      </c>
      <c r="AB318" s="436">
        <v>0</v>
      </c>
      <c r="AC318" s="479">
        <v>0</v>
      </c>
      <c r="AD318" s="434">
        <v>0</v>
      </c>
      <c r="AE318" s="432">
        <v>0</v>
      </c>
      <c r="AF318" s="434">
        <v>0</v>
      </c>
      <c r="AG318" s="432">
        <v>0</v>
      </c>
      <c r="AH318" s="434">
        <v>0</v>
      </c>
      <c r="AI318" s="428">
        <f t="shared" si="4"/>
        <v>0</v>
      </c>
      <c r="AJ318" s="437">
        <v>0</v>
      </c>
    </row>
    <row r="319" spans="1:46">
      <c r="A319" s="36">
        <v>40354</v>
      </c>
      <c r="B319" s="37">
        <v>0.34027777777777773</v>
      </c>
      <c r="C319" s="38">
        <v>40354</v>
      </c>
      <c r="D319" s="37">
        <v>0.9375</v>
      </c>
      <c r="E319" s="62"/>
      <c r="F319" s="79">
        <v>14.333333333333334</v>
      </c>
      <c r="G319" s="439">
        <v>26</v>
      </c>
      <c r="H319" s="440">
        <v>0</v>
      </c>
      <c r="I319" s="470">
        <v>24</v>
      </c>
      <c r="J319" s="441">
        <v>2</v>
      </c>
      <c r="K319" s="439">
        <v>0</v>
      </c>
      <c r="L319" s="440">
        <v>0</v>
      </c>
      <c r="M319" s="440">
        <v>0</v>
      </c>
      <c r="N319" s="441">
        <v>0</v>
      </c>
      <c r="O319" s="439">
        <v>1</v>
      </c>
      <c r="P319" s="440">
        <v>0</v>
      </c>
      <c r="Q319" s="440">
        <v>0</v>
      </c>
      <c r="R319" s="440">
        <v>0</v>
      </c>
      <c r="S319" s="440">
        <v>0</v>
      </c>
      <c r="T319" s="480">
        <v>0</v>
      </c>
      <c r="U319" s="441">
        <v>1</v>
      </c>
      <c r="V319" s="442">
        <v>0</v>
      </c>
      <c r="W319" s="442">
        <v>0</v>
      </c>
      <c r="X319" s="439">
        <v>0</v>
      </c>
      <c r="Y319" s="441">
        <v>0</v>
      </c>
      <c r="Z319" s="439">
        <v>0</v>
      </c>
      <c r="AA319" s="440">
        <v>0</v>
      </c>
      <c r="AB319" s="440">
        <v>0</v>
      </c>
      <c r="AC319" s="480">
        <v>0</v>
      </c>
      <c r="AD319" s="441">
        <v>0</v>
      </c>
      <c r="AE319" s="439">
        <v>0</v>
      </c>
      <c r="AF319" s="441">
        <v>0</v>
      </c>
      <c r="AG319" s="439">
        <v>1</v>
      </c>
      <c r="AH319" s="441">
        <v>1</v>
      </c>
      <c r="AI319" s="428">
        <f t="shared" si="4"/>
        <v>0</v>
      </c>
      <c r="AJ319" s="442">
        <v>1</v>
      </c>
    </row>
    <row r="320" spans="1:46">
      <c r="A320" s="36">
        <v>40354</v>
      </c>
      <c r="B320" s="37">
        <v>0.9375</v>
      </c>
      <c r="C320" s="38">
        <v>40355</v>
      </c>
      <c r="D320" s="37">
        <v>0.34027777777777773</v>
      </c>
      <c r="E320" s="78">
        <v>9.6666666666666661</v>
      </c>
      <c r="F320" s="76"/>
      <c r="G320" s="432">
        <v>30</v>
      </c>
      <c r="H320" s="436">
        <v>0</v>
      </c>
      <c r="I320" s="472">
        <v>23</v>
      </c>
      <c r="J320" s="438">
        <v>7</v>
      </c>
      <c r="K320" s="432">
        <v>0</v>
      </c>
      <c r="L320" s="436">
        <v>0</v>
      </c>
      <c r="M320" s="436">
        <v>0</v>
      </c>
      <c r="N320" s="434">
        <v>0</v>
      </c>
      <c r="O320" s="432">
        <v>4</v>
      </c>
      <c r="P320" s="436">
        <v>0</v>
      </c>
      <c r="Q320" s="436">
        <v>0</v>
      </c>
      <c r="R320" s="436">
        <v>0</v>
      </c>
      <c r="S320" s="436">
        <v>0</v>
      </c>
      <c r="T320" s="479">
        <v>0</v>
      </c>
      <c r="U320" s="438">
        <v>4</v>
      </c>
      <c r="V320" s="435">
        <v>0</v>
      </c>
      <c r="W320" s="435">
        <v>0</v>
      </c>
      <c r="X320" s="432">
        <v>0</v>
      </c>
      <c r="Y320" s="434">
        <v>0</v>
      </c>
      <c r="Z320" s="432">
        <v>1</v>
      </c>
      <c r="AA320" s="436">
        <v>0</v>
      </c>
      <c r="AB320" s="436">
        <v>0</v>
      </c>
      <c r="AC320" s="479">
        <v>0</v>
      </c>
      <c r="AD320" s="438">
        <v>1</v>
      </c>
      <c r="AE320" s="432">
        <v>0</v>
      </c>
      <c r="AF320" s="434">
        <v>0</v>
      </c>
      <c r="AG320" s="432">
        <v>1</v>
      </c>
      <c r="AH320" s="438">
        <v>1</v>
      </c>
      <c r="AI320" s="428">
        <f t="shared" si="4"/>
        <v>0</v>
      </c>
      <c r="AJ320" s="437">
        <v>0</v>
      </c>
      <c r="AT320" s="1">
        <v>2</v>
      </c>
    </row>
    <row r="321" spans="1:46">
      <c r="A321" s="36">
        <v>40355</v>
      </c>
      <c r="B321" s="37">
        <v>0.34375</v>
      </c>
      <c r="C321" s="38">
        <v>40355</v>
      </c>
      <c r="D321" s="37">
        <v>0.78125</v>
      </c>
      <c r="E321" s="78">
        <v>10.5</v>
      </c>
      <c r="F321" s="79">
        <v>8.3333333333333329E-2</v>
      </c>
      <c r="G321" s="432">
        <v>11</v>
      </c>
      <c r="H321" s="436">
        <v>0</v>
      </c>
      <c r="I321" s="472">
        <v>10</v>
      </c>
      <c r="J321" s="438">
        <v>1</v>
      </c>
      <c r="K321" s="432">
        <v>0</v>
      </c>
      <c r="L321" s="436">
        <v>0</v>
      </c>
      <c r="M321" s="436">
        <v>0</v>
      </c>
      <c r="N321" s="434">
        <v>0</v>
      </c>
      <c r="O321" s="432">
        <v>0</v>
      </c>
      <c r="P321" s="436">
        <v>0</v>
      </c>
      <c r="Q321" s="436">
        <v>0</v>
      </c>
      <c r="R321" s="436">
        <v>0</v>
      </c>
      <c r="S321" s="436">
        <v>0</v>
      </c>
      <c r="T321" s="479">
        <v>0</v>
      </c>
      <c r="U321" s="434">
        <v>0</v>
      </c>
      <c r="V321" s="435">
        <v>0</v>
      </c>
      <c r="W321" s="435">
        <v>0</v>
      </c>
      <c r="X321" s="432">
        <v>0</v>
      </c>
      <c r="Y321" s="434">
        <v>0</v>
      </c>
      <c r="Z321" s="432">
        <v>0</v>
      </c>
      <c r="AA321" s="436">
        <v>0</v>
      </c>
      <c r="AB321" s="436">
        <v>0</v>
      </c>
      <c r="AC321" s="479">
        <v>0</v>
      </c>
      <c r="AD321" s="434">
        <v>0</v>
      </c>
      <c r="AE321" s="432">
        <v>0</v>
      </c>
      <c r="AF321" s="434">
        <v>0</v>
      </c>
      <c r="AG321" s="432">
        <v>0</v>
      </c>
      <c r="AH321" s="434">
        <v>0</v>
      </c>
      <c r="AI321" s="428">
        <f t="shared" si="4"/>
        <v>0</v>
      </c>
      <c r="AJ321" s="437">
        <v>0</v>
      </c>
    </row>
    <row r="322" spans="1:46">
      <c r="A322" s="36">
        <v>40355</v>
      </c>
      <c r="B322" s="37">
        <v>0.78125</v>
      </c>
      <c r="C322" s="38">
        <v>40356</v>
      </c>
      <c r="D322" s="37">
        <v>0.33333333333333331</v>
      </c>
      <c r="E322" s="78">
        <v>13.25</v>
      </c>
      <c r="F322" s="79">
        <v>0</v>
      </c>
      <c r="G322" s="432">
        <v>24</v>
      </c>
      <c r="H322" s="436">
        <v>0</v>
      </c>
      <c r="I322" s="472">
        <v>18</v>
      </c>
      <c r="J322" s="438">
        <v>6</v>
      </c>
      <c r="K322" s="432">
        <v>0</v>
      </c>
      <c r="L322" s="436">
        <v>0</v>
      </c>
      <c r="M322" s="436">
        <v>0</v>
      </c>
      <c r="N322" s="434">
        <v>0</v>
      </c>
      <c r="O322" s="432">
        <v>1</v>
      </c>
      <c r="P322" s="436">
        <v>0</v>
      </c>
      <c r="Q322" s="436">
        <v>0</v>
      </c>
      <c r="R322" s="436">
        <v>0</v>
      </c>
      <c r="S322" s="436">
        <v>0</v>
      </c>
      <c r="T322" s="479">
        <v>0</v>
      </c>
      <c r="U322" s="438">
        <v>1</v>
      </c>
      <c r="V322" s="435">
        <v>0</v>
      </c>
      <c r="W322" s="435">
        <v>0</v>
      </c>
      <c r="X322" s="432">
        <v>0</v>
      </c>
      <c r="Y322" s="434">
        <v>0</v>
      </c>
      <c r="Z322" s="432">
        <v>0</v>
      </c>
      <c r="AA322" s="436">
        <v>0</v>
      </c>
      <c r="AB322" s="436">
        <v>0</v>
      </c>
      <c r="AC322" s="479">
        <v>0</v>
      </c>
      <c r="AD322" s="434">
        <v>0</v>
      </c>
      <c r="AE322" s="432">
        <v>0</v>
      </c>
      <c r="AF322" s="434">
        <v>0</v>
      </c>
      <c r="AG322" s="432">
        <v>0</v>
      </c>
      <c r="AH322" s="434">
        <v>0</v>
      </c>
      <c r="AI322" s="428">
        <f t="shared" si="4"/>
        <v>0</v>
      </c>
      <c r="AJ322" s="437">
        <v>0</v>
      </c>
    </row>
    <row r="323" spans="1:46">
      <c r="A323" s="36">
        <v>40356</v>
      </c>
      <c r="B323" s="37">
        <v>0.33333333333333331</v>
      </c>
      <c r="C323" s="38">
        <v>40356</v>
      </c>
      <c r="D323" s="37">
        <v>0.35416666666666669</v>
      </c>
      <c r="E323" s="62"/>
      <c r="F323" s="79">
        <v>0.5</v>
      </c>
      <c r="G323" s="439">
        <v>0</v>
      </c>
      <c r="H323" s="440">
        <v>0</v>
      </c>
      <c r="I323" s="470">
        <v>0</v>
      </c>
      <c r="J323" s="441">
        <v>0</v>
      </c>
      <c r="K323" s="439">
        <v>0</v>
      </c>
      <c r="L323" s="440">
        <v>0</v>
      </c>
      <c r="M323" s="440">
        <v>0</v>
      </c>
      <c r="N323" s="441">
        <v>0</v>
      </c>
      <c r="O323" s="439">
        <v>0</v>
      </c>
      <c r="P323" s="440">
        <v>0</v>
      </c>
      <c r="Q323" s="440">
        <v>0</v>
      </c>
      <c r="R323" s="440">
        <v>0</v>
      </c>
      <c r="S323" s="440">
        <v>0</v>
      </c>
      <c r="T323" s="480">
        <v>0</v>
      </c>
      <c r="U323" s="441">
        <v>0</v>
      </c>
      <c r="V323" s="442">
        <v>0</v>
      </c>
      <c r="W323" s="442">
        <v>0</v>
      </c>
      <c r="X323" s="439">
        <v>0</v>
      </c>
      <c r="Y323" s="441">
        <v>0</v>
      </c>
      <c r="Z323" s="439">
        <v>0</v>
      </c>
      <c r="AA323" s="440">
        <v>0</v>
      </c>
      <c r="AB323" s="440">
        <v>0</v>
      </c>
      <c r="AC323" s="480">
        <v>0</v>
      </c>
      <c r="AD323" s="441">
        <v>0</v>
      </c>
      <c r="AE323" s="439">
        <v>0</v>
      </c>
      <c r="AF323" s="441">
        <v>0</v>
      </c>
      <c r="AG323" s="439">
        <v>0</v>
      </c>
      <c r="AH323" s="441">
        <v>0</v>
      </c>
      <c r="AI323" s="428">
        <f t="shared" si="4"/>
        <v>0</v>
      </c>
      <c r="AJ323" s="442">
        <v>0</v>
      </c>
    </row>
    <row r="324" spans="1:46">
      <c r="A324" s="36">
        <v>40356</v>
      </c>
      <c r="B324" s="37">
        <v>0.35416666666666669</v>
      </c>
      <c r="C324" s="38">
        <v>40356</v>
      </c>
      <c r="D324" s="37">
        <v>0.83333333333333337</v>
      </c>
      <c r="E324" s="78">
        <v>11.5</v>
      </c>
      <c r="F324" s="76"/>
      <c r="G324" s="432">
        <v>5</v>
      </c>
      <c r="H324" s="436">
        <v>0</v>
      </c>
      <c r="I324" s="472">
        <v>4</v>
      </c>
      <c r="J324" s="438">
        <v>1</v>
      </c>
      <c r="K324" s="432">
        <v>0</v>
      </c>
      <c r="L324" s="436">
        <v>0</v>
      </c>
      <c r="M324" s="436">
        <v>0</v>
      </c>
      <c r="N324" s="434">
        <v>0</v>
      </c>
      <c r="O324" s="432">
        <v>1</v>
      </c>
      <c r="P324" s="443">
        <v>1</v>
      </c>
      <c r="Q324" s="436">
        <v>0</v>
      </c>
      <c r="R324" s="436">
        <v>0</v>
      </c>
      <c r="S324" s="436">
        <v>0</v>
      </c>
      <c r="T324" s="479">
        <v>0</v>
      </c>
      <c r="U324" s="434">
        <v>0</v>
      </c>
      <c r="V324" s="435">
        <v>0</v>
      </c>
      <c r="W324" s="435">
        <v>0</v>
      </c>
      <c r="X324" s="432">
        <v>0</v>
      </c>
      <c r="Y324" s="434">
        <v>0</v>
      </c>
      <c r="Z324" s="432">
        <v>0</v>
      </c>
      <c r="AA324" s="436">
        <v>0</v>
      </c>
      <c r="AB324" s="436">
        <v>0</v>
      </c>
      <c r="AC324" s="479">
        <v>0</v>
      </c>
      <c r="AD324" s="434">
        <v>0</v>
      </c>
      <c r="AE324" s="432">
        <v>0</v>
      </c>
      <c r="AF324" s="434">
        <v>0</v>
      </c>
      <c r="AG324" s="432">
        <v>0</v>
      </c>
      <c r="AH324" s="434">
        <v>0</v>
      </c>
      <c r="AI324" s="428">
        <f t="shared" si="4"/>
        <v>0</v>
      </c>
      <c r="AJ324" s="437">
        <v>0</v>
      </c>
    </row>
    <row r="325" spans="1:46">
      <c r="A325" s="36">
        <v>40356</v>
      </c>
      <c r="B325" s="37">
        <v>0.83333333333333337</v>
      </c>
      <c r="C325" s="38">
        <v>40357</v>
      </c>
      <c r="D325" s="37">
        <v>0.31597222222222221</v>
      </c>
      <c r="E325" s="78">
        <v>11.583333333333334</v>
      </c>
      <c r="F325" s="79">
        <v>0</v>
      </c>
      <c r="G325" s="432">
        <v>32</v>
      </c>
      <c r="H325" s="436">
        <v>0</v>
      </c>
      <c r="I325" s="472">
        <v>30</v>
      </c>
      <c r="J325" s="438">
        <v>2</v>
      </c>
      <c r="K325" s="432">
        <v>0</v>
      </c>
      <c r="L325" s="436">
        <v>0</v>
      </c>
      <c r="M325" s="436">
        <v>0</v>
      </c>
      <c r="N325" s="434">
        <v>0</v>
      </c>
      <c r="O325" s="432">
        <v>1</v>
      </c>
      <c r="P325" s="436">
        <v>0</v>
      </c>
      <c r="Q325" s="436">
        <v>0</v>
      </c>
      <c r="R325" s="436">
        <v>0</v>
      </c>
      <c r="S325" s="436">
        <v>0</v>
      </c>
      <c r="T325" s="479">
        <v>0</v>
      </c>
      <c r="U325" s="438">
        <v>1</v>
      </c>
      <c r="V325" s="435">
        <v>0</v>
      </c>
      <c r="W325" s="435">
        <v>0</v>
      </c>
      <c r="X325" s="432">
        <v>0</v>
      </c>
      <c r="Y325" s="434">
        <v>0</v>
      </c>
      <c r="Z325" s="432">
        <v>0</v>
      </c>
      <c r="AA325" s="436">
        <v>0</v>
      </c>
      <c r="AB325" s="436">
        <v>0</v>
      </c>
      <c r="AC325" s="479">
        <v>0</v>
      </c>
      <c r="AD325" s="434">
        <v>0</v>
      </c>
      <c r="AE325" s="432">
        <v>0</v>
      </c>
      <c r="AF325" s="434">
        <v>0</v>
      </c>
      <c r="AG325" s="432">
        <v>2</v>
      </c>
      <c r="AH325" s="438">
        <v>2</v>
      </c>
      <c r="AI325" s="428">
        <f t="shared" si="4"/>
        <v>0</v>
      </c>
      <c r="AJ325" s="435">
        <v>2</v>
      </c>
    </row>
    <row r="326" spans="1:46">
      <c r="A326" s="36">
        <v>40357</v>
      </c>
      <c r="B326" s="37">
        <v>0.31944444444444448</v>
      </c>
      <c r="C326" s="38">
        <v>40357</v>
      </c>
      <c r="D326" s="37">
        <v>0.84375</v>
      </c>
      <c r="E326" s="78">
        <v>12.583333333333334</v>
      </c>
      <c r="F326" s="79">
        <v>8.3333333333333329E-2</v>
      </c>
      <c r="G326" s="432">
        <v>27</v>
      </c>
      <c r="H326" s="436">
        <v>0</v>
      </c>
      <c r="I326" s="472">
        <v>21</v>
      </c>
      <c r="J326" s="438">
        <v>6</v>
      </c>
      <c r="K326" s="432">
        <v>0</v>
      </c>
      <c r="L326" s="436">
        <v>0</v>
      </c>
      <c r="M326" s="436">
        <v>0</v>
      </c>
      <c r="N326" s="434">
        <v>0</v>
      </c>
      <c r="O326" s="432">
        <v>0</v>
      </c>
      <c r="P326" s="436">
        <v>0</v>
      </c>
      <c r="Q326" s="436">
        <v>0</v>
      </c>
      <c r="R326" s="436">
        <v>0</v>
      </c>
      <c r="S326" s="436">
        <v>0</v>
      </c>
      <c r="T326" s="479">
        <v>0</v>
      </c>
      <c r="U326" s="434">
        <v>0</v>
      </c>
      <c r="V326" s="435">
        <v>0</v>
      </c>
      <c r="W326" s="435">
        <v>0</v>
      </c>
      <c r="X326" s="432">
        <v>0</v>
      </c>
      <c r="Y326" s="434">
        <v>0</v>
      </c>
      <c r="Z326" s="432">
        <v>0</v>
      </c>
      <c r="AA326" s="436">
        <v>0</v>
      </c>
      <c r="AB326" s="436">
        <v>0</v>
      </c>
      <c r="AC326" s="479">
        <v>0</v>
      </c>
      <c r="AD326" s="434">
        <v>0</v>
      </c>
      <c r="AE326" s="432">
        <v>0</v>
      </c>
      <c r="AF326" s="434">
        <v>0</v>
      </c>
      <c r="AG326" s="432">
        <v>0</v>
      </c>
      <c r="AH326" s="434">
        <v>0</v>
      </c>
      <c r="AI326" s="428">
        <f t="shared" ref="AI326:AI388" si="5">AG326-AH326</f>
        <v>0</v>
      </c>
      <c r="AJ326" s="437">
        <v>0</v>
      </c>
    </row>
    <row r="327" spans="1:46">
      <c r="A327" s="36">
        <v>40357</v>
      </c>
      <c r="B327" s="37">
        <v>0.84375</v>
      </c>
      <c r="C327" s="38">
        <v>40358</v>
      </c>
      <c r="D327" s="37">
        <v>0.375</v>
      </c>
      <c r="E327" s="78">
        <v>12.75</v>
      </c>
      <c r="F327" s="79">
        <v>0</v>
      </c>
      <c r="G327" s="432">
        <v>43</v>
      </c>
      <c r="H327" s="436">
        <v>0</v>
      </c>
      <c r="I327" s="472">
        <v>36</v>
      </c>
      <c r="J327" s="438">
        <v>7</v>
      </c>
      <c r="K327" s="432">
        <v>0</v>
      </c>
      <c r="L327" s="436">
        <v>0</v>
      </c>
      <c r="M327" s="436">
        <v>0</v>
      </c>
      <c r="N327" s="434">
        <v>0</v>
      </c>
      <c r="O327" s="432">
        <v>0</v>
      </c>
      <c r="P327" s="436">
        <v>0</v>
      </c>
      <c r="Q327" s="436">
        <v>0</v>
      </c>
      <c r="R327" s="436">
        <v>0</v>
      </c>
      <c r="S327" s="436">
        <v>0</v>
      </c>
      <c r="T327" s="479">
        <v>0</v>
      </c>
      <c r="U327" s="434">
        <v>0</v>
      </c>
      <c r="V327" s="435">
        <v>0</v>
      </c>
      <c r="W327" s="435">
        <v>0</v>
      </c>
      <c r="X327" s="432">
        <v>0</v>
      </c>
      <c r="Y327" s="434">
        <v>0</v>
      </c>
      <c r="Z327" s="432">
        <v>1</v>
      </c>
      <c r="AA327" s="436">
        <v>0</v>
      </c>
      <c r="AB327" s="436">
        <v>0</v>
      </c>
      <c r="AC327" s="479">
        <v>0</v>
      </c>
      <c r="AD327" s="438">
        <v>1</v>
      </c>
      <c r="AE327" s="432">
        <v>0</v>
      </c>
      <c r="AF327" s="434">
        <v>0</v>
      </c>
      <c r="AG327" s="432">
        <v>0</v>
      </c>
      <c r="AH327" s="434">
        <v>0</v>
      </c>
      <c r="AI327" s="428">
        <f t="shared" si="5"/>
        <v>0</v>
      </c>
      <c r="AJ327" s="437">
        <v>0</v>
      </c>
    </row>
    <row r="328" spans="1:46">
      <c r="A328" s="36">
        <v>40358</v>
      </c>
      <c r="B328" s="37">
        <v>0.37847222222222227</v>
      </c>
      <c r="C328" s="38">
        <v>40358</v>
      </c>
      <c r="D328" s="37">
        <v>0.75</v>
      </c>
      <c r="E328" s="78">
        <v>8.9166666666666661</v>
      </c>
      <c r="F328" s="79">
        <v>8.3333333333333329E-2</v>
      </c>
      <c r="G328" s="432">
        <v>6</v>
      </c>
      <c r="H328" s="436">
        <v>0</v>
      </c>
      <c r="I328" s="472">
        <v>5</v>
      </c>
      <c r="J328" s="438">
        <v>1</v>
      </c>
      <c r="K328" s="432">
        <v>0</v>
      </c>
      <c r="L328" s="436">
        <v>0</v>
      </c>
      <c r="M328" s="436">
        <v>0</v>
      </c>
      <c r="N328" s="434">
        <v>0</v>
      </c>
      <c r="O328" s="432">
        <v>0</v>
      </c>
      <c r="P328" s="436">
        <v>0</v>
      </c>
      <c r="Q328" s="436">
        <v>0</v>
      </c>
      <c r="R328" s="436">
        <v>0</v>
      </c>
      <c r="S328" s="436">
        <v>0</v>
      </c>
      <c r="T328" s="479">
        <v>0</v>
      </c>
      <c r="U328" s="434">
        <v>0</v>
      </c>
      <c r="V328" s="435">
        <v>0</v>
      </c>
      <c r="W328" s="435">
        <v>0</v>
      </c>
      <c r="X328" s="432">
        <v>0</v>
      </c>
      <c r="Y328" s="434">
        <v>0</v>
      </c>
      <c r="Z328" s="432">
        <v>0</v>
      </c>
      <c r="AA328" s="436">
        <v>0</v>
      </c>
      <c r="AB328" s="436">
        <v>0</v>
      </c>
      <c r="AC328" s="479">
        <v>0</v>
      </c>
      <c r="AD328" s="434">
        <v>0</v>
      </c>
      <c r="AE328" s="432">
        <v>0</v>
      </c>
      <c r="AF328" s="434">
        <v>0</v>
      </c>
      <c r="AG328" s="432">
        <v>0</v>
      </c>
      <c r="AH328" s="434">
        <v>0</v>
      </c>
      <c r="AI328" s="428">
        <f t="shared" si="5"/>
        <v>0</v>
      </c>
      <c r="AJ328" s="437">
        <v>0</v>
      </c>
    </row>
    <row r="329" spans="1:46">
      <c r="A329" s="36">
        <v>40358</v>
      </c>
      <c r="B329" s="37">
        <v>0.75</v>
      </c>
      <c r="C329" s="38">
        <v>40359</v>
      </c>
      <c r="D329" s="37">
        <v>0.27083333333333331</v>
      </c>
      <c r="E329" s="78">
        <v>12.5</v>
      </c>
      <c r="F329" s="79">
        <v>0</v>
      </c>
      <c r="G329" s="432">
        <v>34</v>
      </c>
      <c r="H329" s="436">
        <v>0</v>
      </c>
      <c r="I329" s="472">
        <v>30</v>
      </c>
      <c r="J329" s="438">
        <v>4</v>
      </c>
      <c r="K329" s="432">
        <v>0</v>
      </c>
      <c r="L329" s="436">
        <v>0</v>
      </c>
      <c r="M329" s="436">
        <v>0</v>
      </c>
      <c r="N329" s="434">
        <v>0</v>
      </c>
      <c r="O329" s="432">
        <v>0</v>
      </c>
      <c r="P329" s="436">
        <v>0</v>
      </c>
      <c r="Q329" s="436">
        <v>0</v>
      </c>
      <c r="R329" s="436">
        <v>0</v>
      </c>
      <c r="S329" s="436">
        <v>0</v>
      </c>
      <c r="T329" s="479">
        <v>0</v>
      </c>
      <c r="U329" s="434">
        <v>0</v>
      </c>
      <c r="V329" s="435">
        <v>0</v>
      </c>
      <c r="W329" s="435">
        <v>0</v>
      </c>
      <c r="X329" s="432">
        <v>0</v>
      </c>
      <c r="Y329" s="434">
        <v>0</v>
      </c>
      <c r="Z329" s="432">
        <v>0</v>
      </c>
      <c r="AA329" s="436">
        <v>0</v>
      </c>
      <c r="AB329" s="436">
        <v>0</v>
      </c>
      <c r="AC329" s="479">
        <v>0</v>
      </c>
      <c r="AD329" s="434">
        <v>0</v>
      </c>
      <c r="AE329" s="432">
        <v>1</v>
      </c>
      <c r="AF329" s="434">
        <v>0</v>
      </c>
      <c r="AG329" s="432">
        <v>0</v>
      </c>
      <c r="AH329" s="434">
        <v>0</v>
      </c>
      <c r="AI329" s="428">
        <f t="shared" si="5"/>
        <v>0</v>
      </c>
      <c r="AJ329" s="437">
        <v>0</v>
      </c>
      <c r="AT329" s="1">
        <v>1</v>
      </c>
    </row>
    <row r="330" spans="1:46">
      <c r="A330" s="36">
        <v>40359</v>
      </c>
      <c r="B330" s="37">
        <v>0.27083333333333331</v>
      </c>
      <c r="C330" s="38">
        <v>40359</v>
      </c>
      <c r="D330" s="37">
        <v>0.71875</v>
      </c>
      <c r="E330" s="78">
        <v>10.75</v>
      </c>
      <c r="F330" s="79">
        <v>0</v>
      </c>
      <c r="G330" s="432">
        <v>18</v>
      </c>
      <c r="H330" s="436">
        <v>0</v>
      </c>
      <c r="I330" s="472">
        <v>16</v>
      </c>
      <c r="J330" s="438">
        <v>2</v>
      </c>
      <c r="K330" s="432">
        <v>0</v>
      </c>
      <c r="L330" s="436">
        <v>0</v>
      </c>
      <c r="M330" s="436">
        <v>0</v>
      </c>
      <c r="N330" s="434">
        <v>0</v>
      </c>
      <c r="O330" s="432">
        <v>0</v>
      </c>
      <c r="P330" s="436">
        <v>0</v>
      </c>
      <c r="Q330" s="436">
        <v>0</v>
      </c>
      <c r="R330" s="436">
        <v>0</v>
      </c>
      <c r="S330" s="436">
        <v>0</v>
      </c>
      <c r="T330" s="479">
        <v>0</v>
      </c>
      <c r="U330" s="434">
        <v>0</v>
      </c>
      <c r="V330" s="435">
        <v>0</v>
      </c>
      <c r="W330" s="435">
        <v>0</v>
      </c>
      <c r="X330" s="432">
        <v>0</v>
      </c>
      <c r="Y330" s="434">
        <v>0</v>
      </c>
      <c r="Z330" s="432">
        <v>0</v>
      </c>
      <c r="AA330" s="436">
        <v>0</v>
      </c>
      <c r="AB330" s="436">
        <v>0</v>
      </c>
      <c r="AC330" s="479">
        <v>0</v>
      </c>
      <c r="AD330" s="434">
        <v>0</v>
      </c>
      <c r="AE330" s="432">
        <v>0</v>
      </c>
      <c r="AF330" s="434">
        <v>0</v>
      </c>
      <c r="AG330" s="432">
        <v>0</v>
      </c>
      <c r="AH330" s="434">
        <v>0</v>
      </c>
      <c r="AI330" s="428">
        <f t="shared" si="5"/>
        <v>0</v>
      </c>
      <c r="AJ330" s="437">
        <v>0</v>
      </c>
    </row>
    <row r="331" spans="1:46">
      <c r="A331" s="36">
        <v>40359</v>
      </c>
      <c r="B331" s="37">
        <v>0.71875</v>
      </c>
      <c r="C331" s="38">
        <v>40360</v>
      </c>
      <c r="D331" s="37">
        <v>0.375</v>
      </c>
      <c r="E331" s="78">
        <v>15.75</v>
      </c>
      <c r="F331" s="79">
        <v>0</v>
      </c>
      <c r="G331" s="432">
        <v>64</v>
      </c>
      <c r="H331" s="436">
        <v>0</v>
      </c>
      <c r="I331" s="472">
        <v>46</v>
      </c>
      <c r="J331" s="438">
        <v>18</v>
      </c>
      <c r="K331" s="432">
        <v>0</v>
      </c>
      <c r="L331" s="436">
        <v>0</v>
      </c>
      <c r="M331" s="436">
        <v>0</v>
      </c>
      <c r="N331" s="434">
        <v>0</v>
      </c>
      <c r="O331" s="432">
        <v>0</v>
      </c>
      <c r="P331" s="436">
        <v>0</v>
      </c>
      <c r="Q331" s="436">
        <v>0</v>
      </c>
      <c r="R331" s="436">
        <v>0</v>
      </c>
      <c r="S331" s="436">
        <v>0</v>
      </c>
      <c r="T331" s="479">
        <v>0</v>
      </c>
      <c r="U331" s="434">
        <v>0</v>
      </c>
      <c r="V331" s="435">
        <v>0</v>
      </c>
      <c r="W331" s="435">
        <v>0</v>
      </c>
      <c r="X331" s="432">
        <v>0</v>
      </c>
      <c r="Y331" s="434">
        <v>0</v>
      </c>
      <c r="Z331" s="432">
        <v>0</v>
      </c>
      <c r="AA331" s="436">
        <v>0</v>
      </c>
      <c r="AB331" s="436">
        <v>0</v>
      </c>
      <c r="AC331" s="479">
        <v>0</v>
      </c>
      <c r="AD331" s="434">
        <v>0</v>
      </c>
      <c r="AE331" s="432">
        <v>0</v>
      </c>
      <c r="AF331" s="434">
        <v>0</v>
      </c>
      <c r="AG331" s="432">
        <v>1</v>
      </c>
      <c r="AH331" s="438">
        <v>1</v>
      </c>
      <c r="AI331" s="428">
        <f t="shared" si="5"/>
        <v>0</v>
      </c>
      <c r="AJ331" s="437">
        <v>0</v>
      </c>
    </row>
    <row r="332" spans="1:46">
      <c r="A332" s="36">
        <v>40360</v>
      </c>
      <c r="B332" s="37">
        <v>0.37847222222222227</v>
      </c>
      <c r="C332" s="38">
        <v>40360</v>
      </c>
      <c r="D332" s="37">
        <v>0.6875</v>
      </c>
      <c r="E332" s="78">
        <v>7.416666666666667</v>
      </c>
      <c r="F332" s="79">
        <v>8.3333333333333329E-2</v>
      </c>
      <c r="G332" s="432">
        <v>11</v>
      </c>
      <c r="H332" s="436">
        <v>0</v>
      </c>
      <c r="I332" s="472">
        <v>10</v>
      </c>
      <c r="J332" s="438">
        <v>1</v>
      </c>
      <c r="K332" s="432">
        <v>0</v>
      </c>
      <c r="L332" s="436">
        <v>0</v>
      </c>
      <c r="M332" s="436">
        <v>0</v>
      </c>
      <c r="N332" s="434">
        <v>0</v>
      </c>
      <c r="O332" s="432">
        <v>0</v>
      </c>
      <c r="P332" s="436">
        <v>0</v>
      </c>
      <c r="Q332" s="436">
        <v>0</v>
      </c>
      <c r="R332" s="436">
        <v>0</v>
      </c>
      <c r="S332" s="436">
        <v>0</v>
      </c>
      <c r="T332" s="479">
        <v>0</v>
      </c>
      <c r="U332" s="434">
        <v>0</v>
      </c>
      <c r="V332" s="435">
        <v>0</v>
      </c>
      <c r="W332" s="435">
        <v>0</v>
      </c>
      <c r="X332" s="432">
        <v>0</v>
      </c>
      <c r="Y332" s="434">
        <v>0</v>
      </c>
      <c r="Z332" s="432">
        <v>0</v>
      </c>
      <c r="AA332" s="436">
        <v>0</v>
      </c>
      <c r="AB332" s="436">
        <v>0</v>
      </c>
      <c r="AC332" s="479">
        <v>0</v>
      </c>
      <c r="AD332" s="434">
        <v>0</v>
      </c>
      <c r="AE332" s="432">
        <v>0</v>
      </c>
      <c r="AF332" s="434">
        <v>0</v>
      </c>
      <c r="AG332" s="432">
        <v>0</v>
      </c>
      <c r="AH332" s="434">
        <v>0</v>
      </c>
      <c r="AI332" s="428">
        <f t="shared" si="5"/>
        <v>0</v>
      </c>
      <c r="AJ332" s="437">
        <v>0</v>
      </c>
    </row>
    <row r="333" spans="1:46">
      <c r="A333" s="36">
        <v>40360</v>
      </c>
      <c r="B333" s="37">
        <v>0.6875</v>
      </c>
      <c r="C333" s="38">
        <v>40361</v>
      </c>
      <c r="D333" s="37">
        <v>0.17708333333333334</v>
      </c>
      <c r="E333" s="78">
        <v>11.75</v>
      </c>
      <c r="F333" s="79">
        <v>0</v>
      </c>
      <c r="G333" s="432">
        <v>69</v>
      </c>
      <c r="H333" s="436">
        <v>0</v>
      </c>
      <c r="I333" s="472">
        <v>54</v>
      </c>
      <c r="J333" s="438">
        <v>15</v>
      </c>
      <c r="K333" s="432">
        <v>0</v>
      </c>
      <c r="L333" s="436">
        <v>0</v>
      </c>
      <c r="M333" s="436">
        <v>0</v>
      </c>
      <c r="N333" s="434">
        <v>0</v>
      </c>
      <c r="O333" s="432">
        <v>0</v>
      </c>
      <c r="P333" s="436">
        <v>0</v>
      </c>
      <c r="Q333" s="436">
        <v>0</v>
      </c>
      <c r="R333" s="436">
        <v>0</v>
      </c>
      <c r="S333" s="436">
        <v>0</v>
      </c>
      <c r="T333" s="479">
        <v>0</v>
      </c>
      <c r="U333" s="434">
        <v>0</v>
      </c>
      <c r="V333" s="435">
        <v>0</v>
      </c>
      <c r="W333" s="435">
        <v>0</v>
      </c>
      <c r="X333" s="432">
        <v>0</v>
      </c>
      <c r="Y333" s="434">
        <v>0</v>
      </c>
      <c r="Z333" s="432">
        <v>0</v>
      </c>
      <c r="AA333" s="436">
        <v>0</v>
      </c>
      <c r="AB333" s="436">
        <v>0</v>
      </c>
      <c r="AC333" s="479">
        <v>0</v>
      </c>
      <c r="AD333" s="434">
        <v>0</v>
      </c>
      <c r="AE333" s="432">
        <v>0</v>
      </c>
      <c r="AF333" s="434">
        <v>0</v>
      </c>
      <c r="AG333" s="432">
        <v>1</v>
      </c>
      <c r="AH333" s="438">
        <v>1</v>
      </c>
      <c r="AI333" s="428">
        <f t="shared" si="5"/>
        <v>0</v>
      </c>
      <c r="AJ333" s="435">
        <v>1</v>
      </c>
      <c r="AT333" s="1">
        <v>1</v>
      </c>
    </row>
    <row r="334" spans="1:46">
      <c r="A334" s="36">
        <v>40361</v>
      </c>
      <c r="B334" s="37">
        <v>0.18055555555555555</v>
      </c>
      <c r="C334" s="38">
        <v>40361</v>
      </c>
      <c r="D334" s="37">
        <v>0.85416666666666663</v>
      </c>
      <c r="E334" s="78">
        <v>16.166666666666668</v>
      </c>
      <c r="F334" s="79">
        <v>8.3333333333333329E-2</v>
      </c>
      <c r="G334" s="432">
        <v>7</v>
      </c>
      <c r="H334" s="436">
        <v>0</v>
      </c>
      <c r="I334" s="472">
        <v>6</v>
      </c>
      <c r="J334" s="438">
        <v>1</v>
      </c>
      <c r="K334" s="432">
        <v>0</v>
      </c>
      <c r="L334" s="436">
        <v>0</v>
      </c>
      <c r="M334" s="436">
        <v>0</v>
      </c>
      <c r="N334" s="434">
        <v>0</v>
      </c>
      <c r="O334" s="432">
        <v>0</v>
      </c>
      <c r="P334" s="436">
        <v>0</v>
      </c>
      <c r="Q334" s="436">
        <v>0</v>
      </c>
      <c r="R334" s="436">
        <v>0</v>
      </c>
      <c r="S334" s="436">
        <v>0</v>
      </c>
      <c r="T334" s="479">
        <v>0</v>
      </c>
      <c r="U334" s="434">
        <v>0</v>
      </c>
      <c r="V334" s="435">
        <v>0</v>
      </c>
      <c r="W334" s="435">
        <v>0</v>
      </c>
      <c r="X334" s="432">
        <v>0</v>
      </c>
      <c r="Y334" s="434">
        <v>0</v>
      </c>
      <c r="Z334" s="432">
        <v>0</v>
      </c>
      <c r="AA334" s="436">
        <v>0</v>
      </c>
      <c r="AB334" s="436">
        <v>0</v>
      </c>
      <c r="AC334" s="479">
        <v>0</v>
      </c>
      <c r="AD334" s="434">
        <v>0</v>
      </c>
      <c r="AE334" s="432">
        <v>0</v>
      </c>
      <c r="AF334" s="434">
        <v>0</v>
      </c>
      <c r="AG334" s="432">
        <v>0</v>
      </c>
      <c r="AH334" s="434">
        <v>0</v>
      </c>
      <c r="AI334" s="428">
        <f t="shared" si="5"/>
        <v>0</v>
      </c>
      <c r="AJ334" s="437">
        <v>0</v>
      </c>
    </row>
    <row r="335" spans="1:46">
      <c r="A335" s="36">
        <v>40361</v>
      </c>
      <c r="B335" s="37">
        <v>0.85416666666666663</v>
      </c>
      <c r="C335" s="38">
        <v>40362</v>
      </c>
      <c r="D335" s="37">
        <v>0.18402777777777779</v>
      </c>
      <c r="E335" s="78">
        <v>7.916666666666667</v>
      </c>
      <c r="F335" s="79">
        <v>0</v>
      </c>
      <c r="G335" s="432">
        <v>41</v>
      </c>
      <c r="H335" s="436">
        <v>0</v>
      </c>
      <c r="I335" s="472">
        <v>28</v>
      </c>
      <c r="J335" s="438">
        <v>13</v>
      </c>
      <c r="K335" s="432">
        <v>0</v>
      </c>
      <c r="L335" s="436">
        <v>0</v>
      </c>
      <c r="M335" s="436">
        <v>0</v>
      </c>
      <c r="N335" s="434">
        <v>0</v>
      </c>
      <c r="O335" s="432">
        <v>1</v>
      </c>
      <c r="P335" s="436">
        <v>0</v>
      </c>
      <c r="Q335" s="436">
        <v>0</v>
      </c>
      <c r="R335" s="436">
        <v>0</v>
      </c>
      <c r="S335" s="436">
        <v>0</v>
      </c>
      <c r="T335" s="479">
        <v>0</v>
      </c>
      <c r="U335" s="438">
        <v>1</v>
      </c>
      <c r="V335" s="435">
        <v>0</v>
      </c>
      <c r="W335" s="435">
        <v>0</v>
      </c>
      <c r="X335" s="432">
        <v>0</v>
      </c>
      <c r="Y335" s="434">
        <v>0</v>
      </c>
      <c r="Z335" s="432">
        <v>0</v>
      </c>
      <c r="AA335" s="436">
        <v>0</v>
      </c>
      <c r="AB335" s="436">
        <v>0</v>
      </c>
      <c r="AC335" s="479">
        <v>0</v>
      </c>
      <c r="AD335" s="434">
        <v>0</v>
      </c>
      <c r="AE335" s="432">
        <v>0</v>
      </c>
      <c r="AF335" s="434">
        <v>0</v>
      </c>
      <c r="AG335" s="432">
        <v>0</v>
      </c>
      <c r="AH335" s="434">
        <v>0</v>
      </c>
      <c r="AI335" s="428">
        <f t="shared" si="5"/>
        <v>0</v>
      </c>
      <c r="AJ335" s="437">
        <v>0</v>
      </c>
      <c r="AT335" s="1">
        <v>2</v>
      </c>
    </row>
    <row r="336" spans="1:46">
      <c r="A336" s="36">
        <v>40362</v>
      </c>
      <c r="B336" s="37">
        <v>0.1875</v>
      </c>
      <c r="C336" s="38">
        <v>40362</v>
      </c>
      <c r="D336" s="37">
        <v>0.83333333333333337</v>
      </c>
      <c r="E336" s="78">
        <v>15.5</v>
      </c>
      <c r="F336" s="79">
        <v>8.3333333333333329E-2</v>
      </c>
      <c r="G336" s="432">
        <v>5</v>
      </c>
      <c r="H336" s="436">
        <v>0</v>
      </c>
      <c r="I336" s="472">
        <v>5</v>
      </c>
      <c r="J336" s="434">
        <v>0</v>
      </c>
      <c r="K336" s="432">
        <v>0</v>
      </c>
      <c r="L336" s="436">
        <v>0</v>
      </c>
      <c r="M336" s="436">
        <v>0</v>
      </c>
      <c r="N336" s="434">
        <v>0</v>
      </c>
      <c r="O336" s="432">
        <v>1</v>
      </c>
      <c r="P336" s="443">
        <v>1</v>
      </c>
      <c r="Q336" s="436">
        <v>0</v>
      </c>
      <c r="R336" s="436">
        <v>0</v>
      </c>
      <c r="S336" s="436">
        <v>0</v>
      </c>
      <c r="T336" s="479">
        <v>0</v>
      </c>
      <c r="U336" s="434">
        <v>0</v>
      </c>
      <c r="V336" s="435">
        <v>0</v>
      </c>
      <c r="W336" s="435">
        <v>0</v>
      </c>
      <c r="X336" s="432">
        <v>0</v>
      </c>
      <c r="Y336" s="434">
        <v>0</v>
      </c>
      <c r="Z336" s="432">
        <v>0</v>
      </c>
      <c r="AA336" s="436">
        <v>0</v>
      </c>
      <c r="AB336" s="436">
        <v>0</v>
      </c>
      <c r="AC336" s="479">
        <v>0</v>
      </c>
      <c r="AD336" s="434">
        <v>0</v>
      </c>
      <c r="AE336" s="432">
        <v>0</v>
      </c>
      <c r="AF336" s="434">
        <v>0</v>
      </c>
      <c r="AG336" s="432">
        <v>0</v>
      </c>
      <c r="AH336" s="434">
        <v>0</v>
      </c>
      <c r="AI336" s="428">
        <f t="shared" si="5"/>
        <v>0</v>
      </c>
      <c r="AJ336" s="437">
        <v>0</v>
      </c>
    </row>
    <row r="337" spans="1:36">
      <c r="A337" s="36">
        <v>40362</v>
      </c>
      <c r="B337" s="37">
        <v>0.83333333333333337</v>
      </c>
      <c r="C337" s="38">
        <v>40363</v>
      </c>
      <c r="D337" s="37">
        <v>0.35416666666666669</v>
      </c>
      <c r="E337" s="78">
        <v>12.5</v>
      </c>
      <c r="F337" s="79">
        <v>0</v>
      </c>
      <c r="G337" s="432">
        <v>39</v>
      </c>
      <c r="H337" s="436">
        <v>0</v>
      </c>
      <c r="I337" s="472">
        <v>30</v>
      </c>
      <c r="J337" s="438">
        <v>9</v>
      </c>
      <c r="K337" s="432">
        <v>0</v>
      </c>
      <c r="L337" s="436">
        <v>0</v>
      </c>
      <c r="M337" s="436">
        <v>0</v>
      </c>
      <c r="N337" s="434">
        <v>0</v>
      </c>
      <c r="O337" s="432">
        <v>1</v>
      </c>
      <c r="P337" s="436">
        <v>0</v>
      </c>
      <c r="Q337" s="436">
        <v>0</v>
      </c>
      <c r="R337" s="436">
        <v>0</v>
      </c>
      <c r="S337" s="436">
        <v>0</v>
      </c>
      <c r="T337" s="479">
        <v>0</v>
      </c>
      <c r="U337" s="438">
        <v>1</v>
      </c>
      <c r="V337" s="435">
        <v>0</v>
      </c>
      <c r="W337" s="435">
        <v>0</v>
      </c>
      <c r="X337" s="432">
        <v>0</v>
      </c>
      <c r="Y337" s="434">
        <v>0</v>
      </c>
      <c r="Z337" s="432">
        <v>0</v>
      </c>
      <c r="AA337" s="436">
        <v>0</v>
      </c>
      <c r="AB337" s="436">
        <v>0</v>
      </c>
      <c r="AC337" s="479">
        <v>0</v>
      </c>
      <c r="AD337" s="434">
        <v>0</v>
      </c>
      <c r="AE337" s="432">
        <v>0</v>
      </c>
      <c r="AF337" s="434">
        <v>0</v>
      </c>
      <c r="AG337" s="432">
        <v>3</v>
      </c>
      <c r="AH337" s="438">
        <v>3</v>
      </c>
      <c r="AI337" s="428">
        <f t="shared" si="5"/>
        <v>0</v>
      </c>
      <c r="AJ337" s="435">
        <v>1</v>
      </c>
    </row>
    <row r="338" spans="1:36">
      <c r="A338" s="36">
        <v>40363</v>
      </c>
      <c r="B338" s="37">
        <v>0.35416666666666669</v>
      </c>
      <c r="C338" s="38">
        <v>40363</v>
      </c>
      <c r="D338" s="37">
        <v>0.91666666666666663</v>
      </c>
      <c r="E338" s="78">
        <v>13.5</v>
      </c>
      <c r="F338" s="79">
        <v>0</v>
      </c>
      <c r="G338" s="432">
        <v>12</v>
      </c>
      <c r="H338" s="436">
        <v>0</v>
      </c>
      <c r="I338" s="472">
        <v>8</v>
      </c>
      <c r="J338" s="438">
        <v>4</v>
      </c>
      <c r="K338" s="432">
        <v>0</v>
      </c>
      <c r="L338" s="436">
        <v>0</v>
      </c>
      <c r="M338" s="436">
        <v>0</v>
      </c>
      <c r="N338" s="434">
        <v>0</v>
      </c>
      <c r="O338" s="432">
        <v>0</v>
      </c>
      <c r="P338" s="436">
        <v>0</v>
      </c>
      <c r="Q338" s="436">
        <v>0</v>
      </c>
      <c r="R338" s="436">
        <v>0</v>
      </c>
      <c r="S338" s="436">
        <v>0</v>
      </c>
      <c r="T338" s="479">
        <v>0</v>
      </c>
      <c r="U338" s="434">
        <v>0</v>
      </c>
      <c r="V338" s="435">
        <v>0</v>
      </c>
      <c r="W338" s="435">
        <v>0</v>
      </c>
      <c r="X338" s="432">
        <v>0</v>
      </c>
      <c r="Y338" s="434">
        <v>0</v>
      </c>
      <c r="Z338" s="432">
        <v>0</v>
      </c>
      <c r="AA338" s="436">
        <v>0</v>
      </c>
      <c r="AB338" s="436">
        <v>0</v>
      </c>
      <c r="AC338" s="479">
        <v>0</v>
      </c>
      <c r="AD338" s="434">
        <v>0</v>
      </c>
      <c r="AE338" s="432">
        <v>0</v>
      </c>
      <c r="AF338" s="434">
        <v>0</v>
      </c>
      <c r="AG338" s="432">
        <v>1</v>
      </c>
      <c r="AH338" s="438">
        <v>1</v>
      </c>
      <c r="AI338" s="428">
        <f t="shared" si="5"/>
        <v>0</v>
      </c>
      <c r="AJ338" s="437">
        <v>0</v>
      </c>
    </row>
    <row r="339" spans="1:36">
      <c r="A339" s="36">
        <v>40363</v>
      </c>
      <c r="B339" s="37">
        <v>0.91666666666666663</v>
      </c>
      <c r="C339" s="38">
        <v>40364</v>
      </c>
      <c r="D339" s="37">
        <v>0.22222222222222221</v>
      </c>
      <c r="E339" s="78">
        <v>7.333333333333333</v>
      </c>
      <c r="F339" s="79">
        <v>0</v>
      </c>
      <c r="G339" s="432">
        <v>39</v>
      </c>
      <c r="H339" s="436">
        <v>0</v>
      </c>
      <c r="I339" s="472">
        <v>23</v>
      </c>
      <c r="J339" s="438">
        <v>16</v>
      </c>
      <c r="K339" s="432">
        <v>0</v>
      </c>
      <c r="L339" s="436">
        <v>0</v>
      </c>
      <c r="M339" s="436">
        <v>0</v>
      </c>
      <c r="N339" s="434">
        <v>0</v>
      </c>
      <c r="O339" s="432">
        <v>0</v>
      </c>
      <c r="P339" s="436">
        <v>0</v>
      </c>
      <c r="Q339" s="436">
        <v>0</v>
      </c>
      <c r="R339" s="436">
        <v>0</v>
      </c>
      <c r="S339" s="436">
        <v>0</v>
      </c>
      <c r="T339" s="479">
        <v>0</v>
      </c>
      <c r="U339" s="434">
        <v>0</v>
      </c>
      <c r="V339" s="435">
        <v>0</v>
      </c>
      <c r="W339" s="435">
        <v>0</v>
      </c>
      <c r="X339" s="432">
        <v>0</v>
      </c>
      <c r="Y339" s="434">
        <v>0</v>
      </c>
      <c r="Z339" s="432">
        <v>0</v>
      </c>
      <c r="AA339" s="436">
        <v>0</v>
      </c>
      <c r="AB339" s="436">
        <v>0</v>
      </c>
      <c r="AC339" s="479">
        <v>0</v>
      </c>
      <c r="AD339" s="434">
        <v>0</v>
      </c>
      <c r="AE339" s="432">
        <v>2</v>
      </c>
      <c r="AF339" s="434">
        <v>0</v>
      </c>
      <c r="AG339" s="432">
        <v>3</v>
      </c>
      <c r="AH339" s="438">
        <v>3</v>
      </c>
      <c r="AI339" s="428">
        <f t="shared" si="5"/>
        <v>0</v>
      </c>
      <c r="AJ339" s="435">
        <v>2</v>
      </c>
    </row>
    <row r="340" spans="1:36">
      <c r="A340" s="36">
        <v>40364</v>
      </c>
      <c r="B340" s="37">
        <v>0.22569444444444445</v>
      </c>
      <c r="C340" s="38">
        <v>40364</v>
      </c>
      <c r="D340" s="37">
        <v>0.89583333333333337</v>
      </c>
      <c r="E340" s="78">
        <v>16.083333333333332</v>
      </c>
      <c r="F340" s="79">
        <v>8.3333333333333329E-2</v>
      </c>
      <c r="G340" s="432">
        <v>6</v>
      </c>
      <c r="H340" s="436">
        <v>0</v>
      </c>
      <c r="I340" s="472">
        <v>3</v>
      </c>
      <c r="J340" s="438">
        <v>3</v>
      </c>
      <c r="K340" s="432">
        <v>0</v>
      </c>
      <c r="L340" s="436">
        <v>0</v>
      </c>
      <c r="M340" s="436">
        <v>0</v>
      </c>
      <c r="N340" s="434">
        <v>0</v>
      </c>
      <c r="O340" s="432">
        <v>0</v>
      </c>
      <c r="P340" s="436">
        <v>0</v>
      </c>
      <c r="Q340" s="436">
        <v>0</v>
      </c>
      <c r="R340" s="436">
        <v>0</v>
      </c>
      <c r="S340" s="436">
        <v>0</v>
      </c>
      <c r="T340" s="479">
        <v>0</v>
      </c>
      <c r="U340" s="434">
        <v>0</v>
      </c>
      <c r="V340" s="435">
        <v>0</v>
      </c>
      <c r="W340" s="435">
        <v>0</v>
      </c>
      <c r="X340" s="432">
        <v>0</v>
      </c>
      <c r="Y340" s="434">
        <v>0</v>
      </c>
      <c r="Z340" s="432">
        <v>0</v>
      </c>
      <c r="AA340" s="436">
        <v>0</v>
      </c>
      <c r="AB340" s="436">
        <v>0</v>
      </c>
      <c r="AC340" s="479">
        <v>0</v>
      </c>
      <c r="AD340" s="434">
        <v>0</v>
      </c>
      <c r="AE340" s="432">
        <v>0</v>
      </c>
      <c r="AF340" s="434">
        <v>0</v>
      </c>
      <c r="AG340" s="432">
        <v>0</v>
      </c>
      <c r="AH340" s="434">
        <v>0</v>
      </c>
      <c r="AI340" s="428">
        <f t="shared" si="5"/>
        <v>0</v>
      </c>
      <c r="AJ340" s="437">
        <v>0</v>
      </c>
    </row>
    <row r="341" spans="1:36">
      <c r="A341" s="36">
        <v>40364</v>
      </c>
      <c r="B341" s="37">
        <v>0.89583333333333337</v>
      </c>
      <c r="C341" s="38">
        <v>40365</v>
      </c>
      <c r="D341" s="37">
        <v>0.375</v>
      </c>
      <c r="E341" s="78">
        <v>11.5</v>
      </c>
      <c r="F341" s="79">
        <v>0</v>
      </c>
      <c r="G341" s="432">
        <v>48</v>
      </c>
      <c r="H341" s="436">
        <v>0</v>
      </c>
      <c r="I341" s="472">
        <v>32</v>
      </c>
      <c r="J341" s="438">
        <v>16</v>
      </c>
      <c r="K341" s="432">
        <v>0</v>
      </c>
      <c r="L341" s="436">
        <v>0</v>
      </c>
      <c r="M341" s="436">
        <v>0</v>
      </c>
      <c r="N341" s="434">
        <v>0</v>
      </c>
      <c r="O341" s="432">
        <v>0</v>
      </c>
      <c r="P341" s="436">
        <v>0</v>
      </c>
      <c r="Q341" s="436">
        <v>0</v>
      </c>
      <c r="R341" s="436">
        <v>0</v>
      </c>
      <c r="S341" s="436">
        <v>0</v>
      </c>
      <c r="T341" s="479">
        <v>0</v>
      </c>
      <c r="U341" s="434">
        <v>0</v>
      </c>
      <c r="V341" s="435">
        <v>0</v>
      </c>
      <c r="W341" s="435">
        <v>0</v>
      </c>
      <c r="X341" s="432">
        <v>0</v>
      </c>
      <c r="Y341" s="434">
        <v>0</v>
      </c>
      <c r="Z341" s="432">
        <v>0</v>
      </c>
      <c r="AA341" s="436">
        <v>0</v>
      </c>
      <c r="AB341" s="436">
        <v>0</v>
      </c>
      <c r="AC341" s="479">
        <v>0</v>
      </c>
      <c r="AD341" s="434">
        <v>0</v>
      </c>
      <c r="AE341" s="432">
        <v>0</v>
      </c>
      <c r="AF341" s="434">
        <v>0</v>
      </c>
      <c r="AG341" s="432">
        <v>0</v>
      </c>
      <c r="AH341" s="434">
        <v>0</v>
      </c>
      <c r="AI341" s="428">
        <f t="shared" si="5"/>
        <v>0</v>
      </c>
      <c r="AJ341" s="437">
        <v>0</v>
      </c>
    </row>
    <row r="342" spans="1:36">
      <c r="A342" s="36">
        <v>40365</v>
      </c>
      <c r="B342" s="37">
        <v>0.37847222222222227</v>
      </c>
      <c r="C342" s="38">
        <v>40365</v>
      </c>
      <c r="D342" s="37">
        <v>0.8125</v>
      </c>
      <c r="E342" s="78">
        <v>10.416666666666666</v>
      </c>
      <c r="F342" s="79">
        <v>8.3333333333333329E-2</v>
      </c>
      <c r="G342" s="432">
        <v>4</v>
      </c>
      <c r="H342" s="436">
        <v>0</v>
      </c>
      <c r="I342" s="472">
        <v>2</v>
      </c>
      <c r="J342" s="438">
        <v>2</v>
      </c>
      <c r="K342" s="432">
        <v>0</v>
      </c>
      <c r="L342" s="436">
        <v>0</v>
      </c>
      <c r="M342" s="436">
        <v>0</v>
      </c>
      <c r="N342" s="434">
        <v>0</v>
      </c>
      <c r="O342" s="432">
        <v>0</v>
      </c>
      <c r="P342" s="436">
        <v>0</v>
      </c>
      <c r="Q342" s="436">
        <v>0</v>
      </c>
      <c r="R342" s="436">
        <v>0</v>
      </c>
      <c r="S342" s="436">
        <v>0</v>
      </c>
      <c r="T342" s="479">
        <v>0</v>
      </c>
      <c r="U342" s="434">
        <v>0</v>
      </c>
      <c r="V342" s="435">
        <v>0</v>
      </c>
      <c r="W342" s="435">
        <v>0</v>
      </c>
      <c r="X342" s="432">
        <v>0</v>
      </c>
      <c r="Y342" s="434">
        <v>0</v>
      </c>
      <c r="Z342" s="432">
        <v>0</v>
      </c>
      <c r="AA342" s="436">
        <v>0</v>
      </c>
      <c r="AB342" s="436">
        <v>0</v>
      </c>
      <c r="AC342" s="479">
        <v>0</v>
      </c>
      <c r="AD342" s="434">
        <v>0</v>
      </c>
      <c r="AE342" s="432">
        <v>0</v>
      </c>
      <c r="AF342" s="434">
        <v>0</v>
      </c>
      <c r="AG342" s="432">
        <v>0</v>
      </c>
      <c r="AH342" s="434">
        <v>0</v>
      </c>
      <c r="AI342" s="428">
        <f t="shared" si="5"/>
        <v>0</v>
      </c>
      <c r="AJ342" s="437">
        <v>0</v>
      </c>
    </row>
    <row r="343" spans="1:36">
      <c r="A343" s="36">
        <v>40365</v>
      </c>
      <c r="B343" s="37">
        <v>0.8125</v>
      </c>
      <c r="C343" s="38">
        <v>40366</v>
      </c>
      <c r="D343" s="37">
        <v>0.35416666666666669</v>
      </c>
      <c r="E343" s="78">
        <v>13</v>
      </c>
      <c r="F343" s="79">
        <v>0</v>
      </c>
      <c r="G343" s="432">
        <v>23</v>
      </c>
      <c r="H343" s="436">
        <v>0</v>
      </c>
      <c r="I343" s="472">
        <v>18</v>
      </c>
      <c r="J343" s="438">
        <v>5</v>
      </c>
      <c r="K343" s="432">
        <v>0</v>
      </c>
      <c r="L343" s="436">
        <v>0</v>
      </c>
      <c r="M343" s="436">
        <v>0</v>
      </c>
      <c r="N343" s="434">
        <v>0</v>
      </c>
      <c r="O343" s="432">
        <v>2</v>
      </c>
      <c r="P343" s="436">
        <v>0</v>
      </c>
      <c r="Q343" s="436">
        <v>0</v>
      </c>
      <c r="R343" s="436">
        <v>0</v>
      </c>
      <c r="S343" s="436">
        <v>0</v>
      </c>
      <c r="T343" s="479">
        <v>0</v>
      </c>
      <c r="U343" s="438">
        <v>2</v>
      </c>
      <c r="V343" s="435">
        <v>0</v>
      </c>
      <c r="W343" s="435">
        <v>0</v>
      </c>
      <c r="X343" s="432">
        <v>0</v>
      </c>
      <c r="Y343" s="434">
        <v>0</v>
      </c>
      <c r="Z343" s="432">
        <v>0</v>
      </c>
      <c r="AA343" s="436">
        <v>0</v>
      </c>
      <c r="AB343" s="436">
        <v>0</v>
      </c>
      <c r="AC343" s="479">
        <v>0</v>
      </c>
      <c r="AD343" s="434">
        <v>0</v>
      </c>
      <c r="AE343" s="432">
        <v>0</v>
      </c>
      <c r="AF343" s="434">
        <v>0</v>
      </c>
      <c r="AG343" s="432">
        <v>0</v>
      </c>
      <c r="AH343" s="434">
        <v>0</v>
      </c>
      <c r="AI343" s="428">
        <f t="shared" si="5"/>
        <v>0</v>
      </c>
      <c r="AJ343" s="437">
        <v>0</v>
      </c>
    </row>
    <row r="344" spans="1:36">
      <c r="A344" s="36">
        <v>40366</v>
      </c>
      <c r="B344" s="37">
        <v>0.35416666666666669</v>
      </c>
      <c r="C344" s="38">
        <v>40366</v>
      </c>
      <c r="D344" s="37">
        <v>0.38541666666666669</v>
      </c>
      <c r="E344" s="62"/>
      <c r="F344" s="79">
        <v>0.75</v>
      </c>
      <c r="G344" s="439">
        <v>0</v>
      </c>
      <c r="H344" s="440">
        <v>0</v>
      </c>
      <c r="I344" s="470">
        <v>0</v>
      </c>
      <c r="J344" s="441">
        <v>0</v>
      </c>
      <c r="K344" s="439">
        <v>0</v>
      </c>
      <c r="L344" s="440">
        <v>0</v>
      </c>
      <c r="M344" s="440">
        <v>0</v>
      </c>
      <c r="N344" s="441">
        <v>0</v>
      </c>
      <c r="O344" s="439">
        <v>0</v>
      </c>
      <c r="P344" s="440">
        <v>0</v>
      </c>
      <c r="Q344" s="440">
        <v>0</v>
      </c>
      <c r="R344" s="440">
        <v>0</v>
      </c>
      <c r="S344" s="440">
        <v>0</v>
      </c>
      <c r="T344" s="480">
        <v>0</v>
      </c>
      <c r="U344" s="441">
        <v>0</v>
      </c>
      <c r="V344" s="442">
        <v>0</v>
      </c>
      <c r="W344" s="442">
        <v>0</v>
      </c>
      <c r="X344" s="439">
        <v>0</v>
      </c>
      <c r="Y344" s="441">
        <v>0</v>
      </c>
      <c r="Z344" s="439">
        <v>0</v>
      </c>
      <c r="AA344" s="440">
        <v>0</v>
      </c>
      <c r="AB344" s="440">
        <v>0</v>
      </c>
      <c r="AC344" s="480">
        <v>0</v>
      </c>
      <c r="AD344" s="441">
        <v>0</v>
      </c>
      <c r="AE344" s="439">
        <v>0</v>
      </c>
      <c r="AF344" s="441">
        <v>0</v>
      </c>
      <c r="AG344" s="439">
        <v>0</v>
      </c>
      <c r="AH344" s="441">
        <v>0</v>
      </c>
      <c r="AI344" s="428">
        <f t="shared" si="5"/>
        <v>0</v>
      </c>
      <c r="AJ344" s="442">
        <v>0</v>
      </c>
    </row>
    <row r="345" spans="1:36">
      <c r="A345" s="36">
        <v>40366</v>
      </c>
      <c r="B345" s="37">
        <v>0.38541666666666669</v>
      </c>
      <c r="C345" s="38">
        <v>40366</v>
      </c>
      <c r="D345" s="37">
        <v>0.83333333333333337</v>
      </c>
      <c r="E345" s="78">
        <v>10.75</v>
      </c>
      <c r="F345" s="76"/>
      <c r="G345" s="432">
        <v>6</v>
      </c>
      <c r="H345" s="436">
        <v>0</v>
      </c>
      <c r="I345" s="472">
        <v>5</v>
      </c>
      <c r="J345" s="438">
        <v>1</v>
      </c>
      <c r="K345" s="432">
        <v>0</v>
      </c>
      <c r="L345" s="436">
        <v>0</v>
      </c>
      <c r="M345" s="436">
        <v>0</v>
      </c>
      <c r="N345" s="434">
        <v>0</v>
      </c>
      <c r="O345" s="432">
        <v>0</v>
      </c>
      <c r="P345" s="436">
        <v>0</v>
      </c>
      <c r="Q345" s="436">
        <v>0</v>
      </c>
      <c r="R345" s="436">
        <v>0</v>
      </c>
      <c r="S345" s="436">
        <v>0</v>
      </c>
      <c r="T345" s="479">
        <v>0</v>
      </c>
      <c r="U345" s="434">
        <v>0</v>
      </c>
      <c r="V345" s="435">
        <v>0</v>
      </c>
      <c r="W345" s="435">
        <v>0</v>
      </c>
      <c r="X345" s="432">
        <v>0</v>
      </c>
      <c r="Y345" s="434">
        <v>0</v>
      </c>
      <c r="Z345" s="432">
        <v>0</v>
      </c>
      <c r="AA345" s="436">
        <v>0</v>
      </c>
      <c r="AB345" s="436">
        <v>0</v>
      </c>
      <c r="AC345" s="479">
        <v>0</v>
      </c>
      <c r="AD345" s="434">
        <v>0</v>
      </c>
      <c r="AE345" s="432">
        <v>0</v>
      </c>
      <c r="AF345" s="434">
        <v>0</v>
      </c>
      <c r="AG345" s="432">
        <v>0</v>
      </c>
      <c r="AH345" s="434">
        <v>0</v>
      </c>
      <c r="AI345" s="428">
        <f t="shared" si="5"/>
        <v>0</v>
      </c>
      <c r="AJ345" s="437">
        <v>0</v>
      </c>
    </row>
    <row r="346" spans="1:36">
      <c r="A346" s="36">
        <v>40366</v>
      </c>
      <c r="B346" s="37">
        <v>0.83333333333333337</v>
      </c>
      <c r="C346" s="38">
        <v>40367</v>
      </c>
      <c r="D346" s="37">
        <v>0.32291666666666669</v>
      </c>
      <c r="E346" s="78">
        <v>11.75</v>
      </c>
      <c r="F346" s="79">
        <v>0</v>
      </c>
      <c r="G346" s="432">
        <v>32</v>
      </c>
      <c r="H346" s="436">
        <v>0</v>
      </c>
      <c r="I346" s="472">
        <v>25</v>
      </c>
      <c r="J346" s="438">
        <v>7</v>
      </c>
      <c r="K346" s="432">
        <v>0</v>
      </c>
      <c r="L346" s="436">
        <v>0</v>
      </c>
      <c r="M346" s="436">
        <v>0</v>
      </c>
      <c r="N346" s="434">
        <v>0</v>
      </c>
      <c r="O346" s="432">
        <v>0</v>
      </c>
      <c r="P346" s="436">
        <v>0</v>
      </c>
      <c r="Q346" s="436">
        <v>0</v>
      </c>
      <c r="R346" s="436">
        <v>0</v>
      </c>
      <c r="S346" s="436">
        <v>0</v>
      </c>
      <c r="T346" s="479">
        <v>0</v>
      </c>
      <c r="U346" s="434">
        <v>0</v>
      </c>
      <c r="V346" s="435">
        <v>0</v>
      </c>
      <c r="W346" s="435">
        <v>0</v>
      </c>
      <c r="X346" s="432">
        <v>0</v>
      </c>
      <c r="Y346" s="434">
        <v>0</v>
      </c>
      <c r="Z346" s="432">
        <v>1</v>
      </c>
      <c r="AA346" s="436">
        <v>0</v>
      </c>
      <c r="AB346" s="436">
        <v>0</v>
      </c>
      <c r="AC346" s="479">
        <v>0</v>
      </c>
      <c r="AD346" s="438">
        <v>1</v>
      </c>
      <c r="AE346" s="432">
        <v>0</v>
      </c>
      <c r="AF346" s="434">
        <v>0</v>
      </c>
      <c r="AG346" s="432">
        <v>3</v>
      </c>
      <c r="AH346" s="438">
        <v>3</v>
      </c>
      <c r="AI346" s="428">
        <f t="shared" si="5"/>
        <v>0</v>
      </c>
      <c r="AJ346" s="437">
        <v>0</v>
      </c>
    </row>
    <row r="347" spans="1:36">
      <c r="A347" s="36">
        <v>40367</v>
      </c>
      <c r="B347" s="37">
        <v>0.3263888888888889</v>
      </c>
      <c r="C347" s="38">
        <v>40368</v>
      </c>
      <c r="D347" s="37">
        <v>0.33333333333333331</v>
      </c>
      <c r="E347" s="78">
        <v>24.166666666666668</v>
      </c>
      <c r="F347" s="79">
        <v>8.3333333333333329E-2</v>
      </c>
      <c r="G347" s="432">
        <v>39</v>
      </c>
      <c r="H347" s="436">
        <v>0</v>
      </c>
      <c r="I347" s="472">
        <v>29</v>
      </c>
      <c r="J347" s="438">
        <v>10</v>
      </c>
      <c r="K347" s="432">
        <v>0</v>
      </c>
      <c r="L347" s="436">
        <v>0</v>
      </c>
      <c r="M347" s="436">
        <v>0</v>
      </c>
      <c r="N347" s="434">
        <v>0</v>
      </c>
      <c r="O347" s="432">
        <v>0</v>
      </c>
      <c r="P347" s="436">
        <v>0</v>
      </c>
      <c r="Q347" s="436">
        <v>0</v>
      </c>
      <c r="R347" s="436">
        <v>0</v>
      </c>
      <c r="S347" s="436">
        <v>0</v>
      </c>
      <c r="T347" s="479">
        <v>0</v>
      </c>
      <c r="U347" s="434">
        <v>0</v>
      </c>
      <c r="V347" s="435">
        <v>0</v>
      </c>
      <c r="W347" s="435">
        <v>0</v>
      </c>
      <c r="X347" s="432">
        <v>0</v>
      </c>
      <c r="Y347" s="434">
        <v>0</v>
      </c>
      <c r="Z347" s="432">
        <v>0</v>
      </c>
      <c r="AA347" s="436">
        <v>0</v>
      </c>
      <c r="AB347" s="436">
        <v>0</v>
      </c>
      <c r="AC347" s="479">
        <v>0</v>
      </c>
      <c r="AD347" s="434">
        <v>0</v>
      </c>
      <c r="AE347" s="432">
        <v>1</v>
      </c>
      <c r="AF347" s="434">
        <v>0</v>
      </c>
      <c r="AG347" s="432">
        <v>3</v>
      </c>
      <c r="AH347" s="438">
        <v>3</v>
      </c>
      <c r="AI347" s="428">
        <f t="shared" si="5"/>
        <v>0</v>
      </c>
      <c r="AJ347" s="437">
        <v>0</v>
      </c>
    </row>
    <row r="348" spans="1:36">
      <c r="A348" s="36">
        <v>40368</v>
      </c>
      <c r="B348" s="37">
        <v>0.33680555555555558</v>
      </c>
      <c r="C348" s="38">
        <v>40368</v>
      </c>
      <c r="D348" s="37">
        <v>0.80555555555555547</v>
      </c>
      <c r="E348" s="78">
        <v>11.25</v>
      </c>
      <c r="F348" s="79">
        <v>8.3333333333333329E-2</v>
      </c>
      <c r="G348" s="432">
        <v>10</v>
      </c>
      <c r="H348" s="436">
        <v>0</v>
      </c>
      <c r="I348" s="472">
        <v>8</v>
      </c>
      <c r="J348" s="438">
        <v>2</v>
      </c>
      <c r="K348" s="432">
        <v>0</v>
      </c>
      <c r="L348" s="436">
        <v>0</v>
      </c>
      <c r="M348" s="436">
        <v>0</v>
      </c>
      <c r="N348" s="434">
        <v>0</v>
      </c>
      <c r="O348" s="432">
        <v>0</v>
      </c>
      <c r="P348" s="436">
        <v>0</v>
      </c>
      <c r="Q348" s="436">
        <v>0</v>
      </c>
      <c r="R348" s="436">
        <v>0</v>
      </c>
      <c r="S348" s="436">
        <v>0</v>
      </c>
      <c r="T348" s="479">
        <v>0</v>
      </c>
      <c r="U348" s="434">
        <v>0</v>
      </c>
      <c r="V348" s="435">
        <v>0</v>
      </c>
      <c r="W348" s="435">
        <v>0</v>
      </c>
      <c r="X348" s="432">
        <v>0</v>
      </c>
      <c r="Y348" s="434">
        <v>0</v>
      </c>
      <c r="Z348" s="432">
        <v>0</v>
      </c>
      <c r="AA348" s="436">
        <v>0</v>
      </c>
      <c r="AB348" s="436">
        <v>0</v>
      </c>
      <c r="AC348" s="479">
        <v>0</v>
      </c>
      <c r="AD348" s="434">
        <v>0</v>
      </c>
      <c r="AE348" s="432">
        <v>0</v>
      </c>
      <c r="AF348" s="434">
        <v>0</v>
      </c>
      <c r="AG348" s="432">
        <v>2</v>
      </c>
      <c r="AH348" s="434">
        <v>0</v>
      </c>
      <c r="AI348" s="428">
        <f t="shared" si="5"/>
        <v>2</v>
      </c>
      <c r="AJ348" s="437">
        <v>0</v>
      </c>
    </row>
    <row r="349" spans="1:36">
      <c r="A349" s="36">
        <v>40368</v>
      </c>
      <c r="B349" s="37">
        <v>0.80555555555555547</v>
      </c>
      <c r="C349" s="38">
        <v>40369</v>
      </c>
      <c r="D349" s="37">
        <v>0.33333333333333331</v>
      </c>
      <c r="E349" s="78">
        <v>12.666666666666666</v>
      </c>
      <c r="F349" s="79">
        <v>0</v>
      </c>
      <c r="G349" s="432">
        <v>19</v>
      </c>
      <c r="H349" s="436">
        <v>0</v>
      </c>
      <c r="I349" s="472">
        <v>9</v>
      </c>
      <c r="J349" s="438">
        <v>10</v>
      </c>
      <c r="K349" s="432">
        <v>0</v>
      </c>
      <c r="L349" s="436">
        <v>0</v>
      </c>
      <c r="M349" s="436">
        <v>0</v>
      </c>
      <c r="N349" s="434">
        <v>0</v>
      </c>
      <c r="O349" s="432">
        <v>0</v>
      </c>
      <c r="P349" s="436">
        <v>0</v>
      </c>
      <c r="Q349" s="436">
        <v>0</v>
      </c>
      <c r="R349" s="436">
        <v>0</v>
      </c>
      <c r="S349" s="436">
        <v>0</v>
      </c>
      <c r="T349" s="479">
        <v>0</v>
      </c>
      <c r="U349" s="434">
        <v>0</v>
      </c>
      <c r="V349" s="435">
        <v>0</v>
      </c>
      <c r="W349" s="435">
        <v>0</v>
      </c>
      <c r="X349" s="432">
        <v>0</v>
      </c>
      <c r="Y349" s="434">
        <v>0</v>
      </c>
      <c r="Z349" s="432">
        <v>0</v>
      </c>
      <c r="AA349" s="436">
        <v>0</v>
      </c>
      <c r="AB349" s="436">
        <v>0</v>
      </c>
      <c r="AC349" s="479">
        <v>0</v>
      </c>
      <c r="AD349" s="434">
        <v>0</v>
      </c>
      <c r="AE349" s="432">
        <v>1</v>
      </c>
      <c r="AF349" s="434">
        <v>0</v>
      </c>
      <c r="AG349" s="432">
        <v>1</v>
      </c>
      <c r="AH349" s="438">
        <v>1</v>
      </c>
      <c r="AI349" s="428">
        <f t="shared" si="5"/>
        <v>0</v>
      </c>
      <c r="AJ349" s="437">
        <v>0</v>
      </c>
    </row>
    <row r="350" spans="1:36">
      <c r="A350" s="36">
        <v>40369</v>
      </c>
      <c r="B350" s="37">
        <v>0.33333333333333331</v>
      </c>
      <c r="C350" s="38">
        <v>40369</v>
      </c>
      <c r="D350" s="37">
        <v>0.83333333333333337</v>
      </c>
      <c r="E350" s="78">
        <v>12</v>
      </c>
      <c r="F350" s="79">
        <v>0</v>
      </c>
      <c r="G350" s="432">
        <v>3</v>
      </c>
      <c r="H350" s="436">
        <v>0</v>
      </c>
      <c r="I350" s="472">
        <v>2</v>
      </c>
      <c r="J350" s="438">
        <v>1</v>
      </c>
      <c r="K350" s="432">
        <v>0</v>
      </c>
      <c r="L350" s="436">
        <v>0</v>
      </c>
      <c r="M350" s="436">
        <v>0</v>
      </c>
      <c r="N350" s="434">
        <v>0</v>
      </c>
      <c r="O350" s="432">
        <v>0</v>
      </c>
      <c r="P350" s="436">
        <v>0</v>
      </c>
      <c r="Q350" s="436">
        <v>0</v>
      </c>
      <c r="R350" s="436">
        <v>0</v>
      </c>
      <c r="S350" s="436">
        <v>0</v>
      </c>
      <c r="T350" s="479">
        <v>0</v>
      </c>
      <c r="U350" s="434">
        <v>0</v>
      </c>
      <c r="V350" s="435">
        <v>0</v>
      </c>
      <c r="W350" s="435">
        <v>0</v>
      </c>
      <c r="X350" s="432">
        <v>0</v>
      </c>
      <c r="Y350" s="434">
        <v>0</v>
      </c>
      <c r="Z350" s="432">
        <v>0</v>
      </c>
      <c r="AA350" s="436">
        <v>0</v>
      </c>
      <c r="AB350" s="436">
        <v>0</v>
      </c>
      <c r="AC350" s="479">
        <v>0</v>
      </c>
      <c r="AD350" s="434">
        <v>0</v>
      </c>
      <c r="AE350" s="432">
        <v>0</v>
      </c>
      <c r="AF350" s="434">
        <v>0</v>
      </c>
      <c r="AG350" s="432">
        <v>1</v>
      </c>
      <c r="AH350" s="438">
        <v>1</v>
      </c>
      <c r="AI350" s="428">
        <f t="shared" si="5"/>
        <v>0</v>
      </c>
      <c r="AJ350" s="437">
        <v>0</v>
      </c>
    </row>
    <row r="351" spans="1:36">
      <c r="A351" s="36">
        <v>40369</v>
      </c>
      <c r="B351" s="37">
        <v>0.83333333333333337</v>
      </c>
      <c r="C351" s="38">
        <v>40370</v>
      </c>
      <c r="D351" s="37">
        <v>0.33333333333333331</v>
      </c>
      <c r="E351" s="78">
        <v>12</v>
      </c>
      <c r="F351" s="79">
        <v>0</v>
      </c>
      <c r="G351" s="432">
        <v>22</v>
      </c>
      <c r="H351" s="436">
        <v>0</v>
      </c>
      <c r="I351" s="472">
        <v>17</v>
      </c>
      <c r="J351" s="438">
        <v>5</v>
      </c>
      <c r="K351" s="432">
        <v>0</v>
      </c>
      <c r="L351" s="436">
        <v>0</v>
      </c>
      <c r="M351" s="436">
        <v>0</v>
      </c>
      <c r="N351" s="434">
        <v>0</v>
      </c>
      <c r="O351" s="432">
        <v>0</v>
      </c>
      <c r="P351" s="436">
        <v>0</v>
      </c>
      <c r="Q351" s="436">
        <v>0</v>
      </c>
      <c r="R351" s="436">
        <v>0</v>
      </c>
      <c r="S351" s="436">
        <v>0</v>
      </c>
      <c r="T351" s="479">
        <v>0</v>
      </c>
      <c r="U351" s="434">
        <v>0</v>
      </c>
      <c r="V351" s="435">
        <v>0</v>
      </c>
      <c r="W351" s="435">
        <v>0</v>
      </c>
      <c r="X351" s="432">
        <v>0</v>
      </c>
      <c r="Y351" s="434">
        <v>0</v>
      </c>
      <c r="Z351" s="432">
        <v>0</v>
      </c>
      <c r="AA351" s="436">
        <v>0</v>
      </c>
      <c r="AB351" s="436">
        <v>0</v>
      </c>
      <c r="AC351" s="479">
        <v>0</v>
      </c>
      <c r="AD351" s="434">
        <v>0</v>
      </c>
      <c r="AE351" s="432">
        <v>0</v>
      </c>
      <c r="AF351" s="434">
        <v>0</v>
      </c>
      <c r="AG351" s="432">
        <v>0</v>
      </c>
      <c r="AH351" s="434">
        <v>0</v>
      </c>
      <c r="AI351" s="428">
        <f t="shared" si="5"/>
        <v>0</v>
      </c>
      <c r="AJ351" s="437">
        <v>0</v>
      </c>
    </row>
    <row r="352" spans="1:36">
      <c r="A352" s="36">
        <v>40370</v>
      </c>
      <c r="B352" s="37">
        <v>0.33333333333333331</v>
      </c>
      <c r="C352" s="38">
        <v>40370</v>
      </c>
      <c r="D352" s="37">
        <v>0.83333333333333337</v>
      </c>
      <c r="E352" s="78">
        <v>12</v>
      </c>
      <c r="F352" s="79">
        <v>0</v>
      </c>
      <c r="G352" s="432">
        <v>0</v>
      </c>
      <c r="H352" s="436">
        <v>0</v>
      </c>
      <c r="I352" s="473">
        <v>0</v>
      </c>
      <c r="J352" s="434">
        <v>0</v>
      </c>
      <c r="K352" s="432">
        <v>0</v>
      </c>
      <c r="L352" s="436">
        <v>0</v>
      </c>
      <c r="M352" s="436">
        <v>0</v>
      </c>
      <c r="N352" s="434">
        <v>0</v>
      </c>
      <c r="O352" s="432">
        <v>0</v>
      </c>
      <c r="P352" s="436">
        <v>0</v>
      </c>
      <c r="Q352" s="436">
        <v>0</v>
      </c>
      <c r="R352" s="436">
        <v>0</v>
      </c>
      <c r="S352" s="436">
        <v>0</v>
      </c>
      <c r="T352" s="479">
        <v>0</v>
      </c>
      <c r="U352" s="434">
        <v>0</v>
      </c>
      <c r="V352" s="435">
        <v>0</v>
      </c>
      <c r="W352" s="435">
        <v>0</v>
      </c>
      <c r="X352" s="432">
        <v>0</v>
      </c>
      <c r="Y352" s="434">
        <v>0</v>
      </c>
      <c r="Z352" s="432">
        <v>0</v>
      </c>
      <c r="AA352" s="436">
        <v>0</v>
      </c>
      <c r="AB352" s="436">
        <v>0</v>
      </c>
      <c r="AC352" s="479">
        <v>0</v>
      </c>
      <c r="AD352" s="434">
        <v>0</v>
      </c>
      <c r="AE352" s="432">
        <v>0</v>
      </c>
      <c r="AF352" s="434">
        <v>0</v>
      </c>
      <c r="AG352" s="432">
        <v>0</v>
      </c>
      <c r="AH352" s="434">
        <v>0</v>
      </c>
      <c r="AI352" s="428">
        <f t="shared" si="5"/>
        <v>0</v>
      </c>
      <c r="AJ352" s="437">
        <v>0</v>
      </c>
    </row>
    <row r="353" spans="1:46">
      <c r="A353" s="36">
        <v>40370</v>
      </c>
      <c r="B353" s="37">
        <v>0.83333333333333337</v>
      </c>
      <c r="C353" s="38">
        <v>40371</v>
      </c>
      <c r="D353" s="37">
        <v>0.33333333333333331</v>
      </c>
      <c r="E353" s="62"/>
      <c r="F353" s="76">
        <v>12</v>
      </c>
      <c r="G353" s="439">
        <v>14</v>
      </c>
      <c r="H353" s="440">
        <v>0</v>
      </c>
      <c r="I353" s="470">
        <v>10</v>
      </c>
      <c r="J353" s="441">
        <v>4</v>
      </c>
      <c r="K353" s="439">
        <v>0</v>
      </c>
      <c r="L353" s="440">
        <v>0</v>
      </c>
      <c r="M353" s="440">
        <v>0</v>
      </c>
      <c r="N353" s="441">
        <v>0</v>
      </c>
      <c r="O353" s="439">
        <v>0</v>
      </c>
      <c r="P353" s="440">
        <v>0</v>
      </c>
      <c r="Q353" s="440">
        <v>0</v>
      </c>
      <c r="R353" s="440">
        <v>0</v>
      </c>
      <c r="S353" s="440">
        <v>0</v>
      </c>
      <c r="T353" s="480">
        <v>0</v>
      </c>
      <c r="U353" s="441">
        <v>0</v>
      </c>
      <c r="V353" s="442">
        <v>0</v>
      </c>
      <c r="W353" s="442">
        <v>0</v>
      </c>
      <c r="X353" s="439">
        <v>0</v>
      </c>
      <c r="Y353" s="441">
        <v>0</v>
      </c>
      <c r="Z353" s="439">
        <v>0</v>
      </c>
      <c r="AA353" s="440">
        <v>0</v>
      </c>
      <c r="AB353" s="440">
        <v>0</v>
      </c>
      <c r="AC353" s="480">
        <v>0</v>
      </c>
      <c r="AD353" s="441">
        <v>0</v>
      </c>
      <c r="AE353" s="439">
        <v>0</v>
      </c>
      <c r="AF353" s="441">
        <v>0</v>
      </c>
      <c r="AG353" s="439">
        <v>1</v>
      </c>
      <c r="AH353" s="441">
        <v>1</v>
      </c>
      <c r="AI353" s="428">
        <f t="shared" si="5"/>
        <v>0</v>
      </c>
      <c r="AJ353" s="442">
        <v>0</v>
      </c>
    </row>
    <row r="354" spans="1:46">
      <c r="A354" s="36">
        <v>40371</v>
      </c>
      <c r="B354" s="37">
        <v>0.33333333333333331</v>
      </c>
      <c r="C354" s="38">
        <v>40371</v>
      </c>
      <c r="D354" s="37">
        <v>0.83333333333333337</v>
      </c>
      <c r="E354" s="78"/>
      <c r="F354" s="79">
        <v>12</v>
      </c>
      <c r="G354" s="439">
        <v>5</v>
      </c>
      <c r="H354" s="440">
        <v>0</v>
      </c>
      <c r="I354" s="470">
        <v>4</v>
      </c>
      <c r="J354" s="441">
        <v>1</v>
      </c>
      <c r="K354" s="439">
        <v>0</v>
      </c>
      <c r="L354" s="440">
        <v>0</v>
      </c>
      <c r="M354" s="440">
        <v>0</v>
      </c>
      <c r="N354" s="441">
        <v>0</v>
      </c>
      <c r="O354" s="439">
        <v>0</v>
      </c>
      <c r="P354" s="440">
        <v>0</v>
      </c>
      <c r="Q354" s="440">
        <v>0</v>
      </c>
      <c r="R354" s="440">
        <v>0</v>
      </c>
      <c r="S354" s="440">
        <v>0</v>
      </c>
      <c r="T354" s="480">
        <v>0</v>
      </c>
      <c r="U354" s="441">
        <v>0</v>
      </c>
      <c r="V354" s="442">
        <v>0</v>
      </c>
      <c r="W354" s="442">
        <v>0</v>
      </c>
      <c r="X354" s="439">
        <v>0</v>
      </c>
      <c r="Y354" s="441">
        <v>0</v>
      </c>
      <c r="Z354" s="439">
        <v>0</v>
      </c>
      <c r="AA354" s="440">
        <v>0</v>
      </c>
      <c r="AB354" s="440">
        <v>0</v>
      </c>
      <c r="AC354" s="480">
        <v>0</v>
      </c>
      <c r="AD354" s="441">
        <v>0</v>
      </c>
      <c r="AE354" s="439">
        <v>0</v>
      </c>
      <c r="AF354" s="441">
        <v>0</v>
      </c>
      <c r="AG354" s="439">
        <v>0</v>
      </c>
      <c r="AH354" s="441">
        <v>0</v>
      </c>
      <c r="AI354" s="428">
        <f t="shared" si="5"/>
        <v>0</v>
      </c>
      <c r="AJ354" s="442">
        <v>0</v>
      </c>
    </row>
    <row r="355" spans="1:46">
      <c r="A355" s="36">
        <v>40371</v>
      </c>
      <c r="B355" s="37">
        <v>0.83333333333333337</v>
      </c>
      <c r="C355" s="38">
        <v>40372</v>
      </c>
      <c r="D355" s="37">
        <v>0.32291666666666669</v>
      </c>
      <c r="E355" s="78"/>
      <c r="F355" s="79">
        <v>11.75</v>
      </c>
      <c r="G355" s="439">
        <v>13</v>
      </c>
      <c r="H355" s="440">
        <v>0</v>
      </c>
      <c r="I355" s="470">
        <v>9</v>
      </c>
      <c r="J355" s="441">
        <v>4</v>
      </c>
      <c r="K355" s="439">
        <v>0</v>
      </c>
      <c r="L355" s="440">
        <v>0</v>
      </c>
      <c r="M355" s="440">
        <v>0</v>
      </c>
      <c r="N355" s="441">
        <v>0</v>
      </c>
      <c r="O355" s="439">
        <v>0</v>
      </c>
      <c r="P355" s="440">
        <v>0</v>
      </c>
      <c r="Q355" s="440">
        <v>0</v>
      </c>
      <c r="R355" s="440">
        <v>0</v>
      </c>
      <c r="S355" s="440">
        <v>0</v>
      </c>
      <c r="T355" s="480">
        <v>0</v>
      </c>
      <c r="U355" s="441">
        <v>0</v>
      </c>
      <c r="V355" s="442">
        <v>0</v>
      </c>
      <c r="W355" s="442">
        <v>0</v>
      </c>
      <c r="X355" s="439">
        <v>0</v>
      </c>
      <c r="Y355" s="441">
        <v>0</v>
      </c>
      <c r="Z355" s="439">
        <v>0</v>
      </c>
      <c r="AA355" s="440">
        <v>0</v>
      </c>
      <c r="AB355" s="440">
        <v>0</v>
      </c>
      <c r="AC355" s="480">
        <v>0</v>
      </c>
      <c r="AD355" s="441">
        <v>0</v>
      </c>
      <c r="AE355" s="439">
        <v>0</v>
      </c>
      <c r="AF355" s="441">
        <v>0</v>
      </c>
      <c r="AG355" s="439">
        <v>1</v>
      </c>
      <c r="AH355" s="441">
        <v>1</v>
      </c>
      <c r="AI355" s="428">
        <f t="shared" si="5"/>
        <v>0</v>
      </c>
      <c r="AJ355" s="442">
        <v>0</v>
      </c>
    </row>
    <row r="356" spans="1:46">
      <c r="A356" s="36">
        <v>40372</v>
      </c>
      <c r="B356" s="37">
        <v>0.32291666666666669</v>
      </c>
      <c r="C356" s="38">
        <v>40372</v>
      </c>
      <c r="D356" s="37">
        <v>0.85416666666666663</v>
      </c>
      <c r="E356" s="78">
        <v>12.75</v>
      </c>
      <c r="F356" s="79"/>
      <c r="G356" s="432">
        <v>10</v>
      </c>
      <c r="H356" s="433">
        <v>0</v>
      </c>
      <c r="I356" s="472">
        <v>8</v>
      </c>
      <c r="J356" s="438">
        <v>2</v>
      </c>
      <c r="K356" s="432">
        <v>0</v>
      </c>
      <c r="L356" s="436">
        <v>0</v>
      </c>
      <c r="M356" s="436">
        <v>0</v>
      </c>
      <c r="N356" s="434">
        <v>0</v>
      </c>
      <c r="O356" s="432">
        <v>0</v>
      </c>
      <c r="P356" s="433">
        <v>0</v>
      </c>
      <c r="Q356" s="433">
        <v>0</v>
      </c>
      <c r="R356" s="433">
        <v>0</v>
      </c>
      <c r="S356" s="433">
        <v>0</v>
      </c>
      <c r="T356" s="478">
        <v>0</v>
      </c>
      <c r="U356" s="434">
        <v>0</v>
      </c>
      <c r="V356" s="435">
        <v>0</v>
      </c>
      <c r="W356" s="435">
        <v>0</v>
      </c>
      <c r="X356" s="432">
        <v>0</v>
      </c>
      <c r="Y356" s="434">
        <v>0</v>
      </c>
      <c r="Z356" s="432">
        <v>0</v>
      </c>
      <c r="AA356" s="436">
        <v>0</v>
      </c>
      <c r="AB356" s="436">
        <v>0</v>
      </c>
      <c r="AC356" s="479">
        <v>0</v>
      </c>
      <c r="AD356" s="434">
        <v>0</v>
      </c>
      <c r="AE356" s="432">
        <v>0</v>
      </c>
      <c r="AF356" s="434">
        <v>0</v>
      </c>
      <c r="AG356" s="432">
        <v>0</v>
      </c>
      <c r="AH356" s="434">
        <v>0</v>
      </c>
      <c r="AI356" s="428">
        <f t="shared" si="5"/>
        <v>0</v>
      </c>
      <c r="AJ356" s="437">
        <v>0</v>
      </c>
    </row>
    <row r="357" spans="1:46">
      <c r="A357" s="36">
        <v>40372</v>
      </c>
      <c r="B357" s="37">
        <v>0.85416666666666663</v>
      </c>
      <c r="C357" s="38">
        <v>40373</v>
      </c>
      <c r="D357" s="37">
        <v>0.33333333333333331</v>
      </c>
      <c r="E357" s="78">
        <v>11.5</v>
      </c>
      <c r="F357" s="79">
        <v>0</v>
      </c>
      <c r="G357" s="432">
        <v>5</v>
      </c>
      <c r="H357" s="433">
        <v>0</v>
      </c>
      <c r="I357" s="472">
        <v>2</v>
      </c>
      <c r="J357" s="438">
        <v>3</v>
      </c>
      <c r="K357" s="432">
        <v>0</v>
      </c>
      <c r="L357" s="436">
        <v>0</v>
      </c>
      <c r="M357" s="436">
        <v>0</v>
      </c>
      <c r="N357" s="434">
        <v>0</v>
      </c>
      <c r="O357" s="432">
        <v>0</v>
      </c>
      <c r="P357" s="433">
        <v>0</v>
      </c>
      <c r="Q357" s="433">
        <v>0</v>
      </c>
      <c r="R357" s="433">
        <v>0</v>
      </c>
      <c r="S357" s="433">
        <v>0</v>
      </c>
      <c r="T357" s="478">
        <v>0</v>
      </c>
      <c r="U357" s="434">
        <v>0</v>
      </c>
      <c r="V357" s="435">
        <v>0</v>
      </c>
      <c r="W357" s="435">
        <v>0</v>
      </c>
      <c r="X357" s="432">
        <v>0</v>
      </c>
      <c r="Y357" s="434">
        <v>0</v>
      </c>
      <c r="Z357" s="432">
        <v>0</v>
      </c>
      <c r="AA357" s="436">
        <v>0</v>
      </c>
      <c r="AB357" s="436">
        <v>0</v>
      </c>
      <c r="AC357" s="479">
        <v>0</v>
      </c>
      <c r="AD357" s="434">
        <v>0</v>
      </c>
      <c r="AE357" s="432">
        <v>0</v>
      </c>
      <c r="AF357" s="434">
        <v>0</v>
      </c>
      <c r="AG357" s="432">
        <v>2</v>
      </c>
      <c r="AH357" s="438">
        <v>2</v>
      </c>
      <c r="AI357" s="428">
        <f t="shared" si="5"/>
        <v>0</v>
      </c>
      <c r="AJ357" s="437">
        <v>0</v>
      </c>
    </row>
    <row r="358" spans="1:46">
      <c r="A358" s="36">
        <v>40373</v>
      </c>
      <c r="B358" s="37">
        <v>0.33333333333333331</v>
      </c>
      <c r="C358" s="38">
        <v>40373</v>
      </c>
      <c r="D358" s="37">
        <v>0.875</v>
      </c>
      <c r="E358" s="78">
        <v>13</v>
      </c>
      <c r="F358" s="79">
        <v>0</v>
      </c>
      <c r="G358" s="432">
        <v>2</v>
      </c>
      <c r="H358" s="433">
        <v>0</v>
      </c>
      <c r="I358" s="472">
        <v>2</v>
      </c>
      <c r="J358" s="434">
        <v>0</v>
      </c>
      <c r="K358" s="432">
        <v>0</v>
      </c>
      <c r="L358" s="433">
        <v>0</v>
      </c>
      <c r="M358" s="436">
        <v>0</v>
      </c>
      <c r="N358" s="434">
        <v>0</v>
      </c>
      <c r="O358" s="432">
        <v>0</v>
      </c>
      <c r="P358" s="433">
        <v>0</v>
      </c>
      <c r="Q358" s="433">
        <v>0</v>
      </c>
      <c r="R358" s="433">
        <v>0</v>
      </c>
      <c r="S358" s="433">
        <v>0</v>
      </c>
      <c r="T358" s="478">
        <v>0</v>
      </c>
      <c r="U358" s="434">
        <v>0</v>
      </c>
      <c r="V358" s="435">
        <v>0</v>
      </c>
      <c r="W358" s="435">
        <v>0</v>
      </c>
      <c r="X358" s="432">
        <v>0</v>
      </c>
      <c r="Y358" s="434">
        <v>0</v>
      </c>
      <c r="Z358" s="432">
        <v>0</v>
      </c>
      <c r="AA358" s="436">
        <v>0</v>
      </c>
      <c r="AB358" s="436">
        <v>0</v>
      </c>
      <c r="AC358" s="479">
        <v>0</v>
      </c>
      <c r="AD358" s="434">
        <v>0</v>
      </c>
      <c r="AE358" s="432">
        <v>0</v>
      </c>
      <c r="AF358" s="434">
        <v>0</v>
      </c>
      <c r="AG358" s="432">
        <v>0</v>
      </c>
      <c r="AH358" s="434">
        <v>0</v>
      </c>
      <c r="AI358" s="428">
        <f t="shared" si="5"/>
        <v>0</v>
      </c>
      <c r="AJ358" s="437">
        <v>0</v>
      </c>
    </row>
    <row r="359" spans="1:46">
      <c r="A359" s="36">
        <v>40373</v>
      </c>
      <c r="B359" s="37">
        <v>0.875</v>
      </c>
      <c r="C359" s="38">
        <v>40374</v>
      </c>
      <c r="D359" s="37">
        <v>0.33333333333333331</v>
      </c>
      <c r="E359" s="78">
        <v>11</v>
      </c>
      <c r="F359" s="79">
        <v>0</v>
      </c>
      <c r="G359" s="432">
        <v>3</v>
      </c>
      <c r="H359" s="433">
        <v>0</v>
      </c>
      <c r="I359" s="472">
        <v>2</v>
      </c>
      <c r="J359" s="438">
        <v>1</v>
      </c>
      <c r="K359" s="432">
        <v>0</v>
      </c>
      <c r="L359" s="436">
        <v>0</v>
      </c>
      <c r="M359" s="436">
        <v>0</v>
      </c>
      <c r="N359" s="434">
        <v>0</v>
      </c>
      <c r="O359" s="432">
        <v>0</v>
      </c>
      <c r="P359" s="433">
        <v>0</v>
      </c>
      <c r="Q359" s="433">
        <v>0</v>
      </c>
      <c r="R359" s="433">
        <v>0</v>
      </c>
      <c r="S359" s="433">
        <v>0</v>
      </c>
      <c r="T359" s="478">
        <v>0</v>
      </c>
      <c r="U359" s="434">
        <v>0</v>
      </c>
      <c r="V359" s="435">
        <v>0</v>
      </c>
      <c r="W359" s="435">
        <v>0</v>
      </c>
      <c r="X359" s="432">
        <v>0</v>
      </c>
      <c r="Y359" s="434">
        <v>0</v>
      </c>
      <c r="Z359" s="432">
        <v>0</v>
      </c>
      <c r="AA359" s="436">
        <v>0</v>
      </c>
      <c r="AB359" s="436">
        <v>0</v>
      </c>
      <c r="AC359" s="479">
        <v>0</v>
      </c>
      <c r="AD359" s="434">
        <v>0</v>
      </c>
      <c r="AE359" s="432">
        <v>0</v>
      </c>
      <c r="AF359" s="434">
        <v>0</v>
      </c>
      <c r="AG359" s="432">
        <v>1</v>
      </c>
      <c r="AH359" s="438">
        <v>1</v>
      </c>
      <c r="AI359" s="428">
        <f t="shared" si="5"/>
        <v>0</v>
      </c>
      <c r="AJ359" s="437">
        <v>0</v>
      </c>
    </row>
    <row r="360" spans="1:46">
      <c r="A360" s="36">
        <v>40374</v>
      </c>
      <c r="B360" s="37">
        <v>0.33333333333333331</v>
      </c>
      <c r="C360" s="38">
        <v>40374</v>
      </c>
      <c r="D360" s="37">
        <v>0.85416666666666663</v>
      </c>
      <c r="E360" s="78">
        <v>12.5</v>
      </c>
      <c r="F360" s="79">
        <v>0</v>
      </c>
      <c r="G360" s="432">
        <v>3</v>
      </c>
      <c r="H360" s="433">
        <v>0</v>
      </c>
      <c r="I360" s="472">
        <v>2</v>
      </c>
      <c r="J360" s="438">
        <v>1</v>
      </c>
      <c r="K360" s="432">
        <v>0</v>
      </c>
      <c r="L360" s="436">
        <v>0</v>
      </c>
      <c r="M360" s="436">
        <v>0</v>
      </c>
      <c r="N360" s="434">
        <v>0</v>
      </c>
      <c r="O360" s="432">
        <v>0</v>
      </c>
      <c r="P360" s="433">
        <v>0</v>
      </c>
      <c r="Q360" s="433">
        <v>0</v>
      </c>
      <c r="R360" s="433">
        <v>0</v>
      </c>
      <c r="S360" s="433">
        <v>0</v>
      </c>
      <c r="T360" s="478">
        <v>0</v>
      </c>
      <c r="U360" s="434">
        <v>0</v>
      </c>
      <c r="V360" s="435">
        <v>0</v>
      </c>
      <c r="W360" s="435">
        <v>0</v>
      </c>
      <c r="X360" s="432">
        <v>0</v>
      </c>
      <c r="Y360" s="434">
        <v>0</v>
      </c>
      <c r="Z360" s="432">
        <v>0</v>
      </c>
      <c r="AA360" s="436">
        <v>0</v>
      </c>
      <c r="AB360" s="436">
        <v>0</v>
      </c>
      <c r="AC360" s="479">
        <v>0</v>
      </c>
      <c r="AD360" s="434">
        <v>0</v>
      </c>
      <c r="AE360" s="432">
        <v>0</v>
      </c>
      <c r="AF360" s="434">
        <v>0</v>
      </c>
      <c r="AG360" s="432">
        <v>0</v>
      </c>
      <c r="AH360" s="434">
        <v>0</v>
      </c>
      <c r="AI360" s="428">
        <f t="shared" si="5"/>
        <v>0</v>
      </c>
      <c r="AJ360" s="437">
        <v>0</v>
      </c>
    </row>
    <row r="361" spans="1:46">
      <c r="A361" s="36">
        <v>40374</v>
      </c>
      <c r="B361" s="37">
        <v>0.85416666666666663</v>
      </c>
      <c r="C361" s="38">
        <v>40375</v>
      </c>
      <c r="D361" s="37">
        <v>0.33333333333333331</v>
      </c>
      <c r="E361" s="78">
        <v>11.5</v>
      </c>
      <c r="F361" s="79">
        <v>0</v>
      </c>
      <c r="G361" s="432">
        <v>7</v>
      </c>
      <c r="H361" s="433">
        <v>0</v>
      </c>
      <c r="I361" s="472">
        <v>2</v>
      </c>
      <c r="J361" s="438">
        <v>5</v>
      </c>
      <c r="K361" s="432">
        <v>0</v>
      </c>
      <c r="L361" s="436">
        <v>0</v>
      </c>
      <c r="M361" s="436">
        <v>0</v>
      </c>
      <c r="N361" s="434">
        <v>0</v>
      </c>
      <c r="O361" s="432">
        <v>0</v>
      </c>
      <c r="P361" s="433">
        <v>0</v>
      </c>
      <c r="Q361" s="433">
        <v>0</v>
      </c>
      <c r="R361" s="433">
        <v>0</v>
      </c>
      <c r="S361" s="433">
        <v>0</v>
      </c>
      <c r="T361" s="478">
        <v>0</v>
      </c>
      <c r="U361" s="434">
        <v>0</v>
      </c>
      <c r="V361" s="435">
        <v>0</v>
      </c>
      <c r="W361" s="435">
        <v>0</v>
      </c>
      <c r="X361" s="432">
        <v>0</v>
      </c>
      <c r="Y361" s="434">
        <v>0</v>
      </c>
      <c r="Z361" s="432">
        <v>0</v>
      </c>
      <c r="AA361" s="436">
        <v>0</v>
      </c>
      <c r="AB361" s="436">
        <v>0</v>
      </c>
      <c r="AC361" s="479">
        <v>0</v>
      </c>
      <c r="AD361" s="434">
        <v>0</v>
      </c>
      <c r="AE361" s="432">
        <v>0</v>
      </c>
      <c r="AF361" s="434">
        <v>0</v>
      </c>
      <c r="AG361" s="432">
        <v>0</v>
      </c>
      <c r="AH361" s="434">
        <v>0</v>
      </c>
      <c r="AI361" s="428">
        <f t="shared" si="5"/>
        <v>0</v>
      </c>
      <c r="AJ361" s="437">
        <v>0</v>
      </c>
      <c r="AT361" s="1">
        <v>1</v>
      </c>
    </row>
    <row r="362" spans="1:46">
      <c r="A362" s="36">
        <v>40375</v>
      </c>
      <c r="B362" s="37">
        <v>0.33333333333333331</v>
      </c>
      <c r="C362" s="38">
        <v>40375</v>
      </c>
      <c r="D362" s="37">
        <v>0.875</v>
      </c>
      <c r="E362" s="78">
        <v>13</v>
      </c>
      <c r="F362" s="79">
        <v>0</v>
      </c>
      <c r="G362" s="432">
        <v>7</v>
      </c>
      <c r="H362" s="433">
        <v>0</v>
      </c>
      <c r="I362" s="472">
        <v>3</v>
      </c>
      <c r="J362" s="438">
        <v>4</v>
      </c>
      <c r="K362" s="432">
        <v>0</v>
      </c>
      <c r="L362" s="436">
        <v>0</v>
      </c>
      <c r="M362" s="436">
        <v>0</v>
      </c>
      <c r="N362" s="434">
        <v>0</v>
      </c>
      <c r="O362" s="432">
        <v>0</v>
      </c>
      <c r="P362" s="433">
        <v>0</v>
      </c>
      <c r="Q362" s="433">
        <v>0</v>
      </c>
      <c r="R362" s="433">
        <v>0</v>
      </c>
      <c r="S362" s="433">
        <v>0</v>
      </c>
      <c r="T362" s="478">
        <v>0</v>
      </c>
      <c r="U362" s="434">
        <v>0</v>
      </c>
      <c r="V362" s="435">
        <v>0</v>
      </c>
      <c r="W362" s="435">
        <v>0</v>
      </c>
      <c r="X362" s="432">
        <v>0</v>
      </c>
      <c r="Y362" s="434">
        <v>0</v>
      </c>
      <c r="Z362" s="432">
        <v>0</v>
      </c>
      <c r="AA362" s="436">
        <v>0</v>
      </c>
      <c r="AB362" s="436">
        <v>0</v>
      </c>
      <c r="AC362" s="479">
        <v>0</v>
      </c>
      <c r="AD362" s="434">
        <v>0</v>
      </c>
      <c r="AE362" s="432">
        <v>0</v>
      </c>
      <c r="AF362" s="434">
        <v>0</v>
      </c>
      <c r="AG362" s="432">
        <v>0</v>
      </c>
      <c r="AH362" s="434">
        <v>0</v>
      </c>
      <c r="AI362" s="428">
        <f t="shared" si="5"/>
        <v>0</v>
      </c>
      <c r="AJ362" s="437">
        <v>0</v>
      </c>
    </row>
    <row r="363" spans="1:46">
      <c r="A363" s="36">
        <v>40375</v>
      </c>
      <c r="B363" s="37">
        <v>0.875</v>
      </c>
      <c r="C363" s="38">
        <v>40376</v>
      </c>
      <c r="D363" s="37">
        <v>0.33333333333333331</v>
      </c>
      <c r="E363" s="78">
        <v>11</v>
      </c>
      <c r="F363" s="79">
        <v>0</v>
      </c>
      <c r="G363" s="432">
        <v>6</v>
      </c>
      <c r="H363" s="433">
        <v>0</v>
      </c>
      <c r="I363" s="472">
        <v>5</v>
      </c>
      <c r="J363" s="438">
        <v>1</v>
      </c>
      <c r="K363" s="432">
        <v>0</v>
      </c>
      <c r="L363" s="436">
        <v>0</v>
      </c>
      <c r="M363" s="436">
        <v>0</v>
      </c>
      <c r="N363" s="434">
        <v>0</v>
      </c>
      <c r="O363" s="432">
        <v>1</v>
      </c>
      <c r="P363" s="433">
        <v>0</v>
      </c>
      <c r="Q363" s="433">
        <v>0</v>
      </c>
      <c r="R363" s="433">
        <v>0</v>
      </c>
      <c r="S363" s="433">
        <v>0</v>
      </c>
      <c r="T363" s="478">
        <v>0</v>
      </c>
      <c r="U363" s="438">
        <v>1</v>
      </c>
      <c r="V363" s="435">
        <v>0</v>
      </c>
      <c r="W363" s="435">
        <v>0</v>
      </c>
      <c r="X363" s="432">
        <v>0</v>
      </c>
      <c r="Y363" s="434">
        <v>0</v>
      </c>
      <c r="Z363" s="432">
        <v>0</v>
      </c>
      <c r="AA363" s="436">
        <v>0</v>
      </c>
      <c r="AB363" s="436">
        <v>0</v>
      </c>
      <c r="AC363" s="479">
        <v>0</v>
      </c>
      <c r="AD363" s="434">
        <v>0</v>
      </c>
      <c r="AE363" s="432">
        <v>0</v>
      </c>
      <c r="AF363" s="434">
        <v>0</v>
      </c>
      <c r="AG363" s="432">
        <v>1</v>
      </c>
      <c r="AH363" s="438">
        <v>1</v>
      </c>
      <c r="AI363" s="428">
        <f t="shared" si="5"/>
        <v>0</v>
      </c>
      <c r="AJ363" s="437">
        <v>0</v>
      </c>
    </row>
    <row r="364" spans="1:46">
      <c r="A364" s="36">
        <v>40376</v>
      </c>
      <c r="B364" s="37">
        <v>0.33680555555555558</v>
      </c>
      <c r="C364" s="38">
        <v>40376</v>
      </c>
      <c r="D364" s="37">
        <v>0.625</v>
      </c>
      <c r="E364" s="78">
        <v>6.916666666666667</v>
      </c>
      <c r="F364" s="79">
        <v>8.3333333333333329E-2</v>
      </c>
      <c r="G364" s="432">
        <v>2</v>
      </c>
      <c r="H364" s="433">
        <v>0</v>
      </c>
      <c r="I364" s="472">
        <v>2</v>
      </c>
      <c r="J364" s="434">
        <v>0</v>
      </c>
      <c r="K364" s="432">
        <v>0</v>
      </c>
      <c r="L364" s="436">
        <v>0</v>
      </c>
      <c r="M364" s="436">
        <v>0</v>
      </c>
      <c r="N364" s="434">
        <v>0</v>
      </c>
      <c r="O364" s="432">
        <v>0</v>
      </c>
      <c r="P364" s="433">
        <v>0</v>
      </c>
      <c r="Q364" s="433">
        <v>0</v>
      </c>
      <c r="R364" s="433">
        <v>0</v>
      </c>
      <c r="S364" s="433">
        <v>0</v>
      </c>
      <c r="T364" s="478">
        <v>0</v>
      </c>
      <c r="U364" s="434">
        <v>0</v>
      </c>
      <c r="V364" s="435">
        <v>0</v>
      </c>
      <c r="W364" s="435">
        <v>0</v>
      </c>
      <c r="X364" s="432">
        <v>0</v>
      </c>
      <c r="Y364" s="434">
        <v>0</v>
      </c>
      <c r="Z364" s="432">
        <v>0</v>
      </c>
      <c r="AA364" s="436">
        <v>0</v>
      </c>
      <c r="AB364" s="436">
        <v>0</v>
      </c>
      <c r="AC364" s="479">
        <v>0</v>
      </c>
      <c r="AD364" s="434">
        <v>0</v>
      </c>
      <c r="AE364" s="432">
        <v>0</v>
      </c>
      <c r="AF364" s="434">
        <v>0</v>
      </c>
      <c r="AG364" s="432">
        <v>0</v>
      </c>
      <c r="AH364" s="434">
        <v>0</v>
      </c>
      <c r="AI364" s="428">
        <f t="shared" si="5"/>
        <v>0</v>
      </c>
      <c r="AJ364" s="437">
        <v>0</v>
      </c>
    </row>
    <row r="365" spans="1:46">
      <c r="A365" s="36">
        <v>40376</v>
      </c>
      <c r="B365" s="37">
        <v>0.625</v>
      </c>
      <c r="C365" s="38">
        <v>40376</v>
      </c>
      <c r="D365" s="37">
        <v>0.90625</v>
      </c>
      <c r="E365" s="62"/>
      <c r="F365" s="79">
        <v>6.75</v>
      </c>
      <c r="G365" s="439">
        <v>1</v>
      </c>
      <c r="H365" s="440">
        <v>0</v>
      </c>
      <c r="I365" s="470">
        <v>1</v>
      </c>
      <c r="J365" s="441">
        <v>0</v>
      </c>
      <c r="K365" s="439">
        <v>0</v>
      </c>
      <c r="L365" s="440">
        <v>0</v>
      </c>
      <c r="M365" s="440">
        <v>0</v>
      </c>
      <c r="N365" s="441">
        <v>0</v>
      </c>
      <c r="O365" s="439">
        <v>0</v>
      </c>
      <c r="P365" s="440">
        <v>0</v>
      </c>
      <c r="Q365" s="440">
        <v>0</v>
      </c>
      <c r="R365" s="440">
        <v>0</v>
      </c>
      <c r="S365" s="440">
        <v>0</v>
      </c>
      <c r="T365" s="480">
        <v>0</v>
      </c>
      <c r="U365" s="441">
        <v>0</v>
      </c>
      <c r="V365" s="442">
        <v>0</v>
      </c>
      <c r="W365" s="442">
        <v>0</v>
      </c>
      <c r="X365" s="439">
        <v>0</v>
      </c>
      <c r="Y365" s="441">
        <v>0</v>
      </c>
      <c r="Z365" s="439">
        <v>0</v>
      </c>
      <c r="AA365" s="440">
        <v>0</v>
      </c>
      <c r="AB365" s="440">
        <v>0</v>
      </c>
      <c r="AC365" s="480">
        <v>0</v>
      </c>
      <c r="AD365" s="441">
        <v>0</v>
      </c>
      <c r="AE365" s="439">
        <v>0</v>
      </c>
      <c r="AF365" s="441">
        <v>0</v>
      </c>
      <c r="AG365" s="439">
        <v>0</v>
      </c>
      <c r="AH365" s="441">
        <v>0</v>
      </c>
      <c r="AI365" s="428">
        <f t="shared" si="5"/>
        <v>0</v>
      </c>
      <c r="AJ365" s="442">
        <v>0</v>
      </c>
    </row>
    <row r="366" spans="1:46">
      <c r="A366" s="36">
        <v>40376</v>
      </c>
      <c r="B366" s="37">
        <v>0.90625</v>
      </c>
      <c r="C366" s="38">
        <v>40377</v>
      </c>
      <c r="D366" s="37">
        <v>0.33333333333333331</v>
      </c>
      <c r="E366" s="78">
        <v>10.25</v>
      </c>
      <c r="F366" s="76"/>
      <c r="G366" s="432">
        <v>8</v>
      </c>
      <c r="H366" s="433">
        <v>0</v>
      </c>
      <c r="I366" s="472">
        <v>4</v>
      </c>
      <c r="J366" s="438">
        <v>4</v>
      </c>
      <c r="K366" s="432">
        <v>0</v>
      </c>
      <c r="L366" s="436">
        <v>0</v>
      </c>
      <c r="M366" s="436">
        <v>0</v>
      </c>
      <c r="N366" s="434">
        <v>0</v>
      </c>
      <c r="O366" s="432">
        <v>0</v>
      </c>
      <c r="P366" s="433">
        <v>0</v>
      </c>
      <c r="Q366" s="433">
        <v>0</v>
      </c>
      <c r="R366" s="433">
        <v>0</v>
      </c>
      <c r="S366" s="433">
        <v>0</v>
      </c>
      <c r="T366" s="478">
        <v>0</v>
      </c>
      <c r="U366" s="434">
        <v>0</v>
      </c>
      <c r="V366" s="435">
        <v>0</v>
      </c>
      <c r="W366" s="435">
        <v>0</v>
      </c>
      <c r="X366" s="432">
        <v>0</v>
      </c>
      <c r="Y366" s="434">
        <v>0</v>
      </c>
      <c r="Z366" s="432">
        <v>0</v>
      </c>
      <c r="AA366" s="436">
        <v>0</v>
      </c>
      <c r="AB366" s="436">
        <v>0</v>
      </c>
      <c r="AC366" s="479">
        <v>0</v>
      </c>
      <c r="AD366" s="434">
        <v>0</v>
      </c>
      <c r="AE366" s="432">
        <v>1</v>
      </c>
      <c r="AF366" s="434">
        <v>0</v>
      </c>
      <c r="AG366" s="432">
        <v>1</v>
      </c>
      <c r="AH366" s="438">
        <v>1</v>
      </c>
      <c r="AI366" s="428">
        <f t="shared" si="5"/>
        <v>0</v>
      </c>
      <c r="AJ366" s="435">
        <v>1</v>
      </c>
    </row>
    <row r="367" spans="1:46">
      <c r="A367" s="36">
        <v>40377</v>
      </c>
      <c r="B367" s="37">
        <v>0.33680555555555558</v>
      </c>
      <c r="C367" s="38">
        <v>40377</v>
      </c>
      <c r="D367" s="37">
        <v>0.70833333333333337</v>
      </c>
      <c r="E367" s="78">
        <v>8.9166666666666661</v>
      </c>
      <c r="F367" s="79">
        <v>8.3333333333333329E-2</v>
      </c>
      <c r="G367" s="432">
        <v>1</v>
      </c>
      <c r="H367" s="433">
        <v>0</v>
      </c>
      <c r="I367" s="472">
        <v>1</v>
      </c>
      <c r="J367" s="434">
        <v>0</v>
      </c>
      <c r="K367" s="432">
        <v>0</v>
      </c>
      <c r="L367" s="436">
        <v>0</v>
      </c>
      <c r="M367" s="436">
        <v>0</v>
      </c>
      <c r="N367" s="434">
        <v>0</v>
      </c>
      <c r="O367" s="432">
        <v>0</v>
      </c>
      <c r="P367" s="433">
        <v>0</v>
      </c>
      <c r="Q367" s="433">
        <v>0</v>
      </c>
      <c r="R367" s="433">
        <v>0</v>
      </c>
      <c r="S367" s="433">
        <v>0</v>
      </c>
      <c r="T367" s="478">
        <v>0</v>
      </c>
      <c r="U367" s="434">
        <v>0</v>
      </c>
      <c r="V367" s="435">
        <v>0</v>
      </c>
      <c r="W367" s="435">
        <v>0</v>
      </c>
      <c r="X367" s="432">
        <v>0</v>
      </c>
      <c r="Y367" s="434">
        <v>0</v>
      </c>
      <c r="Z367" s="432">
        <v>0</v>
      </c>
      <c r="AA367" s="436">
        <v>0</v>
      </c>
      <c r="AB367" s="436">
        <v>0</v>
      </c>
      <c r="AC367" s="479">
        <v>0</v>
      </c>
      <c r="AD367" s="434">
        <v>0</v>
      </c>
      <c r="AE367" s="432">
        <v>0</v>
      </c>
      <c r="AF367" s="434">
        <v>0</v>
      </c>
      <c r="AG367" s="432">
        <v>0</v>
      </c>
      <c r="AH367" s="434">
        <v>0</v>
      </c>
      <c r="AI367" s="428">
        <f t="shared" si="5"/>
        <v>0</v>
      </c>
      <c r="AJ367" s="437">
        <v>0</v>
      </c>
      <c r="AT367" s="1">
        <v>1</v>
      </c>
    </row>
    <row r="368" spans="1:46">
      <c r="A368" s="36">
        <v>40377</v>
      </c>
      <c r="B368" s="37">
        <v>0.70833333333333337</v>
      </c>
      <c r="C368" s="38">
        <v>40378</v>
      </c>
      <c r="D368" s="37">
        <v>0.47916666666666669</v>
      </c>
      <c r="E368" s="78">
        <v>18.5</v>
      </c>
      <c r="F368" s="79">
        <v>0</v>
      </c>
      <c r="G368" s="432">
        <v>4</v>
      </c>
      <c r="H368" s="433">
        <v>0</v>
      </c>
      <c r="I368" s="472">
        <v>1</v>
      </c>
      <c r="J368" s="438">
        <v>3</v>
      </c>
      <c r="K368" s="432">
        <v>0</v>
      </c>
      <c r="L368" s="436">
        <v>0</v>
      </c>
      <c r="M368" s="436">
        <v>0</v>
      </c>
      <c r="N368" s="434">
        <v>0</v>
      </c>
      <c r="O368" s="432">
        <v>0</v>
      </c>
      <c r="P368" s="433">
        <v>0</v>
      </c>
      <c r="Q368" s="433">
        <v>0</v>
      </c>
      <c r="R368" s="433">
        <v>0</v>
      </c>
      <c r="S368" s="433">
        <v>0</v>
      </c>
      <c r="T368" s="478">
        <v>0</v>
      </c>
      <c r="U368" s="434">
        <v>0</v>
      </c>
      <c r="V368" s="435">
        <v>0</v>
      </c>
      <c r="W368" s="435">
        <v>0</v>
      </c>
      <c r="X368" s="432">
        <v>0</v>
      </c>
      <c r="Y368" s="434">
        <v>0</v>
      </c>
      <c r="Z368" s="432">
        <v>0</v>
      </c>
      <c r="AA368" s="436">
        <v>0</v>
      </c>
      <c r="AB368" s="436">
        <v>0</v>
      </c>
      <c r="AC368" s="479">
        <v>0</v>
      </c>
      <c r="AD368" s="434">
        <v>0</v>
      </c>
      <c r="AE368" s="432">
        <v>0</v>
      </c>
      <c r="AF368" s="434">
        <v>0</v>
      </c>
      <c r="AG368" s="432">
        <v>2</v>
      </c>
      <c r="AH368" s="438">
        <v>2</v>
      </c>
      <c r="AI368" s="428">
        <f t="shared" si="5"/>
        <v>0</v>
      </c>
      <c r="AJ368" s="437">
        <v>0</v>
      </c>
    </row>
    <row r="369" spans="1:46">
      <c r="A369" s="36">
        <v>40378</v>
      </c>
      <c r="B369" s="37">
        <v>0.47916666666666669</v>
      </c>
      <c r="C369" s="38">
        <v>40378</v>
      </c>
      <c r="D369" s="37">
        <v>0.89583333333333337</v>
      </c>
      <c r="E369" s="62"/>
      <c r="F369" s="79">
        <v>10</v>
      </c>
      <c r="G369" s="439">
        <v>1</v>
      </c>
      <c r="H369" s="440">
        <v>0</v>
      </c>
      <c r="I369" s="470">
        <v>1</v>
      </c>
      <c r="J369" s="441">
        <v>1</v>
      </c>
      <c r="K369" s="439">
        <v>0</v>
      </c>
      <c r="L369" s="440">
        <v>0</v>
      </c>
      <c r="M369" s="440">
        <v>0</v>
      </c>
      <c r="N369" s="441">
        <v>0</v>
      </c>
      <c r="O369" s="439">
        <v>0</v>
      </c>
      <c r="P369" s="440">
        <v>0</v>
      </c>
      <c r="Q369" s="440">
        <v>0</v>
      </c>
      <c r="R369" s="440">
        <v>0</v>
      </c>
      <c r="S369" s="440">
        <v>0</v>
      </c>
      <c r="T369" s="480">
        <v>0</v>
      </c>
      <c r="U369" s="441">
        <v>0</v>
      </c>
      <c r="V369" s="442">
        <v>0</v>
      </c>
      <c r="W369" s="442">
        <v>0</v>
      </c>
      <c r="X369" s="439">
        <v>0</v>
      </c>
      <c r="Y369" s="441">
        <v>0</v>
      </c>
      <c r="Z369" s="439">
        <v>0</v>
      </c>
      <c r="AA369" s="440">
        <v>0</v>
      </c>
      <c r="AB369" s="440">
        <v>0</v>
      </c>
      <c r="AC369" s="480">
        <v>0</v>
      </c>
      <c r="AD369" s="441">
        <v>0</v>
      </c>
      <c r="AE369" s="439">
        <v>0</v>
      </c>
      <c r="AF369" s="441">
        <v>0</v>
      </c>
      <c r="AG369" s="439">
        <v>0</v>
      </c>
      <c r="AH369" s="441">
        <v>0</v>
      </c>
      <c r="AI369" s="428">
        <f t="shared" si="5"/>
        <v>0</v>
      </c>
      <c r="AJ369" s="442">
        <v>0</v>
      </c>
    </row>
    <row r="370" spans="1:46">
      <c r="A370" s="36">
        <v>40378</v>
      </c>
      <c r="B370" s="37">
        <v>0.89583333333333337</v>
      </c>
      <c r="C370" s="38">
        <v>40379</v>
      </c>
      <c r="D370" s="37">
        <v>0.33333333333333331</v>
      </c>
      <c r="E370" s="78">
        <v>10.5</v>
      </c>
      <c r="F370" s="76"/>
      <c r="G370" s="432">
        <v>4</v>
      </c>
      <c r="H370" s="433">
        <v>0</v>
      </c>
      <c r="I370" s="472">
        <v>3</v>
      </c>
      <c r="J370" s="438">
        <v>1</v>
      </c>
      <c r="K370" s="432">
        <v>0</v>
      </c>
      <c r="L370" s="436">
        <v>0</v>
      </c>
      <c r="M370" s="436">
        <v>0</v>
      </c>
      <c r="N370" s="434">
        <v>0</v>
      </c>
      <c r="O370" s="432">
        <v>0</v>
      </c>
      <c r="P370" s="433">
        <v>0</v>
      </c>
      <c r="Q370" s="433">
        <v>0</v>
      </c>
      <c r="R370" s="433">
        <v>0</v>
      </c>
      <c r="S370" s="433">
        <v>0</v>
      </c>
      <c r="T370" s="478">
        <v>0</v>
      </c>
      <c r="U370" s="434">
        <v>0</v>
      </c>
      <c r="V370" s="435">
        <v>0</v>
      </c>
      <c r="W370" s="435">
        <v>0</v>
      </c>
      <c r="X370" s="432">
        <v>0</v>
      </c>
      <c r="Y370" s="434">
        <v>0</v>
      </c>
      <c r="Z370" s="432">
        <v>0</v>
      </c>
      <c r="AA370" s="436">
        <v>0</v>
      </c>
      <c r="AB370" s="436">
        <v>0</v>
      </c>
      <c r="AC370" s="479">
        <v>0</v>
      </c>
      <c r="AD370" s="434">
        <v>0</v>
      </c>
      <c r="AE370" s="432">
        <v>0</v>
      </c>
      <c r="AF370" s="434">
        <v>0</v>
      </c>
      <c r="AG370" s="432">
        <v>1</v>
      </c>
      <c r="AH370" s="438">
        <v>1</v>
      </c>
      <c r="AI370" s="428">
        <f t="shared" si="5"/>
        <v>0</v>
      </c>
      <c r="AJ370" s="437">
        <v>0</v>
      </c>
      <c r="AT370" s="1">
        <v>1</v>
      </c>
    </row>
    <row r="371" spans="1:46">
      <c r="A371" s="36">
        <v>40379</v>
      </c>
      <c r="B371" s="37">
        <v>0.33680555555555558</v>
      </c>
      <c r="C371" s="38">
        <v>40379</v>
      </c>
      <c r="D371" s="37">
        <v>0.79166666666666663</v>
      </c>
      <c r="E371" s="78">
        <v>10.916666666666666</v>
      </c>
      <c r="F371" s="79">
        <v>8.3333333333333329E-2</v>
      </c>
      <c r="G371" s="432">
        <v>2</v>
      </c>
      <c r="H371" s="433">
        <v>0</v>
      </c>
      <c r="I371" s="473">
        <v>0</v>
      </c>
      <c r="J371" s="438">
        <v>2</v>
      </c>
      <c r="K371" s="432">
        <v>0</v>
      </c>
      <c r="L371" s="436">
        <v>0</v>
      </c>
      <c r="M371" s="436">
        <v>0</v>
      </c>
      <c r="N371" s="434">
        <v>0</v>
      </c>
      <c r="O371" s="432">
        <v>0</v>
      </c>
      <c r="P371" s="433">
        <v>0</v>
      </c>
      <c r="Q371" s="433">
        <v>0</v>
      </c>
      <c r="R371" s="433">
        <v>0</v>
      </c>
      <c r="S371" s="433">
        <v>0</v>
      </c>
      <c r="T371" s="478">
        <v>0</v>
      </c>
      <c r="U371" s="434">
        <v>0</v>
      </c>
      <c r="V371" s="435">
        <v>0</v>
      </c>
      <c r="W371" s="435">
        <v>0</v>
      </c>
      <c r="X371" s="432">
        <v>0</v>
      </c>
      <c r="Y371" s="434">
        <v>0</v>
      </c>
      <c r="Z371" s="432">
        <v>0</v>
      </c>
      <c r="AA371" s="436">
        <v>0</v>
      </c>
      <c r="AB371" s="436">
        <v>0</v>
      </c>
      <c r="AC371" s="479">
        <v>0</v>
      </c>
      <c r="AD371" s="434">
        <v>0</v>
      </c>
      <c r="AE371" s="432">
        <v>0</v>
      </c>
      <c r="AF371" s="434">
        <v>0</v>
      </c>
      <c r="AG371" s="432">
        <v>0</v>
      </c>
      <c r="AH371" s="434">
        <v>0</v>
      </c>
      <c r="AI371" s="428">
        <f t="shared" si="5"/>
        <v>0</v>
      </c>
      <c r="AJ371" s="437">
        <v>0</v>
      </c>
    </row>
    <row r="372" spans="1:46">
      <c r="A372" s="36">
        <v>40379</v>
      </c>
      <c r="B372" s="37">
        <v>0.79166666666666663</v>
      </c>
      <c r="C372" s="38">
        <v>40380</v>
      </c>
      <c r="D372" s="37">
        <v>0.33333333333333331</v>
      </c>
      <c r="E372" s="78">
        <v>13</v>
      </c>
      <c r="F372" s="79">
        <v>0</v>
      </c>
      <c r="G372" s="432">
        <v>5</v>
      </c>
      <c r="H372" s="433">
        <v>0</v>
      </c>
      <c r="I372" s="472">
        <v>3</v>
      </c>
      <c r="J372" s="438">
        <v>2</v>
      </c>
      <c r="K372" s="432">
        <v>0</v>
      </c>
      <c r="L372" s="436">
        <v>0</v>
      </c>
      <c r="M372" s="436">
        <v>0</v>
      </c>
      <c r="N372" s="434">
        <v>0</v>
      </c>
      <c r="O372" s="432">
        <v>0</v>
      </c>
      <c r="P372" s="433">
        <v>0</v>
      </c>
      <c r="Q372" s="433">
        <v>0</v>
      </c>
      <c r="R372" s="433">
        <v>0</v>
      </c>
      <c r="S372" s="433">
        <v>0</v>
      </c>
      <c r="T372" s="478">
        <v>0</v>
      </c>
      <c r="U372" s="434">
        <v>0</v>
      </c>
      <c r="V372" s="435">
        <v>0</v>
      </c>
      <c r="W372" s="435">
        <v>0</v>
      </c>
      <c r="X372" s="432">
        <v>0</v>
      </c>
      <c r="Y372" s="434">
        <v>0</v>
      </c>
      <c r="Z372" s="432">
        <v>0</v>
      </c>
      <c r="AA372" s="436">
        <v>0</v>
      </c>
      <c r="AB372" s="436">
        <v>0</v>
      </c>
      <c r="AC372" s="479">
        <v>0</v>
      </c>
      <c r="AD372" s="434">
        <v>0</v>
      </c>
      <c r="AE372" s="432">
        <v>0</v>
      </c>
      <c r="AF372" s="434">
        <v>0</v>
      </c>
      <c r="AG372" s="432">
        <v>2</v>
      </c>
      <c r="AH372" s="438">
        <v>2</v>
      </c>
      <c r="AI372" s="428">
        <f t="shared" si="5"/>
        <v>0</v>
      </c>
      <c r="AJ372" s="435">
        <v>1</v>
      </c>
    </row>
    <row r="373" spans="1:46">
      <c r="A373" s="36">
        <v>40380</v>
      </c>
      <c r="B373" s="37">
        <v>0.33680555555555558</v>
      </c>
      <c r="C373" s="38">
        <v>40380</v>
      </c>
      <c r="D373" s="37">
        <v>0.89583333333333337</v>
      </c>
      <c r="E373" s="78">
        <v>13.416666666666666</v>
      </c>
      <c r="F373" s="79">
        <v>8.3333333333333329E-2</v>
      </c>
      <c r="G373" s="432">
        <v>1</v>
      </c>
      <c r="H373" s="433">
        <v>0</v>
      </c>
      <c r="I373" s="472">
        <v>1</v>
      </c>
      <c r="J373" s="434">
        <v>0</v>
      </c>
      <c r="K373" s="432">
        <v>0</v>
      </c>
      <c r="L373" s="436">
        <v>0</v>
      </c>
      <c r="M373" s="436">
        <v>0</v>
      </c>
      <c r="N373" s="434">
        <v>0</v>
      </c>
      <c r="O373" s="432">
        <v>0</v>
      </c>
      <c r="P373" s="433">
        <v>0</v>
      </c>
      <c r="Q373" s="433">
        <v>0</v>
      </c>
      <c r="R373" s="433">
        <v>0</v>
      </c>
      <c r="S373" s="433">
        <v>0</v>
      </c>
      <c r="T373" s="478">
        <v>0</v>
      </c>
      <c r="U373" s="434">
        <v>0</v>
      </c>
      <c r="V373" s="435">
        <v>0</v>
      </c>
      <c r="W373" s="435">
        <v>0</v>
      </c>
      <c r="X373" s="432">
        <v>0</v>
      </c>
      <c r="Y373" s="434">
        <v>0</v>
      </c>
      <c r="Z373" s="432">
        <v>0</v>
      </c>
      <c r="AA373" s="436">
        <v>0</v>
      </c>
      <c r="AB373" s="436">
        <v>0</v>
      </c>
      <c r="AC373" s="479">
        <v>0</v>
      </c>
      <c r="AD373" s="434">
        <v>0</v>
      </c>
      <c r="AE373" s="432">
        <v>0</v>
      </c>
      <c r="AF373" s="434">
        <v>0</v>
      </c>
      <c r="AG373" s="432">
        <v>0</v>
      </c>
      <c r="AH373" s="434">
        <v>0</v>
      </c>
      <c r="AI373" s="428">
        <f t="shared" si="5"/>
        <v>0</v>
      </c>
      <c r="AJ373" s="437">
        <v>0</v>
      </c>
    </row>
    <row r="374" spans="1:46">
      <c r="A374" s="36">
        <v>40380</v>
      </c>
      <c r="B374" s="37">
        <v>0.89583333333333337</v>
      </c>
      <c r="C374" s="38">
        <v>40381</v>
      </c>
      <c r="D374" s="37">
        <v>0.33333333333333331</v>
      </c>
      <c r="E374" s="78">
        <v>10.5</v>
      </c>
      <c r="F374" s="79">
        <v>0</v>
      </c>
      <c r="G374" s="432">
        <v>5</v>
      </c>
      <c r="H374" s="433">
        <v>0</v>
      </c>
      <c r="I374" s="472">
        <v>2</v>
      </c>
      <c r="J374" s="438">
        <v>3</v>
      </c>
      <c r="K374" s="432">
        <v>0</v>
      </c>
      <c r="L374" s="436">
        <v>0</v>
      </c>
      <c r="M374" s="436">
        <v>0</v>
      </c>
      <c r="N374" s="434">
        <v>0</v>
      </c>
      <c r="O374" s="432">
        <v>0</v>
      </c>
      <c r="P374" s="433">
        <v>0</v>
      </c>
      <c r="Q374" s="433">
        <v>0</v>
      </c>
      <c r="R374" s="433">
        <v>0</v>
      </c>
      <c r="S374" s="433">
        <v>0</v>
      </c>
      <c r="T374" s="478">
        <v>0</v>
      </c>
      <c r="U374" s="434">
        <v>0</v>
      </c>
      <c r="V374" s="435">
        <v>0</v>
      </c>
      <c r="W374" s="435">
        <v>0</v>
      </c>
      <c r="X374" s="432">
        <v>0</v>
      </c>
      <c r="Y374" s="434">
        <v>0</v>
      </c>
      <c r="Z374" s="432">
        <v>0</v>
      </c>
      <c r="AA374" s="436">
        <v>0</v>
      </c>
      <c r="AB374" s="436">
        <v>0</v>
      </c>
      <c r="AC374" s="479">
        <v>0</v>
      </c>
      <c r="AD374" s="434">
        <v>0</v>
      </c>
      <c r="AE374" s="432">
        <v>1</v>
      </c>
      <c r="AF374" s="434">
        <v>0</v>
      </c>
      <c r="AG374" s="432">
        <v>0</v>
      </c>
      <c r="AH374" s="434">
        <v>0</v>
      </c>
      <c r="AI374" s="428">
        <f t="shared" si="5"/>
        <v>0</v>
      </c>
      <c r="AJ374" s="435">
        <v>1</v>
      </c>
    </row>
    <row r="375" spans="1:46">
      <c r="A375" s="36">
        <v>40381</v>
      </c>
      <c r="B375" s="37">
        <v>0.33680555555555558</v>
      </c>
      <c r="C375" s="38">
        <v>40381</v>
      </c>
      <c r="D375" s="37">
        <v>0.80208333333333337</v>
      </c>
      <c r="E375" s="78">
        <v>11.166666666666666</v>
      </c>
      <c r="F375" s="79">
        <v>8.3333333333333329E-2</v>
      </c>
      <c r="G375" s="432">
        <v>1</v>
      </c>
      <c r="H375" s="433">
        <v>0</v>
      </c>
      <c r="I375" s="473">
        <v>0</v>
      </c>
      <c r="J375" s="438">
        <v>1</v>
      </c>
      <c r="K375" s="432">
        <v>0</v>
      </c>
      <c r="L375" s="436">
        <v>0</v>
      </c>
      <c r="M375" s="436">
        <v>0</v>
      </c>
      <c r="N375" s="434">
        <v>0</v>
      </c>
      <c r="O375" s="432">
        <v>0</v>
      </c>
      <c r="P375" s="433">
        <v>0</v>
      </c>
      <c r="Q375" s="433">
        <v>0</v>
      </c>
      <c r="R375" s="433">
        <v>0</v>
      </c>
      <c r="S375" s="433">
        <v>0</v>
      </c>
      <c r="T375" s="478">
        <v>0</v>
      </c>
      <c r="U375" s="434">
        <v>0</v>
      </c>
      <c r="V375" s="435">
        <v>0</v>
      </c>
      <c r="W375" s="435">
        <v>0</v>
      </c>
      <c r="X375" s="432">
        <v>0</v>
      </c>
      <c r="Y375" s="434">
        <v>0</v>
      </c>
      <c r="Z375" s="432">
        <v>0</v>
      </c>
      <c r="AA375" s="436">
        <v>0</v>
      </c>
      <c r="AB375" s="436">
        <v>0</v>
      </c>
      <c r="AC375" s="479">
        <v>0</v>
      </c>
      <c r="AD375" s="434">
        <v>0</v>
      </c>
      <c r="AE375" s="432">
        <v>0</v>
      </c>
      <c r="AF375" s="434">
        <v>0</v>
      </c>
      <c r="AG375" s="432">
        <v>0</v>
      </c>
      <c r="AH375" s="434">
        <v>0</v>
      </c>
      <c r="AI375" s="428">
        <f t="shared" si="5"/>
        <v>0</v>
      </c>
      <c r="AJ375" s="437">
        <v>0</v>
      </c>
    </row>
    <row r="376" spans="1:46">
      <c r="A376" s="36">
        <v>40381</v>
      </c>
      <c r="B376" s="37">
        <v>0.80208333333333337</v>
      </c>
      <c r="C376" s="38">
        <v>40382</v>
      </c>
      <c r="D376" s="37">
        <v>0.33333333333333331</v>
      </c>
      <c r="E376" s="78">
        <v>12.75</v>
      </c>
      <c r="F376" s="79">
        <v>0</v>
      </c>
      <c r="G376" s="432">
        <v>5</v>
      </c>
      <c r="H376" s="433">
        <v>0</v>
      </c>
      <c r="I376" s="472">
        <v>2</v>
      </c>
      <c r="J376" s="438">
        <v>3</v>
      </c>
      <c r="K376" s="432">
        <v>0</v>
      </c>
      <c r="L376" s="436">
        <v>0</v>
      </c>
      <c r="M376" s="436">
        <v>0</v>
      </c>
      <c r="N376" s="434">
        <v>0</v>
      </c>
      <c r="O376" s="432">
        <v>0</v>
      </c>
      <c r="P376" s="433">
        <v>0</v>
      </c>
      <c r="Q376" s="433">
        <v>0</v>
      </c>
      <c r="R376" s="433">
        <v>0</v>
      </c>
      <c r="S376" s="433">
        <v>0</v>
      </c>
      <c r="T376" s="478">
        <v>0</v>
      </c>
      <c r="U376" s="434">
        <v>0</v>
      </c>
      <c r="V376" s="435">
        <v>0</v>
      </c>
      <c r="W376" s="435">
        <v>0</v>
      </c>
      <c r="X376" s="432">
        <v>0</v>
      </c>
      <c r="Y376" s="434">
        <v>0</v>
      </c>
      <c r="Z376" s="432">
        <v>0</v>
      </c>
      <c r="AA376" s="436">
        <v>0</v>
      </c>
      <c r="AB376" s="436">
        <v>0</v>
      </c>
      <c r="AC376" s="479">
        <v>0</v>
      </c>
      <c r="AD376" s="434">
        <v>0</v>
      </c>
      <c r="AE376" s="432">
        <v>0</v>
      </c>
      <c r="AF376" s="434">
        <v>0</v>
      </c>
      <c r="AG376" s="432">
        <v>0</v>
      </c>
      <c r="AH376" s="434">
        <v>0</v>
      </c>
      <c r="AI376" s="428">
        <f t="shared" si="5"/>
        <v>0</v>
      </c>
      <c r="AJ376" s="437">
        <v>0</v>
      </c>
    </row>
    <row r="377" spans="1:46">
      <c r="A377" s="36">
        <v>40382</v>
      </c>
      <c r="B377" s="37">
        <v>0.33680555555555558</v>
      </c>
      <c r="C377" s="38">
        <v>40382</v>
      </c>
      <c r="D377" s="37">
        <v>0.72916666666666663</v>
      </c>
      <c r="E377" s="78">
        <v>9.4166666666666661</v>
      </c>
      <c r="F377" s="79">
        <v>8.3333333333333329E-2</v>
      </c>
      <c r="G377" s="432">
        <v>1</v>
      </c>
      <c r="H377" s="433">
        <v>0</v>
      </c>
      <c r="I377" s="473">
        <v>0</v>
      </c>
      <c r="J377" s="438">
        <v>1</v>
      </c>
      <c r="K377" s="432">
        <v>0</v>
      </c>
      <c r="L377" s="436">
        <v>0</v>
      </c>
      <c r="M377" s="436">
        <v>0</v>
      </c>
      <c r="N377" s="434">
        <v>0</v>
      </c>
      <c r="O377" s="432">
        <v>0</v>
      </c>
      <c r="P377" s="433">
        <v>0</v>
      </c>
      <c r="Q377" s="433">
        <v>0</v>
      </c>
      <c r="R377" s="433">
        <v>0</v>
      </c>
      <c r="S377" s="433">
        <v>0</v>
      </c>
      <c r="T377" s="478">
        <v>0</v>
      </c>
      <c r="U377" s="434">
        <v>0</v>
      </c>
      <c r="V377" s="435">
        <v>0</v>
      </c>
      <c r="W377" s="435">
        <v>0</v>
      </c>
      <c r="X377" s="432">
        <v>0</v>
      </c>
      <c r="Y377" s="434">
        <v>0</v>
      </c>
      <c r="Z377" s="432">
        <v>0</v>
      </c>
      <c r="AA377" s="436">
        <v>0</v>
      </c>
      <c r="AB377" s="436">
        <v>0</v>
      </c>
      <c r="AC377" s="479">
        <v>0</v>
      </c>
      <c r="AD377" s="434">
        <v>0</v>
      </c>
      <c r="AE377" s="432">
        <v>0</v>
      </c>
      <c r="AF377" s="434">
        <v>0</v>
      </c>
      <c r="AG377" s="432">
        <v>0</v>
      </c>
      <c r="AH377" s="434">
        <v>0</v>
      </c>
      <c r="AI377" s="428">
        <f t="shared" si="5"/>
        <v>0</v>
      </c>
      <c r="AJ377" s="437">
        <v>0</v>
      </c>
    </row>
    <row r="378" spans="1:46">
      <c r="A378" s="36">
        <v>40382</v>
      </c>
      <c r="B378" s="37">
        <v>0.72916666666666663</v>
      </c>
      <c r="C378" s="38">
        <v>40383</v>
      </c>
      <c r="D378" s="37">
        <v>0.33333333333333331</v>
      </c>
      <c r="E378" s="78">
        <v>14.5</v>
      </c>
      <c r="F378" s="79">
        <v>0</v>
      </c>
      <c r="G378" s="432">
        <v>1</v>
      </c>
      <c r="H378" s="433">
        <v>0</v>
      </c>
      <c r="I378" s="472">
        <v>1</v>
      </c>
      <c r="J378" s="434">
        <v>0</v>
      </c>
      <c r="K378" s="432">
        <v>0</v>
      </c>
      <c r="L378" s="436">
        <v>0</v>
      </c>
      <c r="M378" s="436">
        <v>0</v>
      </c>
      <c r="N378" s="434">
        <v>0</v>
      </c>
      <c r="O378" s="432">
        <v>0</v>
      </c>
      <c r="P378" s="433">
        <v>0</v>
      </c>
      <c r="Q378" s="433">
        <v>0</v>
      </c>
      <c r="R378" s="433">
        <v>0</v>
      </c>
      <c r="S378" s="433">
        <v>0</v>
      </c>
      <c r="T378" s="478">
        <v>0</v>
      </c>
      <c r="U378" s="434">
        <v>0</v>
      </c>
      <c r="V378" s="435">
        <v>0</v>
      </c>
      <c r="W378" s="435">
        <v>0</v>
      </c>
      <c r="X378" s="432">
        <v>0</v>
      </c>
      <c r="Y378" s="434">
        <v>0</v>
      </c>
      <c r="Z378" s="432">
        <v>0</v>
      </c>
      <c r="AA378" s="436">
        <v>0</v>
      </c>
      <c r="AB378" s="436">
        <v>0</v>
      </c>
      <c r="AC378" s="479">
        <v>0</v>
      </c>
      <c r="AD378" s="434">
        <v>0</v>
      </c>
      <c r="AE378" s="432">
        <v>0</v>
      </c>
      <c r="AF378" s="434">
        <v>0</v>
      </c>
      <c r="AG378" s="432">
        <v>0</v>
      </c>
      <c r="AH378" s="434">
        <v>0</v>
      </c>
      <c r="AI378" s="428">
        <f t="shared" si="5"/>
        <v>0</v>
      </c>
      <c r="AJ378" s="437">
        <v>0</v>
      </c>
    </row>
    <row r="379" spans="1:46">
      <c r="A379" s="36">
        <v>40383</v>
      </c>
      <c r="B379" s="37">
        <v>0.33680555555555558</v>
      </c>
      <c r="C379" s="38">
        <v>40383</v>
      </c>
      <c r="D379" s="37">
        <v>0.72916666666666663</v>
      </c>
      <c r="E379" s="78">
        <v>9.4166666666666661</v>
      </c>
      <c r="F379" s="79">
        <v>8.3333333333333329E-2</v>
      </c>
      <c r="G379" s="432">
        <v>0</v>
      </c>
      <c r="H379" s="433">
        <v>0</v>
      </c>
      <c r="I379" s="473">
        <v>0</v>
      </c>
      <c r="J379" s="434">
        <v>0</v>
      </c>
      <c r="K379" s="432">
        <v>0</v>
      </c>
      <c r="L379" s="436">
        <v>0</v>
      </c>
      <c r="M379" s="436">
        <v>0</v>
      </c>
      <c r="N379" s="434">
        <v>0</v>
      </c>
      <c r="O379" s="432">
        <v>0</v>
      </c>
      <c r="P379" s="433">
        <v>0</v>
      </c>
      <c r="Q379" s="433">
        <v>0</v>
      </c>
      <c r="R379" s="433">
        <v>0</v>
      </c>
      <c r="S379" s="433">
        <v>0</v>
      </c>
      <c r="T379" s="478">
        <v>0</v>
      </c>
      <c r="U379" s="434">
        <v>0</v>
      </c>
      <c r="V379" s="435">
        <v>0</v>
      </c>
      <c r="W379" s="435">
        <v>0</v>
      </c>
      <c r="X379" s="432">
        <v>0</v>
      </c>
      <c r="Y379" s="434">
        <v>0</v>
      </c>
      <c r="Z379" s="432">
        <v>0</v>
      </c>
      <c r="AA379" s="436">
        <v>0</v>
      </c>
      <c r="AB379" s="436">
        <v>0</v>
      </c>
      <c r="AC379" s="479">
        <v>0</v>
      </c>
      <c r="AD379" s="434">
        <v>0</v>
      </c>
      <c r="AE379" s="432">
        <v>0</v>
      </c>
      <c r="AF379" s="434">
        <v>0</v>
      </c>
      <c r="AG379" s="432">
        <v>0</v>
      </c>
      <c r="AH379" s="434">
        <v>0</v>
      </c>
      <c r="AI379" s="428">
        <f t="shared" si="5"/>
        <v>0</v>
      </c>
      <c r="AJ379" s="437">
        <v>0</v>
      </c>
    </row>
    <row r="380" spans="1:46">
      <c r="A380" s="36">
        <v>40383</v>
      </c>
      <c r="B380" s="37">
        <v>0.72916666666666663</v>
      </c>
      <c r="C380" s="38">
        <v>40384</v>
      </c>
      <c r="D380" s="37">
        <v>0.39583333333333331</v>
      </c>
      <c r="E380" s="78">
        <v>16</v>
      </c>
      <c r="F380" s="79">
        <v>0</v>
      </c>
      <c r="G380" s="432">
        <v>1</v>
      </c>
      <c r="H380" s="433">
        <v>0</v>
      </c>
      <c r="I380" s="473">
        <v>0</v>
      </c>
      <c r="J380" s="438">
        <v>1</v>
      </c>
      <c r="K380" s="432">
        <v>0</v>
      </c>
      <c r="L380" s="436">
        <v>0</v>
      </c>
      <c r="M380" s="436">
        <v>0</v>
      </c>
      <c r="N380" s="434">
        <v>0</v>
      </c>
      <c r="O380" s="432">
        <v>0</v>
      </c>
      <c r="P380" s="433">
        <v>0</v>
      </c>
      <c r="Q380" s="433">
        <v>0</v>
      </c>
      <c r="R380" s="433">
        <v>0</v>
      </c>
      <c r="S380" s="433">
        <v>0</v>
      </c>
      <c r="T380" s="478">
        <v>0</v>
      </c>
      <c r="U380" s="434">
        <v>0</v>
      </c>
      <c r="V380" s="435">
        <v>0</v>
      </c>
      <c r="W380" s="435">
        <v>1</v>
      </c>
      <c r="X380" s="432">
        <v>0</v>
      </c>
      <c r="Y380" s="434">
        <v>0</v>
      </c>
      <c r="Z380" s="432">
        <v>0</v>
      </c>
      <c r="AA380" s="436">
        <v>0</v>
      </c>
      <c r="AB380" s="436">
        <v>0</v>
      </c>
      <c r="AC380" s="479">
        <v>0</v>
      </c>
      <c r="AD380" s="434">
        <v>0</v>
      </c>
      <c r="AE380" s="432">
        <v>0</v>
      </c>
      <c r="AF380" s="434">
        <v>0</v>
      </c>
      <c r="AG380" s="432">
        <v>1</v>
      </c>
      <c r="AH380" s="438">
        <v>1</v>
      </c>
      <c r="AI380" s="428">
        <f t="shared" si="5"/>
        <v>0</v>
      </c>
      <c r="AJ380" s="437">
        <v>0</v>
      </c>
    </row>
    <row r="381" spans="1:46">
      <c r="A381" s="36">
        <v>40384</v>
      </c>
      <c r="B381" s="37">
        <v>0.39583333333333331</v>
      </c>
      <c r="C381" s="38">
        <v>40384</v>
      </c>
      <c r="D381" s="37">
        <v>0.85416666666666663</v>
      </c>
      <c r="E381" s="62"/>
      <c r="F381" s="79">
        <v>11</v>
      </c>
      <c r="G381" s="439">
        <v>0</v>
      </c>
      <c r="H381" s="440">
        <v>0</v>
      </c>
      <c r="I381" s="470">
        <v>0</v>
      </c>
      <c r="J381" s="441">
        <v>0</v>
      </c>
      <c r="K381" s="439">
        <v>0</v>
      </c>
      <c r="L381" s="440">
        <v>0</v>
      </c>
      <c r="M381" s="440">
        <v>0</v>
      </c>
      <c r="N381" s="441">
        <v>0</v>
      </c>
      <c r="O381" s="439">
        <v>0</v>
      </c>
      <c r="P381" s="440">
        <v>0</v>
      </c>
      <c r="Q381" s="440">
        <v>0</v>
      </c>
      <c r="R381" s="440">
        <v>0</v>
      </c>
      <c r="S381" s="440">
        <v>0</v>
      </c>
      <c r="T381" s="480">
        <v>0</v>
      </c>
      <c r="U381" s="441">
        <v>0</v>
      </c>
      <c r="V381" s="442">
        <v>0</v>
      </c>
      <c r="W381" s="442">
        <v>0</v>
      </c>
      <c r="X381" s="439">
        <v>0</v>
      </c>
      <c r="Y381" s="441">
        <v>0</v>
      </c>
      <c r="Z381" s="439">
        <v>0</v>
      </c>
      <c r="AA381" s="440">
        <v>0</v>
      </c>
      <c r="AB381" s="440">
        <v>0</v>
      </c>
      <c r="AC381" s="480">
        <v>0</v>
      </c>
      <c r="AD381" s="441">
        <v>0</v>
      </c>
      <c r="AE381" s="439">
        <v>0</v>
      </c>
      <c r="AF381" s="441">
        <v>0</v>
      </c>
      <c r="AG381" s="439">
        <v>0</v>
      </c>
      <c r="AH381" s="441">
        <v>0</v>
      </c>
      <c r="AI381" s="428">
        <f t="shared" si="5"/>
        <v>0</v>
      </c>
      <c r="AJ381" s="442">
        <v>0</v>
      </c>
    </row>
    <row r="382" spans="1:46">
      <c r="A382" s="36">
        <v>40384</v>
      </c>
      <c r="B382" s="37">
        <v>0.85416666666666663</v>
      </c>
      <c r="C382" s="38">
        <v>40385</v>
      </c>
      <c r="D382" s="37">
        <v>0.33333333333333331</v>
      </c>
      <c r="E382" s="78">
        <v>11.5</v>
      </c>
      <c r="F382" s="76"/>
      <c r="G382" s="432">
        <v>0</v>
      </c>
      <c r="H382" s="433">
        <v>0</v>
      </c>
      <c r="I382" s="473">
        <v>0</v>
      </c>
      <c r="J382" s="434">
        <v>0</v>
      </c>
      <c r="K382" s="432">
        <v>0</v>
      </c>
      <c r="L382" s="436">
        <v>0</v>
      </c>
      <c r="M382" s="436">
        <v>0</v>
      </c>
      <c r="N382" s="434">
        <v>0</v>
      </c>
      <c r="O382" s="432">
        <v>0</v>
      </c>
      <c r="P382" s="433">
        <v>0</v>
      </c>
      <c r="Q382" s="433">
        <v>0</v>
      </c>
      <c r="R382" s="433">
        <v>0</v>
      </c>
      <c r="S382" s="433">
        <v>0</v>
      </c>
      <c r="T382" s="478">
        <v>0</v>
      </c>
      <c r="U382" s="434">
        <v>0</v>
      </c>
      <c r="V382" s="435">
        <v>0</v>
      </c>
      <c r="W382" s="435">
        <v>0</v>
      </c>
      <c r="X382" s="432">
        <v>0</v>
      </c>
      <c r="Y382" s="434">
        <v>0</v>
      </c>
      <c r="Z382" s="432">
        <v>0</v>
      </c>
      <c r="AA382" s="436">
        <v>0</v>
      </c>
      <c r="AB382" s="436">
        <v>0</v>
      </c>
      <c r="AC382" s="479">
        <v>0</v>
      </c>
      <c r="AD382" s="434">
        <v>0</v>
      </c>
      <c r="AE382" s="432">
        <v>0</v>
      </c>
      <c r="AF382" s="434">
        <v>0</v>
      </c>
      <c r="AG382" s="432">
        <v>0</v>
      </c>
      <c r="AH382" s="434">
        <v>0</v>
      </c>
      <c r="AI382" s="428">
        <f t="shared" si="5"/>
        <v>0</v>
      </c>
      <c r="AJ382" s="437">
        <v>0</v>
      </c>
    </row>
    <row r="383" spans="1:46">
      <c r="A383" s="36">
        <v>40385</v>
      </c>
      <c r="B383" s="37">
        <v>0.33680555555555558</v>
      </c>
      <c r="C383" s="38">
        <v>40385</v>
      </c>
      <c r="D383" s="37">
        <v>0.75</v>
      </c>
      <c r="E383" s="78">
        <v>9.9166666666666661</v>
      </c>
      <c r="F383" s="79">
        <v>8.3333333333333329E-2</v>
      </c>
      <c r="G383" s="432">
        <v>0</v>
      </c>
      <c r="H383" s="433">
        <v>0</v>
      </c>
      <c r="I383" s="473">
        <v>0</v>
      </c>
      <c r="J383" s="434">
        <v>0</v>
      </c>
      <c r="K383" s="432">
        <v>0</v>
      </c>
      <c r="L383" s="436">
        <v>0</v>
      </c>
      <c r="M383" s="436">
        <v>0</v>
      </c>
      <c r="N383" s="434">
        <v>0</v>
      </c>
      <c r="O383" s="432">
        <v>0</v>
      </c>
      <c r="P383" s="433">
        <v>0</v>
      </c>
      <c r="Q383" s="433">
        <v>0</v>
      </c>
      <c r="R383" s="433">
        <v>0</v>
      </c>
      <c r="S383" s="433">
        <v>0</v>
      </c>
      <c r="T383" s="478">
        <v>0</v>
      </c>
      <c r="U383" s="434">
        <v>0</v>
      </c>
      <c r="V383" s="435">
        <v>0</v>
      </c>
      <c r="W383" s="435">
        <v>0</v>
      </c>
      <c r="X383" s="432">
        <v>0</v>
      </c>
      <c r="Y383" s="434">
        <v>0</v>
      </c>
      <c r="Z383" s="432">
        <v>0</v>
      </c>
      <c r="AA383" s="436">
        <v>0</v>
      </c>
      <c r="AB383" s="436">
        <v>0</v>
      </c>
      <c r="AC383" s="479">
        <v>0</v>
      </c>
      <c r="AD383" s="434">
        <v>0</v>
      </c>
      <c r="AE383" s="432">
        <v>0</v>
      </c>
      <c r="AF383" s="434">
        <v>0</v>
      </c>
      <c r="AG383" s="432">
        <v>0</v>
      </c>
      <c r="AH383" s="434">
        <v>0</v>
      </c>
      <c r="AI383" s="428">
        <f t="shared" si="5"/>
        <v>0</v>
      </c>
      <c r="AJ383" s="437">
        <v>0</v>
      </c>
    </row>
    <row r="384" spans="1:46">
      <c r="A384" s="36">
        <v>40385</v>
      </c>
      <c r="B384" s="37">
        <v>0.75</v>
      </c>
      <c r="C384" s="38">
        <v>40386</v>
      </c>
      <c r="D384" s="37">
        <v>0.33333333333333331</v>
      </c>
      <c r="E384" s="78">
        <v>14</v>
      </c>
      <c r="F384" s="79">
        <v>0</v>
      </c>
      <c r="G384" s="432">
        <v>1</v>
      </c>
      <c r="H384" s="433">
        <v>0</v>
      </c>
      <c r="I384" s="473">
        <v>0</v>
      </c>
      <c r="J384" s="438">
        <v>1</v>
      </c>
      <c r="K384" s="432">
        <v>0</v>
      </c>
      <c r="L384" s="436">
        <v>0</v>
      </c>
      <c r="M384" s="436">
        <v>0</v>
      </c>
      <c r="N384" s="434">
        <v>0</v>
      </c>
      <c r="O384" s="432">
        <v>0</v>
      </c>
      <c r="P384" s="433">
        <v>0</v>
      </c>
      <c r="Q384" s="433">
        <v>0</v>
      </c>
      <c r="R384" s="433">
        <v>0</v>
      </c>
      <c r="S384" s="433">
        <v>0</v>
      </c>
      <c r="T384" s="478">
        <v>0</v>
      </c>
      <c r="U384" s="434">
        <v>0</v>
      </c>
      <c r="V384" s="435">
        <v>0</v>
      </c>
      <c r="W384" s="435">
        <v>0</v>
      </c>
      <c r="X384" s="432">
        <v>0</v>
      </c>
      <c r="Y384" s="434">
        <v>0</v>
      </c>
      <c r="Z384" s="432">
        <v>0</v>
      </c>
      <c r="AA384" s="436">
        <v>0</v>
      </c>
      <c r="AB384" s="436">
        <v>0</v>
      </c>
      <c r="AC384" s="479">
        <v>0</v>
      </c>
      <c r="AD384" s="434">
        <v>0</v>
      </c>
      <c r="AE384" s="432">
        <v>0</v>
      </c>
      <c r="AF384" s="434">
        <v>0</v>
      </c>
      <c r="AG384" s="432">
        <v>0</v>
      </c>
      <c r="AH384" s="434">
        <v>0</v>
      </c>
      <c r="AI384" s="428">
        <f t="shared" si="5"/>
        <v>0</v>
      </c>
      <c r="AJ384" s="437">
        <v>0</v>
      </c>
    </row>
    <row r="385" spans="1:40">
      <c r="A385" s="36">
        <v>40386</v>
      </c>
      <c r="B385" s="37">
        <v>0.33333333333333331</v>
      </c>
      <c r="C385" s="38">
        <v>40386</v>
      </c>
      <c r="D385" s="37">
        <v>0.75</v>
      </c>
      <c r="E385" s="78">
        <v>10</v>
      </c>
      <c r="F385" s="79">
        <v>0</v>
      </c>
      <c r="G385" s="432">
        <v>0</v>
      </c>
      <c r="H385" s="433">
        <v>0</v>
      </c>
      <c r="I385" s="473">
        <v>0</v>
      </c>
      <c r="J385" s="434">
        <v>0</v>
      </c>
      <c r="K385" s="432">
        <v>0</v>
      </c>
      <c r="L385" s="436">
        <v>0</v>
      </c>
      <c r="M385" s="436">
        <v>0</v>
      </c>
      <c r="N385" s="434">
        <v>0</v>
      </c>
      <c r="O385" s="432">
        <v>0</v>
      </c>
      <c r="P385" s="433">
        <v>0</v>
      </c>
      <c r="Q385" s="433">
        <v>0</v>
      </c>
      <c r="R385" s="433">
        <v>0</v>
      </c>
      <c r="S385" s="433">
        <v>0</v>
      </c>
      <c r="T385" s="478">
        <v>0</v>
      </c>
      <c r="U385" s="434">
        <v>0</v>
      </c>
      <c r="V385" s="435">
        <v>0</v>
      </c>
      <c r="W385" s="435">
        <v>0</v>
      </c>
      <c r="X385" s="432">
        <v>0</v>
      </c>
      <c r="Y385" s="438">
        <v>0</v>
      </c>
      <c r="Z385" s="432">
        <v>0</v>
      </c>
      <c r="AA385" s="436">
        <v>0</v>
      </c>
      <c r="AB385" s="436">
        <v>0</v>
      </c>
      <c r="AC385" s="479">
        <v>0</v>
      </c>
      <c r="AD385" s="434">
        <v>0</v>
      </c>
      <c r="AE385" s="432">
        <v>0</v>
      </c>
      <c r="AF385" s="434">
        <v>0</v>
      </c>
      <c r="AG385" s="432">
        <v>0</v>
      </c>
      <c r="AH385" s="434">
        <v>0</v>
      </c>
      <c r="AI385" s="428">
        <f t="shared" si="5"/>
        <v>0</v>
      </c>
      <c r="AJ385" s="437">
        <v>0</v>
      </c>
    </row>
    <row r="386" spans="1:40">
      <c r="A386" s="36">
        <v>40386</v>
      </c>
      <c r="B386" s="37">
        <v>0.75</v>
      </c>
      <c r="C386" s="38">
        <v>40387</v>
      </c>
      <c r="D386" s="37">
        <v>0.3125</v>
      </c>
      <c r="E386" s="78">
        <v>13.5</v>
      </c>
      <c r="F386" s="79">
        <v>0</v>
      </c>
      <c r="G386" s="432">
        <v>1</v>
      </c>
      <c r="H386" s="433">
        <v>0</v>
      </c>
      <c r="I386" s="473">
        <v>0</v>
      </c>
      <c r="J386" s="438">
        <v>1</v>
      </c>
      <c r="K386" s="432">
        <v>0</v>
      </c>
      <c r="L386" s="436">
        <v>0</v>
      </c>
      <c r="M386" s="436">
        <v>0</v>
      </c>
      <c r="N386" s="434">
        <v>0</v>
      </c>
      <c r="O386" s="432">
        <v>0</v>
      </c>
      <c r="P386" s="433">
        <v>0</v>
      </c>
      <c r="Q386" s="433">
        <v>0</v>
      </c>
      <c r="R386" s="433">
        <v>0</v>
      </c>
      <c r="S386" s="433">
        <v>0</v>
      </c>
      <c r="T386" s="478">
        <v>0</v>
      </c>
      <c r="U386" s="434">
        <v>0</v>
      </c>
      <c r="V386" s="435">
        <v>0</v>
      </c>
      <c r="W386" s="435">
        <v>0</v>
      </c>
      <c r="X386" s="432">
        <v>0</v>
      </c>
      <c r="Y386" s="438">
        <v>0</v>
      </c>
      <c r="Z386" s="432">
        <v>0</v>
      </c>
      <c r="AA386" s="436">
        <v>0</v>
      </c>
      <c r="AB386" s="436">
        <v>0</v>
      </c>
      <c r="AC386" s="479">
        <v>0</v>
      </c>
      <c r="AD386" s="434">
        <v>0</v>
      </c>
      <c r="AE386" s="432">
        <v>0</v>
      </c>
      <c r="AF386" s="434">
        <v>0</v>
      </c>
      <c r="AG386" s="432">
        <v>3</v>
      </c>
      <c r="AH386" s="438">
        <v>3</v>
      </c>
      <c r="AI386" s="428">
        <f t="shared" si="5"/>
        <v>0</v>
      </c>
      <c r="AJ386" s="437">
        <v>0</v>
      </c>
    </row>
    <row r="387" spans="1:40">
      <c r="A387" s="36">
        <v>40387</v>
      </c>
      <c r="B387" s="37">
        <v>0.31597222222222221</v>
      </c>
      <c r="C387" s="38">
        <v>40387</v>
      </c>
      <c r="D387" s="37">
        <v>0.42708333333333331</v>
      </c>
      <c r="E387" s="78">
        <v>2.6666666666666665</v>
      </c>
      <c r="F387" s="79">
        <v>8.3333333333333329E-2</v>
      </c>
      <c r="G387" s="446">
        <v>0</v>
      </c>
      <c r="H387" s="447">
        <v>0</v>
      </c>
      <c r="I387" s="469">
        <v>0</v>
      </c>
      <c r="J387" s="448">
        <v>0</v>
      </c>
      <c r="K387" s="446">
        <v>0</v>
      </c>
      <c r="L387" s="447">
        <v>0</v>
      </c>
      <c r="M387" s="447">
        <v>0</v>
      </c>
      <c r="N387" s="448">
        <v>0</v>
      </c>
      <c r="O387" s="446">
        <v>0</v>
      </c>
      <c r="P387" s="447">
        <v>0</v>
      </c>
      <c r="Q387" s="447">
        <v>0</v>
      </c>
      <c r="R387" s="447">
        <v>0</v>
      </c>
      <c r="S387" s="447">
        <v>0</v>
      </c>
      <c r="T387" s="483">
        <v>0</v>
      </c>
      <c r="U387" s="448">
        <v>0</v>
      </c>
      <c r="V387" s="449">
        <v>0</v>
      </c>
      <c r="W387" s="449">
        <v>0</v>
      </c>
      <c r="X387" s="446">
        <v>0</v>
      </c>
      <c r="Y387" s="450">
        <v>0</v>
      </c>
      <c r="Z387" s="446">
        <v>0</v>
      </c>
      <c r="AA387" s="447">
        <v>0</v>
      </c>
      <c r="AB387" s="447">
        <v>0</v>
      </c>
      <c r="AC387" s="483">
        <v>0</v>
      </c>
      <c r="AD387" s="448">
        <v>0</v>
      </c>
      <c r="AE387" s="446">
        <v>0</v>
      </c>
      <c r="AF387" s="448">
        <v>0</v>
      </c>
      <c r="AG387" s="446">
        <v>0</v>
      </c>
      <c r="AH387" s="448">
        <v>0</v>
      </c>
      <c r="AI387" s="428">
        <f t="shared" si="5"/>
        <v>0</v>
      </c>
      <c r="AJ387" s="451">
        <v>0</v>
      </c>
    </row>
    <row r="388" spans="1:40">
      <c r="A388" s="512" t="s">
        <v>85</v>
      </c>
      <c r="B388" s="513"/>
      <c r="C388" s="513"/>
      <c r="D388" s="513"/>
      <c r="E388" s="80">
        <v>3970.7499999999982</v>
      </c>
      <c r="F388" s="75">
        <v>102.99999999999996</v>
      </c>
      <c r="G388" s="452">
        <v>4081</v>
      </c>
      <c r="H388" s="433">
        <v>15</v>
      </c>
      <c r="I388" s="469">
        <v>3260</v>
      </c>
      <c r="J388" s="434">
        <v>806</v>
      </c>
      <c r="K388" s="453">
        <v>2241</v>
      </c>
      <c r="L388" s="433">
        <v>2140</v>
      </c>
      <c r="M388" s="433">
        <v>11</v>
      </c>
      <c r="N388" s="434">
        <v>90</v>
      </c>
      <c r="O388" s="453">
        <v>8390</v>
      </c>
      <c r="P388" s="433">
        <v>6609</v>
      </c>
      <c r="Q388" s="433">
        <v>367</v>
      </c>
      <c r="R388" s="433">
        <v>5</v>
      </c>
      <c r="S388" s="433">
        <v>197</v>
      </c>
      <c r="T388" s="478">
        <v>33</v>
      </c>
      <c r="U388" s="434">
        <v>1179</v>
      </c>
      <c r="V388" s="437">
        <v>5425</v>
      </c>
      <c r="W388" s="437">
        <v>4</v>
      </c>
      <c r="X388" s="453">
        <v>35124</v>
      </c>
      <c r="Y388" s="434">
        <v>1918</v>
      </c>
      <c r="Z388" s="453">
        <v>506</v>
      </c>
      <c r="AA388" s="433">
        <v>64</v>
      </c>
      <c r="AB388" s="433">
        <v>2</v>
      </c>
      <c r="AC388" s="478">
        <v>39</v>
      </c>
      <c r="AD388" s="434">
        <v>401</v>
      </c>
      <c r="AE388" s="453">
        <v>59</v>
      </c>
      <c r="AF388" s="434">
        <v>1</v>
      </c>
      <c r="AG388" s="453">
        <v>524</v>
      </c>
      <c r="AH388" s="434">
        <v>516</v>
      </c>
      <c r="AI388" s="428">
        <f t="shared" si="5"/>
        <v>8</v>
      </c>
      <c r="AJ388" s="437">
        <v>17</v>
      </c>
    </row>
    <row r="389" spans="1:40">
      <c r="A389" s="530" t="s">
        <v>86</v>
      </c>
      <c r="B389" s="531"/>
      <c r="C389" s="531"/>
      <c r="D389" s="531"/>
      <c r="E389" s="62"/>
      <c r="F389" s="76"/>
      <c r="G389" s="452">
        <v>98</v>
      </c>
      <c r="H389" s="466">
        <v>0</v>
      </c>
      <c r="I389" s="474">
        <v>49</v>
      </c>
      <c r="J389" s="455">
        <v>50</v>
      </c>
      <c r="K389" s="452">
        <v>387</v>
      </c>
      <c r="L389" s="454">
        <v>367</v>
      </c>
      <c r="M389" s="454">
        <v>1</v>
      </c>
      <c r="N389" s="455">
        <v>19</v>
      </c>
      <c r="O389" s="452">
        <v>15517</v>
      </c>
      <c r="P389" s="454">
        <v>13582</v>
      </c>
      <c r="Q389" s="454">
        <v>838</v>
      </c>
      <c r="R389" s="466">
        <v>0</v>
      </c>
      <c r="S389" s="466">
        <v>0</v>
      </c>
      <c r="T389" s="466">
        <v>3</v>
      </c>
      <c r="U389" s="455">
        <v>1095</v>
      </c>
      <c r="V389" s="456">
        <v>56</v>
      </c>
      <c r="W389" s="466">
        <v>0</v>
      </c>
      <c r="X389" s="452">
        <v>179</v>
      </c>
      <c r="Y389" s="455">
        <v>1</v>
      </c>
      <c r="Z389" s="452">
        <v>83</v>
      </c>
      <c r="AA389" s="454">
        <v>40</v>
      </c>
      <c r="AB389" s="454">
        <v>21</v>
      </c>
      <c r="AC389" s="466">
        <v>0</v>
      </c>
      <c r="AD389" s="455">
        <v>22</v>
      </c>
      <c r="AE389" s="466">
        <v>0</v>
      </c>
      <c r="AF389" s="466">
        <v>0</v>
      </c>
      <c r="AG389" s="452">
        <v>23</v>
      </c>
      <c r="AH389" s="455">
        <v>23</v>
      </c>
      <c r="AI389" s="466">
        <v>0</v>
      </c>
      <c r="AJ389" s="456">
        <v>1</v>
      </c>
    </row>
    <row r="390" spans="1:40">
      <c r="A390" s="532" t="s">
        <v>87</v>
      </c>
      <c r="B390" s="533"/>
      <c r="C390" s="533"/>
      <c r="D390" s="533"/>
      <c r="E390" s="55"/>
      <c r="F390" s="77"/>
      <c r="G390" s="457">
        <v>4179</v>
      </c>
      <c r="H390" s="447">
        <v>15</v>
      </c>
      <c r="I390" s="469">
        <v>3309</v>
      </c>
      <c r="J390" s="448">
        <v>856</v>
      </c>
      <c r="K390" s="458">
        <v>2628</v>
      </c>
      <c r="L390" s="447">
        <v>2507</v>
      </c>
      <c r="M390" s="447">
        <v>12</v>
      </c>
      <c r="N390" s="448">
        <v>109</v>
      </c>
      <c r="O390" s="458">
        <v>23907</v>
      </c>
      <c r="P390" s="447">
        <v>20191</v>
      </c>
      <c r="Q390" s="447">
        <v>1205</v>
      </c>
      <c r="R390" s="447">
        <v>5</v>
      </c>
      <c r="S390" s="447">
        <v>197</v>
      </c>
      <c r="T390" s="483">
        <v>36</v>
      </c>
      <c r="U390" s="448">
        <v>2274</v>
      </c>
      <c r="V390" s="451">
        <v>5481</v>
      </c>
      <c r="W390" s="451">
        <v>4</v>
      </c>
      <c r="X390" s="458">
        <v>35303</v>
      </c>
      <c r="Y390" s="448">
        <v>1919</v>
      </c>
      <c r="Z390" s="458">
        <v>589</v>
      </c>
      <c r="AA390" s="447">
        <v>104</v>
      </c>
      <c r="AB390" s="447">
        <v>23</v>
      </c>
      <c r="AC390" s="483">
        <v>39</v>
      </c>
      <c r="AD390" s="448">
        <v>423</v>
      </c>
      <c r="AE390" s="458">
        <v>59</v>
      </c>
      <c r="AF390" s="448">
        <v>1</v>
      </c>
      <c r="AG390" s="458">
        <v>547</v>
      </c>
      <c r="AH390" s="448">
        <v>539</v>
      </c>
      <c r="AI390" s="428">
        <f>AG390-AH390</f>
        <v>8</v>
      </c>
      <c r="AJ390" s="451">
        <v>18</v>
      </c>
      <c r="AN390" s="1"/>
    </row>
    <row r="391" spans="1:40">
      <c r="A391" s="45"/>
      <c r="B391" s="46"/>
      <c r="C391" s="47"/>
      <c r="D391" s="46"/>
      <c r="E391" s="47"/>
      <c r="F391" s="48"/>
      <c r="G391" s="459"/>
      <c r="H391" s="447"/>
      <c r="J391" s="447"/>
      <c r="K391" s="447"/>
      <c r="L391" s="447"/>
      <c r="M391" s="447"/>
      <c r="N391" s="447"/>
      <c r="O391" s="447"/>
      <c r="P391" s="447"/>
      <c r="Q391" s="447"/>
      <c r="R391" s="447"/>
      <c r="S391" s="447"/>
      <c r="T391" s="483"/>
      <c r="U391" s="447"/>
      <c r="V391" s="447"/>
      <c r="W391" s="447"/>
      <c r="X391" s="447"/>
      <c r="Y391" s="447"/>
      <c r="Z391" s="447"/>
      <c r="AA391" s="447"/>
      <c r="AB391" s="447"/>
      <c r="AC391" s="483"/>
      <c r="AD391" s="447"/>
      <c r="AE391" s="447"/>
      <c r="AF391" s="447"/>
      <c r="AG391" s="447"/>
      <c r="AH391" s="447"/>
      <c r="AI391" s="447"/>
      <c r="AJ391" s="448"/>
    </row>
    <row r="394" spans="1:40">
      <c r="A394"/>
      <c r="B394"/>
      <c r="D394"/>
      <c r="F394"/>
    </row>
    <row r="395" spans="1:40">
      <c r="A395"/>
      <c r="B395"/>
      <c r="D395"/>
      <c r="F395"/>
    </row>
    <row r="396" spans="1:40">
      <c r="A396"/>
      <c r="B396"/>
      <c r="D396"/>
      <c r="F396"/>
      <c r="G396" s="461"/>
    </row>
    <row r="397" spans="1:40">
      <c r="A397"/>
      <c r="B397"/>
      <c r="D397"/>
      <c r="F397"/>
      <c r="G397" s="461"/>
    </row>
    <row r="398" spans="1:40">
      <c r="A398"/>
      <c r="B398"/>
      <c r="D398"/>
      <c r="F398"/>
      <c r="G398" s="461"/>
    </row>
    <row r="399" spans="1:40">
      <c r="A399"/>
      <c r="B399"/>
      <c r="D399"/>
      <c r="F399"/>
      <c r="G399" s="461"/>
    </row>
    <row r="400" spans="1:40">
      <c r="A400"/>
      <c r="B400"/>
      <c r="D400"/>
      <c r="F400"/>
      <c r="G400" s="461"/>
    </row>
    <row r="401" spans="1:7">
      <c r="A401"/>
      <c r="B401"/>
      <c r="D401"/>
      <c r="F401"/>
      <c r="G401" s="461"/>
    </row>
    <row r="402" spans="1:7">
      <c r="A402"/>
      <c r="B402"/>
      <c r="D402"/>
      <c r="F402"/>
      <c r="G402" s="461"/>
    </row>
    <row r="403" spans="1:7">
      <c r="A403"/>
      <c r="B403"/>
      <c r="D403"/>
      <c r="F403"/>
      <c r="G403" s="461"/>
    </row>
    <row r="404" spans="1:7">
      <c r="A404"/>
      <c r="B404"/>
      <c r="D404"/>
      <c r="F404"/>
      <c r="G404" s="461"/>
    </row>
    <row r="405" spans="1:7">
      <c r="A405"/>
      <c r="B405"/>
      <c r="D405"/>
      <c r="F405"/>
      <c r="G405" s="461"/>
    </row>
    <row r="406" spans="1:7">
      <c r="A406"/>
      <c r="B406"/>
      <c r="D406"/>
      <c r="F406"/>
      <c r="G406" s="461"/>
    </row>
    <row r="407" spans="1:7">
      <c r="A407"/>
      <c r="B407"/>
      <c r="D407"/>
      <c r="F407"/>
      <c r="G407" s="461"/>
    </row>
    <row r="408" spans="1:7">
      <c r="A408"/>
      <c r="B408"/>
      <c r="D408"/>
      <c r="F408"/>
      <c r="G408" s="461"/>
    </row>
    <row r="409" spans="1:7">
      <c r="A409"/>
      <c r="B409"/>
      <c r="D409"/>
      <c r="F409"/>
      <c r="G409" s="461"/>
    </row>
    <row r="410" spans="1:7">
      <c r="A410"/>
      <c r="B410"/>
      <c r="D410"/>
      <c r="F410"/>
      <c r="G410" s="461"/>
    </row>
    <row r="411" spans="1:7">
      <c r="A411"/>
      <c r="B411"/>
      <c r="D411"/>
      <c r="F411"/>
      <c r="G411" s="461"/>
    </row>
    <row r="412" spans="1:7">
      <c r="A412"/>
      <c r="B412"/>
      <c r="D412"/>
      <c r="F412"/>
      <c r="G412" s="461"/>
    </row>
    <row r="413" spans="1:7">
      <c r="A413"/>
      <c r="B413"/>
      <c r="D413"/>
      <c r="F413"/>
      <c r="G413" s="461"/>
    </row>
    <row r="414" spans="1:7">
      <c r="A414"/>
      <c r="B414"/>
      <c r="D414"/>
      <c r="F414"/>
      <c r="G414" s="461"/>
    </row>
    <row r="415" spans="1:7">
      <c r="A415"/>
      <c r="B415"/>
      <c r="D415"/>
      <c r="F415"/>
      <c r="G415" s="461"/>
    </row>
    <row r="416" spans="1:7">
      <c r="A416"/>
      <c r="B416"/>
      <c r="D416"/>
      <c r="F416"/>
      <c r="G416" s="461"/>
    </row>
    <row r="417" spans="1:7">
      <c r="A417"/>
      <c r="B417"/>
      <c r="D417"/>
      <c r="F417"/>
      <c r="G417" s="461"/>
    </row>
    <row r="418" spans="1:7">
      <c r="A418"/>
      <c r="B418"/>
      <c r="D418"/>
      <c r="F418"/>
      <c r="G418" s="461"/>
    </row>
    <row r="419" spans="1:7">
      <c r="A419"/>
      <c r="B419"/>
      <c r="D419"/>
      <c r="F419"/>
      <c r="G419" s="461"/>
    </row>
    <row r="420" spans="1:7">
      <c r="A420"/>
      <c r="B420"/>
      <c r="D420"/>
      <c r="F420"/>
      <c r="G420" s="461"/>
    </row>
    <row r="421" spans="1:7">
      <c r="A421"/>
      <c r="B421"/>
      <c r="D421"/>
      <c r="F421"/>
      <c r="G421" s="461"/>
    </row>
    <row r="422" spans="1:7">
      <c r="A422"/>
      <c r="B422"/>
      <c r="D422"/>
      <c r="F422"/>
      <c r="G422" s="461"/>
    </row>
    <row r="423" spans="1:7">
      <c r="A423"/>
      <c r="B423"/>
      <c r="D423"/>
      <c r="F423"/>
      <c r="G423" s="461"/>
    </row>
    <row r="424" spans="1:7">
      <c r="A424"/>
      <c r="B424"/>
      <c r="D424"/>
      <c r="F424"/>
      <c r="G424" s="461"/>
    </row>
    <row r="425" spans="1:7">
      <c r="A425"/>
      <c r="B425"/>
      <c r="D425"/>
      <c r="F425"/>
      <c r="G425" s="461"/>
    </row>
    <row r="426" spans="1:7">
      <c r="A426"/>
      <c r="B426"/>
      <c r="D426"/>
      <c r="F426"/>
      <c r="G426" s="461"/>
    </row>
    <row r="427" spans="1:7">
      <c r="A427"/>
      <c r="B427"/>
      <c r="D427"/>
      <c r="F427"/>
      <c r="G427" s="461"/>
    </row>
    <row r="428" spans="1:7">
      <c r="A428"/>
      <c r="B428"/>
      <c r="D428"/>
      <c r="F428"/>
      <c r="G428" s="461"/>
    </row>
    <row r="429" spans="1:7">
      <c r="A429"/>
      <c r="B429"/>
      <c r="D429"/>
      <c r="F429"/>
      <c r="G429" s="461"/>
    </row>
    <row r="430" spans="1:7">
      <c r="A430"/>
      <c r="B430"/>
      <c r="D430"/>
      <c r="F430"/>
      <c r="G430" s="461"/>
    </row>
    <row r="431" spans="1:7">
      <c r="A431"/>
      <c r="B431"/>
      <c r="D431"/>
      <c r="F431"/>
      <c r="G431" s="461"/>
    </row>
    <row r="432" spans="1:7">
      <c r="A432"/>
      <c r="B432"/>
      <c r="D432"/>
      <c r="F432"/>
      <c r="G432" s="461"/>
    </row>
    <row r="433" spans="1:7">
      <c r="A433"/>
      <c r="B433"/>
      <c r="D433"/>
      <c r="F433"/>
      <c r="G433" s="461"/>
    </row>
    <row r="434" spans="1:7">
      <c r="A434"/>
      <c r="B434"/>
      <c r="D434"/>
      <c r="F434"/>
      <c r="G434" s="461"/>
    </row>
    <row r="435" spans="1:7">
      <c r="A435"/>
      <c r="B435"/>
      <c r="D435"/>
      <c r="F435"/>
      <c r="G435" s="461"/>
    </row>
    <row r="436" spans="1:7">
      <c r="A436"/>
      <c r="B436"/>
      <c r="D436"/>
      <c r="F436"/>
      <c r="G436" s="461"/>
    </row>
    <row r="437" spans="1:7">
      <c r="A437"/>
      <c r="B437"/>
      <c r="D437"/>
      <c r="F437"/>
      <c r="G437" s="461"/>
    </row>
    <row r="438" spans="1:7">
      <c r="A438"/>
      <c r="B438"/>
      <c r="D438"/>
      <c r="F438"/>
      <c r="G438" s="461"/>
    </row>
    <row r="439" spans="1:7">
      <c r="A439"/>
      <c r="B439"/>
      <c r="D439"/>
      <c r="F439"/>
      <c r="G439" s="461"/>
    </row>
    <row r="440" spans="1:7">
      <c r="A440"/>
      <c r="B440"/>
      <c r="D440"/>
      <c r="F440"/>
      <c r="G440" s="461"/>
    </row>
    <row r="441" spans="1:7">
      <c r="A441"/>
      <c r="B441"/>
      <c r="D441"/>
      <c r="F441"/>
      <c r="G441" s="461"/>
    </row>
    <row r="442" spans="1:7">
      <c r="A442"/>
      <c r="B442"/>
      <c r="D442"/>
      <c r="F442"/>
      <c r="G442" s="461"/>
    </row>
    <row r="443" spans="1:7">
      <c r="A443"/>
      <c r="B443"/>
      <c r="D443"/>
      <c r="F443"/>
      <c r="G443" s="461"/>
    </row>
    <row r="444" spans="1:7">
      <c r="A444"/>
      <c r="B444"/>
      <c r="D444"/>
      <c r="F444"/>
      <c r="G444" s="461"/>
    </row>
    <row r="445" spans="1:7">
      <c r="A445"/>
      <c r="B445"/>
      <c r="D445"/>
      <c r="F445"/>
      <c r="G445" s="461"/>
    </row>
    <row r="446" spans="1:7">
      <c r="A446"/>
      <c r="B446"/>
      <c r="D446"/>
      <c r="F446"/>
      <c r="G446" s="461"/>
    </row>
    <row r="447" spans="1:7">
      <c r="A447"/>
      <c r="B447"/>
      <c r="D447"/>
      <c r="F447"/>
      <c r="G447" s="461"/>
    </row>
    <row r="448" spans="1:7">
      <c r="A448"/>
      <c r="B448"/>
      <c r="D448"/>
      <c r="F448"/>
      <c r="G448" s="461"/>
    </row>
    <row r="449" spans="1:7">
      <c r="A449"/>
      <c r="B449"/>
      <c r="D449"/>
      <c r="F449"/>
      <c r="G449" s="461"/>
    </row>
    <row r="450" spans="1:7">
      <c r="A450"/>
      <c r="B450"/>
      <c r="D450"/>
      <c r="F450"/>
      <c r="G450" s="461"/>
    </row>
    <row r="451" spans="1:7">
      <c r="A451"/>
      <c r="B451"/>
      <c r="D451"/>
      <c r="F451"/>
      <c r="G451" s="461"/>
    </row>
    <row r="452" spans="1:7">
      <c r="A452"/>
      <c r="B452"/>
      <c r="D452"/>
      <c r="F452"/>
      <c r="G452" s="461"/>
    </row>
    <row r="453" spans="1:7">
      <c r="A453"/>
      <c r="B453"/>
      <c r="D453"/>
      <c r="F453"/>
      <c r="G453" s="461"/>
    </row>
    <row r="454" spans="1:7">
      <c r="A454"/>
      <c r="B454"/>
      <c r="D454"/>
      <c r="F454"/>
      <c r="G454" s="461"/>
    </row>
    <row r="455" spans="1:7">
      <c r="A455"/>
      <c r="B455"/>
      <c r="D455"/>
      <c r="F455"/>
      <c r="G455" s="461"/>
    </row>
    <row r="456" spans="1:7">
      <c r="A456"/>
      <c r="B456"/>
      <c r="D456"/>
      <c r="F456"/>
      <c r="G456" s="461"/>
    </row>
    <row r="457" spans="1:7">
      <c r="A457"/>
      <c r="B457"/>
      <c r="D457"/>
      <c r="F457"/>
      <c r="G457" s="461"/>
    </row>
    <row r="458" spans="1:7">
      <c r="A458"/>
      <c r="B458"/>
      <c r="D458"/>
      <c r="F458"/>
      <c r="G458" s="461"/>
    </row>
    <row r="459" spans="1:7">
      <c r="A459"/>
      <c r="B459"/>
      <c r="D459"/>
      <c r="F459"/>
      <c r="G459" s="461"/>
    </row>
    <row r="460" spans="1:7">
      <c r="A460"/>
      <c r="B460"/>
      <c r="D460"/>
      <c r="F460"/>
      <c r="G460" s="461"/>
    </row>
    <row r="461" spans="1:7">
      <c r="A461"/>
      <c r="B461"/>
      <c r="D461"/>
      <c r="F461"/>
      <c r="G461" s="461"/>
    </row>
    <row r="462" spans="1:7">
      <c r="A462"/>
      <c r="B462"/>
      <c r="D462"/>
      <c r="F462"/>
      <c r="G462" s="461"/>
    </row>
    <row r="463" spans="1:7">
      <c r="A463"/>
      <c r="B463"/>
      <c r="D463"/>
      <c r="F463"/>
      <c r="G463" s="461"/>
    </row>
    <row r="464" spans="1:7">
      <c r="A464"/>
      <c r="B464"/>
      <c r="D464"/>
      <c r="F464"/>
      <c r="G464" s="461"/>
    </row>
    <row r="465" spans="1:7">
      <c r="A465"/>
      <c r="B465"/>
      <c r="D465"/>
      <c r="F465"/>
      <c r="G465" s="461"/>
    </row>
    <row r="466" spans="1:7">
      <c r="A466"/>
      <c r="B466"/>
      <c r="D466"/>
      <c r="F466"/>
      <c r="G466" s="461"/>
    </row>
    <row r="467" spans="1:7">
      <c r="A467"/>
      <c r="B467"/>
      <c r="D467"/>
      <c r="F467"/>
      <c r="G467" s="461"/>
    </row>
    <row r="468" spans="1:7">
      <c r="A468"/>
      <c r="B468"/>
      <c r="D468"/>
      <c r="F468"/>
      <c r="G468" s="461"/>
    </row>
    <row r="469" spans="1:7">
      <c r="A469"/>
      <c r="B469"/>
      <c r="D469"/>
      <c r="F469"/>
      <c r="G469" s="461"/>
    </row>
    <row r="470" spans="1:7">
      <c r="A470"/>
      <c r="B470"/>
      <c r="D470"/>
      <c r="F470"/>
      <c r="G470" s="461"/>
    </row>
    <row r="471" spans="1:7">
      <c r="A471"/>
      <c r="B471"/>
      <c r="D471"/>
      <c r="F471"/>
      <c r="G471" s="461"/>
    </row>
    <row r="472" spans="1:7">
      <c r="A472"/>
      <c r="B472"/>
      <c r="D472"/>
      <c r="F472"/>
      <c r="G472" s="461"/>
    </row>
    <row r="473" spans="1:7">
      <c r="A473"/>
      <c r="B473"/>
      <c r="D473"/>
      <c r="F473"/>
      <c r="G473" s="461"/>
    </row>
    <row r="474" spans="1:7">
      <c r="A474"/>
      <c r="B474"/>
      <c r="D474"/>
      <c r="F474"/>
      <c r="G474" s="461"/>
    </row>
    <row r="475" spans="1:7">
      <c r="A475"/>
      <c r="B475"/>
      <c r="D475"/>
      <c r="F475"/>
      <c r="G475" s="461"/>
    </row>
    <row r="476" spans="1:7">
      <c r="A476"/>
      <c r="B476"/>
      <c r="D476"/>
      <c r="F476"/>
      <c r="G476" s="461"/>
    </row>
    <row r="477" spans="1:7">
      <c r="A477"/>
      <c r="B477"/>
      <c r="D477"/>
      <c r="F477"/>
      <c r="G477" s="461"/>
    </row>
    <row r="478" spans="1:7">
      <c r="A478"/>
      <c r="B478"/>
      <c r="D478"/>
      <c r="F478"/>
      <c r="G478" s="461"/>
    </row>
    <row r="479" spans="1:7">
      <c r="A479"/>
      <c r="B479"/>
      <c r="D479"/>
      <c r="F479"/>
      <c r="G479" s="461"/>
    </row>
    <row r="480" spans="1:7">
      <c r="A480"/>
      <c r="B480"/>
      <c r="D480"/>
      <c r="F480"/>
      <c r="G480" s="461"/>
    </row>
    <row r="481" spans="1:7">
      <c r="A481"/>
      <c r="B481"/>
      <c r="D481"/>
      <c r="F481"/>
      <c r="G481" s="461"/>
    </row>
    <row r="482" spans="1:7">
      <c r="A482"/>
      <c r="B482"/>
      <c r="D482"/>
      <c r="F482"/>
      <c r="G482" s="461"/>
    </row>
    <row r="483" spans="1:7">
      <c r="A483"/>
      <c r="B483"/>
      <c r="D483"/>
      <c r="F483"/>
      <c r="G483" s="461"/>
    </row>
    <row r="484" spans="1:7">
      <c r="A484"/>
      <c r="B484"/>
      <c r="D484"/>
      <c r="F484"/>
      <c r="G484" s="461"/>
    </row>
    <row r="485" spans="1:7">
      <c r="A485"/>
      <c r="B485"/>
      <c r="D485"/>
      <c r="F485"/>
      <c r="G485" s="461"/>
    </row>
    <row r="486" spans="1:7">
      <c r="A486"/>
      <c r="B486"/>
      <c r="D486"/>
      <c r="F486"/>
      <c r="G486" s="461"/>
    </row>
    <row r="487" spans="1:7">
      <c r="A487"/>
      <c r="B487"/>
      <c r="D487"/>
      <c r="F487"/>
      <c r="G487" s="461"/>
    </row>
    <row r="488" spans="1:7">
      <c r="A488"/>
      <c r="B488"/>
      <c r="D488"/>
      <c r="F488"/>
      <c r="G488" s="461"/>
    </row>
    <row r="489" spans="1:7">
      <c r="A489"/>
      <c r="B489"/>
      <c r="D489"/>
      <c r="F489"/>
      <c r="G489" s="461"/>
    </row>
    <row r="490" spans="1:7">
      <c r="A490"/>
      <c r="B490"/>
      <c r="D490"/>
      <c r="F490"/>
      <c r="G490" s="461"/>
    </row>
    <row r="491" spans="1:7">
      <c r="A491"/>
      <c r="B491"/>
      <c r="D491"/>
      <c r="F491"/>
      <c r="G491" s="461"/>
    </row>
    <row r="492" spans="1:7">
      <c r="A492"/>
      <c r="B492"/>
      <c r="D492"/>
      <c r="F492"/>
      <c r="G492" s="461"/>
    </row>
    <row r="493" spans="1:7">
      <c r="A493"/>
      <c r="B493"/>
      <c r="D493"/>
      <c r="F493"/>
      <c r="G493" s="461"/>
    </row>
    <row r="494" spans="1:7">
      <c r="A494"/>
      <c r="B494"/>
      <c r="D494"/>
      <c r="F494"/>
      <c r="G494" s="461"/>
    </row>
    <row r="495" spans="1:7">
      <c r="A495"/>
      <c r="B495"/>
      <c r="D495"/>
      <c r="F495"/>
      <c r="G495" s="461"/>
    </row>
    <row r="496" spans="1:7">
      <c r="A496"/>
      <c r="B496"/>
      <c r="D496"/>
      <c r="F496"/>
      <c r="G496" s="461"/>
    </row>
    <row r="497" spans="1:7">
      <c r="A497"/>
      <c r="B497"/>
      <c r="D497"/>
      <c r="F497"/>
      <c r="G497" s="461"/>
    </row>
    <row r="498" spans="1:7">
      <c r="A498"/>
      <c r="B498"/>
      <c r="D498"/>
      <c r="F498"/>
      <c r="G498" s="461"/>
    </row>
    <row r="499" spans="1:7">
      <c r="A499"/>
      <c r="B499"/>
      <c r="D499"/>
      <c r="F499"/>
      <c r="G499" s="461"/>
    </row>
    <row r="500" spans="1:7">
      <c r="A500"/>
      <c r="B500"/>
      <c r="D500"/>
      <c r="F500"/>
      <c r="G500" s="461"/>
    </row>
    <row r="501" spans="1:7">
      <c r="A501"/>
      <c r="B501"/>
      <c r="D501"/>
      <c r="F501"/>
      <c r="G501" s="461"/>
    </row>
    <row r="502" spans="1:7">
      <c r="A502"/>
      <c r="B502"/>
      <c r="D502"/>
      <c r="F502"/>
      <c r="G502" s="461"/>
    </row>
    <row r="503" spans="1:7">
      <c r="A503"/>
      <c r="B503"/>
      <c r="D503"/>
      <c r="F503"/>
      <c r="G503" s="461"/>
    </row>
    <row r="504" spans="1:7">
      <c r="A504"/>
      <c r="B504"/>
      <c r="D504"/>
      <c r="F504"/>
      <c r="G504" s="461"/>
    </row>
    <row r="505" spans="1:7">
      <c r="A505"/>
      <c r="B505"/>
      <c r="D505"/>
      <c r="F505"/>
      <c r="G505" s="461"/>
    </row>
    <row r="506" spans="1:7">
      <c r="A506"/>
      <c r="B506"/>
      <c r="D506"/>
      <c r="F506"/>
      <c r="G506" s="461"/>
    </row>
    <row r="507" spans="1:7">
      <c r="A507"/>
      <c r="B507"/>
      <c r="D507"/>
      <c r="F507"/>
      <c r="G507" s="461"/>
    </row>
    <row r="508" spans="1:7">
      <c r="A508"/>
      <c r="B508"/>
      <c r="D508"/>
      <c r="F508"/>
      <c r="G508" s="461"/>
    </row>
    <row r="509" spans="1:7">
      <c r="A509"/>
      <c r="B509"/>
      <c r="D509"/>
      <c r="F509"/>
      <c r="G509" s="461"/>
    </row>
    <row r="510" spans="1:7">
      <c r="A510"/>
      <c r="B510"/>
      <c r="D510"/>
      <c r="F510"/>
      <c r="G510" s="461"/>
    </row>
    <row r="511" spans="1:7">
      <c r="A511"/>
      <c r="B511"/>
      <c r="D511"/>
      <c r="F511"/>
      <c r="G511" s="461"/>
    </row>
    <row r="512" spans="1:7">
      <c r="A512"/>
      <c r="B512"/>
      <c r="D512"/>
      <c r="F512"/>
      <c r="G512" s="461"/>
    </row>
    <row r="513" spans="1:40">
      <c r="A513"/>
      <c r="B513"/>
      <c r="D513"/>
      <c r="F513"/>
      <c r="G513" s="461"/>
    </row>
    <row r="514" spans="1:40">
      <c r="A514"/>
      <c r="B514"/>
      <c r="D514"/>
      <c r="F514"/>
      <c r="G514" s="461"/>
    </row>
    <row r="515" spans="1:40">
      <c r="A515"/>
      <c r="B515"/>
      <c r="D515"/>
      <c r="F515"/>
      <c r="G515" s="461"/>
    </row>
    <row r="516" spans="1:40">
      <c r="A516"/>
      <c r="B516"/>
      <c r="D516"/>
      <c r="F516"/>
      <c r="G516" s="461"/>
    </row>
    <row r="517" spans="1:40">
      <c r="A517"/>
      <c r="B517"/>
      <c r="D517"/>
      <c r="F517"/>
      <c r="G517" s="461"/>
    </row>
    <row r="518" spans="1:40">
      <c r="A518"/>
      <c r="B518"/>
      <c r="D518"/>
      <c r="F518"/>
      <c r="G518" s="461"/>
    </row>
    <row r="519" spans="1:40">
      <c r="A519"/>
      <c r="B519"/>
      <c r="D519"/>
      <c r="F519"/>
      <c r="G519" s="461"/>
    </row>
    <row r="520" spans="1:40">
      <c r="A520"/>
      <c r="B520"/>
      <c r="D520"/>
      <c r="F520"/>
      <c r="G520" s="461"/>
    </row>
    <row r="521" spans="1:40">
      <c r="A521"/>
      <c r="B521"/>
      <c r="D521"/>
      <c r="F521"/>
      <c r="G521" s="461"/>
    </row>
    <row r="522" spans="1:40">
      <c r="A522"/>
      <c r="B522"/>
      <c r="D522"/>
      <c r="F522"/>
      <c r="G522" s="461"/>
    </row>
    <row r="523" spans="1:40">
      <c r="A523"/>
      <c r="B523"/>
      <c r="D523"/>
      <c r="F523"/>
      <c r="G523" s="461"/>
      <c r="AN523" s="1"/>
    </row>
    <row r="524" spans="1:40">
      <c r="A524"/>
      <c r="B524"/>
      <c r="D524"/>
      <c r="F524"/>
      <c r="G524" s="461"/>
    </row>
    <row r="525" spans="1:40">
      <c r="A525"/>
      <c r="B525"/>
      <c r="D525"/>
      <c r="F525"/>
      <c r="G525" s="461"/>
    </row>
    <row r="526" spans="1:40">
      <c r="A526"/>
      <c r="B526"/>
      <c r="D526"/>
      <c r="F526"/>
      <c r="G526" s="461"/>
    </row>
    <row r="527" spans="1:40">
      <c r="A527"/>
      <c r="B527"/>
      <c r="D527"/>
      <c r="F527"/>
      <c r="G527" s="461"/>
    </row>
    <row r="528" spans="1:40">
      <c r="A528"/>
      <c r="B528"/>
      <c r="D528"/>
      <c r="F528"/>
      <c r="G528" s="461"/>
    </row>
    <row r="529" spans="1:40">
      <c r="A529"/>
      <c r="B529"/>
      <c r="D529"/>
      <c r="F529"/>
      <c r="G529" s="461"/>
      <c r="AN529" s="1"/>
    </row>
    <row r="530" spans="1:40">
      <c r="A530"/>
      <c r="B530"/>
      <c r="D530"/>
      <c r="F530"/>
      <c r="G530" s="461"/>
    </row>
    <row r="531" spans="1:40">
      <c r="A531"/>
      <c r="B531"/>
      <c r="D531"/>
      <c r="F531"/>
      <c r="G531" s="461"/>
    </row>
    <row r="532" spans="1:40">
      <c r="A532"/>
      <c r="B532"/>
      <c r="D532"/>
      <c r="F532"/>
      <c r="G532" s="461"/>
    </row>
    <row r="533" spans="1:40">
      <c r="A533"/>
      <c r="B533"/>
      <c r="D533"/>
      <c r="F533"/>
      <c r="G533" s="461"/>
    </row>
    <row r="534" spans="1:40">
      <c r="A534"/>
      <c r="B534"/>
      <c r="D534"/>
      <c r="F534"/>
      <c r="G534" s="461"/>
    </row>
    <row r="535" spans="1:40">
      <c r="A535"/>
      <c r="B535"/>
      <c r="D535"/>
      <c r="F535"/>
      <c r="G535" s="461"/>
    </row>
    <row r="536" spans="1:40">
      <c r="A536"/>
      <c r="B536"/>
      <c r="D536"/>
      <c r="F536"/>
      <c r="G536" s="461"/>
    </row>
    <row r="537" spans="1:40">
      <c r="A537"/>
      <c r="B537"/>
      <c r="D537"/>
      <c r="F537"/>
      <c r="G537" s="461"/>
      <c r="AN537" s="1"/>
    </row>
    <row r="538" spans="1:40">
      <c r="A538"/>
      <c r="B538"/>
      <c r="D538"/>
      <c r="F538"/>
      <c r="G538" s="461"/>
    </row>
    <row r="539" spans="1:40">
      <c r="A539"/>
      <c r="B539"/>
      <c r="D539"/>
      <c r="F539"/>
      <c r="G539" s="461"/>
    </row>
    <row r="540" spans="1:40">
      <c r="A540"/>
      <c r="B540"/>
      <c r="D540"/>
      <c r="F540"/>
      <c r="G540" s="461"/>
    </row>
    <row r="541" spans="1:40">
      <c r="A541"/>
      <c r="B541"/>
      <c r="D541"/>
      <c r="F541"/>
      <c r="G541" s="461"/>
    </row>
    <row r="542" spans="1:40">
      <c r="A542"/>
      <c r="B542"/>
      <c r="D542"/>
      <c r="F542"/>
      <c r="G542" s="461"/>
    </row>
    <row r="543" spans="1:40">
      <c r="A543"/>
      <c r="B543"/>
      <c r="D543"/>
      <c r="F543"/>
      <c r="G543" s="461"/>
      <c r="AN543" s="1"/>
    </row>
    <row r="544" spans="1:40">
      <c r="A544"/>
      <c r="B544"/>
      <c r="D544"/>
      <c r="F544"/>
      <c r="G544" s="461"/>
    </row>
    <row r="545" spans="1:40">
      <c r="A545"/>
      <c r="B545"/>
      <c r="D545"/>
      <c r="F545"/>
      <c r="G545" s="461"/>
    </row>
    <row r="546" spans="1:40">
      <c r="A546"/>
      <c r="B546"/>
      <c r="D546"/>
      <c r="F546"/>
      <c r="G546" s="461"/>
    </row>
    <row r="547" spans="1:40">
      <c r="A547"/>
      <c r="B547"/>
      <c r="D547"/>
      <c r="F547"/>
      <c r="G547" s="461"/>
    </row>
    <row r="548" spans="1:40">
      <c r="A548"/>
      <c r="B548"/>
      <c r="D548"/>
      <c r="F548"/>
      <c r="G548" s="461"/>
    </row>
    <row r="549" spans="1:40">
      <c r="A549"/>
      <c r="B549"/>
      <c r="D549"/>
      <c r="F549"/>
      <c r="G549" s="461"/>
    </row>
    <row r="550" spans="1:40">
      <c r="A550"/>
      <c r="B550"/>
      <c r="D550"/>
      <c r="F550"/>
      <c r="G550" s="461"/>
      <c r="AN550" s="1"/>
    </row>
    <row r="551" spans="1:40">
      <c r="A551"/>
      <c r="B551"/>
      <c r="D551"/>
      <c r="F551"/>
      <c r="G551" s="461"/>
    </row>
    <row r="552" spans="1:40">
      <c r="A552"/>
      <c r="B552"/>
      <c r="D552"/>
      <c r="F552"/>
      <c r="G552" s="461"/>
    </row>
    <row r="553" spans="1:40">
      <c r="A553"/>
      <c r="B553"/>
      <c r="D553"/>
      <c r="F553"/>
      <c r="G553" s="461"/>
    </row>
    <row r="554" spans="1:40">
      <c r="A554"/>
      <c r="B554"/>
      <c r="D554"/>
      <c r="F554"/>
      <c r="G554" s="461"/>
    </row>
    <row r="555" spans="1:40">
      <c r="A555"/>
      <c r="B555"/>
      <c r="D555"/>
      <c r="F555"/>
      <c r="G555" s="461"/>
    </row>
    <row r="556" spans="1:40">
      <c r="A556"/>
      <c r="B556"/>
      <c r="D556"/>
      <c r="F556"/>
      <c r="G556" s="461"/>
      <c r="AN556" s="1"/>
    </row>
    <row r="557" spans="1:40">
      <c r="A557"/>
      <c r="B557"/>
      <c r="D557"/>
      <c r="F557"/>
      <c r="G557" s="461"/>
    </row>
    <row r="558" spans="1:40">
      <c r="A558"/>
      <c r="B558"/>
      <c r="D558"/>
      <c r="F558"/>
      <c r="G558" s="461"/>
      <c r="AN558" s="1"/>
    </row>
    <row r="559" spans="1:40">
      <c r="A559"/>
      <c r="B559"/>
      <c r="D559"/>
      <c r="F559"/>
      <c r="G559" s="461"/>
    </row>
    <row r="560" spans="1:40">
      <c r="A560"/>
      <c r="B560"/>
      <c r="D560"/>
      <c r="F560"/>
      <c r="G560" s="461"/>
    </row>
    <row r="561" spans="1:40">
      <c r="A561"/>
      <c r="B561"/>
      <c r="D561"/>
      <c r="F561"/>
      <c r="G561" s="461"/>
    </row>
    <row r="562" spans="1:40">
      <c r="A562"/>
      <c r="B562"/>
      <c r="D562"/>
      <c r="F562"/>
      <c r="G562" s="461"/>
    </row>
    <row r="563" spans="1:40">
      <c r="A563"/>
      <c r="B563"/>
      <c r="D563"/>
      <c r="F563"/>
      <c r="G563" s="461"/>
    </row>
    <row r="564" spans="1:40">
      <c r="A564"/>
      <c r="B564"/>
      <c r="D564"/>
      <c r="F564"/>
      <c r="G564" s="461"/>
    </row>
    <row r="565" spans="1:40">
      <c r="A565"/>
      <c r="B565"/>
      <c r="D565"/>
      <c r="F565"/>
      <c r="G565" s="461"/>
    </row>
    <row r="566" spans="1:40">
      <c r="A566"/>
      <c r="B566"/>
      <c r="D566"/>
      <c r="F566"/>
      <c r="G566" s="461"/>
    </row>
    <row r="567" spans="1:40">
      <c r="A567"/>
      <c r="B567"/>
      <c r="D567"/>
      <c r="F567"/>
      <c r="G567" s="461"/>
    </row>
    <row r="568" spans="1:40">
      <c r="A568"/>
      <c r="B568"/>
      <c r="D568"/>
      <c r="F568"/>
      <c r="G568" s="461"/>
    </row>
    <row r="569" spans="1:40">
      <c r="A569"/>
      <c r="B569"/>
      <c r="D569"/>
      <c r="F569"/>
    </row>
    <row r="570" spans="1:40">
      <c r="A570"/>
      <c r="B570"/>
      <c r="D570"/>
      <c r="F570"/>
    </row>
    <row r="571" spans="1:40">
      <c r="A571"/>
      <c r="B571"/>
      <c r="D571"/>
      <c r="F571"/>
    </row>
    <row r="572" spans="1:40">
      <c r="A572"/>
      <c r="B572"/>
      <c r="D572"/>
      <c r="F572"/>
      <c r="AN572" s="1"/>
    </row>
    <row r="573" spans="1:40">
      <c r="A573"/>
      <c r="B573"/>
      <c r="D573"/>
      <c r="F573"/>
    </row>
    <row r="574" spans="1:40">
      <c r="A574"/>
      <c r="B574"/>
      <c r="D574"/>
      <c r="F574"/>
    </row>
    <row r="575" spans="1:40">
      <c r="A575"/>
      <c r="B575"/>
      <c r="D575"/>
      <c r="F575"/>
      <c r="AN575" s="1"/>
    </row>
    <row r="576" spans="1:40">
      <c r="A576"/>
      <c r="B576"/>
      <c r="D576"/>
      <c r="F576"/>
    </row>
    <row r="577" spans="1:40">
      <c r="A577"/>
      <c r="B577"/>
      <c r="D577"/>
      <c r="F577"/>
    </row>
    <row r="578" spans="1:40">
      <c r="A578"/>
      <c r="B578"/>
      <c r="D578"/>
      <c r="F578"/>
    </row>
    <row r="579" spans="1:40">
      <c r="A579"/>
      <c r="B579"/>
      <c r="D579"/>
      <c r="F579"/>
      <c r="AN579" s="1"/>
    </row>
    <row r="580" spans="1:40">
      <c r="A580"/>
      <c r="B580"/>
      <c r="D580"/>
      <c r="F580"/>
    </row>
    <row r="581" spans="1:40">
      <c r="A581"/>
      <c r="B581"/>
      <c r="D581"/>
      <c r="F581"/>
      <c r="AN581" s="1"/>
    </row>
    <row r="582" spans="1:40">
      <c r="A582"/>
      <c r="B582"/>
      <c r="D582"/>
      <c r="F582"/>
    </row>
    <row r="583" spans="1:40">
      <c r="A583"/>
      <c r="B583"/>
      <c r="D583"/>
      <c r="F583"/>
      <c r="AN583" s="1"/>
    </row>
    <row r="584" spans="1:40">
      <c r="A584"/>
      <c r="B584"/>
      <c r="D584"/>
      <c r="F584"/>
    </row>
    <row r="585" spans="1:40">
      <c r="A585"/>
      <c r="B585"/>
      <c r="D585"/>
      <c r="F585"/>
      <c r="AN585" s="1"/>
    </row>
    <row r="586" spans="1:40">
      <c r="A586"/>
      <c r="B586"/>
      <c r="D586"/>
      <c r="F586"/>
    </row>
    <row r="587" spans="1:40">
      <c r="A587"/>
      <c r="B587"/>
      <c r="D587"/>
      <c r="F587"/>
    </row>
    <row r="588" spans="1:40">
      <c r="A588"/>
      <c r="B588"/>
      <c r="D588"/>
      <c r="F588"/>
    </row>
    <row r="589" spans="1:40">
      <c r="A589"/>
      <c r="B589"/>
      <c r="D589"/>
      <c r="F589"/>
    </row>
    <row r="590" spans="1:40">
      <c r="A590"/>
      <c r="B590"/>
      <c r="D590"/>
      <c r="F590"/>
    </row>
    <row r="591" spans="1:40">
      <c r="A591"/>
      <c r="B591"/>
      <c r="D591"/>
      <c r="F591"/>
    </row>
    <row r="592" spans="1:40">
      <c r="A592"/>
      <c r="B592"/>
      <c r="D592"/>
      <c r="F592"/>
    </row>
    <row r="593" spans="1:40">
      <c r="A593"/>
      <c r="B593"/>
      <c r="D593"/>
      <c r="F593"/>
      <c r="AN593" s="1"/>
    </row>
    <row r="594" spans="1:40">
      <c r="A594"/>
      <c r="B594"/>
      <c r="D594"/>
      <c r="F594"/>
    </row>
    <row r="595" spans="1:40">
      <c r="A595"/>
      <c r="B595"/>
      <c r="D595"/>
      <c r="F595"/>
      <c r="AN595" s="1"/>
    </row>
    <row r="596" spans="1:40">
      <c r="A596"/>
      <c r="B596"/>
      <c r="D596"/>
      <c r="F596"/>
    </row>
    <row r="597" spans="1:40">
      <c r="A597"/>
      <c r="B597"/>
      <c r="D597"/>
      <c r="F597"/>
    </row>
    <row r="598" spans="1:40">
      <c r="A598"/>
      <c r="B598"/>
      <c r="D598"/>
      <c r="F598"/>
    </row>
    <row r="599" spans="1:40">
      <c r="A599"/>
      <c r="B599"/>
      <c r="D599"/>
      <c r="F599"/>
    </row>
    <row r="600" spans="1:40">
      <c r="A600"/>
      <c r="B600"/>
      <c r="D600"/>
      <c r="F600"/>
    </row>
    <row r="601" spans="1:40">
      <c r="A601"/>
      <c r="B601"/>
      <c r="D601"/>
      <c r="F601"/>
    </row>
    <row r="602" spans="1:40">
      <c r="A602"/>
      <c r="B602"/>
      <c r="D602"/>
      <c r="F602"/>
    </row>
    <row r="603" spans="1:40">
      <c r="A603"/>
      <c r="B603"/>
      <c r="D603"/>
      <c r="F603"/>
    </row>
    <row r="604" spans="1:40">
      <c r="A604"/>
      <c r="B604"/>
      <c r="D604"/>
      <c r="F604"/>
    </row>
    <row r="605" spans="1:40">
      <c r="A605"/>
      <c r="B605"/>
      <c r="D605"/>
      <c r="F605"/>
    </row>
    <row r="606" spans="1:40">
      <c r="A606"/>
      <c r="B606"/>
      <c r="D606"/>
      <c r="F606"/>
      <c r="AN606" s="1"/>
    </row>
    <row r="607" spans="1:40">
      <c r="A607"/>
      <c r="B607"/>
      <c r="D607"/>
      <c r="F607"/>
    </row>
    <row r="608" spans="1:40">
      <c r="A608"/>
      <c r="B608"/>
      <c r="D608"/>
      <c r="F608"/>
    </row>
    <row r="609" spans="1:40">
      <c r="A609"/>
      <c r="B609"/>
      <c r="D609"/>
      <c r="F609"/>
    </row>
    <row r="610" spans="1:40">
      <c r="A610"/>
      <c r="B610"/>
      <c r="D610"/>
      <c r="F610"/>
    </row>
    <row r="611" spans="1:40">
      <c r="A611"/>
      <c r="B611"/>
      <c r="D611"/>
      <c r="F611"/>
    </row>
    <row r="612" spans="1:40">
      <c r="A612"/>
      <c r="B612"/>
      <c r="D612"/>
      <c r="F612"/>
    </row>
    <row r="613" spans="1:40">
      <c r="A613"/>
      <c r="B613"/>
      <c r="D613"/>
      <c r="F613"/>
    </row>
    <row r="614" spans="1:40">
      <c r="A614"/>
      <c r="B614"/>
      <c r="D614"/>
      <c r="F614"/>
    </row>
    <row r="615" spans="1:40">
      <c r="A615"/>
      <c r="B615"/>
      <c r="D615"/>
      <c r="F615"/>
    </row>
    <row r="616" spans="1:40">
      <c r="A616"/>
      <c r="B616"/>
      <c r="D616"/>
      <c r="F616"/>
    </row>
    <row r="617" spans="1:40">
      <c r="A617"/>
      <c r="B617"/>
      <c r="D617"/>
      <c r="F617"/>
    </row>
    <row r="618" spans="1:40">
      <c r="A618"/>
      <c r="B618"/>
      <c r="D618"/>
      <c r="F618"/>
    </row>
    <row r="619" spans="1:40">
      <c r="A619"/>
      <c r="B619"/>
      <c r="D619"/>
      <c r="F619"/>
    </row>
    <row r="620" spans="1:40">
      <c r="A620"/>
      <c r="B620"/>
      <c r="D620"/>
      <c r="F620"/>
    </row>
    <row r="621" spans="1:40">
      <c r="A621"/>
      <c r="B621"/>
      <c r="D621"/>
      <c r="F621"/>
      <c r="AN621" s="1"/>
    </row>
    <row r="622" spans="1:40">
      <c r="A622"/>
      <c r="B622"/>
      <c r="D622"/>
      <c r="F622"/>
    </row>
    <row r="623" spans="1:40">
      <c r="A623"/>
      <c r="B623"/>
      <c r="D623"/>
      <c r="F623"/>
    </row>
    <row r="624" spans="1:40">
      <c r="A624"/>
      <c r="B624"/>
      <c r="D624"/>
      <c r="F624"/>
    </row>
    <row r="625" spans="1:40">
      <c r="A625"/>
      <c r="B625"/>
      <c r="D625"/>
      <c r="F625"/>
      <c r="AN625" s="1"/>
    </row>
    <row r="626" spans="1:40">
      <c r="A626"/>
      <c r="B626"/>
      <c r="D626"/>
      <c r="F626"/>
    </row>
    <row r="627" spans="1:40">
      <c r="A627"/>
      <c r="B627"/>
      <c r="D627"/>
      <c r="F627"/>
    </row>
    <row r="628" spans="1:40">
      <c r="A628"/>
      <c r="B628"/>
      <c r="D628"/>
      <c r="F628"/>
    </row>
    <row r="629" spans="1:40">
      <c r="A629"/>
      <c r="B629"/>
      <c r="D629"/>
      <c r="F629"/>
    </row>
    <row r="630" spans="1:40">
      <c r="A630"/>
      <c r="B630"/>
      <c r="D630"/>
      <c r="F630"/>
    </row>
    <row r="631" spans="1:40">
      <c r="A631"/>
      <c r="B631"/>
      <c r="D631"/>
      <c r="F631"/>
      <c r="AN631" s="1"/>
    </row>
    <row r="632" spans="1:40">
      <c r="A632"/>
      <c r="B632"/>
      <c r="D632"/>
      <c r="F632"/>
    </row>
    <row r="633" spans="1:40">
      <c r="A633"/>
      <c r="B633"/>
      <c r="D633"/>
      <c r="F633"/>
    </row>
    <row r="634" spans="1:40">
      <c r="A634"/>
      <c r="B634"/>
      <c r="D634"/>
      <c r="F634"/>
      <c r="AN634" s="1"/>
    </row>
    <row r="635" spans="1:40">
      <c r="A635"/>
      <c r="B635"/>
      <c r="D635"/>
      <c r="F635"/>
    </row>
    <row r="636" spans="1:40">
      <c r="A636"/>
      <c r="B636"/>
      <c r="D636"/>
      <c r="F636"/>
    </row>
    <row r="637" spans="1:40">
      <c r="A637"/>
      <c r="B637"/>
      <c r="D637"/>
      <c r="F637"/>
    </row>
    <row r="638" spans="1:40">
      <c r="A638"/>
      <c r="B638"/>
      <c r="D638"/>
      <c r="F638"/>
    </row>
    <row r="639" spans="1:40">
      <c r="A639"/>
      <c r="B639"/>
      <c r="D639"/>
      <c r="F639"/>
    </row>
    <row r="640" spans="1:40">
      <c r="A640"/>
      <c r="B640"/>
      <c r="D640"/>
      <c r="F640"/>
    </row>
    <row r="641" spans="1:6">
      <c r="A641"/>
      <c r="B641"/>
      <c r="D641"/>
      <c r="F641"/>
    </row>
    <row r="642" spans="1:6">
      <c r="A642"/>
      <c r="B642"/>
      <c r="D642"/>
      <c r="F642"/>
    </row>
    <row r="643" spans="1:6">
      <c r="A643"/>
      <c r="B643"/>
      <c r="D643"/>
      <c r="F643"/>
    </row>
    <row r="644" spans="1:6">
      <c r="A644"/>
      <c r="B644"/>
      <c r="D644"/>
      <c r="F644"/>
    </row>
    <row r="645" spans="1:6">
      <c r="A645"/>
      <c r="B645"/>
      <c r="D645"/>
      <c r="F645"/>
    </row>
    <row r="646" spans="1:6">
      <c r="A646"/>
      <c r="B646"/>
      <c r="D646"/>
      <c r="F646"/>
    </row>
    <row r="647" spans="1:6">
      <c r="A647"/>
      <c r="B647"/>
      <c r="D647"/>
      <c r="F647"/>
    </row>
    <row r="648" spans="1:6">
      <c r="A648"/>
      <c r="B648"/>
      <c r="D648"/>
      <c r="F648"/>
    </row>
    <row r="649" spans="1:6">
      <c r="A649"/>
      <c r="B649"/>
      <c r="D649"/>
      <c r="F649"/>
    </row>
    <row r="650" spans="1:6">
      <c r="A650"/>
      <c r="B650"/>
      <c r="D650"/>
      <c r="F650"/>
    </row>
    <row r="651" spans="1:6">
      <c r="A651"/>
      <c r="B651"/>
      <c r="D651"/>
      <c r="F651"/>
    </row>
    <row r="652" spans="1:6">
      <c r="A652"/>
      <c r="B652"/>
      <c r="D652"/>
      <c r="F652"/>
    </row>
    <row r="653" spans="1:6">
      <c r="A653"/>
      <c r="B653"/>
      <c r="D653"/>
      <c r="F653"/>
    </row>
    <row r="654" spans="1:6">
      <c r="A654"/>
      <c r="B654"/>
      <c r="D654"/>
      <c r="F654"/>
    </row>
    <row r="655" spans="1:6">
      <c r="A655"/>
      <c r="B655"/>
      <c r="D655"/>
      <c r="F655"/>
    </row>
    <row r="656" spans="1:6">
      <c r="A656"/>
      <c r="B656"/>
      <c r="D656"/>
      <c r="F656"/>
    </row>
    <row r="657" spans="1:40">
      <c r="A657"/>
      <c r="B657"/>
      <c r="D657"/>
      <c r="F657"/>
    </row>
    <row r="658" spans="1:40">
      <c r="A658"/>
      <c r="B658"/>
      <c r="D658"/>
      <c r="F658"/>
    </row>
    <row r="659" spans="1:40">
      <c r="A659"/>
      <c r="B659"/>
      <c r="D659"/>
      <c r="F659"/>
    </row>
    <row r="660" spans="1:40">
      <c r="A660"/>
      <c r="B660"/>
      <c r="D660"/>
      <c r="F660"/>
    </row>
    <row r="661" spans="1:40">
      <c r="A661"/>
      <c r="B661"/>
      <c r="D661"/>
      <c r="F661"/>
    </row>
    <row r="662" spans="1:40">
      <c r="A662"/>
      <c r="B662"/>
      <c r="D662"/>
      <c r="F662"/>
    </row>
    <row r="663" spans="1:40">
      <c r="A663"/>
      <c r="B663"/>
      <c r="D663"/>
      <c r="F663"/>
      <c r="AN663" s="1"/>
    </row>
    <row r="664" spans="1:40">
      <c r="A664"/>
      <c r="B664"/>
      <c r="D664"/>
      <c r="F664"/>
    </row>
    <row r="665" spans="1:40">
      <c r="A665"/>
      <c r="B665"/>
      <c r="D665"/>
      <c r="F665"/>
    </row>
    <row r="666" spans="1:40">
      <c r="A666"/>
      <c r="B666"/>
      <c r="D666"/>
      <c r="F666"/>
    </row>
    <row r="667" spans="1:40">
      <c r="A667"/>
      <c r="B667"/>
      <c r="D667"/>
      <c r="F667"/>
    </row>
    <row r="668" spans="1:40">
      <c r="A668"/>
      <c r="B668"/>
      <c r="D668"/>
      <c r="F668"/>
    </row>
    <row r="669" spans="1:40">
      <c r="A669"/>
      <c r="B669"/>
      <c r="D669"/>
      <c r="F669"/>
    </row>
    <row r="670" spans="1:40">
      <c r="A670"/>
      <c r="B670"/>
      <c r="D670"/>
      <c r="F670"/>
    </row>
    <row r="671" spans="1:40">
      <c r="A671"/>
      <c r="B671"/>
      <c r="D671"/>
      <c r="F671"/>
    </row>
    <row r="672" spans="1:40">
      <c r="A672"/>
      <c r="B672"/>
      <c r="D672"/>
      <c r="F672"/>
    </row>
    <row r="673" spans="1:40">
      <c r="A673"/>
      <c r="B673"/>
      <c r="D673"/>
      <c r="F673"/>
    </row>
    <row r="674" spans="1:40">
      <c r="A674"/>
      <c r="B674"/>
      <c r="D674"/>
      <c r="F674"/>
    </row>
    <row r="675" spans="1:40">
      <c r="A675"/>
      <c r="B675"/>
      <c r="D675"/>
      <c r="F675"/>
    </row>
    <row r="676" spans="1:40">
      <c r="A676"/>
      <c r="B676"/>
      <c r="D676"/>
      <c r="F676"/>
    </row>
    <row r="677" spans="1:40">
      <c r="A677"/>
      <c r="B677"/>
      <c r="D677"/>
      <c r="F677"/>
      <c r="AN677" s="1"/>
    </row>
    <row r="678" spans="1:40">
      <c r="A678"/>
      <c r="B678"/>
      <c r="D678"/>
      <c r="F678"/>
      <c r="AN678" s="1"/>
    </row>
    <row r="679" spans="1:40">
      <c r="A679"/>
      <c r="B679"/>
      <c r="D679"/>
      <c r="F679"/>
    </row>
    <row r="680" spans="1:40">
      <c r="A680"/>
      <c r="B680"/>
      <c r="D680"/>
      <c r="F680"/>
    </row>
    <row r="681" spans="1:40">
      <c r="A681"/>
      <c r="B681"/>
      <c r="D681"/>
      <c r="F681"/>
    </row>
    <row r="682" spans="1:40">
      <c r="A682"/>
      <c r="B682"/>
      <c r="D682"/>
      <c r="F682"/>
    </row>
    <row r="683" spans="1:40">
      <c r="A683"/>
      <c r="B683"/>
      <c r="D683"/>
      <c r="F683"/>
    </row>
    <row r="684" spans="1:40">
      <c r="A684"/>
      <c r="B684"/>
      <c r="D684"/>
      <c r="F684"/>
    </row>
    <row r="685" spans="1:40">
      <c r="A685"/>
      <c r="B685"/>
      <c r="D685"/>
      <c r="F685"/>
    </row>
    <row r="686" spans="1:40">
      <c r="A686"/>
      <c r="B686"/>
      <c r="D686"/>
      <c r="F686"/>
    </row>
    <row r="687" spans="1:40">
      <c r="A687"/>
      <c r="B687"/>
      <c r="D687"/>
      <c r="F687"/>
    </row>
    <row r="688" spans="1:40">
      <c r="A688"/>
      <c r="B688"/>
      <c r="D688"/>
      <c r="F688"/>
    </row>
    <row r="689" spans="1:40">
      <c r="A689"/>
      <c r="B689"/>
      <c r="D689"/>
      <c r="F689"/>
      <c r="AN689" s="1"/>
    </row>
    <row r="690" spans="1:40">
      <c r="A690"/>
      <c r="B690"/>
      <c r="D690"/>
      <c r="F690"/>
    </row>
    <row r="691" spans="1:40">
      <c r="A691"/>
      <c r="B691"/>
      <c r="D691"/>
      <c r="F691"/>
    </row>
    <row r="692" spans="1:40">
      <c r="A692"/>
      <c r="B692"/>
      <c r="D692"/>
      <c r="F692"/>
    </row>
    <row r="693" spans="1:40">
      <c r="A693"/>
      <c r="B693"/>
      <c r="D693"/>
      <c r="F693"/>
    </row>
    <row r="694" spans="1:40">
      <c r="A694"/>
      <c r="B694"/>
      <c r="D694"/>
      <c r="F694"/>
    </row>
    <row r="695" spans="1:40">
      <c r="A695"/>
      <c r="B695"/>
      <c r="D695"/>
      <c r="F695"/>
    </row>
    <row r="696" spans="1:40">
      <c r="A696"/>
      <c r="B696"/>
      <c r="D696"/>
      <c r="F696"/>
    </row>
    <row r="697" spans="1:40">
      <c r="A697"/>
      <c r="B697"/>
      <c r="D697"/>
      <c r="F697"/>
    </row>
    <row r="698" spans="1:40">
      <c r="A698"/>
      <c r="B698"/>
      <c r="D698"/>
      <c r="F698"/>
    </row>
    <row r="699" spans="1:40">
      <c r="A699"/>
      <c r="B699"/>
      <c r="D699"/>
      <c r="F699"/>
      <c r="AN699" s="1"/>
    </row>
    <row r="700" spans="1:40">
      <c r="A700"/>
      <c r="B700"/>
      <c r="D700"/>
      <c r="F700"/>
    </row>
    <row r="701" spans="1:40">
      <c r="A701"/>
      <c r="B701"/>
      <c r="D701"/>
      <c r="F701"/>
    </row>
    <row r="702" spans="1:40">
      <c r="A702"/>
      <c r="B702"/>
      <c r="D702"/>
      <c r="F702"/>
    </row>
    <row r="703" spans="1:40">
      <c r="A703"/>
      <c r="B703"/>
      <c r="D703"/>
      <c r="F703"/>
    </row>
    <row r="704" spans="1:40">
      <c r="A704"/>
      <c r="B704"/>
      <c r="D704"/>
      <c r="F704"/>
    </row>
    <row r="705" spans="1:40">
      <c r="A705"/>
      <c r="B705"/>
      <c r="D705"/>
      <c r="F705"/>
    </row>
    <row r="706" spans="1:40">
      <c r="A706"/>
      <c r="B706"/>
      <c r="D706"/>
      <c r="F706"/>
      <c r="AN706" s="1"/>
    </row>
    <row r="707" spans="1:40">
      <c r="A707"/>
      <c r="B707"/>
      <c r="D707"/>
      <c r="F707"/>
    </row>
    <row r="708" spans="1:40">
      <c r="A708"/>
      <c r="B708"/>
      <c r="D708"/>
      <c r="F708"/>
      <c r="AN708" s="1"/>
    </row>
    <row r="709" spans="1:40">
      <c r="A709"/>
      <c r="B709"/>
      <c r="D709"/>
      <c r="F709"/>
    </row>
    <row r="710" spans="1:40">
      <c r="A710"/>
      <c r="B710"/>
      <c r="D710"/>
      <c r="F710"/>
    </row>
    <row r="711" spans="1:40">
      <c r="A711"/>
      <c r="B711"/>
      <c r="D711"/>
      <c r="F711"/>
    </row>
    <row r="712" spans="1:40">
      <c r="A712"/>
      <c r="B712"/>
      <c r="D712"/>
      <c r="F712"/>
    </row>
    <row r="713" spans="1:40">
      <c r="A713"/>
      <c r="B713"/>
      <c r="D713"/>
      <c r="F713"/>
    </row>
    <row r="714" spans="1:40">
      <c r="A714"/>
      <c r="B714"/>
      <c r="D714"/>
      <c r="F714"/>
    </row>
    <row r="715" spans="1:40">
      <c r="A715"/>
      <c r="B715"/>
      <c r="D715"/>
      <c r="F715"/>
    </row>
    <row r="716" spans="1:40">
      <c r="A716"/>
      <c r="B716"/>
    </row>
    <row r="717" spans="1:40">
      <c r="A717"/>
      <c r="B717"/>
    </row>
    <row r="718" spans="1:40">
      <c r="A718"/>
      <c r="B718"/>
    </row>
    <row r="719" spans="1:40">
      <c r="A719"/>
      <c r="B719"/>
    </row>
    <row r="720" spans="1:40">
      <c r="A720"/>
      <c r="B720"/>
    </row>
    <row r="721" spans="1:40">
      <c r="A721"/>
      <c r="B721"/>
      <c r="AN721" s="1"/>
    </row>
    <row r="722" spans="1:40">
      <c r="A722"/>
      <c r="B722"/>
    </row>
    <row r="723" spans="1:40">
      <c r="A723"/>
      <c r="B723"/>
    </row>
    <row r="724" spans="1:40">
      <c r="A724"/>
      <c r="B724"/>
    </row>
    <row r="725" spans="1:40">
      <c r="A725"/>
      <c r="B725"/>
    </row>
    <row r="726" spans="1:40">
      <c r="A726"/>
      <c r="B726"/>
    </row>
    <row r="727" spans="1:40">
      <c r="A727"/>
      <c r="B727"/>
    </row>
    <row r="728" spans="1:40">
      <c r="A728"/>
      <c r="B728"/>
      <c r="AN728" s="1"/>
    </row>
    <row r="729" spans="1:40">
      <c r="A729"/>
      <c r="B729"/>
    </row>
    <row r="730" spans="1:40">
      <c r="A730"/>
      <c r="B730"/>
    </row>
    <row r="731" spans="1:40">
      <c r="A731"/>
      <c r="B731"/>
    </row>
    <row r="732" spans="1:40">
      <c r="A732"/>
      <c r="B732"/>
    </row>
    <row r="733" spans="1:40">
      <c r="A733"/>
      <c r="B733"/>
    </row>
    <row r="734" spans="1:40">
      <c r="A734"/>
      <c r="B734"/>
    </row>
    <row r="735" spans="1:40">
      <c r="A735"/>
      <c r="B735"/>
    </row>
    <row r="736" spans="1:40">
      <c r="A736"/>
      <c r="B736"/>
    </row>
    <row r="737" spans="1:2">
      <c r="A737"/>
      <c r="B737"/>
    </row>
    <row r="738" spans="1:2">
      <c r="A738"/>
      <c r="B738"/>
    </row>
  </sheetData>
  <mergeCells count="29">
    <mergeCell ref="A388:D388"/>
    <mergeCell ref="A389:D389"/>
    <mergeCell ref="A390:D390"/>
    <mergeCell ref="O1:U1"/>
    <mergeCell ref="L2:M2"/>
    <mergeCell ref="H2:I2"/>
    <mergeCell ref="O2:O3"/>
    <mergeCell ref="U2:U3"/>
    <mergeCell ref="G2:G3"/>
    <mergeCell ref="K1:N1"/>
    <mergeCell ref="X1:Y1"/>
    <mergeCell ref="Z1:AD1"/>
    <mergeCell ref="J2:J3"/>
    <mergeCell ref="A1:F1"/>
    <mergeCell ref="G1:J1"/>
    <mergeCell ref="A3:B3"/>
    <mergeCell ref="C3:D3"/>
    <mergeCell ref="N2:N3"/>
    <mergeCell ref="AA2:AB2"/>
    <mergeCell ref="AE1:AF1"/>
    <mergeCell ref="AG1:AH1"/>
    <mergeCell ref="A2:D2"/>
    <mergeCell ref="E2:F2"/>
    <mergeCell ref="AE2:AF2"/>
    <mergeCell ref="AG2:AH2"/>
    <mergeCell ref="AD2:AD3"/>
    <mergeCell ref="X2:X3"/>
    <mergeCell ref="K2:K3"/>
    <mergeCell ref="Z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653"/>
  <sheetViews>
    <sheetView topLeftCell="A4" zoomScaleNormal="100" workbookViewId="0">
      <selection activeCell="M6" sqref="M6:M388"/>
    </sheetView>
  </sheetViews>
  <sheetFormatPr defaultRowHeight="12.75"/>
  <cols>
    <col min="2" max="2" width="11.140625" customWidth="1"/>
    <col min="3" max="3" width="15.140625" customWidth="1"/>
    <col min="4" max="4" width="12.28515625" customWidth="1"/>
    <col min="16" max="16" width="11.140625" bestFit="1" customWidth="1"/>
    <col min="28" max="29" width="9.140625" style="171"/>
    <col min="33" max="33" width="37.28515625" bestFit="1" customWidth="1"/>
    <col min="36" max="36" width="14.28515625" customWidth="1"/>
    <col min="41" max="41" width="9.140625" style="394"/>
    <col min="51" max="51" width="26.28515625" bestFit="1" customWidth="1"/>
    <col min="70" max="70" width="11.42578125" customWidth="1"/>
    <col min="71" max="71" width="18.7109375" customWidth="1"/>
    <col min="72" max="72" width="18.85546875" customWidth="1"/>
    <col min="73" max="73" width="15.7109375" customWidth="1"/>
    <col min="74" max="74" width="16" customWidth="1"/>
    <col min="75" max="75" width="17.7109375" customWidth="1"/>
    <col min="79" max="80" width="9.140625" style="171"/>
  </cols>
  <sheetData>
    <row r="1" spans="1:80">
      <c r="AY1" s="326" t="s">
        <v>311</v>
      </c>
      <c r="BM1" s="326" t="s">
        <v>312</v>
      </c>
    </row>
    <row r="2" spans="1:80" ht="13.5" thickBot="1">
      <c r="A2" s="527" t="s">
        <v>41</v>
      </c>
      <c r="B2" s="528"/>
      <c r="C2" s="528"/>
      <c r="D2" s="528"/>
      <c r="E2" s="528"/>
      <c r="F2" s="528"/>
      <c r="G2" s="560" t="s">
        <v>7</v>
      </c>
      <c r="H2" s="560"/>
      <c r="I2" s="560"/>
      <c r="J2" s="560"/>
      <c r="K2" s="561"/>
      <c r="L2" s="562" t="s">
        <v>163</v>
      </c>
      <c r="M2" s="563"/>
      <c r="N2" s="6"/>
      <c r="O2" s="6"/>
      <c r="AF2" s="167" t="s">
        <v>173</v>
      </c>
      <c r="AY2" t="s">
        <v>82</v>
      </c>
      <c r="AZ2" t="s">
        <v>119</v>
      </c>
      <c r="BA2" t="s">
        <v>94</v>
      </c>
      <c r="BB2" t="s">
        <v>93</v>
      </c>
      <c r="BC2" t="s">
        <v>120</v>
      </c>
      <c r="BD2" t="s">
        <v>92</v>
      </c>
    </row>
    <row r="3" spans="1:80">
      <c r="A3" s="507" t="s">
        <v>47</v>
      </c>
      <c r="B3" s="508"/>
      <c r="C3" s="508"/>
      <c r="D3" s="509"/>
      <c r="E3" s="510" t="s">
        <v>48</v>
      </c>
      <c r="F3" s="518"/>
      <c r="G3" s="572" t="s">
        <v>49</v>
      </c>
      <c r="H3" s="569" t="s">
        <v>50</v>
      </c>
      <c r="I3" s="570"/>
      <c r="J3" s="571"/>
      <c r="K3" s="572" t="s">
        <v>51</v>
      </c>
      <c r="L3" s="564" t="s">
        <v>164</v>
      </c>
      <c r="M3" s="565"/>
      <c r="N3" s="6"/>
      <c r="O3" s="6" t="s">
        <v>177</v>
      </c>
      <c r="Q3" s="574" t="s">
        <v>161</v>
      </c>
      <c r="R3" s="575"/>
      <c r="S3" s="575"/>
      <c r="T3" s="576"/>
      <c r="U3" s="596" t="s">
        <v>162</v>
      </c>
      <c r="V3" s="597"/>
      <c r="W3" s="597"/>
      <c r="X3" s="597"/>
      <c r="Y3" s="598"/>
      <c r="AB3" s="172" t="s">
        <v>189</v>
      </c>
      <c r="AF3" s="43"/>
      <c r="AP3" s="90"/>
      <c r="AY3" s="2">
        <v>40334</v>
      </c>
      <c r="AZ3" t="s">
        <v>131</v>
      </c>
      <c r="BA3">
        <v>23</v>
      </c>
      <c r="BB3">
        <v>10</v>
      </c>
      <c r="BC3" t="s">
        <v>132</v>
      </c>
      <c r="BD3">
        <v>98</v>
      </c>
      <c r="BF3" s="91" t="s">
        <v>133</v>
      </c>
      <c r="BM3" s="81" t="s">
        <v>95</v>
      </c>
      <c r="BN3" s="89" t="s">
        <v>82</v>
      </c>
      <c r="BO3" s="88" t="s">
        <v>93</v>
      </c>
      <c r="BP3" s="81" t="s">
        <v>96</v>
      </c>
      <c r="BZ3" s="93" t="s">
        <v>4</v>
      </c>
      <c r="CA3" s="316" t="s">
        <v>50</v>
      </c>
      <c r="CB3" s="317" t="s">
        <v>51</v>
      </c>
    </row>
    <row r="4" spans="1:80">
      <c r="A4" s="503" t="s">
        <v>3</v>
      </c>
      <c r="B4" s="504"/>
      <c r="C4" s="505" t="s">
        <v>4</v>
      </c>
      <c r="D4" s="506"/>
      <c r="E4" s="9" t="s">
        <v>52</v>
      </c>
      <c r="F4" s="10" t="s">
        <v>53</v>
      </c>
      <c r="G4" s="573"/>
      <c r="H4" s="137" t="s">
        <v>59</v>
      </c>
      <c r="I4" s="122" t="s">
        <v>54</v>
      </c>
      <c r="J4" s="65" t="s">
        <v>50</v>
      </c>
      <c r="K4" s="573"/>
      <c r="L4" s="564" t="s">
        <v>165</v>
      </c>
      <c r="M4" s="565"/>
      <c r="N4" s="6"/>
      <c r="O4" s="6" t="s">
        <v>190</v>
      </c>
      <c r="Q4" s="159"/>
      <c r="R4" s="32"/>
      <c r="S4" s="32"/>
      <c r="T4" s="160"/>
      <c r="U4" s="148"/>
      <c r="V4" s="593" t="s">
        <v>168</v>
      </c>
      <c r="W4" s="594"/>
      <c r="X4" s="595"/>
      <c r="Y4" s="149"/>
      <c r="Z4" s="145" t="s">
        <v>169</v>
      </c>
      <c r="AA4" s="68"/>
      <c r="AB4" s="218" t="s">
        <v>205</v>
      </c>
      <c r="AC4" s="219"/>
      <c r="AD4" s="32"/>
      <c r="AF4" s="43" t="s">
        <v>308</v>
      </c>
      <c r="AJ4" t="s">
        <v>114</v>
      </c>
      <c r="AL4" s="603" t="s">
        <v>115</v>
      </c>
      <c r="AM4" s="603"/>
      <c r="AN4" s="603"/>
      <c r="AO4" s="394" t="s">
        <v>117</v>
      </c>
      <c r="AP4" s="90" t="e">
        <f>AO$2:AO$368/AN$2:AN$368</f>
        <v>#VALUE!</v>
      </c>
      <c r="AQ4" s="91" t="s">
        <v>118</v>
      </c>
      <c r="AY4" s="2">
        <v>40334</v>
      </c>
      <c r="AZ4" t="s">
        <v>131</v>
      </c>
      <c r="BA4">
        <v>23</v>
      </c>
      <c r="BB4">
        <v>10</v>
      </c>
      <c r="BC4" t="s">
        <v>132</v>
      </c>
      <c r="BD4">
        <v>95</v>
      </c>
      <c r="BF4" s="93"/>
      <c r="BG4" s="114" t="s">
        <v>138</v>
      </c>
      <c r="BH4" s="94"/>
      <c r="BI4" s="94"/>
      <c r="BJ4" s="94"/>
      <c r="BK4" s="95"/>
      <c r="BM4" s="81">
        <v>7</v>
      </c>
      <c r="BN4" s="82">
        <v>40219</v>
      </c>
      <c r="BO4" s="81">
        <v>10</v>
      </c>
      <c r="BP4" s="81">
        <v>32</v>
      </c>
      <c r="BZ4" s="119">
        <v>40218</v>
      </c>
      <c r="CA4" s="318">
        <v>0</v>
      </c>
      <c r="CB4" s="319">
        <v>32.810526315789474</v>
      </c>
    </row>
    <row r="5" spans="1:80">
      <c r="A5" s="29" t="s">
        <v>82</v>
      </c>
      <c r="B5" s="30" t="s">
        <v>83</v>
      </c>
      <c r="C5" s="31" t="s">
        <v>4</v>
      </c>
      <c r="D5" s="30" t="s">
        <v>83</v>
      </c>
      <c r="E5" s="15" t="s">
        <v>5</v>
      </c>
      <c r="F5" s="16" t="s">
        <v>6</v>
      </c>
      <c r="G5" s="138">
        <v>10</v>
      </c>
      <c r="H5" s="139" t="s">
        <v>63</v>
      </c>
      <c r="I5" s="33" t="s">
        <v>62</v>
      </c>
      <c r="J5" s="19" t="s">
        <v>49</v>
      </c>
      <c r="K5" s="138" t="s">
        <v>90</v>
      </c>
      <c r="L5" s="123" t="s">
        <v>50</v>
      </c>
      <c r="M5" s="124" t="s">
        <v>51</v>
      </c>
      <c r="N5" s="125"/>
      <c r="O5" s="125"/>
      <c r="P5" s="93" t="s">
        <v>4</v>
      </c>
      <c r="Q5" s="161" t="s">
        <v>49</v>
      </c>
      <c r="R5" s="118" t="s">
        <v>63</v>
      </c>
      <c r="S5" s="118" t="s">
        <v>62</v>
      </c>
      <c r="T5" s="382" t="s">
        <v>90</v>
      </c>
      <c r="U5" s="150" t="s">
        <v>49</v>
      </c>
      <c r="V5" s="142" t="s">
        <v>63</v>
      </c>
      <c r="W5" s="143" t="s">
        <v>62</v>
      </c>
      <c r="X5" s="140" t="s">
        <v>49</v>
      </c>
      <c r="Y5" s="151" t="s">
        <v>90</v>
      </c>
      <c r="Z5" s="141" t="s">
        <v>170</v>
      </c>
      <c r="AA5" s="141" t="s">
        <v>51</v>
      </c>
      <c r="AB5" s="220" t="s">
        <v>50</v>
      </c>
      <c r="AC5" s="221" t="s">
        <v>51</v>
      </c>
      <c r="AD5" s="170"/>
      <c r="AE5" s="32"/>
      <c r="AF5" s="73" t="s">
        <v>309</v>
      </c>
      <c r="AG5" t="s">
        <v>121</v>
      </c>
      <c r="AH5" t="s">
        <v>93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 s="394" t="s">
        <v>128</v>
      </c>
      <c r="AP5" s="90" t="s">
        <v>129</v>
      </c>
      <c r="AQ5" t="s">
        <v>130</v>
      </c>
      <c r="AY5" s="2">
        <v>40334</v>
      </c>
      <c r="AZ5" t="s">
        <v>131</v>
      </c>
      <c r="BA5">
        <v>23</v>
      </c>
      <c r="BB5">
        <v>10</v>
      </c>
      <c r="BC5" t="s">
        <v>132</v>
      </c>
      <c r="BD5">
        <v>97</v>
      </c>
      <c r="BF5" s="114" t="s">
        <v>94</v>
      </c>
      <c r="BG5" s="93" t="s">
        <v>141</v>
      </c>
      <c r="BH5" s="96" t="s">
        <v>142</v>
      </c>
      <c r="BI5" s="96" t="s">
        <v>143</v>
      </c>
      <c r="BJ5" s="96" t="s">
        <v>144</v>
      </c>
      <c r="BK5" s="97" t="s">
        <v>145</v>
      </c>
      <c r="BM5" s="81">
        <v>7</v>
      </c>
      <c r="BN5" s="82">
        <v>40219</v>
      </c>
      <c r="BO5" s="81">
        <v>10</v>
      </c>
      <c r="BP5" s="81">
        <v>39</v>
      </c>
      <c r="BZ5" s="120">
        <v>40219</v>
      </c>
      <c r="CA5" s="320">
        <v>0</v>
      </c>
      <c r="CB5" s="321">
        <v>76.557894736842101</v>
      </c>
    </row>
    <row r="6" spans="1:80">
      <c r="A6" s="386">
        <v>40217</v>
      </c>
      <c r="B6" s="387">
        <v>0.6875</v>
      </c>
      <c r="C6" s="388">
        <v>40218</v>
      </c>
      <c r="D6" s="387">
        <v>0.35416666666666669</v>
      </c>
      <c r="E6" s="78">
        <v>16</v>
      </c>
      <c r="F6" s="79">
        <v>0</v>
      </c>
      <c r="G6" s="56">
        <v>3</v>
      </c>
      <c r="H6" s="62">
        <v>0</v>
      </c>
      <c r="I6" s="32">
        <v>0</v>
      </c>
      <c r="J6" s="40">
        <f>H6+I6</f>
        <v>0</v>
      </c>
      <c r="K6" s="389">
        <v>3</v>
      </c>
      <c r="L6" s="57"/>
      <c r="M6" s="40"/>
      <c r="O6">
        <v>1</v>
      </c>
      <c r="P6" s="379">
        <v>40218</v>
      </c>
      <c r="Q6" s="162">
        <v>3</v>
      </c>
      <c r="R6" s="100">
        <v>0</v>
      </c>
      <c r="S6" s="100">
        <v>0</v>
      </c>
      <c r="T6" s="383">
        <v>3</v>
      </c>
      <c r="U6" s="152">
        <v>3</v>
      </c>
      <c r="V6" s="54">
        <v>0</v>
      </c>
      <c r="W6" s="43">
        <v>0</v>
      </c>
      <c r="X6" s="59">
        <f>V6+W6</f>
        <v>0</v>
      </c>
      <c r="Y6" s="153">
        <v>3</v>
      </c>
      <c r="Z6" s="134"/>
      <c r="AA6" s="144"/>
      <c r="AB6" s="44">
        <f>X6/$AG$121*$AI$121</f>
        <v>0</v>
      </c>
      <c r="AC6" s="44">
        <f>Y6/$AG$104*$AI$104</f>
        <v>32.810526315789474</v>
      </c>
      <c r="AD6" s="176"/>
      <c r="AE6" s="43"/>
      <c r="AF6" s="604" t="s">
        <v>310</v>
      </c>
      <c r="AG6" s="2">
        <v>40223</v>
      </c>
      <c r="AH6">
        <v>10</v>
      </c>
      <c r="AI6" t="s">
        <v>134</v>
      </c>
      <c r="AJ6" s="92" t="s">
        <v>135</v>
      </c>
      <c r="AK6" t="s">
        <v>136</v>
      </c>
      <c r="AL6">
        <v>17</v>
      </c>
      <c r="AM6">
        <v>0</v>
      </c>
      <c r="AN6">
        <v>17</v>
      </c>
      <c r="AO6" s="394">
        <v>0</v>
      </c>
      <c r="AP6" s="90">
        <f t="shared" ref="AP6:AP37" si="0">AO6/AN6</f>
        <v>0</v>
      </c>
      <c r="AQ6" t="s">
        <v>137</v>
      </c>
      <c r="AY6" s="2">
        <v>40334</v>
      </c>
      <c r="AZ6" t="s">
        <v>131</v>
      </c>
      <c r="BA6">
        <v>23</v>
      </c>
      <c r="BB6">
        <v>10</v>
      </c>
      <c r="BC6" t="s">
        <v>132</v>
      </c>
      <c r="BD6">
        <v>85</v>
      </c>
      <c r="BF6" s="93">
        <v>23</v>
      </c>
      <c r="BG6" s="98">
        <v>94</v>
      </c>
      <c r="BH6" s="99">
        <v>5.5794654567089754</v>
      </c>
      <c r="BI6" s="100">
        <v>83</v>
      </c>
      <c r="BJ6" s="100">
        <v>103</v>
      </c>
      <c r="BK6" s="101">
        <v>24</v>
      </c>
      <c r="BM6" s="81">
        <v>7</v>
      </c>
      <c r="BN6" s="82">
        <v>40219</v>
      </c>
      <c r="BO6" s="81">
        <v>10</v>
      </c>
      <c r="BP6" s="81">
        <v>40</v>
      </c>
      <c r="BZ6" s="120">
        <v>40220</v>
      </c>
      <c r="CA6" s="320">
        <v>0</v>
      </c>
      <c r="CB6" s="44">
        <v>87.494736842105269</v>
      </c>
    </row>
    <row r="7" spans="1:80">
      <c r="A7" s="386">
        <v>40218</v>
      </c>
      <c r="B7" s="387">
        <v>0.35416666666666669</v>
      </c>
      <c r="C7" s="388">
        <v>40218</v>
      </c>
      <c r="D7" s="387">
        <v>0.73958333333333337</v>
      </c>
      <c r="E7" s="78">
        <v>9.25</v>
      </c>
      <c r="F7" s="79">
        <v>0</v>
      </c>
      <c r="G7" s="56">
        <v>0</v>
      </c>
      <c r="H7" s="62">
        <v>0</v>
      </c>
      <c r="I7" s="32">
        <v>0</v>
      </c>
      <c r="J7" s="40">
        <f t="shared" ref="J7:J70" si="1">H7+I7</f>
        <v>0</v>
      </c>
      <c r="K7" s="389">
        <v>0</v>
      </c>
      <c r="L7" s="56"/>
      <c r="M7" s="40"/>
      <c r="O7">
        <v>1</v>
      </c>
      <c r="P7" s="380">
        <v>40219</v>
      </c>
      <c r="Q7" s="163">
        <v>7</v>
      </c>
      <c r="R7" s="73">
        <v>0</v>
      </c>
      <c r="S7" s="43"/>
      <c r="T7" s="384">
        <v>7</v>
      </c>
      <c r="U7" s="152">
        <v>7</v>
      </c>
      <c r="V7" s="54">
        <v>0</v>
      </c>
      <c r="W7" s="43">
        <v>0</v>
      </c>
      <c r="X7" s="59">
        <f t="shared" ref="X7:X70" si="2">V7+W7</f>
        <v>0</v>
      </c>
      <c r="Y7" s="153">
        <v>7</v>
      </c>
      <c r="Z7" s="134"/>
      <c r="AA7" s="144"/>
      <c r="AB7" s="44">
        <f t="shared" ref="AB7:AB70" si="3">X7/$AG$121*$AI$121</f>
        <v>0</v>
      </c>
      <c r="AC7" s="44">
        <f t="shared" ref="AC7:AC70" si="4">Y7/$AG$104*$AI$104</f>
        <v>76.557894736842101</v>
      </c>
      <c r="AD7" s="176"/>
      <c r="AE7" s="43"/>
      <c r="AF7" s="605"/>
      <c r="AG7" s="2">
        <v>40228</v>
      </c>
      <c r="AH7">
        <v>10</v>
      </c>
      <c r="AI7" t="s">
        <v>134</v>
      </c>
      <c r="AJ7" s="92" t="s">
        <v>139</v>
      </c>
      <c r="AK7" t="s">
        <v>136</v>
      </c>
      <c r="AL7">
        <v>23</v>
      </c>
      <c r="AM7">
        <v>0</v>
      </c>
      <c r="AN7">
        <v>23</v>
      </c>
      <c r="AO7" s="394">
        <v>4</v>
      </c>
      <c r="AP7" s="90">
        <f t="shared" si="0"/>
        <v>0.17391304347826086</v>
      </c>
      <c r="AQ7" t="s">
        <v>140</v>
      </c>
      <c r="AY7" s="2">
        <v>40334</v>
      </c>
      <c r="AZ7" t="s">
        <v>131</v>
      </c>
      <c r="BA7">
        <v>23</v>
      </c>
      <c r="BB7">
        <v>10</v>
      </c>
      <c r="BC7" t="s">
        <v>132</v>
      </c>
      <c r="BD7">
        <v>91</v>
      </c>
      <c r="BF7" s="102">
        <v>24</v>
      </c>
      <c r="BG7" s="103">
        <v>92.3125</v>
      </c>
      <c r="BH7" s="4">
        <v>5.6121306683199981</v>
      </c>
      <c r="BI7" s="26">
        <v>81</v>
      </c>
      <c r="BJ7" s="26">
        <v>103</v>
      </c>
      <c r="BK7" s="104">
        <v>48</v>
      </c>
      <c r="BM7" s="81">
        <v>7</v>
      </c>
      <c r="BN7" s="82">
        <v>40219</v>
      </c>
      <c r="BO7" s="81">
        <v>10</v>
      </c>
      <c r="BP7" s="81">
        <v>37</v>
      </c>
      <c r="BZ7" s="120">
        <v>40221</v>
      </c>
      <c r="CA7" s="320">
        <v>0</v>
      </c>
      <c r="CB7" s="44">
        <v>76.557894736842101</v>
      </c>
    </row>
    <row r="8" spans="1:80">
      <c r="A8" s="386">
        <v>40218</v>
      </c>
      <c r="B8" s="387">
        <v>0.73958333333333337</v>
      </c>
      <c r="C8" s="388">
        <v>40219</v>
      </c>
      <c r="D8" s="387">
        <v>0.31805555555555554</v>
      </c>
      <c r="E8" s="78">
        <v>13.883333333333333</v>
      </c>
      <c r="F8" s="79">
        <v>0</v>
      </c>
      <c r="G8" s="56">
        <v>6</v>
      </c>
      <c r="H8" s="62">
        <v>0</v>
      </c>
      <c r="I8" s="32">
        <v>0</v>
      </c>
      <c r="J8" s="40">
        <f t="shared" si="1"/>
        <v>0</v>
      </c>
      <c r="K8" s="389">
        <v>6</v>
      </c>
      <c r="L8" s="57"/>
      <c r="M8" s="40"/>
      <c r="O8">
        <v>1</v>
      </c>
      <c r="P8" s="380">
        <v>40220</v>
      </c>
      <c r="Q8" s="163">
        <v>8</v>
      </c>
      <c r="R8" s="43"/>
      <c r="S8" s="43"/>
      <c r="T8" s="384">
        <v>8</v>
      </c>
      <c r="U8" s="152">
        <v>8</v>
      </c>
      <c r="V8" s="54">
        <v>0</v>
      </c>
      <c r="W8" s="43">
        <v>0</v>
      </c>
      <c r="X8" s="59">
        <f t="shared" si="2"/>
        <v>0</v>
      </c>
      <c r="Y8" s="153">
        <v>8</v>
      </c>
      <c r="Z8" s="134"/>
      <c r="AA8" s="144"/>
      <c r="AB8" s="44">
        <f t="shared" si="3"/>
        <v>0</v>
      </c>
      <c r="AC8" s="44">
        <f t="shared" si="4"/>
        <v>87.494736842105269</v>
      </c>
      <c r="AD8" s="176"/>
      <c r="AE8" s="43"/>
      <c r="AF8" s="605"/>
      <c r="AG8" s="2">
        <v>40232</v>
      </c>
      <c r="AH8">
        <v>10</v>
      </c>
      <c r="AI8" t="s">
        <v>134</v>
      </c>
      <c r="AJ8" t="s">
        <v>139</v>
      </c>
      <c r="AK8" t="s">
        <v>136</v>
      </c>
      <c r="AL8">
        <v>20</v>
      </c>
      <c r="AM8">
        <v>0</v>
      </c>
      <c r="AN8">
        <v>20</v>
      </c>
      <c r="AO8" s="394">
        <v>1</v>
      </c>
      <c r="AP8" s="90">
        <f t="shared" si="0"/>
        <v>0.05</v>
      </c>
      <c r="AY8" s="2">
        <v>40334</v>
      </c>
      <c r="AZ8" t="s">
        <v>146</v>
      </c>
      <c r="BA8">
        <v>23</v>
      </c>
      <c r="BB8">
        <v>10</v>
      </c>
      <c r="BC8" t="s">
        <v>132</v>
      </c>
      <c r="BD8">
        <v>94</v>
      </c>
      <c r="BF8" s="102">
        <v>25</v>
      </c>
      <c r="BG8" s="103">
        <v>92.098765432098759</v>
      </c>
      <c r="BH8" s="4">
        <v>5.0955984395152996</v>
      </c>
      <c r="BI8" s="26">
        <v>77</v>
      </c>
      <c r="BJ8" s="26">
        <v>106</v>
      </c>
      <c r="BK8" s="104">
        <v>81</v>
      </c>
      <c r="BM8" s="81">
        <v>7</v>
      </c>
      <c r="BN8" s="82">
        <v>40219</v>
      </c>
      <c r="BO8" s="81">
        <v>10</v>
      </c>
      <c r="BP8" s="81">
        <v>40</v>
      </c>
      <c r="BZ8" s="120">
        <v>40222</v>
      </c>
      <c r="CA8" s="320">
        <v>0</v>
      </c>
      <c r="CB8" s="44">
        <v>76.557894736842101</v>
      </c>
    </row>
    <row r="9" spans="1:80">
      <c r="A9" s="386">
        <v>40219</v>
      </c>
      <c r="B9" s="387">
        <v>0.32291666666666669</v>
      </c>
      <c r="C9" s="388">
        <v>40219</v>
      </c>
      <c r="D9" s="387">
        <v>0.71180555555555547</v>
      </c>
      <c r="E9" s="78">
        <v>9.3333333333333339</v>
      </c>
      <c r="F9" s="79">
        <v>0.11666666666666667</v>
      </c>
      <c r="G9" s="56">
        <v>1</v>
      </c>
      <c r="H9" s="62">
        <v>0</v>
      </c>
      <c r="I9" s="32">
        <v>0</v>
      </c>
      <c r="J9" s="40">
        <f t="shared" si="1"/>
        <v>0</v>
      </c>
      <c r="K9" s="389">
        <v>1</v>
      </c>
      <c r="L9" s="57"/>
      <c r="M9" s="40"/>
      <c r="O9">
        <v>1</v>
      </c>
      <c r="P9" s="380">
        <v>40221</v>
      </c>
      <c r="Q9" s="163">
        <v>7</v>
      </c>
      <c r="R9" s="43"/>
      <c r="S9" s="43"/>
      <c r="T9" s="384">
        <v>7</v>
      </c>
      <c r="U9" s="152">
        <v>7</v>
      </c>
      <c r="V9" s="54">
        <v>0</v>
      </c>
      <c r="W9" s="43">
        <v>0</v>
      </c>
      <c r="X9" s="59">
        <f t="shared" si="2"/>
        <v>0</v>
      </c>
      <c r="Y9" s="153">
        <v>7</v>
      </c>
      <c r="Z9" s="134"/>
      <c r="AA9" s="144"/>
      <c r="AB9" s="44">
        <f t="shared" si="3"/>
        <v>0</v>
      </c>
      <c r="AC9" s="44">
        <f t="shared" si="4"/>
        <v>76.557894736842101</v>
      </c>
      <c r="AD9" s="176"/>
      <c r="AE9" s="43"/>
      <c r="AF9" s="605"/>
      <c r="AG9" s="2">
        <v>40250</v>
      </c>
      <c r="AH9">
        <v>10</v>
      </c>
      <c r="AI9" t="s">
        <v>134</v>
      </c>
      <c r="AJ9" t="s">
        <v>139</v>
      </c>
      <c r="AK9" t="s">
        <v>136</v>
      </c>
      <c r="AL9">
        <v>20</v>
      </c>
      <c r="AM9">
        <v>0</v>
      </c>
      <c r="AN9">
        <v>20</v>
      </c>
      <c r="AO9" s="394">
        <v>2</v>
      </c>
      <c r="AP9" s="90">
        <f t="shared" si="0"/>
        <v>0.1</v>
      </c>
      <c r="AY9" s="2">
        <v>40334</v>
      </c>
      <c r="AZ9" t="s">
        <v>146</v>
      </c>
      <c r="BA9">
        <v>23</v>
      </c>
      <c r="BB9">
        <v>10</v>
      </c>
      <c r="BC9" t="s">
        <v>132</v>
      </c>
      <c r="BD9">
        <v>96</v>
      </c>
      <c r="BF9" s="102">
        <v>26</v>
      </c>
      <c r="BG9" s="103">
        <v>93.451612903225808</v>
      </c>
      <c r="BH9" s="4">
        <v>5.2461967791116644</v>
      </c>
      <c r="BI9" s="26">
        <v>86</v>
      </c>
      <c r="BJ9" s="26">
        <v>105</v>
      </c>
      <c r="BK9" s="104">
        <v>31</v>
      </c>
      <c r="BM9" s="81">
        <v>7</v>
      </c>
      <c r="BN9" s="82">
        <v>40219</v>
      </c>
      <c r="BO9" s="81">
        <v>10</v>
      </c>
      <c r="BP9" s="81">
        <v>39</v>
      </c>
      <c r="BZ9" s="120">
        <v>40223</v>
      </c>
      <c r="CA9" s="320">
        <v>0</v>
      </c>
      <c r="CB9" s="44">
        <v>76.557894736842101</v>
      </c>
    </row>
    <row r="10" spans="1:80">
      <c r="A10" s="386">
        <v>40219</v>
      </c>
      <c r="B10" s="387">
        <v>0.71180555555555547</v>
      </c>
      <c r="C10" s="388">
        <v>40220</v>
      </c>
      <c r="D10" s="387">
        <v>0.30902777777777779</v>
      </c>
      <c r="E10" s="78">
        <v>14.333333333333334</v>
      </c>
      <c r="F10" s="79">
        <v>0</v>
      </c>
      <c r="G10" s="56">
        <v>8</v>
      </c>
      <c r="H10" s="62">
        <v>0</v>
      </c>
      <c r="I10" s="32">
        <v>0</v>
      </c>
      <c r="J10" s="40">
        <f t="shared" si="1"/>
        <v>0</v>
      </c>
      <c r="K10" s="389">
        <v>8</v>
      </c>
      <c r="L10" s="57"/>
      <c r="M10" s="40"/>
      <c r="O10">
        <v>1</v>
      </c>
      <c r="P10" s="380">
        <v>40222</v>
      </c>
      <c r="Q10" s="163">
        <v>7</v>
      </c>
      <c r="R10" s="43"/>
      <c r="S10" s="43"/>
      <c r="T10" s="384">
        <v>7</v>
      </c>
      <c r="U10" s="152">
        <v>7</v>
      </c>
      <c r="V10" s="54">
        <v>0</v>
      </c>
      <c r="W10" s="43">
        <v>0</v>
      </c>
      <c r="X10" s="59">
        <f t="shared" si="2"/>
        <v>0</v>
      </c>
      <c r="Y10" s="153">
        <v>7</v>
      </c>
      <c r="Z10" s="134"/>
      <c r="AA10" s="144"/>
      <c r="AB10" s="44">
        <f t="shared" si="3"/>
        <v>0</v>
      </c>
      <c r="AC10" s="44">
        <f t="shared" si="4"/>
        <v>76.557894736842101</v>
      </c>
      <c r="AD10" s="176"/>
      <c r="AE10" s="43"/>
      <c r="AF10" s="605"/>
      <c r="AG10" s="2">
        <v>40255</v>
      </c>
      <c r="AH10">
        <v>10</v>
      </c>
      <c r="AI10" t="s">
        <v>134</v>
      </c>
      <c r="AJ10" t="s">
        <v>139</v>
      </c>
      <c r="AK10" t="s">
        <v>136</v>
      </c>
      <c r="AL10">
        <v>18</v>
      </c>
      <c r="AM10">
        <v>2</v>
      </c>
      <c r="AN10">
        <v>16</v>
      </c>
      <c r="AO10" s="394">
        <v>1</v>
      </c>
      <c r="AP10" s="90">
        <f t="shared" si="0"/>
        <v>6.25E-2</v>
      </c>
      <c r="AY10" s="2">
        <v>40334</v>
      </c>
      <c r="AZ10" t="s">
        <v>146</v>
      </c>
      <c r="BA10">
        <v>23</v>
      </c>
      <c r="BB10">
        <v>10</v>
      </c>
      <c r="BC10" t="s">
        <v>132</v>
      </c>
      <c r="BD10">
        <v>99</v>
      </c>
      <c r="BF10" s="102">
        <v>27</v>
      </c>
      <c r="BG10" s="103">
        <v>98.666666666666671</v>
      </c>
      <c r="BH10" s="4">
        <v>4.1633319989323185</v>
      </c>
      <c r="BI10" s="26">
        <v>92</v>
      </c>
      <c r="BJ10" s="26">
        <v>106</v>
      </c>
      <c r="BK10" s="104">
        <v>12</v>
      </c>
      <c r="BM10" s="81">
        <v>7</v>
      </c>
      <c r="BN10" s="82">
        <v>40220</v>
      </c>
      <c r="BO10" s="81">
        <v>10</v>
      </c>
      <c r="BP10" s="81">
        <v>39</v>
      </c>
      <c r="BZ10" s="120">
        <v>40224</v>
      </c>
      <c r="CA10" s="320">
        <v>0</v>
      </c>
      <c r="CB10" s="44">
        <v>32.810526315789474</v>
      </c>
    </row>
    <row r="11" spans="1:80">
      <c r="A11" s="386">
        <v>40220</v>
      </c>
      <c r="B11" s="387">
        <v>0.3125</v>
      </c>
      <c r="C11" s="388">
        <v>40220</v>
      </c>
      <c r="D11" s="387">
        <v>0.73263888888888884</v>
      </c>
      <c r="E11" s="78">
        <v>10.083333333333334</v>
      </c>
      <c r="F11" s="79">
        <v>8.3333333333333329E-2</v>
      </c>
      <c r="G11" s="56">
        <v>0</v>
      </c>
      <c r="H11" s="62">
        <v>0</v>
      </c>
      <c r="I11" s="32">
        <v>0</v>
      </c>
      <c r="J11" s="40">
        <f t="shared" si="1"/>
        <v>0</v>
      </c>
      <c r="K11" s="389">
        <v>0</v>
      </c>
      <c r="L11" s="56"/>
      <c r="M11" s="40"/>
      <c r="O11">
        <v>1</v>
      </c>
      <c r="P11" s="380">
        <v>40223</v>
      </c>
      <c r="Q11" s="163">
        <v>7</v>
      </c>
      <c r="R11" s="43"/>
      <c r="S11" s="43"/>
      <c r="T11" s="384">
        <v>7</v>
      </c>
      <c r="U11" s="152">
        <v>7</v>
      </c>
      <c r="V11" s="54">
        <v>0</v>
      </c>
      <c r="W11" s="43">
        <v>0</v>
      </c>
      <c r="X11" s="59">
        <f t="shared" si="2"/>
        <v>0</v>
      </c>
      <c r="Y11" s="153">
        <v>7</v>
      </c>
      <c r="Z11" s="134"/>
      <c r="AA11" s="144"/>
      <c r="AB11" s="44">
        <f t="shared" si="3"/>
        <v>0</v>
      </c>
      <c r="AC11" s="44">
        <f t="shared" si="4"/>
        <v>76.557894736842101</v>
      </c>
      <c r="AD11" s="176"/>
      <c r="AE11" s="43"/>
      <c r="AF11" s="605"/>
      <c r="AG11" s="2">
        <v>40260</v>
      </c>
      <c r="AH11">
        <v>10</v>
      </c>
      <c r="AI11" t="s">
        <v>134</v>
      </c>
      <c r="AJ11" t="s">
        <v>139</v>
      </c>
      <c r="AK11" t="s">
        <v>136</v>
      </c>
      <c r="AL11">
        <v>9</v>
      </c>
      <c r="AM11">
        <v>1</v>
      </c>
      <c r="AN11">
        <v>8</v>
      </c>
      <c r="AO11" s="394">
        <v>0</v>
      </c>
      <c r="AP11" s="90">
        <f t="shared" si="0"/>
        <v>0</v>
      </c>
      <c r="AY11" s="2">
        <v>40334</v>
      </c>
      <c r="AZ11" t="s">
        <v>146</v>
      </c>
      <c r="BA11">
        <v>23</v>
      </c>
      <c r="BB11">
        <v>10</v>
      </c>
      <c r="BC11" t="s">
        <v>132</v>
      </c>
      <c r="BD11">
        <v>88</v>
      </c>
      <c r="BF11" s="102">
        <v>28</v>
      </c>
      <c r="BG11" s="103">
        <v>99.15384615384616</v>
      </c>
      <c r="BH11" s="4">
        <v>7.278348643364053</v>
      </c>
      <c r="BI11" s="26">
        <v>83</v>
      </c>
      <c r="BJ11" s="26">
        <v>109</v>
      </c>
      <c r="BK11" s="104">
        <v>13</v>
      </c>
      <c r="BM11" s="81">
        <v>7</v>
      </c>
      <c r="BN11" s="82">
        <v>40220</v>
      </c>
      <c r="BO11" s="81">
        <v>10</v>
      </c>
      <c r="BP11" s="81">
        <v>38</v>
      </c>
      <c r="BZ11" s="120">
        <v>40225</v>
      </c>
      <c r="CA11" s="320">
        <v>0</v>
      </c>
      <c r="CB11" s="44">
        <v>54.684210526315788</v>
      </c>
    </row>
    <row r="12" spans="1:80">
      <c r="A12" s="386">
        <v>40220</v>
      </c>
      <c r="B12" s="387">
        <v>0.73263888888888884</v>
      </c>
      <c r="C12" s="388">
        <v>40221</v>
      </c>
      <c r="D12" s="387">
        <v>0.30555555555555552</v>
      </c>
      <c r="E12" s="78">
        <v>13.75</v>
      </c>
      <c r="F12" s="79">
        <v>0</v>
      </c>
      <c r="G12" s="56">
        <v>5</v>
      </c>
      <c r="H12" s="62">
        <v>0</v>
      </c>
      <c r="I12" s="32">
        <v>0</v>
      </c>
      <c r="J12" s="40">
        <f t="shared" si="1"/>
        <v>0</v>
      </c>
      <c r="K12" s="389">
        <v>5</v>
      </c>
      <c r="L12" s="57"/>
      <c r="M12" s="40"/>
      <c r="O12">
        <v>1</v>
      </c>
      <c r="P12" s="380">
        <v>40224</v>
      </c>
      <c r="Q12" s="163">
        <v>3</v>
      </c>
      <c r="R12" s="43"/>
      <c r="S12" s="43"/>
      <c r="T12" s="384">
        <v>3</v>
      </c>
      <c r="U12" s="152">
        <v>3</v>
      </c>
      <c r="V12" s="54">
        <v>0</v>
      </c>
      <c r="W12" s="43">
        <v>0</v>
      </c>
      <c r="X12" s="59">
        <f t="shared" si="2"/>
        <v>0</v>
      </c>
      <c r="Y12" s="153">
        <v>3</v>
      </c>
      <c r="Z12" s="134"/>
      <c r="AA12" s="144"/>
      <c r="AB12" s="44">
        <f t="shared" si="3"/>
        <v>0</v>
      </c>
      <c r="AC12" s="44">
        <f t="shared" si="4"/>
        <v>32.810526315789474</v>
      </c>
      <c r="AD12" s="176"/>
      <c r="AE12" s="43"/>
      <c r="AF12" s="43"/>
      <c r="AG12" s="91" t="s">
        <v>159</v>
      </c>
      <c r="AN12" s="112">
        <f>SUM(AN6:AN11)</f>
        <v>104</v>
      </c>
      <c r="AO12" s="395">
        <f>SUM(AO6:AO11)</f>
        <v>8</v>
      </c>
      <c r="AP12" s="113">
        <f t="shared" si="0"/>
        <v>7.6923076923076927E-2</v>
      </c>
      <c r="AY12" s="2">
        <v>40334</v>
      </c>
      <c r="AZ12" t="s">
        <v>146</v>
      </c>
      <c r="BA12">
        <v>23</v>
      </c>
      <c r="BB12">
        <v>10</v>
      </c>
      <c r="BC12" t="s">
        <v>132</v>
      </c>
      <c r="BD12">
        <v>89</v>
      </c>
      <c r="BF12" s="102">
        <v>30</v>
      </c>
      <c r="BG12" s="103">
        <v>84</v>
      </c>
      <c r="BH12" s="4" t="e">
        <v>#DIV/0!</v>
      </c>
      <c r="BI12" s="26">
        <v>84</v>
      </c>
      <c r="BJ12" s="26">
        <v>84</v>
      </c>
      <c r="BK12" s="104">
        <v>1</v>
      </c>
      <c r="BM12" s="81">
        <v>7</v>
      </c>
      <c r="BN12" s="82">
        <v>40220</v>
      </c>
      <c r="BO12" s="81">
        <v>10</v>
      </c>
      <c r="BP12" s="81">
        <v>39</v>
      </c>
      <c r="BZ12" s="120">
        <v>40226</v>
      </c>
      <c r="CA12" s="320">
        <v>0</v>
      </c>
      <c r="CB12" s="44">
        <v>54.684210526315788</v>
      </c>
    </row>
    <row r="13" spans="1:80">
      <c r="A13" s="386">
        <v>40221</v>
      </c>
      <c r="B13" s="387">
        <v>0.30555555555555552</v>
      </c>
      <c r="C13" s="388">
        <v>40221</v>
      </c>
      <c r="D13" s="387">
        <v>0.73958333333333337</v>
      </c>
      <c r="E13" s="78">
        <v>10.416666666666666</v>
      </c>
      <c r="F13" s="79">
        <v>0</v>
      </c>
      <c r="G13" s="56">
        <v>2</v>
      </c>
      <c r="H13" s="62">
        <v>0</v>
      </c>
      <c r="I13" s="32">
        <v>0</v>
      </c>
      <c r="J13" s="40">
        <f t="shared" si="1"/>
        <v>0</v>
      </c>
      <c r="K13" s="389">
        <v>2</v>
      </c>
      <c r="L13" s="57"/>
      <c r="M13" s="40"/>
      <c r="O13">
        <v>1</v>
      </c>
      <c r="P13" s="380">
        <v>40225</v>
      </c>
      <c r="Q13" s="163">
        <v>5</v>
      </c>
      <c r="R13" s="43"/>
      <c r="S13" s="43"/>
      <c r="T13" s="384">
        <v>5</v>
      </c>
      <c r="U13" s="152">
        <v>5</v>
      </c>
      <c r="V13" s="54">
        <v>0</v>
      </c>
      <c r="W13" s="43">
        <v>0</v>
      </c>
      <c r="X13" s="59">
        <f t="shared" si="2"/>
        <v>0</v>
      </c>
      <c r="Y13" s="153">
        <v>5</v>
      </c>
      <c r="Z13" s="134"/>
      <c r="AA13" s="144"/>
      <c r="AB13" s="44">
        <f t="shared" si="3"/>
        <v>0</v>
      </c>
      <c r="AC13" s="44">
        <f t="shared" si="4"/>
        <v>54.684210526315788</v>
      </c>
      <c r="AD13" s="176"/>
      <c r="AE13" s="43"/>
      <c r="AF13" s="43">
        <v>18</v>
      </c>
      <c r="AG13" s="2">
        <v>40296</v>
      </c>
      <c r="AH13">
        <v>10</v>
      </c>
      <c r="AI13" t="s">
        <v>134</v>
      </c>
      <c r="AJ13" t="s">
        <v>139</v>
      </c>
      <c r="AK13" t="s">
        <v>146</v>
      </c>
      <c r="AL13">
        <v>2</v>
      </c>
      <c r="AM13">
        <v>0</v>
      </c>
      <c r="AN13">
        <v>2</v>
      </c>
      <c r="AO13" s="394">
        <v>0</v>
      </c>
      <c r="AP13" s="90">
        <f t="shared" si="0"/>
        <v>0</v>
      </c>
      <c r="AQ13" t="s">
        <v>148</v>
      </c>
      <c r="AY13" s="2">
        <v>40334</v>
      </c>
      <c r="AZ13" t="s">
        <v>146</v>
      </c>
      <c r="BA13">
        <v>23</v>
      </c>
      <c r="BB13">
        <v>10</v>
      </c>
      <c r="BC13" t="s">
        <v>132</v>
      </c>
      <c r="BD13">
        <v>95</v>
      </c>
      <c r="BF13" s="105" t="s">
        <v>147</v>
      </c>
      <c r="BG13" s="106">
        <v>93.338095238095235</v>
      </c>
      <c r="BH13" s="107">
        <v>5.778608977372893</v>
      </c>
      <c r="BI13" s="108">
        <v>77</v>
      </c>
      <c r="BJ13" s="108">
        <v>109</v>
      </c>
      <c r="BK13" s="109">
        <v>210</v>
      </c>
      <c r="BM13" s="81">
        <v>7</v>
      </c>
      <c r="BN13" s="82">
        <v>40220</v>
      </c>
      <c r="BO13" s="81">
        <v>10</v>
      </c>
      <c r="BP13" s="81">
        <v>37</v>
      </c>
      <c r="BZ13" s="120">
        <v>40227</v>
      </c>
      <c r="CA13" s="320">
        <v>0</v>
      </c>
      <c r="CB13" s="44">
        <v>32.810526315789474</v>
      </c>
    </row>
    <row r="14" spans="1:80">
      <c r="A14" s="386">
        <v>40221</v>
      </c>
      <c r="B14" s="387">
        <v>0.73958333333333337</v>
      </c>
      <c r="C14" s="388">
        <v>40222</v>
      </c>
      <c r="D14" s="387">
        <v>0.32291666666666669</v>
      </c>
      <c r="E14" s="78">
        <v>14</v>
      </c>
      <c r="F14" s="79">
        <v>0</v>
      </c>
      <c r="G14" s="56">
        <v>4</v>
      </c>
      <c r="H14" s="62">
        <v>0</v>
      </c>
      <c r="I14" s="32">
        <v>0</v>
      </c>
      <c r="J14" s="40">
        <f t="shared" si="1"/>
        <v>0</v>
      </c>
      <c r="K14" s="389">
        <v>4</v>
      </c>
      <c r="L14" s="57"/>
      <c r="M14" s="40"/>
      <c r="O14">
        <v>1</v>
      </c>
      <c r="P14" s="380">
        <v>40226</v>
      </c>
      <c r="Q14" s="163">
        <v>5</v>
      </c>
      <c r="R14" s="43"/>
      <c r="S14" s="43"/>
      <c r="T14" s="384">
        <v>5</v>
      </c>
      <c r="U14" s="152">
        <v>5</v>
      </c>
      <c r="V14" s="54">
        <v>0</v>
      </c>
      <c r="W14" s="43">
        <v>0</v>
      </c>
      <c r="X14" s="59">
        <f t="shared" si="2"/>
        <v>0</v>
      </c>
      <c r="Y14" s="153">
        <v>5</v>
      </c>
      <c r="Z14" s="134"/>
      <c r="AA14" s="144"/>
      <c r="AB14" s="44">
        <f t="shared" si="3"/>
        <v>0</v>
      </c>
      <c r="AC14" s="44">
        <f t="shared" si="4"/>
        <v>54.684210526315788</v>
      </c>
      <c r="AD14" s="176"/>
      <c r="AE14" s="43"/>
      <c r="AF14" s="43"/>
      <c r="AG14" s="2">
        <v>40297</v>
      </c>
      <c r="AH14">
        <v>10</v>
      </c>
      <c r="AI14" t="s">
        <v>134</v>
      </c>
      <c r="AJ14" t="s">
        <v>139</v>
      </c>
      <c r="AK14" t="s">
        <v>146</v>
      </c>
      <c r="AL14">
        <v>4</v>
      </c>
      <c r="AM14">
        <v>1</v>
      </c>
      <c r="AN14">
        <v>3</v>
      </c>
      <c r="AO14" s="394">
        <v>1</v>
      </c>
      <c r="AP14" s="90">
        <f t="shared" si="0"/>
        <v>0.33333333333333331</v>
      </c>
      <c r="AY14" s="2">
        <v>40334</v>
      </c>
      <c r="AZ14" t="s">
        <v>146</v>
      </c>
      <c r="BA14">
        <v>23</v>
      </c>
      <c r="BB14">
        <v>10</v>
      </c>
      <c r="BC14" t="s">
        <v>132</v>
      </c>
      <c r="BD14">
        <v>99</v>
      </c>
      <c r="BM14" s="81">
        <v>7</v>
      </c>
      <c r="BN14" s="82">
        <v>40220</v>
      </c>
      <c r="BO14" s="81">
        <v>10</v>
      </c>
      <c r="BP14" s="81">
        <v>40</v>
      </c>
      <c r="BZ14" s="120">
        <v>40228</v>
      </c>
      <c r="CA14" s="320">
        <v>0</v>
      </c>
      <c r="CB14" s="44">
        <v>32.810526315789474</v>
      </c>
    </row>
    <row r="15" spans="1:80">
      <c r="A15" s="386">
        <v>40222</v>
      </c>
      <c r="B15" s="387">
        <v>0.32291666666666669</v>
      </c>
      <c r="C15" s="388">
        <v>40222</v>
      </c>
      <c r="D15" s="387">
        <v>0.74305555555555547</v>
      </c>
      <c r="E15" s="78">
        <v>10.083333333333334</v>
      </c>
      <c r="F15" s="79">
        <v>0</v>
      </c>
      <c r="G15" s="56">
        <v>3</v>
      </c>
      <c r="H15" s="62">
        <v>0</v>
      </c>
      <c r="I15" s="32">
        <v>0</v>
      </c>
      <c r="J15" s="40">
        <f t="shared" si="1"/>
        <v>0</v>
      </c>
      <c r="K15" s="389">
        <v>3</v>
      </c>
      <c r="L15" s="57"/>
      <c r="M15" s="40"/>
      <c r="O15">
        <v>1</v>
      </c>
      <c r="P15" s="380">
        <v>40227</v>
      </c>
      <c r="Q15" s="163">
        <v>3</v>
      </c>
      <c r="R15" s="43"/>
      <c r="S15" s="43"/>
      <c r="T15" s="384">
        <v>3</v>
      </c>
      <c r="U15" s="152">
        <v>3</v>
      </c>
      <c r="V15" s="54">
        <v>0</v>
      </c>
      <c r="W15" s="43">
        <v>0</v>
      </c>
      <c r="X15" s="59">
        <f t="shared" si="2"/>
        <v>0</v>
      </c>
      <c r="Y15" s="153">
        <v>3</v>
      </c>
      <c r="Z15" s="134"/>
      <c r="AA15" s="144"/>
      <c r="AB15" s="44">
        <f t="shared" si="3"/>
        <v>0</v>
      </c>
      <c r="AC15" s="44">
        <f t="shared" si="4"/>
        <v>32.810526315789474</v>
      </c>
      <c r="AD15" s="176"/>
      <c r="AE15" s="43"/>
      <c r="AF15" s="43"/>
      <c r="AG15" s="2">
        <v>40299</v>
      </c>
      <c r="AH15">
        <v>10</v>
      </c>
      <c r="AI15" t="s">
        <v>134</v>
      </c>
      <c r="AJ15" t="s">
        <v>139</v>
      </c>
      <c r="AK15" t="s">
        <v>146</v>
      </c>
      <c r="AL15">
        <v>1</v>
      </c>
      <c r="AM15">
        <v>0</v>
      </c>
      <c r="AN15">
        <v>1</v>
      </c>
      <c r="AO15" s="394">
        <v>0</v>
      </c>
      <c r="AP15" s="90">
        <f t="shared" si="0"/>
        <v>0</v>
      </c>
      <c r="AY15" s="2">
        <v>40334</v>
      </c>
      <c r="AZ15" t="s">
        <v>146</v>
      </c>
      <c r="BA15">
        <v>23</v>
      </c>
      <c r="BB15">
        <v>10</v>
      </c>
      <c r="BC15" t="s">
        <v>132</v>
      </c>
      <c r="BD15">
        <v>103</v>
      </c>
      <c r="BM15" s="81">
        <v>7</v>
      </c>
      <c r="BN15" s="82">
        <v>40220</v>
      </c>
      <c r="BO15" s="81">
        <v>10</v>
      </c>
      <c r="BP15" s="81">
        <v>39</v>
      </c>
      <c r="BZ15" s="120">
        <v>40229</v>
      </c>
      <c r="CA15" s="320">
        <v>0</v>
      </c>
      <c r="CB15" s="44">
        <v>98.431578947368422</v>
      </c>
    </row>
    <row r="16" spans="1:80">
      <c r="A16" s="386">
        <v>40222</v>
      </c>
      <c r="B16" s="387">
        <v>0.74305555555555547</v>
      </c>
      <c r="C16" s="388">
        <v>40223</v>
      </c>
      <c r="D16" s="387">
        <v>0.3125</v>
      </c>
      <c r="E16" s="78">
        <v>13.666666666666666</v>
      </c>
      <c r="F16" s="79">
        <v>0</v>
      </c>
      <c r="G16" s="56">
        <v>7</v>
      </c>
      <c r="H16" s="62">
        <v>0</v>
      </c>
      <c r="I16" s="32">
        <v>0</v>
      </c>
      <c r="J16" s="40">
        <f t="shared" si="1"/>
        <v>0</v>
      </c>
      <c r="K16" s="389">
        <v>7</v>
      </c>
      <c r="L16" s="57"/>
      <c r="M16" s="40"/>
      <c r="O16">
        <v>1</v>
      </c>
      <c r="P16" s="380">
        <v>40228</v>
      </c>
      <c r="Q16" s="163">
        <v>3</v>
      </c>
      <c r="R16" s="43"/>
      <c r="S16" s="43"/>
      <c r="T16" s="384">
        <v>3</v>
      </c>
      <c r="U16" s="152">
        <v>3</v>
      </c>
      <c r="V16" s="54">
        <v>0</v>
      </c>
      <c r="W16" s="43">
        <v>0</v>
      </c>
      <c r="X16" s="59">
        <f t="shared" si="2"/>
        <v>0</v>
      </c>
      <c r="Y16" s="153">
        <v>3</v>
      </c>
      <c r="Z16" s="134"/>
      <c r="AA16" s="144"/>
      <c r="AB16" s="44">
        <f t="shared" si="3"/>
        <v>0</v>
      </c>
      <c r="AC16" s="44">
        <f t="shared" si="4"/>
        <v>32.810526315789474</v>
      </c>
      <c r="AD16" s="176"/>
      <c r="AE16" s="43"/>
      <c r="AF16" s="73">
        <v>19</v>
      </c>
      <c r="AG16" s="2">
        <v>40303</v>
      </c>
      <c r="AH16">
        <v>10</v>
      </c>
      <c r="AI16" t="s">
        <v>134</v>
      </c>
      <c r="AJ16" t="s">
        <v>139</v>
      </c>
      <c r="AK16" t="s">
        <v>136</v>
      </c>
      <c r="AL16">
        <v>1</v>
      </c>
      <c r="AM16">
        <v>0</v>
      </c>
      <c r="AN16">
        <v>1</v>
      </c>
      <c r="AO16" s="394">
        <v>0</v>
      </c>
      <c r="AP16" s="90">
        <f t="shared" si="0"/>
        <v>0</v>
      </c>
      <c r="AQ16" t="s">
        <v>150</v>
      </c>
      <c r="AY16" s="2">
        <v>40335</v>
      </c>
      <c r="AZ16" t="s">
        <v>131</v>
      </c>
      <c r="BA16">
        <v>23</v>
      </c>
      <c r="BB16">
        <v>10</v>
      </c>
      <c r="BC16" t="s">
        <v>132</v>
      </c>
      <c r="BD16">
        <v>101</v>
      </c>
      <c r="BF16" t="s">
        <v>149</v>
      </c>
      <c r="BM16" s="81">
        <v>7</v>
      </c>
      <c r="BN16" s="82">
        <v>40220</v>
      </c>
      <c r="BO16" s="81">
        <v>10</v>
      </c>
      <c r="BP16" s="81">
        <v>40</v>
      </c>
      <c r="BZ16" s="120">
        <v>40230</v>
      </c>
      <c r="CA16" s="320">
        <v>0</v>
      </c>
      <c r="CB16" s="44">
        <v>87.494736842105269</v>
      </c>
    </row>
    <row r="17" spans="1:80">
      <c r="A17" s="386">
        <v>40223</v>
      </c>
      <c r="B17" s="387">
        <v>0.3125</v>
      </c>
      <c r="C17" s="388">
        <v>40223</v>
      </c>
      <c r="D17" s="387">
        <v>0.74305555555555547</v>
      </c>
      <c r="E17" s="78">
        <v>10.333333333333334</v>
      </c>
      <c r="F17" s="79">
        <v>0</v>
      </c>
      <c r="G17" s="56">
        <v>0</v>
      </c>
      <c r="H17" s="62">
        <v>0</v>
      </c>
      <c r="I17" s="32">
        <v>0</v>
      </c>
      <c r="J17" s="40">
        <f t="shared" si="1"/>
        <v>0</v>
      </c>
      <c r="K17" s="389">
        <v>0</v>
      </c>
      <c r="L17" s="56"/>
      <c r="M17" s="40"/>
      <c r="O17">
        <v>1</v>
      </c>
      <c r="P17" s="380">
        <v>40229</v>
      </c>
      <c r="Q17" s="163">
        <v>9</v>
      </c>
      <c r="R17" s="43"/>
      <c r="S17" s="43"/>
      <c r="T17" s="384">
        <v>9</v>
      </c>
      <c r="U17" s="152">
        <v>9</v>
      </c>
      <c r="V17" s="54">
        <v>0</v>
      </c>
      <c r="W17" s="43">
        <v>0</v>
      </c>
      <c r="X17" s="59">
        <f t="shared" si="2"/>
        <v>0</v>
      </c>
      <c r="Y17" s="153">
        <v>9</v>
      </c>
      <c r="Z17" s="134"/>
      <c r="AA17" s="144"/>
      <c r="AB17" s="44">
        <f t="shared" si="3"/>
        <v>0</v>
      </c>
      <c r="AC17" s="44">
        <f t="shared" si="4"/>
        <v>98.431578947368422</v>
      </c>
      <c r="AD17" s="176"/>
      <c r="AE17" s="43"/>
      <c r="AF17" s="43"/>
      <c r="AG17" s="2">
        <v>40305</v>
      </c>
      <c r="AH17">
        <v>10</v>
      </c>
      <c r="AI17" t="s">
        <v>134</v>
      </c>
      <c r="AJ17" t="s">
        <v>139</v>
      </c>
      <c r="AK17" t="s">
        <v>136</v>
      </c>
      <c r="AL17">
        <v>2</v>
      </c>
      <c r="AM17">
        <v>0</v>
      </c>
      <c r="AN17">
        <v>2</v>
      </c>
      <c r="AO17" s="394">
        <v>0</v>
      </c>
      <c r="AP17" s="90">
        <f t="shared" si="0"/>
        <v>0</v>
      </c>
      <c r="AY17" s="2">
        <v>40335</v>
      </c>
      <c r="AZ17" t="s">
        <v>131</v>
      </c>
      <c r="BA17">
        <v>23</v>
      </c>
      <c r="BB17">
        <v>10</v>
      </c>
      <c r="BC17" t="s">
        <v>132</v>
      </c>
      <c r="BD17">
        <v>101</v>
      </c>
      <c r="BF17" s="93"/>
      <c r="BG17" s="114" t="s">
        <v>138</v>
      </c>
      <c r="BH17" s="94"/>
      <c r="BI17" s="94"/>
      <c r="BJ17" s="94"/>
      <c r="BK17" s="95"/>
      <c r="BM17" s="81">
        <v>7</v>
      </c>
      <c r="BN17" s="82">
        <v>40220</v>
      </c>
      <c r="BO17" s="81">
        <v>10</v>
      </c>
      <c r="BP17" s="81">
        <v>40</v>
      </c>
      <c r="BZ17" s="120">
        <v>40231</v>
      </c>
      <c r="CA17" s="320">
        <v>0</v>
      </c>
      <c r="CB17" s="44">
        <v>21.873684210526317</v>
      </c>
    </row>
    <row r="18" spans="1:80">
      <c r="A18" s="386">
        <v>40223</v>
      </c>
      <c r="B18" s="387">
        <v>0.74305555555555547</v>
      </c>
      <c r="C18" s="388">
        <v>40224</v>
      </c>
      <c r="D18" s="387">
        <v>0.30555555555555552</v>
      </c>
      <c r="E18" s="78">
        <v>13.5</v>
      </c>
      <c r="F18" s="79">
        <v>0</v>
      </c>
      <c r="G18" s="56">
        <v>2</v>
      </c>
      <c r="H18" s="62">
        <v>0</v>
      </c>
      <c r="I18" s="32">
        <v>0</v>
      </c>
      <c r="J18" s="40">
        <f t="shared" si="1"/>
        <v>0</v>
      </c>
      <c r="K18" s="389">
        <v>2</v>
      </c>
      <c r="L18" s="57"/>
      <c r="M18" s="40"/>
      <c r="O18">
        <v>1</v>
      </c>
      <c r="P18" s="380">
        <v>40230</v>
      </c>
      <c r="Q18" s="163">
        <v>8</v>
      </c>
      <c r="R18" s="43"/>
      <c r="S18" s="43"/>
      <c r="T18" s="384">
        <v>8</v>
      </c>
      <c r="U18" s="152">
        <v>8</v>
      </c>
      <c r="V18" s="54">
        <v>0</v>
      </c>
      <c r="W18" s="43">
        <v>0</v>
      </c>
      <c r="X18" s="59">
        <f t="shared" si="2"/>
        <v>0</v>
      </c>
      <c r="Y18" s="153">
        <v>8</v>
      </c>
      <c r="Z18" s="134"/>
      <c r="AA18" s="144"/>
      <c r="AB18" s="44">
        <f t="shared" si="3"/>
        <v>0</v>
      </c>
      <c r="AC18" s="44">
        <f t="shared" si="4"/>
        <v>87.494736842105269</v>
      </c>
      <c r="AD18" s="176"/>
      <c r="AE18" s="43"/>
      <c r="AF18" s="43">
        <v>20</v>
      </c>
      <c r="AG18" s="2">
        <v>40308</v>
      </c>
      <c r="AH18">
        <v>10</v>
      </c>
      <c r="AI18" t="s">
        <v>134</v>
      </c>
      <c r="AJ18" t="s">
        <v>139</v>
      </c>
      <c r="AK18" t="s">
        <v>146</v>
      </c>
      <c r="AL18">
        <v>1</v>
      </c>
      <c r="AM18">
        <v>0</v>
      </c>
      <c r="AN18">
        <v>1</v>
      </c>
      <c r="AO18" s="394">
        <v>0</v>
      </c>
      <c r="AP18" s="90">
        <f t="shared" si="0"/>
        <v>0</v>
      </c>
      <c r="AY18" s="2">
        <v>40335</v>
      </c>
      <c r="AZ18" t="s">
        <v>131</v>
      </c>
      <c r="BA18">
        <v>23</v>
      </c>
      <c r="BB18">
        <v>10</v>
      </c>
      <c r="BC18" t="s">
        <v>132</v>
      </c>
      <c r="BD18">
        <v>96</v>
      </c>
      <c r="BF18" s="114" t="s">
        <v>94</v>
      </c>
      <c r="BG18" s="93" t="s">
        <v>141</v>
      </c>
      <c r="BH18" s="96" t="s">
        <v>151</v>
      </c>
      <c r="BI18" s="96" t="s">
        <v>143</v>
      </c>
      <c r="BJ18" s="96" t="s">
        <v>152</v>
      </c>
      <c r="BK18" s="97" t="s">
        <v>153</v>
      </c>
      <c r="BM18" s="81">
        <v>7</v>
      </c>
      <c r="BN18" s="82">
        <v>40221</v>
      </c>
      <c r="BO18" s="81">
        <v>10</v>
      </c>
      <c r="BP18" s="81">
        <v>38</v>
      </c>
      <c r="BZ18" s="120">
        <v>40232</v>
      </c>
      <c r="CA18" s="320">
        <v>0</v>
      </c>
      <c r="CB18" s="44">
        <v>10.936842105263159</v>
      </c>
    </row>
    <row r="19" spans="1:80">
      <c r="A19" s="386">
        <v>40224</v>
      </c>
      <c r="B19" s="387">
        <v>0.30555555555555552</v>
      </c>
      <c r="C19" s="388">
        <v>40224</v>
      </c>
      <c r="D19" s="387">
        <v>0.75</v>
      </c>
      <c r="E19" s="78">
        <v>10.666666666666666</v>
      </c>
      <c r="F19" s="79">
        <v>0</v>
      </c>
      <c r="G19" s="56">
        <v>1</v>
      </c>
      <c r="H19" s="62">
        <v>0</v>
      </c>
      <c r="I19" s="32">
        <v>0</v>
      </c>
      <c r="J19" s="40">
        <f t="shared" si="1"/>
        <v>0</v>
      </c>
      <c r="K19" s="389">
        <v>1</v>
      </c>
      <c r="L19" s="57"/>
      <c r="M19" s="40"/>
      <c r="O19">
        <v>1</v>
      </c>
      <c r="P19" s="380">
        <v>40231</v>
      </c>
      <c r="Q19" s="163">
        <v>2</v>
      </c>
      <c r="R19" s="43"/>
      <c r="S19" s="43"/>
      <c r="T19" s="384">
        <v>2</v>
      </c>
      <c r="U19" s="152">
        <v>2</v>
      </c>
      <c r="V19" s="54">
        <v>0</v>
      </c>
      <c r="W19" s="43">
        <v>0</v>
      </c>
      <c r="X19" s="59">
        <f t="shared" si="2"/>
        <v>0</v>
      </c>
      <c r="Y19" s="153">
        <v>2</v>
      </c>
      <c r="Z19" s="134"/>
      <c r="AA19" s="144"/>
      <c r="AB19" s="44">
        <f t="shared" si="3"/>
        <v>0</v>
      </c>
      <c r="AC19" s="44">
        <f t="shared" si="4"/>
        <v>21.873684210526317</v>
      </c>
      <c r="AD19" s="176"/>
      <c r="AE19" s="43"/>
      <c r="AF19" s="43"/>
      <c r="AG19" s="2">
        <v>40309</v>
      </c>
      <c r="AH19">
        <v>10</v>
      </c>
      <c r="AI19" t="s">
        <v>134</v>
      </c>
      <c r="AJ19" t="s">
        <v>135</v>
      </c>
      <c r="AK19" t="s">
        <v>154</v>
      </c>
      <c r="AL19">
        <v>2</v>
      </c>
      <c r="AM19">
        <v>0</v>
      </c>
      <c r="AN19">
        <v>2</v>
      </c>
      <c r="AO19" s="394">
        <v>0</v>
      </c>
      <c r="AP19" s="90">
        <f t="shared" si="0"/>
        <v>0</v>
      </c>
      <c r="AY19" s="2">
        <v>40335</v>
      </c>
      <c r="AZ19" t="s">
        <v>131</v>
      </c>
      <c r="BA19">
        <v>23</v>
      </c>
      <c r="BB19">
        <v>10</v>
      </c>
      <c r="BC19" t="s">
        <v>132</v>
      </c>
      <c r="BD19">
        <v>98</v>
      </c>
      <c r="BF19" s="93">
        <v>18</v>
      </c>
      <c r="BG19" s="110">
        <v>69</v>
      </c>
      <c r="BH19" s="99" t="e">
        <v>#DIV/0!</v>
      </c>
      <c r="BI19" s="100">
        <v>69</v>
      </c>
      <c r="BJ19" s="100">
        <v>69</v>
      </c>
      <c r="BK19" s="101">
        <v>1</v>
      </c>
      <c r="BM19" s="81">
        <v>7</v>
      </c>
      <c r="BN19" s="82">
        <v>40221</v>
      </c>
      <c r="BO19" s="81">
        <v>10</v>
      </c>
      <c r="BP19" s="81">
        <v>38</v>
      </c>
      <c r="BZ19" s="120">
        <v>40233</v>
      </c>
      <c r="CA19" s="320">
        <v>0</v>
      </c>
      <c r="CB19" s="44">
        <v>0</v>
      </c>
    </row>
    <row r="20" spans="1:80">
      <c r="A20" s="386">
        <v>40224</v>
      </c>
      <c r="B20" s="387">
        <v>0.75</v>
      </c>
      <c r="C20" s="388">
        <v>40225</v>
      </c>
      <c r="D20" s="387">
        <v>0.34722222222222227</v>
      </c>
      <c r="E20" s="78">
        <v>14.333333333333334</v>
      </c>
      <c r="F20" s="79">
        <v>0</v>
      </c>
      <c r="G20" s="56">
        <v>4</v>
      </c>
      <c r="H20" s="62">
        <v>0</v>
      </c>
      <c r="I20" s="32">
        <v>0</v>
      </c>
      <c r="J20" s="40">
        <f t="shared" si="1"/>
        <v>0</v>
      </c>
      <c r="K20" s="389">
        <v>4</v>
      </c>
      <c r="L20" s="57"/>
      <c r="M20" s="40"/>
      <c r="O20">
        <v>1</v>
      </c>
      <c r="P20" s="380">
        <v>40232</v>
      </c>
      <c r="Q20" s="163">
        <v>1</v>
      </c>
      <c r="R20" s="43"/>
      <c r="S20" s="43"/>
      <c r="T20" s="384">
        <v>1</v>
      </c>
      <c r="U20" s="152">
        <v>1</v>
      </c>
      <c r="V20" s="54">
        <v>0</v>
      </c>
      <c r="W20" s="43">
        <v>0</v>
      </c>
      <c r="X20" s="59">
        <f t="shared" si="2"/>
        <v>0</v>
      </c>
      <c r="Y20" s="153">
        <v>1</v>
      </c>
      <c r="Z20" s="134"/>
      <c r="AA20" s="144"/>
      <c r="AB20" s="44">
        <f t="shared" si="3"/>
        <v>0</v>
      </c>
      <c r="AC20" s="44">
        <f t="shared" si="4"/>
        <v>10.936842105263159</v>
      </c>
      <c r="AD20" s="176"/>
      <c r="AE20" s="43"/>
      <c r="AF20" s="43">
        <v>21</v>
      </c>
      <c r="AG20" s="2">
        <v>40315</v>
      </c>
      <c r="AH20">
        <v>10</v>
      </c>
      <c r="AI20" t="s">
        <v>134</v>
      </c>
      <c r="AJ20" t="s">
        <v>135</v>
      </c>
      <c r="AK20" t="s">
        <v>154</v>
      </c>
      <c r="AL20">
        <v>2</v>
      </c>
      <c r="AM20">
        <v>0</v>
      </c>
      <c r="AN20">
        <v>2</v>
      </c>
      <c r="AO20" s="394">
        <v>0</v>
      </c>
      <c r="AP20" s="90">
        <f t="shared" si="0"/>
        <v>0</v>
      </c>
      <c r="AY20" s="2">
        <v>40335</v>
      </c>
      <c r="AZ20" t="s">
        <v>131</v>
      </c>
      <c r="BA20">
        <v>23</v>
      </c>
      <c r="BB20">
        <v>10</v>
      </c>
      <c r="BC20" t="s">
        <v>132</v>
      </c>
      <c r="BD20">
        <v>93</v>
      </c>
      <c r="BF20" s="102">
        <v>22</v>
      </c>
      <c r="BG20" s="111">
        <v>79</v>
      </c>
      <c r="BH20" s="4">
        <v>3.3911649915626341</v>
      </c>
      <c r="BI20" s="26">
        <v>75</v>
      </c>
      <c r="BJ20" s="26">
        <v>84</v>
      </c>
      <c r="BK20" s="104">
        <v>5</v>
      </c>
      <c r="BM20" s="81">
        <v>7</v>
      </c>
      <c r="BN20" s="82">
        <v>40221</v>
      </c>
      <c r="BO20" s="81">
        <v>10</v>
      </c>
      <c r="BP20" s="81">
        <v>36</v>
      </c>
      <c r="BZ20" s="120">
        <v>40234</v>
      </c>
      <c r="CA20" s="320">
        <v>0</v>
      </c>
      <c r="CB20" s="44">
        <v>32.810526315789474</v>
      </c>
    </row>
    <row r="21" spans="1:80">
      <c r="A21" s="386">
        <v>40225</v>
      </c>
      <c r="B21" s="387">
        <v>0.35069444444444442</v>
      </c>
      <c r="C21" s="388">
        <v>40225</v>
      </c>
      <c r="D21" s="387">
        <v>0.71527777777777779</v>
      </c>
      <c r="E21" s="78">
        <v>8.75</v>
      </c>
      <c r="F21" s="79">
        <v>8.3333333333333329E-2</v>
      </c>
      <c r="G21" s="56">
        <v>1</v>
      </c>
      <c r="H21" s="62">
        <v>0</v>
      </c>
      <c r="I21" s="32">
        <v>0</v>
      </c>
      <c r="J21" s="40">
        <f t="shared" si="1"/>
        <v>0</v>
      </c>
      <c r="K21" s="389">
        <v>1</v>
      </c>
      <c r="L21" s="57"/>
      <c r="M21" s="40"/>
      <c r="O21">
        <v>1</v>
      </c>
      <c r="P21" s="380">
        <v>40233</v>
      </c>
      <c r="Q21" s="163">
        <v>0</v>
      </c>
      <c r="R21" s="43"/>
      <c r="S21" s="43"/>
      <c r="T21" s="384"/>
      <c r="U21" s="152">
        <v>0</v>
      </c>
      <c r="V21" s="54">
        <v>0</v>
      </c>
      <c r="W21" s="43">
        <v>0</v>
      </c>
      <c r="X21" s="59">
        <f t="shared" si="2"/>
        <v>0</v>
      </c>
      <c r="Y21" s="153">
        <v>0</v>
      </c>
      <c r="Z21" s="134"/>
      <c r="AA21" s="144"/>
      <c r="AB21" s="44">
        <f t="shared" si="3"/>
        <v>0</v>
      </c>
      <c r="AC21" s="44">
        <f t="shared" si="4"/>
        <v>0</v>
      </c>
      <c r="AD21" s="176"/>
      <c r="AE21" s="43"/>
      <c r="AF21" s="43"/>
      <c r="AG21" s="2">
        <v>40316</v>
      </c>
      <c r="AH21">
        <v>10</v>
      </c>
      <c r="AI21" t="s">
        <v>134</v>
      </c>
      <c r="AJ21" t="s">
        <v>135</v>
      </c>
      <c r="AK21" t="s">
        <v>154</v>
      </c>
      <c r="AL21">
        <v>3</v>
      </c>
      <c r="AM21">
        <v>0</v>
      </c>
      <c r="AN21">
        <v>3</v>
      </c>
      <c r="AO21" s="394">
        <v>0</v>
      </c>
      <c r="AP21" s="90">
        <f t="shared" si="0"/>
        <v>0</v>
      </c>
      <c r="AY21" s="2">
        <v>40335</v>
      </c>
      <c r="AZ21" t="s">
        <v>131</v>
      </c>
      <c r="BA21">
        <v>23</v>
      </c>
      <c r="BB21">
        <v>10</v>
      </c>
      <c r="BC21" t="s">
        <v>132</v>
      </c>
      <c r="BD21">
        <v>99</v>
      </c>
      <c r="BF21" s="102">
        <v>23</v>
      </c>
      <c r="BG21" s="111">
        <v>66</v>
      </c>
      <c r="BH21" s="4">
        <v>12.727922061357855</v>
      </c>
      <c r="BI21" s="26">
        <v>57</v>
      </c>
      <c r="BJ21" s="26">
        <v>75</v>
      </c>
      <c r="BK21" s="104">
        <v>2</v>
      </c>
      <c r="BM21" s="81">
        <v>7</v>
      </c>
      <c r="BN21" s="82">
        <v>40221</v>
      </c>
      <c r="BO21" s="81">
        <v>10</v>
      </c>
      <c r="BP21" s="81">
        <v>40</v>
      </c>
      <c r="BZ21" s="120">
        <v>40235</v>
      </c>
      <c r="CA21" s="320">
        <v>0</v>
      </c>
      <c r="CB21" s="44">
        <v>0</v>
      </c>
    </row>
    <row r="22" spans="1:80">
      <c r="A22" s="386">
        <v>40225</v>
      </c>
      <c r="B22" s="387">
        <v>0.71527777777777779</v>
      </c>
      <c r="C22" s="388">
        <v>40226</v>
      </c>
      <c r="D22" s="387">
        <v>0.33680555555555558</v>
      </c>
      <c r="E22" s="78">
        <v>14.916666666666666</v>
      </c>
      <c r="F22" s="79">
        <v>0</v>
      </c>
      <c r="G22" s="56">
        <v>4</v>
      </c>
      <c r="H22" s="62">
        <v>0</v>
      </c>
      <c r="I22" s="32">
        <v>0</v>
      </c>
      <c r="J22" s="40">
        <f t="shared" si="1"/>
        <v>0</v>
      </c>
      <c r="K22" s="389">
        <v>4</v>
      </c>
      <c r="L22" s="57"/>
      <c r="M22" s="40"/>
      <c r="O22">
        <v>1</v>
      </c>
      <c r="P22" s="380">
        <v>40234</v>
      </c>
      <c r="Q22" s="163">
        <v>3</v>
      </c>
      <c r="R22" s="43"/>
      <c r="S22" s="43"/>
      <c r="T22" s="384">
        <v>3</v>
      </c>
      <c r="U22" s="152">
        <v>3</v>
      </c>
      <c r="V22" s="54">
        <v>0</v>
      </c>
      <c r="W22" s="43">
        <v>0</v>
      </c>
      <c r="X22" s="59">
        <f t="shared" si="2"/>
        <v>0</v>
      </c>
      <c r="Y22" s="153">
        <v>3</v>
      </c>
      <c r="Z22" s="134"/>
      <c r="AA22" s="144"/>
      <c r="AB22" s="44">
        <f t="shared" si="3"/>
        <v>0</v>
      </c>
      <c r="AC22" s="44">
        <f t="shared" si="4"/>
        <v>32.810526315789474</v>
      </c>
      <c r="AD22" s="176"/>
      <c r="AE22" s="43"/>
      <c r="AF22" s="43"/>
      <c r="AG22" s="2">
        <v>40317</v>
      </c>
      <c r="AH22">
        <v>10</v>
      </c>
      <c r="AI22" t="s">
        <v>134</v>
      </c>
      <c r="AJ22" t="s">
        <v>135</v>
      </c>
      <c r="AK22" t="s">
        <v>131</v>
      </c>
      <c r="AL22">
        <v>3</v>
      </c>
      <c r="AM22">
        <v>0</v>
      </c>
      <c r="AN22">
        <v>3</v>
      </c>
      <c r="AO22" s="394">
        <v>0</v>
      </c>
      <c r="AP22" s="90">
        <f t="shared" si="0"/>
        <v>0</v>
      </c>
      <c r="AY22" s="2">
        <v>40335</v>
      </c>
      <c r="AZ22" t="s">
        <v>131</v>
      </c>
      <c r="BA22">
        <v>23</v>
      </c>
      <c r="BB22">
        <v>10</v>
      </c>
      <c r="BC22" t="s">
        <v>132</v>
      </c>
      <c r="BD22">
        <v>91</v>
      </c>
      <c r="BF22" s="102">
        <v>26</v>
      </c>
      <c r="BG22" s="111">
        <v>80.833333333333329</v>
      </c>
      <c r="BH22" s="4">
        <v>3.3115957885386846</v>
      </c>
      <c r="BI22" s="26">
        <v>77</v>
      </c>
      <c r="BJ22" s="26">
        <v>86</v>
      </c>
      <c r="BK22" s="104">
        <v>6</v>
      </c>
      <c r="BM22" s="81">
        <v>7</v>
      </c>
      <c r="BN22" s="82">
        <v>40221</v>
      </c>
      <c r="BO22" s="81">
        <v>10</v>
      </c>
      <c r="BP22" s="81">
        <v>38</v>
      </c>
      <c r="BZ22" s="120">
        <v>40236</v>
      </c>
      <c r="CA22" s="320">
        <v>0</v>
      </c>
      <c r="CB22" s="44">
        <v>0</v>
      </c>
    </row>
    <row r="23" spans="1:80">
      <c r="A23" s="386">
        <v>40226</v>
      </c>
      <c r="B23" s="387">
        <v>0.34027777777777773</v>
      </c>
      <c r="C23" s="388">
        <v>40226</v>
      </c>
      <c r="D23" s="387">
        <v>0.70486111111111116</v>
      </c>
      <c r="E23" s="78">
        <v>8.75</v>
      </c>
      <c r="F23" s="79">
        <v>8.3333333333333329E-2</v>
      </c>
      <c r="G23" s="56">
        <v>1</v>
      </c>
      <c r="H23" s="62">
        <v>0</v>
      </c>
      <c r="I23" s="32">
        <v>0</v>
      </c>
      <c r="J23" s="40">
        <f t="shared" si="1"/>
        <v>0</v>
      </c>
      <c r="K23" s="389">
        <v>1</v>
      </c>
      <c r="L23" s="57"/>
      <c r="M23" s="40"/>
      <c r="O23">
        <v>1</v>
      </c>
      <c r="P23" s="380">
        <v>40235</v>
      </c>
      <c r="Q23" s="163">
        <v>0</v>
      </c>
      <c r="R23" s="43"/>
      <c r="S23" s="43"/>
      <c r="T23" s="384"/>
      <c r="U23" s="152">
        <v>0</v>
      </c>
      <c r="V23" s="54">
        <v>0</v>
      </c>
      <c r="W23" s="43">
        <v>0</v>
      </c>
      <c r="X23" s="59">
        <f t="shared" si="2"/>
        <v>0</v>
      </c>
      <c r="Y23" s="153">
        <v>0</v>
      </c>
      <c r="Z23" s="134"/>
      <c r="AA23" s="144"/>
      <c r="AB23" s="44">
        <f t="shared" si="3"/>
        <v>0</v>
      </c>
      <c r="AC23" s="44">
        <f t="shared" si="4"/>
        <v>0</v>
      </c>
      <c r="AD23" s="176"/>
      <c r="AE23" s="43"/>
      <c r="AF23" s="43"/>
      <c r="AG23" s="2">
        <v>40321</v>
      </c>
      <c r="AH23">
        <v>10</v>
      </c>
      <c r="AI23" t="s">
        <v>134</v>
      </c>
      <c r="AJ23" t="s">
        <v>135</v>
      </c>
      <c r="AK23" t="s">
        <v>146</v>
      </c>
      <c r="AL23">
        <v>9</v>
      </c>
      <c r="AM23">
        <v>0</v>
      </c>
      <c r="AN23">
        <v>9</v>
      </c>
      <c r="AO23" s="394">
        <v>1</v>
      </c>
      <c r="AP23" s="90">
        <f t="shared" si="0"/>
        <v>0.1111111111111111</v>
      </c>
      <c r="AY23" s="2">
        <v>40335</v>
      </c>
      <c r="AZ23" t="s">
        <v>131</v>
      </c>
      <c r="BA23">
        <v>23</v>
      </c>
      <c r="BB23">
        <v>10</v>
      </c>
      <c r="BC23" t="s">
        <v>132</v>
      </c>
      <c r="BD23">
        <v>83</v>
      </c>
      <c r="BF23" s="102">
        <v>27</v>
      </c>
      <c r="BG23" s="111">
        <v>82</v>
      </c>
      <c r="BH23" s="4">
        <v>3.7796447300922722</v>
      </c>
      <c r="BI23" s="26">
        <v>77</v>
      </c>
      <c r="BJ23" s="26">
        <v>88</v>
      </c>
      <c r="BK23" s="104">
        <v>8</v>
      </c>
      <c r="BM23" s="81">
        <v>7</v>
      </c>
      <c r="BN23" s="82">
        <v>40222</v>
      </c>
      <c r="BO23" s="81">
        <v>10</v>
      </c>
      <c r="BP23" s="81">
        <v>38</v>
      </c>
      <c r="BZ23" s="120">
        <v>40237</v>
      </c>
      <c r="CA23" s="320">
        <v>0</v>
      </c>
      <c r="CB23" s="44">
        <v>10.936842105263159</v>
      </c>
    </row>
    <row r="24" spans="1:80">
      <c r="A24" s="386">
        <v>40226</v>
      </c>
      <c r="B24" s="387">
        <v>0.70486111111111116</v>
      </c>
      <c r="C24" s="388">
        <v>40227</v>
      </c>
      <c r="D24" s="387">
        <v>0.30902777777777779</v>
      </c>
      <c r="E24" s="78">
        <v>14.5</v>
      </c>
      <c r="F24" s="79">
        <v>0</v>
      </c>
      <c r="G24" s="56">
        <v>1</v>
      </c>
      <c r="H24" s="62">
        <v>0</v>
      </c>
      <c r="I24" s="32">
        <v>0</v>
      </c>
      <c r="J24" s="40">
        <f t="shared" si="1"/>
        <v>0</v>
      </c>
      <c r="K24" s="389">
        <v>1</v>
      </c>
      <c r="L24" s="57"/>
      <c r="M24" s="40"/>
      <c r="O24">
        <v>1</v>
      </c>
      <c r="P24" s="380">
        <v>40236</v>
      </c>
      <c r="Q24" s="163">
        <v>0</v>
      </c>
      <c r="R24" s="43"/>
      <c r="S24" s="43"/>
      <c r="T24" s="384"/>
      <c r="U24" s="152">
        <v>0</v>
      </c>
      <c r="V24" s="54">
        <v>0</v>
      </c>
      <c r="W24" s="43">
        <v>0</v>
      </c>
      <c r="X24" s="59">
        <f t="shared" si="2"/>
        <v>0</v>
      </c>
      <c r="Y24" s="153">
        <v>0</v>
      </c>
      <c r="Z24" s="134"/>
      <c r="AA24" s="144"/>
      <c r="AB24" s="44">
        <f t="shared" si="3"/>
        <v>0</v>
      </c>
      <c r="AC24" s="44">
        <f t="shared" si="4"/>
        <v>0</v>
      </c>
      <c r="AD24" s="176"/>
      <c r="AE24" s="43"/>
      <c r="AF24" s="43">
        <v>22</v>
      </c>
      <c r="AG24" s="2">
        <v>40322</v>
      </c>
      <c r="AH24">
        <v>10</v>
      </c>
      <c r="AI24" t="s">
        <v>134</v>
      </c>
      <c r="AJ24" t="s">
        <v>155</v>
      </c>
      <c r="AK24" t="s">
        <v>146</v>
      </c>
      <c r="AL24">
        <v>12</v>
      </c>
      <c r="AM24">
        <v>0</v>
      </c>
      <c r="AN24">
        <v>12</v>
      </c>
      <c r="AO24" s="394">
        <v>1</v>
      </c>
      <c r="AP24" s="90">
        <f t="shared" si="0"/>
        <v>8.3333333333333329E-2</v>
      </c>
      <c r="AY24" s="2">
        <v>40335</v>
      </c>
      <c r="AZ24" t="s">
        <v>131</v>
      </c>
      <c r="BA24">
        <v>23</v>
      </c>
      <c r="BB24">
        <v>10</v>
      </c>
      <c r="BC24" t="s">
        <v>132</v>
      </c>
      <c r="BD24">
        <v>89</v>
      </c>
      <c r="BF24" s="102">
        <v>28</v>
      </c>
      <c r="BG24" s="111">
        <v>85.111111111111114</v>
      </c>
      <c r="BH24" s="4">
        <v>4.3716256828680233</v>
      </c>
      <c r="BI24" s="26">
        <v>77</v>
      </c>
      <c r="BJ24" s="26">
        <v>91</v>
      </c>
      <c r="BK24" s="104">
        <v>9</v>
      </c>
      <c r="BM24" s="81">
        <v>7</v>
      </c>
      <c r="BN24" s="82">
        <v>40222</v>
      </c>
      <c r="BO24" s="81">
        <v>10</v>
      </c>
      <c r="BP24" s="81">
        <v>38</v>
      </c>
      <c r="BZ24" s="120">
        <v>40238</v>
      </c>
      <c r="CA24" s="320">
        <v>0</v>
      </c>
      <c r="CB24" s="44">
        <v>0</v>
      </c>
    </row>
    <row r="25" spans="1:80">
      <c r="A25" s="386">
        <v>40227</v>
      </c>
      <c r="B25" s="387">
        <v>0.30902777777777779</v>
      </c>
      <c r="C25" s="388">
        <v>40227</v>
      </c>
      <c r="D25" s="387">
        <v>0.73958333333333337</v>
      </c>
      <c r="E25" s="78">
        <v>10.333333333333334</v>
      </c>
      <c r="F25" s="79">
        <v>0</v>
      </c>
      <c r="G25" s="56">
        <v>2</v>
      </c>
      <c r="H25" s="62">
        <v>0</v>
      </c>
      <c r="I25" s="32">
        <v>0</v>
      </c>
      <c r="J25" s="40">
        <f t="shared" si="1"/>
        <v>0</v>
      </c>
      <c r="K25" s="389">
        <v>2</v>
      </c>
      <c r="L25" s="57"/>
      <c r="M25" s="40"/>
      <c r="O25">
        <v>1</v>
      </c>
      <c r="P25" s="380">
        <v>40237</v>
      </c>
      <c r="Q25" s="163">
        <v>1</v>
      </c>
      <c r="R25" s="43"/>
      <c r="S25" s="43"/>
      <c r="T25" s="384">
        <v>1</v>
      </c>
      <c r="U25" s="152">
        <v>1</v>
      </c>
      <c r="V25" s="54">
        <v>0</v>
      </c>
      <c r="W25" s="43">
        <v>0</v>
      </c>
      <c r="X25" s="59">
        <f t="shared" si="2"/>
        <v>0</v>
      </c>
      <c r="Y25" s="153">
        <v>1</v>
      </c>
      <c r="Z25" s="134"/>
      <c r="AA25" s="144"/>
      <c r="AB25" s="44">
        <f t="shared" si="3"/>
        <v>0</v>
      </c>
      <c r="AC25" s="44">
        <f t="shared" si="4"/>
        <v>10.936842105263159</v>
      </c>
      <c r="AD25" s="176"/>
      <c r="AE25" s="43"/>
      <c r="AF25" s="43"/>
      <c r="AG25" s="2">
        <v>40323</v>
      </c>
      <c r="AH25">
        <v>10</v>
      </c>
      <c r="AI25" t="s">
        <v>134</v>
      </c>
      <c r="AJ25" t="s">
        <v>155</v>
      </c>
      <c r="AK25" t="s">
        <v>146</v>
      </c>
      <c r="AL25">
        <v>5</v>
      </c>
      <c r="AM25">
        <v>0</v>
      </c>
      <c r="AN25">
        <v>5</v>
      </c>
      <c r="AO25" s="394">
        <v>0</v>
      </c>
      <c r="AP25" s="90">
        <f t="shared" si="0"/>
        <v>0</v>
      </c>
      <c r="AY25" s="2">
        <v>40335</v>
      </c>
      <c r="AZ25" t="s">
        <v>131</v>
      </c>
      <c r="BA25">
        <v>23</v>
      </c>
      <c r="BB25">
        <v>10</v>
      </c>
      <c r="BC25" t="s">
        <v>132</v>
      </c>
      <c r="BD25">
        <v>92</v>
      </c>
      <c r="BF25" s="102">
        <v>29</v>
      </c>
      <c r="BG25" s="111">
        <v>89</v>
      </c>
      <c r="BH25" s="4" t="e">
        <v>#DIV/0!</v>
      </c>
      <c r="BI25" s="26">
        <v>89</v>
      </c>
      <c r="BJ25" s="26">
        <v>89</v>
      </c>
      <c r="BK25" s="104">
        <v>1</v>
      </c>
      <c r="BM25" s="81">
        <v>7</v>
      </c>
      <c r="BN25" s="82">
        <v>40222</v>
      </c>
      <c r="BO25" s="81">
        <v>10</v>
      </c>
      <c r="BP25" s="81">
        <v>37</v>
      </c>
      <c r="BZ25" s="120">
        <v>40239</v>
      </c>
      <c r="CA25" s="320">
        <v>0</v>
      </c>
      <c r="CB25" s="44">
        <v>0</v>
      </c>
    </row>
    <row r="26" spans="1:80">
      <c r="A26" s="386">
        <v>40227</v>
      </c>
      <c r="B26" s="387">
        <v>0.73958333333333337</v>
      </c>
      <c r="C26" s="388">
        <v>40228</v>
      </c>
      <c r="D26" s="387">
        <v>0.30763888888888891</v>
      </c>
      <c r="E26" s="78">
        <v>13.633333333333333</v>
      </c>
      <c r="F26" s="79">
        <v>0</v>
      </c>
      <c r="G26" s="56">
        <v>2</v>
      </c>
      <c r="H26" s="62">
        <v>0</v>
      </c>
      <c r="I26" s="32">
        <v>0</v>
      </c>
      <c r="J26" s="40">
        <f t="shared" si="1"/>
        <v>0</v>
      </c>
      <c r="K26" s="389">
        <v>2</v>
      </c>
      <c r="L26" s="57"/>
      <c r="M26" s="40"/>
      <c r="O26">
        <v>1</v>
      </c>
      <c r="P26" s="380">
        <v>40238</v>
      </c>
      <c r="Q26" s="163">
        <v>0</v>
      </c>
      <c r="R26" s="43"/>
      <c r="S26" s="43"/>
      <c r="T26" s="384"/>
      <c r="U26" s="152">
        <v>0</v>
      </c>
      <c r="V26" s="54">
        <v>0</v>
      </c>
      <c r="W26" s="43">
        <v>0</v>
      </c>
      <c r="X26" s="59">
        <f t="shared" si="2"/>
        <v>0</v>
      </c>
      <c r="Y26" s="153">
        <v>0</v>
      </c>
      <c r="Z26" s="134"/>
      <c r="AA26" s="144"/>
      <c r="AB26" s="44">
        <f t="shared" si="3"/>
        <v>0</v>
      </c>
      <c r="AC26" s="44">
        <f t="shared" si="4"/>
        <v>0</v>
      </c>
      <c r="AD26" s="176"/>
      <c r="AE26" s="43"/>
      <c r="AF26" s="43"/>
      <c r="AG26" s="2">
        <v>40327</v>
      </c>
      <c r="AH26">
        <v>10</v>
      </c>
      <c r="AI26" t="s">
        <v>134</v>
      </c>
      <c r="AJ26" t="s">
        <v>156</v>
      </c>
      <c r="AK26" t="s">
        <v>146</v>
      </c>
      <c r="AL26">
        <v>12</v>
      </c>
      <c r="AM26">
        <v>2</v>
      </c>
      <c r="AN26">
        <v>10</v>
      </c>
      <c r="AO26" s="394">
        <v>2</v>
      </c>
      <c r="AP26" s="90">
        <f t="shared" si="0"/>
        <v>0.2</v>
      </c>
      <c r="AY26" s="2">
        <v>40335</v>
      </c>
      <c r="AZ26" t="s">
        <v>131</v>
      </c>
      <c r="BA26">
        <v>23</v>
      </c>
      <c r="BB26">
        <v>10</v>
      </c>
      <c r="BC26" t="s">
        <v>132</v>
      </c>
      <c r="BD26">
        <v>84</v>
      </c>
      <c r="BF26" s="102">
        <v>30</v>
      </c>
      <c r="BG26" s="111">
        <v>94</v>
      </c>
      <c r="BH26" s="4" t="e">
        <v>#DIV/0!</v>
      </c>
      <c r="BI26" s="26">
        <v>94</v>
      </c>
      <c r="BJ26" s="26">
        <v>94</v>
      </c>
      <c r="BK26" s="104">
        <v>1</v>
      </c>
      <c r="BM26" s="81">
        <v>7</v>
      </c>
      <c r="BN26" s="82">
        <v>40222</v>
      </c>
      <c r="BO26" s="81">
        <v>10</v>
      </c>
      <c r="BP26" s="81">
        <v>38</v>
      </c>
      <c r="BZ26" s="120">
        <v>40240</v>
      </c>
      <c r="CA26" s="320">
        <v>0</v>
      </c>
      <c r="CB26" s="44">
        <v>0</v>
      </c>
    </row>
    <row r="27" spans="1:80">
      <c r="A27" s="386">
        <v>40228</v>
      </c>
      <c r="B27" s="387">
        <v>0.30763888888888891</v>
      </c>
      <c r="C27" s="388">
        <v>40228</v>
      </c>
      <c r="D27" s="387">
        <v>0.71875</v>
      </c>
      <c r="E27" s="78">
        <v>9.8666666666666671</v>
      </c>
      <c r="F27" s="79">
        <v>0</v>
      </c>
      <c r="G27" s="56">
        <v>1</v>
      </c>
      <c r="H27" s="62">
        <v>0</v>
      </c>
      <c r="I27" s="32">
        <v>0</v>
      </c>
      <c r="J27" s="40">
        <f t="shared" si="1"/>
        <v>0</v>
      </c>
      <c r="K27" s="389">
        <v>1</v>
      </c>
      <c r="L27" s="57"/>
      <c r="M27" s="40"/>
      <c r="O27">
        <v>1</v>
      </c>
      <c r="P27" s="380">
        <v>40239</v>
      </c>
      <c r="Q27" s="163">
        <v>0</v>
      </c>
      <c r="R27" s="43"/>
      <c r="S27" s="43"/>
      <c r="T27" s="384"/>
      <c r="U27" s="152">
        <v>0</v>
      </c>
      <c r="V27" s="54">
        <v>0</v>
      </c>
      <c r="W27" s="43">
        <v>0</v>
      </c>
      <c r="X27" s="59">
        <f t="shared" si="2"/>
        <v>0</v>
      </c>
      <c r="Y27" s="153">
        <v>0</v>
      </c>
      <c r="Z27" s="134"/>
      <c r="AA27" s="144"/>
      <c r="AB27" s="44">
        <f t="shared" si="3"/>
        <v>0</v>
      </c>
      <c r="AC27" s="44">
        <f t="shared" si="4"/>
        <v>0</v>
      </c>
      <c r="AD27" s="176"/>
      <c r="AE27" s="43"/>
      <c r="AF27" s="43"/>
      <c r="AG27" s="2">
        <v>40328</v>
      </c>
      <c r="AH27">
        <v>10</v>
      </c>
      <c r="AI27" t="s">
        <v>134</v>
      </c>
      <c r="AJ27" t="s">
        <v>156</v>
      </c>
      <c r="AK27" t="s">
        <v>146</v>
      </c>
      <c r="AL27">
        <v>5</v>
      </c>
      <c r="AM27">
        <v>0</v>
      </c>
      <c r="AN27">
        <v>5</v>
      </c>
      <c r="AO27" s="394">
        <v>0</v>
      </c>
      <c r="AP27" s="90">
        <f t="shared" si="0"/>
        <v>0</v>
      </c>
      <c r="AQ27" t="s">
        <v>157</v>
      </c>
      <c r="AY27" s="2">
        <v>40337</v>
      </c>
      <c r="AZ27" t="s">
        <v>131</v>
      </c>
      <c r="BA27">
        <v>24</v>
      </c>
      <c r="BB27">
        <v>10</v>
      </c>
      <c r="BC27" t="s">
        <v>132</v>
      </c>
      <c r="BD27">
        <v>101</v>
      </c>
      <c r="BF27" s="102">
        <v>31</v>
      </c>
      <c r="BG27" s="111">
        <v>79</v>
      </c>
      <c r="BH27" s="4" t="e">
        <v>#DIV/0!</v>
      </c>
      <c r="BI27" s="26">
        <v>79</v>
      </c>
      <c r="BJ27" s="26">
        <v>79</v>
      </c>
      <c r="BK27" s="104">
        <v>1</v>
      </c>
      <c r="BM27" s="81">
        <v>7</v>
      </c>
      <c r="BN27" s="82">
        <v>40223</v>
      </c>
      <c r="BO27" s="81">
        <v>10</v>
      </c>
      <c r="BP27" s="81">
        <v>38</v>
      </c>
      <c r="BZ27" s="120">
        <v>40241</v>
      </c>
      <c r="CA27" s="320">
        <v>0</v>
      </c>
      <c r="CB27" s="44">
        <v>10.936842105263159</v>
      </c>
    </row>
    <row r="28" spans="1:80">
      <c r="A28" s="386">
        <v>40228</v>
      </c>
      <c r="B28" s="387">
        <v>0.71875</v>
      </c>
      <c r="C28" s="388">
        <v>40229</v>
      </c>
      <c r="D28" s="387">
        <v>0.30902777777777779</v>
      </c>
      <c r="E28" s="78">
        <v>14.166666666666666</v>
      </c>
      <c r="F28" s="79">
        <v>0</v>
      </c>
      <c r="G28" s="56">
        <v>9</v>
      </c>
      <c r="H28" s="62">
        <v>0</v>
      </c>
      <c r="I28" s="32">
        <v>0</v>
      </c>
      <c r="J28" s="40">
        <f t="shared" si="1"/>
        <v>0</v>
      </c>
      <c r="K28" s="389">
        <v>9</v>
      </c>
      <c r="L28" s="57"/>
      <c r="M28" s="40"/>
      <c r="O28">
        <v>1</v>
      </c>
      <c r="P28" s="380">
        <v>40240</v>
      </c>
      <c r="Q28" s="163">
        <v>0</v>
      </c>
      <c r="R28" s="43"/>
      <c r="S28" s="43"/>
      <c r="T28" s="384"/>
      <c r="U28" s="152">
        <v>0</v>
      </c>
      <c r="V28" s="54">
        <v>0</v>
      </c>
      <c r="W28" s="43">
        <v>0</v>
      </c>
      <c r="X28" s="59">
        <f t="shared" si="2"/>
        <v>0</v>
      </c>
      <c r="Y28" s="153">
        <v>0</v>
      </c>
      <c r="Z28" s="134"/>
      <c r="AA28" s="144"/>
      <c r="AB28" s="44">
        <f t="shared" si="3"/>
        <v>0</v>
      </c>
      <c r="AC28" s="44">
        <f t="shared" si="4"/>
        <v>0</v>
      </c>
      <c r="AD28" s="176"/>
      <c r="AE28" s="43"/>
      <c r="AF28" s="43"/>
      <c r="AG28" s="2"/>
      <c r="AN28">
        <f>SUM(AN13:AN27)</f>
        <v>61</v>
      </c>
      <c r="AO28" s="394">
        <f>SUM(AO13:AO27)</f>
        <v>5</v>
      </c>
      <c r="AP28" s="90">
        <f t="shared" si="0"/>
        <v>8.1967213114754092E-2</v>
      </c>
      <c r="AY28" s="2">
        <v>40337</v>
      </c>
      <c r="AZ28" t="s">
        <v>131</v>
      </c>
      <c r="BA28">
        <v>24</v>
      </c>
      <c r="BB28">
        <v>10</v>
      </c>
      <c r="BC28" t="s">
        <v>132</v>
      </c>
      <c r="BD28">
        <v>91</v>
      </c>
      <c r="BF28" s="105" t="s">
        <v>147</v>
      </c>
      <c r="BG28" s="106">
        <v>81.32352941176471</v>
      </c>
      <c r="BH28" s="107">
        <v>6.7944745297537752</v>
      </c>
      <c r="BI28" s="108">
        <v>57</v>
      </c>
      <c r="BJ28" s="108">
        <v>94</v>
      </c>
      <c r="BK28" s="109">
        <v>34</v>
      </c>
      <c r="BM28" s="81">
        <v>7</v>
      </c>
      <c r="BN28" s="82">
        <v>40223</v>
      </c>
      <c r="BO28" s="81">
        <v>10</v>
      </c>
      <c r="BP28" s="81">
        <v>38</v>
      </c>
      <c r="BZ28" s="120">
        <v>40242</v>
      </c>
      <c r="CA28" s="320">
        <v>0</v>
      </c>
      <c r="CB28" s="44">
        <v>0</v>
      </c>
    </row>
    <row r="29" spans="1:80">
      <c r="A29" s="386">
        <v>40229</v>
      </c>
      <c r="B29" s="387">
        <v>0.30902777777777779</v>
      </c>
      <c r="C29" s="388">
        <v>40229</v>
      </c>
      <c r="D29" s="387">
        <v>0.73472222222222217</v>
      </c>
      <c r="E29" s="78">
        <v>10.216666666666667</v>
      </c>
      <c r="F29" s="79">
        <v>0</v>
      </c>
      <c r="G29" s="56">
        <v>0</v>
      </c>
      <c r="H29" s="62">
        <v>0</v>
      </c>
      <c r="I29" s="32">
        <v>0</v>
      </c>
      <c r="J29" s="40">
        <f t="shared" si="1"/>
        <v>0</v>
      </c>
      <c r="K29" s="389">
        <v>0</v>
      </c>
      <c r="L29" s="56"/>
      <c r="M29" s="40"/>
      <c r="O29">
        <v>1</v>
      </c>
      <c r="P29" s="380">
        <v>40241</v>
      </c>
      <c r="Q29" s="163">
        <v>1</v>
      </c>
      <c r="R29" s="43"/>
      <c r="S29" s="43"/>
      <c r="T29" s="384">
        <v>1</v>
      </c>
      <c r="U29" s="152">
        <v>1</v>
      </c>
      <c r="V29" s="54">
        <v>0</v>
      </c>
      <c r="W29" s="43">
        <v>0</v>
      </c>
      <c r="X29" s="59">
        <f t="shared" si="2"/>
        <v>0</v>
      </c>
      <c r="Y29" s="153">
        <v>1</v>
      </c>
      <c r="Z29" s="134"/>
      <c r="AA29" s="144"/>
      <c r="AB29" s="44">
        <f t="shared" si="3"/>
        <v>0</v>
      </c>
      <c r="AC29" s="44">
        <f t="shared" si="4"/>
        <v>10.936842105263159</v>
      </c>
      <c r="AD29" s="176"/>
      <c r="AE29" s="43"/>
      <c r="AF29" s="43">
        <v>23</v>
      </c>
      <c r="AG29" s="2">
        <v>40329</v>
      </c>
      <c r="AH29">
        <v>10</v>
      </c>
      <c r="AI29" t="s">
        <v>134</v>
      </c>
      <c r="AJ29" t="s">
        <v>156</v>
      </c>
      <c r="AK29" t="s">
        <v>146</v>
      </c>
      <c r="AL29">
        <v>6</v>
      </c>
      <c r="AM29">
        <v>0</v>
      </c>
      <c r="AN29">
        <v>6</v>
      </c>
      <c r="AO29" s="394">
        <v>2</v>
      </c>
      <c r="AP29" s="90">
        <f t="shared" si="0"/>
        <v>0.33333333333333331</v>
      </c>
      <c r="AY29" s="2">
        <v>40337</v>
      </c>
      <c r="AZ29" t="s">
        <v>131</v>
      </c>
      <c r="BA29">
        <v>24</v>
      </c>
      <c r="BB29">
        <v>10</v>
      </c>
      <c r="BC29" t="s">
        <v>132</v>
      </c>
      <c r="BD29">
        <v>103</v>
      </c>
      <c r="BM29" s="81">
        <v>7</v>
      </c>
      <c r="BN29" s="82">
        <v>40223</v>
      </c>
      <c r="BO29" s="81">
        <v>10</v>
      </c>
      <c r="BP29" s="81">
        <v>39</v>
      </c>
      <c r="BZ29" s="120">
        <v>40243</v>
      </c>
      <c r="CA29" s="320">
        <v>0</v>
      </c>
      <c r="CB29" s="44">
        <v>0</v>
      </c>
    </row>
    <row r="30" spans="1:80">
      <c r="A30" s="386">
        <v>40229</v>
      </c>
      <c r="B30" s="387">
        <v>0.73472222222222217</v>
      </c>
      <c r="C30" s="388">
        <v>40230</v>
      </c>
      <c r="D30" s="387">
        <v>0.3298611111111111</v>
      </c>
      <c r="E30" s="78">
        <v>14.283333333333333</v>
      </c>
      <c r="F30" s="79">
        <v>0</v>
      </c>
      <c r="G30" s="56">
        <v>7</v>
      </c>
      <c r="H30" s="62">
        <v>0</v>
      </c>
      <c r="I30" s="32">
        <v>0</v>
      </c>
      <c r="J30" s="40">
        <f t="shared" si="1"/>
        <v>0</v>
      </c>
      <c r="K30" s="389">
        <v>7</v>
      </c>
      <c r="L30" s="57"/>
      <c r="M30" s="40"/>
      <c r="O30">
        <v>1</v>
      </c>
      <c r="P30" s="380">
        <v>40242</v>
      </c>
      <c r="Q30" s="163">
        <v>0</v>
      </c>
      <c r="R30" s="43"/>
      <c r="S30" s="43"/>
      <c r="T30" s="384"/>
      <c r="U30" s="152">
        <v>0</v>
      </c>
      <c r="V30" s="54">
        <v>0</v>
      </c>
      <c r="W30" s="43">
        <v>0</v>
      </c>
      <c r="X30" s="59">
        <f t="shared" si="2"/>
        <v>0</v>
      </c>
      <c r="Y30" s="153">
        <v>0</v>
      </c>
      <c r="Z30" s="134"/>
      <c r="AA30" s="144"/>
      <c r="AB30" s="44">
        <f t="shared" si="3"/>
        <v>0</v>
      </c>
      <c r="AC30" s="44">
        <f t="shared" si="4"/>
        <v>0</v>
      </c>
      <c r="AD30" s="176"/>
      <c r="AE30" s="43"/>
      <c r="AF30" s="43"/>
      <c r="AG30" s="2">
        <v>40330</v>
      </c>
      <c r="AH30">
        <v>10</v>
      </c>
      <c r="AI30" t="s">
        <v>134</v>
      </c>
      <c r="AJ30" t="s">
        <v>156</v>
      </c>
      <c r="AK30" t="s">
        <v>131</v>
      </c>
      <c r="AL30">
        <v>4</v>
      </c>
      <c r="AM30">
        <v>0</v>
      </c>
      <c r="AN30">
        <v>4</v>
      </c>
      <c r="AO30" s="394">
        <v>0</v>
      </c>
      <c r="AP30" s="90">
        <f t="shared" si="0"/>
        <v>0</v>
      </c>
      <c r="AY30" s="2">
        <v>40337</v>
      </c>
      <c r="AZ30" t="s">
        <v>131</v>
      </c>
      <c r="BA30">
        <v>24</v>
      </c>
      <c r="BB30">
        <v>10</v>
      </c>
      <c r="BC30" t="s">
        <v>132</v>
      </c>
      <c r="BD30">
        <v>93</v>
      </c>
      <c r="BM30" s="81">
        <v>7</v>
      </c>
      <c r="BN30" s="82">
        <v>40223</v>
      </c>
      <c r="BO30" s="81">
        <v>10</v>
      </c>
      <c r="BP30" s="81">
        <v>37</v>
      </c>
      <c r="BZ30" s="120">
        <v>40244</v>
      </c>
      <c r="CA30" s="320">
        <v>0</v>
      </c>
      <c r="CB30" s="44">
        <v>21.873684210526317</v>
      </c>
    </row>
    <row r="31" spans="1:80">
      <c r="A31" s="386">
        <v>40230</v>
      </c>
      <c r="B31" s="387">
        <v>0.3298611111111111</v>
      </c>
      <c r="C31" s="388">
        <v>40230</v>
      </c>
      <c r="D31" s="387">
        <v>0.72222222222222221</v>
      </c>
      <c r="E31" s="78">
        <v>9.4166666666666661</v>
      </c>
      <c r="F31" s="79">
        <v>0</v>
      </c>
      <c r="G31" s="56">
        <v>1</v>
      </c>
      <c r="H31" s="62">
        <v>0</v>
      </c>
      <c r="I31" s="32">
        <v>0</v>
      </c>
      <c r="J31" s="40">
        <f t="shared" si="1"/>
        <v>0</v>
      </c>
      <c r="K31" s="389">
        <v>1</v>
      </c>
      <c r="L31" s="57"/>
      <c r="M31" s="40"/>
      <c r="O31">
        <v>1</v>
      </c>
      <c r="P31" s="380">
        <v>40243</v>
      </c>
      <c r="Q31" s="163">
        <v>0</v>
      </c>
      <c r="R31" s="43"/>
      <c r="S31" s="43"/>
      <c r="T31" s="384"/>
      <c r="U31" s="152">
        <v>0</v>
      </c>
      <c r="V31" s="54">
        <v>0</v>
      </c>
      <c r="W31" s="43">
        <v>0</v>
      </c>
      <c r="X31" s="59">
        <f t="shared" si="2"/>
        <v>0</v>
      </c>
      <c r="Y31" s="153">
        <v>0</v>
      </c>
      <c r="Z31" s="134"/>
      <c r="AA31" s="144"/>
      <c r="AB31" s="44">
        <f t="shared" si="3"/>
        <v>0</v>
      </c>
      <c r="AC31" s="44">
        <f t="shared" si="4"/>
        <v>0</v>
      </c>
      <c r="AD31" s="176"/>
      <c r="AE31" s="43"/>
      <c r="AF31" s="43"/>
      <c r="AG31" s="2">
        <v>40333</v>
      </c>
      <c r="AH31">
        <v>10</v>
      </c>
      <c r="AI31" t="s">
        <v>132</v>
      </c>
      <c r="AJ31" t="s">
        <v>156</v>
      </c>
      <c r="AK31" t="s">
        <v>131</v>
      </c>
      <c r="AL31">
        <v>47</v>
      </c>
      <c r="AM31">
        <v>3</v>
      </c>
      <c r="AN31">
        <v>44</v>
      </c>
      <c r="AO31">
        <v>5</v>
      </c>
      <c r="AP31" s="90">
        <f t="shared" si="0"/>
        <v>0.11363636363636363</v>
      </c>
      <c r="AY31" s="2">
        <v>40337</v>
      </c>
      <c r="AZ31" t="s">
        <v>131</v>
      </c>
      <c r="BA31">
        <v>24</v>
      </c>
      <c r="BB31">
        <v>10</v>
      </c>
      <c r="BC31" t="s">
        <v>132</v>
      </c>
      <c r="BD31">
        <v>92</v>
      </c>
      <c r="BM31" s="81">
        <v>7</v>
      </c>
      <c r="BN31" s="82">
        <v>40223</v>
      </c>
      <c r="BO31" s="81">
        <v>10</v>
      </c>
      <c r="BP31" s="81">
        <v>38</v>
      </c>
      <c r="BZ31" s="120">
        <v>40245</v>
      </c>
      <c r="CA31" s="320">
        <v>0</v>
      </c>
      <c r="CB31" s="44">
        <v>32.810526315789474</v>
      </c>
    </row>
    <row r="32" spans="1:80">
      <c r="A32" s="386">
        <v>40230</v>
      </c>
      <c r="B32" s="387">
        <v>0.72222222222222221</v>
      </c>
      <c r="C32" s="388">
        <v>40231</v>
      </c>
      <c r="D32" s="387">
        <v>0.33680555555555558</v>
      </c>
      <c r="E32" s="78">
        <v>14.75</v>
      </c>
      <c r="F32" s="79">
        <v>0</v>
      </c>
      <c r="G32" s="56">
        <v>2</v>
      </c>
      <c r="H32" s="62">
        <v>0</v>
      </c>
      <c r="I32" s="32">
        <v>0</v>
      </c>
      <c r="J32" s="40">
        <f t="shared" si="1"/>
        <v>0</v>
      </c>
      <c r="K32" s="389">
        <v>2</v>
      </c>
      <c r="L32" s="57"/>
      <c r="M32" s="40"/>
      <c r="O32">
        <v>1</v>
      </c>
      <c r="P32" s="380">
        <v>40244</v>
      </c>
      <c r="Q32" s="163">
        <v>2</v>
      </c>
      <c r="R32" s="43"/>
      <c r="S32" s="43"/>
      <c r="T32" s="384">
        <v>2</v>
      </c>
      <c r="U32" s="152">
        <v>2</v>
      </c>
      <c r="V32" s="54">
        <v>0</v>
      </c>
      <c r="W32" s="43">
        <v>0</v>
      </c>
      <c r="X32" s="59">
        <f t="shared" si="2"/>
        <v>0</v>
      </c>
      <c r="Y32" s="153">
        <v>2</v>
      </c>
      <c r="Z32" s="134"/>
      <c r="AA32" s="144"/>
      <c r="AB32" s="44">
        <f t="shared" si="3"/>
        <v>0</v>
      </c>
      <c r="AC32" s="44">
        <f t="shared" si="4"/>
        <v>21.873684210526317</v>
      </c>
      <c r="AD32" s="176"/>
      <c r="AE32" s="43"/>
      <c r="AF32" s="43"/>
      <c r="AG32" s="2">
        <v>40333</v>
      </c>
      <c r="AH32">
        <v>10</v>
      </c>
      <c r="AI32" t="s">
        <v>132</v>
      </c>
      <c r="AJ32" t="s">
        <v>156</v>
      </c>
      <c r="AK32" t="s">
        <v>146</v>
      </c>
      <c r="AL32">
        <v>57</v>
      </c>
      <c r="AM32">
        <v>0</v>
      </c>
      <c r="AN32">
        <v>57</v>
      </c>
      <c r="AO32">
        <v>8</v>
      </c>
      <c r="AP32" s="90">
        <f t="shared" si="0"/>
        <v>0.14035087719298245</v>
      </c>
      <c r="AY32" s="2">
        <v>40337</v>
      </c>
      <c r="AZ32" t="s">
        <v>131</v>
      </c>
      <c r="BA32">
        <v>24</v>
      </c>
      <c r="BB32">
        <v>10</v>
      </c>
      <c r="BC32" t="s">
        <v>132</v>
      </c>
      <c r="BD32">
        <v>84</v>
      </c>
      <c r="BM32" s="81">
        <v>7</v>
      </c>
      <c r="BN32" s="82">
        <v>40223</v>
      </c>
      <c r="BO32" s="81">
        <v>10</v>
      </c>
      <c r="BP32" s="81">
        <v>38</v>
      </c>
      <c r="BZ32" s="120">
        <v>40246</v>
      </c>
      <c r="CA32" s="320">
        <v>0</v>
      </c>
      <c r="CB32" s="44">
        <v>32.810526315789474</v>
      </c>
    </row>
    <row r="33" spans="1:80">
      <c r="A33" s="386">
        <v>40231</v>
      </c>
      <c r="B33" s="387">
        <v>0.34027777777777773</v>
      </c>
      <c r="C33" s="388">
        <v>40231</v>
      </c>
      <c r="D33" s="387">
        <v>0.71180555555555547</v>
      </c>
      <c r="E33" s="78">
        <v>8.9166666666666661</v>
      </c>
      <c r="F33" s="79">
        <v>8.3333333333333329E-2</v>
      </c>
      <c r="G33" s="56">
        <v>0</v>
      </c>
      <c r="H33" s="62">
        <v>0</v>
      </c>
      <c r="I33" s="32">
        <v>0</v>
      </c>
      <c r="J33" s="40">
        <f t="shared" si="1"/>
        <v>0</v>
      </c>
      <c r="K33" s="389">
        <v>0</v>
      </c>
      <c r="L33" s="56"/>
      <c r="M33" s="40"/>
      <c r="O33">
        <v>1</v>
      </c>
      <c r="P33" s="380">
        <v>40245</v>
      </c>
      <c r="Q33" s="163">
        <v>3</v>
      </c>
      <c r="R33" s="43"/>
      <c r="S33" s="43"/>
      <c r="T33" s="384">
        <v>3</v>
      </c>
      <c r="U33" s="152">
        <v>3</v>
      </c>
      <c r="V33" s="54">
        <v>0</v>
      </c>
      <c r="W33" s="43">
        <v>0</v>
      </c>
      <c r="X33" s="59">
        <f t="shared" si="2"/>
        <v>0</v>
      </c>
      <c r="Y33" s="153">
        <v>3</v>
      </c>
      <c r="Z33" s="134"/>
      <c r="AA33" s="144"/>
      <c r="AB33" s="44">
        <f t="shared" si="3"/>
        <v>0</v>
      </c>
      <c r="AC33" s="44">
        <f t="shared" si="4"/>
        <v>32.810526315789474</v>
      </c>
      <c r="AD33" s="176"/>
      <c r="AE33" s="43"/>
      <c r="AF33" s="43"/>
      <c r="AG33" s="2">
        <v>40333</v>
      </c>
      <c r="AH33">
        <v>10</v>
      </c>
      <c r="AI33" t="s">
        <v>134</v>
      </c>
      <c r="AJ33" t="s">
        <v>156</v>
      </c>
      <c r="AK33" t="s">
        <v>131</v>
      </c>
      <c r="AL33">
        <v>8</v>
      </c>
      <c r="AM33">
        <v>0</v>
      </c>
      <c r="AN33">
        <v>8</v>
      </c>
      <c r="AO33" s="394">
        <v>0</v>
      </c>
      <c r="AP33" s="90">
        <f t="shared" si="0"/>
        <v>0</v>
      </c>
      <c r="AY33" s="2">
        <v>40337</v>
      </c>
      <c r="AZ33" t="s">
        <v>131</v>
      </c>
      <c r="BA33">
        <v>24</v>
      </c>
      <c r="BB33">
        <v>10</v>
      </c>
      <c r="BC33" t="s">
        <v>132</v>
      </c>
      <c r="BD33">
        <v>100</v>
      </c>
      <c r="BM33" s="81">
        <v>7</v>
      </c>
      <c r="BN33" s="82">
        <v>40223</v>
      </c>
      <c r="BO33" s="81">
        <v>10</v>
      </c>
      <c r="BP33" s="81">
        <v>37</v>
      </c>
      <c r="BS33" t="s">
        <v>138</v>
      </c>
      <c r="BZ33" s="120">
        <v>40247</v>
      </c>
      <c r="CA33" s="320">
        <v>0</v>
      </c>
      <c r="CB33" s="44">
        <v>65.621052631578948</v>
      </c>
    </row>
    <row r="34" spans="1:80">
      <c r="A34" s="386">
        <v>40231</v>
      </c>
      <c r="B34" s="387">
        <v>0.71180555555555547</v>
      </c>
      <c r="C34" s="388">
        <v>40232</v>
      </c>
      <c r="D34" s="387">
        <v>0.31944444444444448</v>
      </c>
      <c r="E34" s="78">
        <v>14.583333333333334</v>
      </c>
      <c r="F34" s="79">
        <v>0</v>
      </c>
      <c r="G34" s="56">
        <v>1</v>
      </c>
      <c r="H34" s="62">
        <v>0</v>
      </c>
      <c r="I34" s="32">
        <v>0</v>
      </c>
      <c r="J34" s="40">
        <f t="shared" si="1"/>
        <v>0</v>
      </c>
      <c r="K34" s="389">
        <v>1</v>
      </c>
      <c r="L34" s="57"/>
      <c r="M34" s="40"/>
      <c r="O34">
        <v>1</v>
      </c>
      <c r="P34" s="380">
        <v>40246</v>
      </c>
      <c r="Q34" s="163">
        <v>3</v>
      </c>
      <c r="R34" s="43"/>
      <c r="S34" s="43"/>
      <c r="T34" s="384">
        <v>3</v>
      </c>
      <c r="U34" s="152">
        <v>3</v>
      </c>
      <c r="V34" s="54">
        <v>0</v>
      </c>
      <c r="W34" s="43">
        <v>0</v>
      </c>
      <c r="X34" s="59">
        <f t="shared" si="2"/>
        <v>0</v>
      </c>
      <c r="Y34" s="153">
        <v>3</v>
      </c>
      <c r="Z34" s="134"/>
      <c r="AA34" s="144"/>
      <c r="AB34" s="44">
        <f t="shared" si="3"/>
        <v>0</v>
      </c>
      <c r="AC34" s="44">
        <f t="shared" si="4"/>
        <v>32.810526315789474</v>
      </c>
      <c r="AD34" s="176"/>
      <c r="AE34" s="43"/>
      <c r="AF34" s="43"/>
      <c r="AG34" s="2">
        <v>40333</v>
      </c>
      <c r="AH34">
        <v>10</v>
      </c>
      <c r="AI34" t="s">
        <v>134</v>
      </c>
      <c r="AJ34" t="s">
        <v>156</v>
      </c>
      <c r="AK34" t="s">
        <v>146</v>
      </c>
      <c r="AL34">
        <v>11</v>
      </c>
      <c r="AM34">
        <v>0</v>
      </c>
      <c r="AN34">
        <v>11</v>
      </c>
      <c r="AO34" s="394">
        <v>0</v>
      </c>
      <c r="AP34" s="90">
        <f t="shared" si="0"/>
        <v>0</v>
      </c>
      <c r="AY34" s="2">
        <v>40337</v>
      </c>
      <c r="AZ34" t="s">
        <v>131</v>
      </c>
      <c r="BA34">
        <v>24</v>
      </c>
      <c r="BB34">
        <v>10</v>
      </c>
      <c r="BC34" t="s">
        <v>132</v>
      </c>
      <c r="BD34">
        <v>90</v>
      </c>
      <c r="BM34" s="81">
        <v>8</v>
      </c>
      <c r="BN34" s="82">
        <v>40224</v>
      </c>
      <c r="BO34" s="81">
        <v>10</v>
      </c>
      <c r="BP34" s="81">
        <v>40</v>
      </c>
      <c r="BR34" t="s">
        <v>95</v>
      </c>
      <c r="BS34" t="s">
        <v>239</v>
      </c>
      <c r="BT34" t="s">
        <v>240</v>
      </c>
      <c r="BU34" t="s">
        <v>241</v>
      </c>
      <c r="BV34" t="s">
        <v>242</v>
      </c>
      <c r="BW34" t="s">
        <v>243</v>
      </c>
      <c r="BZ34" s="120">
        <v>40248</v>
      </c>
      <c r="CA34" s="320">
        <v>0</v>
      </c>
      <c r="CB34" s="44">
        <v>32.810526315789474</v>
      </c>
    </row>
    <row r="35" spans="1:80">
      <c r="A35" s="386">
        <v>40232</v>
      </c>
      <c r="B35" s="387">
        <v>0.32291666666666669</v>
      </c>
      <c r="C35" s="388">
        <v>40232</v>
      </c>
      <c r="D35" s="387">
        <v>0.75</v>
      </c>
      <c r="E35" s="78">
        <v>10.25</v>
      </c>
      <c r="F35" s="79">
        <v>8.3333333333333329E-2</v>
      </c>
      <c r="G35" s="56">
        <v>0</v>
      </c>
      <c r="H35" s="62">
        <v>0</v>
      </c>
      <c r="I35" s="32">
        <v>0</v>
      </c>
      <c r="J35" s="40">
        <f t="shared" si="1"/>
        <v>0</v>
      </c>
      <c r="K35" s="389">
        <v>0</v>
      </c>
      <c r="L35" s="56"/>
      <c r="M35" s="40"/>
      <c r="O35">
        <v>1</v>
      </c>
      <c r="P35" s="380">
        <v>40247</v>
      </c>
      <c r="Q35" s="163">
        <v>6</v>
      </c>
      <c r="R35" s="43"/>
      <c r="S35" s="43"/>
      <c r="T35" s="384">
        <v>6</v>
      </c>
      <c r="U35" s="152">
        <v>6</v>
      </c>
      <c r="V35" s="54">
        <v>0</v>
      </c>
      <c r="W35" s="43">
        <v>0</v>
      </c>
      <c r="X35" s="59">
        <f t="shared" si="2"/>
        <v>0</v>
      </c>
      <c r="Y35" s="153">
        <v>6</v>
      </c>
      <c r="Z35" s="134"/>
      <c r="AA35" s="144"/>
      <c r="AB35" s="44">
        <f t="shared" si="3"/>
        <v>0</v>
      </c>
      <c r="AC35" s="44">
        <f t="shared" si="4"/>
        <v>65.621052631578948</v>
      </c>
      <c r="AD35" s="176"/>
      <c r="AE35" s="43"/>
      <c r="AF35" s="43"/>
      <c r="AG35" s="2">
        <v>40334</v>
      </c>
      <c r="AH35">
        <v>10</v>
      </c>
      <c r="AI35" t="s">
        <v>132</v>
      </c>
      <c r="AJ35" t="s">
        <v>156</v>
      </c>
      <c r="AK35" t="s">
        <v>131</v>
      </c>
      <c r="AL35">
        <v>112</v>
      </c>
      <c r="AM35">
        <v>0</v>
      </c>
      <c r="AN35">
        <v>112</v>
      </c>
      <c r="AO35">
        <v>11</v>
      </c>
      <c r="AP35" s="90">
        <f t="shared" si="0"/>
        <v>9.8214285714285712E-2</v>
      </c>
      <c r="AY35" s="2">
        <v>40337</v>
      </c>
      <c r="AZ35" t="s">
        <v>131</v>
      </c>
      <c r="BA35">
        <v>24</v>
      </c>
      <c r="BB35">
        <v>10</v>
      </c>
      <c r="BC35" t="s">
        <v>132</v>
      </c>
      <c r="BD35">
        <v>99</v>
      </c>
      <c r="BM35" s="81">
        <v>8</v>
      </c>
      <c r="BN35" s="82">
        <v>40224</v>
      </c>
      <c r="BO35" s="81">
        <v>10</v>
      </c>
      <c r="BP35" s="81">
        <v>36</v>
      </c>
      <c r="BR35">
        <v>7</v>
      </c>
      <c r="BS35">
        <v>38.166666666666664</v>
      </c>
      <c r="BT35">
        <v>1.5992095748737039</v>
      </c>
      <c r="BU35">
        <v>32</v>
      </c>
      <c r="BV35">
        <v>40</v>
      </c>
      <c r="BW35">
        <v>30</v>
      </c>
      <c r="BZ35" s="120">
        <v>40249</v>
      </c>
      <c r="CA35" s="320">
        <v>0</v>
      </c>
      <c r="CB35" s="44">
        <v>10.936842105263159</v>
      </c>
    </row>
    <row r="36" spans="1:80">
      <c r="A36" s="386">
        <v>40232</v>
      </c>
      <c r="B36" s="387">
        <v>0.75</v>
      </c>
      <c r="C36" s="388">
        <v>40233</v>
      </c>
      <c r="D36" s="387">
        <v>0.30555555555555552</v>
      </c>
      <c r="E36" s="78">
        <v>13.333333333333334</v>
      </c>
      <c r="F36" s="79">
        <v>0</v>
      </c>
      <c r="G36" s="56">
        <v>0</v>
      </c>
      <c r="H36" s="62">
        <v>0</v>
      </c>
      <c r="I36" s="32">
        <v>0</v>
      </c>
      <c r="J36" s="40">
        <f t="shared" si="1"/>
        <v>0</v>
      </c>
      <c r="K36" s="389">
        <v>0</v>
      </c>
      <c r="L36" s="56"/>
      <c r="M36" s="40"/>
      <c r="O36">
        <v>1</v>
      </c>
      <c r="P36" s="380">
        <v>40248</v>
      </c>
      <c r="Q36" s="163">
        <v>3</v>
      </c>
      <c r="R36" s="43"/>
      <c r="S36" s="43"/>
      <c r="T36" s="384">
        <v>3</v>
      </c>
      <c r="U36" s="152">
        <v>3</v>
      </c>
      <c r="V36" s="54">
        <v>0</v>
      </c>
      <c r="W36" s="43">
        <v>0</v>
      </c>
      <c r="X36" s="59">
        <f t="shared" si="2"/>
        <v>0</v>
      </c>
      <c r="Y36" s="153">
        <v>3</v>
      </c>
      <c r="Z36" s="134"/>
      <c r="AA36" s="144"/>
      <c r="AB36" s="44">
        <f t="shared" si="3"/>
        <v>0</v>
      </c>
      <c r="AC36" s="44">
        <f t="shared" si="4"/>
        <v>32.810526315789474</v>
      </c>
      <c r="AD36" s="176"/>
      <c r="AE36" s="43"/>
      <c r="AF36" s="43"/>
      <c r="AG36" s="2">
        <v>40335</v>
      </c>
      <c r="AH36">
        <v>10</v>
      </c>
      <c r="AI36" t="s">
        <v>132</v>
      </c>
      <c r="AJ36" t="s">
        <v>156</v>
      </c>
      <c r="AK36" t="s">
        <v>131</v>
      </c>
      <c r="AL36">
        <v>120</v>
      </c>
      <c r="AM36">
        <v>0</v>
      </c>
      <c r="AN36">
        <v>120</v>
      </c>
      <c r="AO36">
        <v>0</v>
      </c>
      <c r="AP36" s="90">
        <f t="shared" si="0"/>
        <v>0</v>
      </c>
      <c r="AY36" s="2">
        <v>40337</v>
      </c>
      <c r="AZ36" t="s">
        <v>131</v>
      </c>
      <c r="BA36">
        <v>24</v>
      </c>
      <c r="BB36">
        <v>10</v>
      </c>
      <c r="BC36" t="s">
        <v>132</v>
      </c>
      <c r="BD36">
        <v>91</v>
      </c>
      <c r="BM36" s="81">
        <v>8</v>
      </c>
      <c r="BN36" s="82">
        <v>40225</v>
      </c>
      <c r="BO36" s="81">
        <v>10</v>
      </c>
      <c r="BP36" s="81">
        <v>38</v>
      </c>
      <c r="BR36">
        <v>8</v>
      </c>
      <c r="BS36">
        <v>38.148148148148145</v>
      </c>
      <c r="BT36">
        <v>1.4859263804028986</v>
      </c>
      <c r="BU36">
        <v>34</v>
      </c>
      <c r="BV36">
        <v>41</v>
      </c>
      <c r="BW36">
        <v>27</v>
      </c>
      <c r="BZ36" s="120">
        <v>40250</v>
      </c>
      <c r="CA36" s="320">
        <v>0</v>
      </c>
      <c r="CB36" s="44">
        <v>76.557894736842101</v>
      </c>
    </row>
    <row r="37" spans="1:80">
      <c r="A37" s="386">
        <v>40233</v>
      </c>
      <c r="B37" s="387">
        <v>0.30902777777777779</v>
      </c>
      <c r="C37" s="388">
        <v>40233</v>
      </c>
      <c r="D37" s="387">
        <v>0.73055555555555562</v>
      </c>
      <c r="E37" s="78">
        <v>10.116666666666667</v>
      </c>
      <c r="F37" s="79">
        <v>8.3333333333333329E-2</v>
      </c>
      <c r="G37" s="56">
        <v>0</v>
      </c>
      <c r="H37" s="62">
        <v>0</v>
      </c>
      <c r="I37" s="32">
        <v>0</v>
      </c>
      <c r="J37" s="40">
        <f t="shared" si="1"/>
        <v>0</v>
      </c>
      <c r="K37" s="389">
        <v>0</v>
      </c>
      <c r="L37" s="56"/>
      <c r="M37" s="40"/>
      <c r="O37">
        <v>1</v>
      </c>
      <c r="P37" s="380">
        <v>40249</v>
      </c>
      <c r="Q37" s="163">
        <v>1</v>
      </c>
      <c r="R37" s="43"/>
      <c r="S37" s="43"/>
      <c r="T37" s="384">
        <v>1</v>
      </c>
      <c r="U37" s="152">
        <v>1</v>
      </c>
      <c r="V37" s="54">
        <v>0</v>
      </c>
      <c r="W37" s="43">
        <v>0</v>
      </c>
      <c r="X37" s="59">
        <f t="shared" si="2"/>
        <v>0</v>
      </c>
      <c r="Y37" s="153">
        <v>1</v>
      </c>
      <c r="Z37" s="134"/>
      <c r="AA37" s="144"/>
      <c r="AB37" s="44">
        <f t="shared" si="3"/>
        <v>0</v>
      </c>
      <c r="AC37" s="44">
        <f t="shared" si="4"/>
        <v>10.936842105263159</v>
      </c>
      <c r="AD37" s="176"/>
      <c r="AE37" s="43"/>
      <c r="AF37" s="43"/>
      <c r="AG37" s="2"/>
      <c r="AN37">
        <f>SUM(AN29:AN36)</f>
        <v>362</v>
      </c>
      <c r="AO37" s="394">
        <f>SUM(AO29:AO36)</f>
        <v>26</v>
      </c>
      <c r="AP37" s="90">
        <f t="shared" si="0"/>
        <v>7.18232044198895E-2</v>
      </c>
      <c r="AY37" s="2">
        <v>40337</v>
      </c>
      <c r="AZ37" t="s">
        <v>131</v>
      </c>
      <c r="BA37">
        <v>24</v>
      </c>
      <c r="BB37">
        <v>10</v>
      </c>
      <c r="BC37" t="s">
        <v>132</v>
      </c>
      <c r="BD37">
        <v>90</v>
      </c>
      <c r="BM37" s="81">
        <v>8</v>
      </c>
      <c r="BN37" s="82">
        <v>40225</v>
      </c>
      <c r="BO37" s="81">
        <v>10</v>
      </c>
      <c r="BP37" s="81">
        <v>37</v>
      </c>
      <c r="BR37">
        <v>9</v>
      </c>
      <c r="BS37">
        <v>39.25</v>
      </c>
      <c r="BT37">
        <v>0.5</v>
      </c>
      <c r="BU37">
        <v>39</v>
      </c>
      <c r="BV37">
        <v>40</v>
      </c>
      <c r="BW37">
        <v>4</v>
      </c>
      <c r="BZ37" s="120">
        <v>40251</v>
      </c>
      <c r="CA37" s="320">
        <v>0</v>
      </c>
      <c r="CB37" s="44">
        <v>32.810526315789474</v>
      </c>
    </row>
    <row r="38" spans="1:80">
      <c r="A38" s="386">
        <v>40233</v>
      </c>
      <c r="B38" s="387">
        <v>0.73055555555555562</v>
      </c>
      <c r="C38" s="388">
        <v>40234</v>
      </c>
      <c r="D38" s="387">
        <v>0.3034722222222222</v>
      </c>
      <c r="E38" s="78">
        <v>13.75</v>
      </c>
      <c r="F38" s="79">
        <v>0</v>
      </c>
      <c r="G38" s="56">
        <v>3</v>
      </c>
      <c r="H38" s="62">
        <v>0</v>
      </c>
      <c r="I38" s="32">
        <v>0</v>
      </c>
      <c r="J38" s="40">
        <f t="shared" si="1"/>
        <v>0</v>
      </c>
      <c r="K38" s="389">
        <v>3</v>
      </c>
      <c r="L38" s="57"/>
      <c r="M38" s="40"/>
      <c r="O38">
        <v>1</v>
      </c>
      <c r="P38" s="380">
        <v>40250</v>
      </c>
      <c r="Q38" s="163">
        <v>7</v>
      </c>
      <c r="R38" s="43"/>
      <c r="S38" s="43"/>
      <c r="T38" s="384">
        <v>7</v>
      </c>
      <c r="U38" s="152">
        <v>7</v>
      </c>
      <c r="V38" s="54">
        <v>0</v>
      </c>
      <c r="W38" s="43">
        <v>0</v>
      </c>
      <c r="X38" s="59">
        <f t="shared" si="2"/>
        <v>0</v>
      </c>
      <c r="Y38" s="153">
        <v>7</v>
      </c>
      <c r="Z38" s="134"/>
      <c r="AA38" s="144"/>
      <c r="AB38" s="44">
        <f t="shared" si="3"/>
        <v>0</v>
      </c>
      <c r="AC38" s="44">
        <f t="shared" si="4"/>
        <v>76.557894736842101</v>
      </c>
      <c r="AD38" s="176"/>
      <c r="AE38" s="43"/>
      <c r="AF38" s="43">
        <v>24</v>
      </c>
      <c r="AG38" s="2">
        <v>40336</v>
      </c>
      <c r="AH38">
        <v>10</v>
      </c>
      <c r="AI38" t="s">
        <v>132</v>
      </c>
      <c r="AJ38" t="s">
        <v>156</v>
      </c>
      <c r="AK38" t="s">
        <v>131</v>
      </c>
      <c r="AL38">
        <v>80</v>
      </c>
      <c r="AM38">
        <v>0</v>
      </c>
      <c r="AN38">
        <v>80</v>
      </c>
      <c r="AO38">
        <v>19</v>
      </c>
      <c r="AP38" s="90">
        <f t="shared" ref="AP38:AP64" si="5">AO38/AN38</f>
        <v>0.23749999999999999</v>
      </c>
      <c r="AY38" s="2">
        <v>40337</v>
      </c>
      <c r="AZ38" t="s">
        <v>131</v>
      </c>
      <c r="BA38">
        <v>24</v>
      </c>
      <c r="BB38">
        <v>10</v>
      </c>
      <c r="BC38" t="s">
        <v>132</v>
      </c>
      <c r="BD38">
        <v>100</v>
      </c>
      <c r="BM38" s="81">
        <v>8</v>
      </c>
      <c r="BN38" s="82">
        <v>40225</v>
      </c>
      <c r="BO38" s="81">
        <v>10</v>
      </c>
      <c r="BP38" s="81">
        <v>38</v>
      </c>
      <c r="BR38">
        <v>10</v>
      </c>
      <c r="BS38">
        <v>39.333333333333336</v>
      </c>
      <c r="BT38">
        <v>0.57735026918975707</v>
      </c>
      <c r="BU38">
        <v>39</v>
      </c>
      <c r="BV38">
        <v>40</v>
      </c>
      <c r="BW38">
        <v>3</v>
      </c>
      <c r="BZ38" s="120">
        <v>40252</v>
      </c>
      <c r="CA38" s="320">
        <v>0</v>
      </c>
      <c r="CB38" s="44">
        <v>32.810526315789474</v>
      </c>
    </row>
    <row r="39" spans="1:80">
      <c r="A39" s="386">
        <v>40234</v>
      </c>
      <c r="B39" s="387">
        <v>0.3034722222222222</v>
      </c>
      <c r="C39" s="388">
        <v>40234</v>
      </c>
      <c r="D39" s="387">
        <v>0.73958333333333337</v>
      </c>
      <c r="E39" s="78">
        <v>10.466666666666667</v>
      </c>
      <c r="F39" s="79">
        <v>0</v>
      </c>
      <c r="G39" s="56">
        <v>0</v>
      </c>
      <c r="H39" s="62">
        <v>0</v>
      </c>
      <c r="I39" s="32">
        <v>0</v>
      </c>
      <c r="J39" s="40">
        <f t="shared" si="1"/>
        <v>0</v>
      </c>
      <c r="K39" s="389">
        <v>0</v>
      </c>
      <c r="L39" s="56"/>
      <c r="M39" s="40"/>
      <c r="O39">
        <v>1</v>
      </c>
      <c r="P39" s="380">
        <v>40251</v>
      </c>
      <c r="Q39" s="163">
        <v>3</v>
      </c>
      <c r="R39" s="43"/>
      <c r="S39" s="43"/>
      <c r="T39" s="384">
        <v>3</v>
      </c>
      <c r="U39" s="152">
        <v>3</v>
      </c>
      <c r="V39" s="54">
        <v>0</v>
      </c>
      <c r="W39" s="43">
        <v>0</v>
      </c>
      <c r="X39" s="59">
        <f t="shared" si="2"/>
        <v>0</v>
      </c>
      <c r="Y39" s="153">
        <v>3</v>
      </c>
      <c r="Z39" s="134"/>
      <c r="AA39" s="144"/>
      <c r="AB39" s="44">
        <f t="shared" si="3"/>
        <v>0</v>
      </c>
      <c r="AC39" s="44">
        <f t="shared" si="4"/>
        <v>32.810526315789474</v>
      </c>
      <c r="AD39" s="176"/>
      <c r="AE39" s="43"/>
      <c r="AF39" s="43"/>
      <c r="AG39" s="2">
        <v>40337</v>
      </c>
      <c r="AH39">
        <v>10</v>
      </c>
      <c r="AI39" t="s">
        <v>132</v>
      </c>
      <c r="AJ39" t="s">
        <v>156</v>
      </c>
      <c r="AK39" t="s">
        <v>154</v>
      </c>
      <c r="AL39">
        <v>75</v>
      </c>
      <c r="AM39">
        <v>1</v>
      </c>
      <c r="AN39">
        <v>74</v>
      </c>
      <c r="AO39">
        <v>10</v>
      </c>
      <c r="AP39" s="90">
        <f t="shared" si="5"/>
        <v>0.13513513513513514</v>
      </c>
      <c r="AY39" s="2">
        <v>40337</v>
      </c>
      <c r="AZ39" t="s">
        <v>131</v>
      </c>
      <c r="BA39">
        <v>24</v>
      </c>
      <c r="BB39">
        <v>10</v>
      </c>
      <c r="BC39" t="s">
        <v>132</v>
      </c>
      <c r="BD39">
        <v>87</v>
      </c>
      <c r="BM39" s="81">
        <v>8</v>
      </c>
      <c r="BN39" s="82">
        <v>40226</v>
      </c>
      <c r="BO39" s="81">
        <v>10</v>
      </c>
      <c r="BP39" s="81">
        <v>37</v>
      </c>
      <c r="BR39">
        <v>11</v>
      </c>
      <c r="BS39">
        <v>39.652173913043477</v>
      </c>
      <c r="BT39">
        <v>1.8242980132386708</v>
      </c>
      <c r="BU39">
        <v>37</v>
      </c>
      <c r="BV39">
        <v>47</v>
      </c>
      <c r="BW39">
        <v>23</v>
      </c>
      <c r="BZ39" s="120">
        <v>40253</v>
      </c>
      <c r="CA39" s="320">
        <v>0</v>
      </c>
      <c r="CB39" s="44">
        <v>32.810526315789474</v>
      </c>
    </row>
    <row r="40" spans="1:80">
      <c r="A40" s="386">
        <v>40234</v>
      </c>
      <c r="B40" s="387">
        <v>0.73958333333333337</v>
      </c>
      <c r="C40" s="388">
        <v>40235</v>
      </c>
      <c r="D40" s="387">
        <v>0.31597222222222221</v>
      </c>
      <c r="E40" s="78">
        <v>13.833333333333334</v>
      </c>
      <c r="F40" s="79">
        <v>0</v>
      </c>
      <c r="G40" s="56">
        <v>0</v>
      </c>
      <c r="H40" s="62">
        <v>0</v>
      </c>
      <c r="I40" s="32">
        <v>0</v>
      </c>
      <c r="J40" s="40">
        <f t="shared" si="1"/>
        <v>0</v>
      </c>
      <c r="K40" s="389">
        <v>0</v>
      </c>
      <c r="L40" s="56"/>
      <c r="M40" s="40"/>
      <c r="O40">
        <v>1</v>
      </c>
      <c r="P40" s="380">
        <v>40252</v>
      </c>
      <c r="Q40" s="163">
        <v>3</v>
      </c>
      <c r="R40" s="43"/>
      <c r="S40" s="43"/>
      <c r="T40" s="384">
        <v>3</v>
      </c>
      <c r="U40" s="152">
        <v>3</v>
      </c>
      <c r="V40" s="54">
        <v>0</v>
      </c>
      <c r="W40" s="43">
        <v>0</v>
      </c>
      <c r="X40" s="59">
        <f t="shared" si="2"/>
        <v>0</v>
      </c>
      <c r="Y40" s="153">
        <v>3</v>
      </c>
      <c r="Z40" s="134"/>
      <c r="AA40" s="144"/>
      <c r="AB40" s="44">
        <f t="shared" si="3"/>
        <v>0</v>
      </c>
      <c r="AC40" s="44">
        <f t="shared" si="4"/>
        <v>32.810526315789474</v>
      </c>
      <c r="AD40" s="176"/>
      <c r="AE40" s="43"/>
      <c r="AF40" s="43"/>
      <c r="AG40" s="2">
        <v>40339</v>
      </c>
      <c r="AH40">
        <v>10</v>
      </c>
      <c r="AI40" t="s">
        <v>132</v>
      </c>
      <c r="AJ40" t="s">
        <v>156</v>
      </c>
      <c r="AK40" t="s">
        <v>154</v>
      </c>
      <c r="AL40">
        <v>93</v>
      </c>
      <c r="AM40">
        <v>0</v>
      </c>
      <c r="AN40">
        <v>93</v>
      </c>
      <c r="AO40">
        <v>13</v>
      </c>
      <c r="AP40" s="90">
        <f t="shared" si="5"/>
        <v>0.13978494623655913</v>
      </c>
      <c r="AY40" s="2">
        <v>40337</v>
      </c>
      <c r="AZ40" t="s">
        <v>131</v>
      </c>
      <c r="BA40">
        <v>24</v>
      </c>
      <c r="BB40">
        <v>10</v>
      </c>
      <c r="BC40" t="s">
        <v>132</v>
      </c>
      <c r="BD40">
        <v>99</v>
      </c>
      <c r="BM40" s="81">
        <v>8</v>
      </c>
      <c r="BN40" s="82">
        <v>40226</v>
      </c>
      <c r="BO40" s="81">
        <v>10</v>
      </c>
      <c r="BP40" s="81">
        <v>38</v>
      </c>
      <c r="BR40">
        <v>12</v>
      </c>
      <c r="BS40">
        <v>39.217391304347828</v>
      </c>
      <c r="BT40">
        <v>1.8575771546225539</v>
      </c>
      <c r="BU40">
        <v>35</v>
      </c>
      <c r="BV40">
        <v>45</v>
      </c>
      <c r="BW40">
        <v>23</v>
      </c>
      <c r="BZ40" s="120">
        <v>40254</v>
      </c>
      <c r="CA40" s="320">
        <v>0</v>
      </c>
      <c r="CB40" s="44">
        <v>65.621052631578948</v>
      </c>
    </row>
    <row r="41" spans="1:80">
      <c r="A41" s="386">
        <v>40235</v>
      </c>
      <c r="B41" s="387">
        <v>0.31597222222222221</v>
      </c>
      <c r="C41" s="388">
        <v>40235</v>
      </c>
      <c r="D41" s="387">
        <v>0.72222222222222221</v>
      </c>
      <c r="E41" s="78">
        <v>9.75</v>
      </c>
      <c r="F41" s="79">
        <v>0</v>
      </c>
      <c r="G41" s="56">
        <v>0</v>
      </c>
      <c r="H41" s="62">
        <v>0</v>
      </c>
      <c r="I41" s="32">
        <v>0</v>
      </c>
      <c r="J41" s="40">
        <f t="shared" si="1"/>
        <v>0</v>
      </c>
      <c r="K41" s="389">
        <v>0</v>
      </c>
      <c r="L41" s="56"/>
      <c r="M41" s="40"/>
      <c r="O41">
        <v>1</v>
      </c>
      <c r="P41" s="380">
        <v>40253</v>
      </c>
      <c r="Q41" s="163">
        <v>3</v>
      </c>
      <c r="R41" s="43"/>
      <c r="S41" s="43"/>
      <c r="T41" s="384">
        <v>3</v>
      </c>
      <c r="U41" s="152">
        <v>3</v>
      </c>
      <c r="V41" s="54">
        <v>0</v>
      </c>
      <c r="W41" s="43">
        <v>0</v>
      </c>
      <c r="X41" s="59">
        <f t="shared" si="2"/>
        <v>0</v>
      </c>
      <c r="Y41" s="153">
        <v>3</v>
      </c>
      <c r="Z41" s="134"/>
      <c r="AA41" s="144"/>
      <c r="AB41" s="44">
        <f t="shared" si="3"/>
        <v>0</v>
      </c>
      <c r="AC41" s="44">
        <f t="shared" si="4"/>
        <v>32.810526315789474</v>
      </c>
      <c r="AD41" s="176"/>
      <c r="AE41" s="43"/>
      <c r="AF41" s="43"/>
      <c r="AG41" s="2">
        <v>40340</v>
      </c>
      <c r="AH41">
        <v>10</v>
      </c>
      <c r="AI41" t="s">
        <v>132</v>
      </c>
      <c r="AJ41" t="s">
        <v>156</v>
      </c>
      <c r="AK41" t="s">
        <v>154</v>
      </c>
      <c r="AL41">
        <v>75</v>
      </c>
      <c r="AM41">
        <v>0</v>
      </c>
      <c r="AN41">
        <v>75</v>
      </c>
      <c r="AO41">
        <v>5</v>
      </c>
      <c r="AP41" s="90">
        <f t="shared" si="5"/>
        <v>6.6666666666666666E-2</v>
      </c>
      <c r="AY41" s="2">
        <v>40337</v>
      </c>
      <c r="AZ41" t="s">
        <v>131</v>
      </c>
      <c r="BA41">
        <v>24</v>
      </c>
      <c r="BB41">
        <v>10</v>
      </c>
      <c r="BC41" t="s">
        <v>132</v>
      </c>
      <c r="BD41">
        <v>101</v>
      </c>
      <c r="BM41" s="81">
        <v>8</v>
      </c>
      <c r="BN41" s="82">
        <v>40226</v>
      </c>
      <c r="BO41" s="81">
        <v>10</v>
      </c>
      <c r="BP41" s="81">
        <v>38</v>
      </c>
      <c r="BR41">
        <v>13</v>
      </c>
      <c r="BS41">
        <v>38.444444444444443</v>
      </c>
      <c r="BT41">
        <v>1.6666666666666818</v>
      </c>
      <c r="BU41">
        <v>35</v>
      </c>
      <c r="BV41">
        <v>40</v>
      </c>
      <c r="BW41">
        <v>9</v>
      </c>
      <c r="BZ41" s="120">
        <v>40255</v>
      </c>
      <c r="CA41" s="320">
        <v>0</v>
      </c>
      <c r="CB41" s="44">
        <v>65.621052631578948</v>
      </c>
    </row>
    <row r="42" spans="1:80">
      <c r="A42" s="386">
        <v>40235</v>
      </c>
      <c r="B42" s="387">
        <v>0.72222222222222221</v>
      </c>
      <c r="C42" s="388">
        <v>40236</v>
      </c>
      <c r="D42" s="387">
        <v>0.2986111111111111</v>
      </c>
      <c r="E42" s="78">
        <v>13.833333333333334</v>
      </c>
      <c r="F42" s="79">
        <v>0</v>
      </c>
      <c r="G42" s="56">
        <v>0</v>
      </c>
      <c r="H42" s="62">
        <v>0</v>
      </c>
      <c r="I42" s="32">
        <v>0</v>
      </c>
      <c r="J42" s="40">
        <f t="shared" si="1"/>
        <v>0</v>
      </c>
      <c r="K42" s="389">
        <v>0</v>
      </c>
      <c r="L42" s="56"/>
      <c r="M42" s="40"/>
      <c r="O42">
        <v>1</v>
      </c>
      <c r="P42" s="380">
        <v>40254</v>
      </c>
      <c r="Q42" s="163">
        <v>6</v>
      </c>
      <c r="R42" s="43"/>
      <c r="S42" s="43"/>
      <c r="T42" s="384">
        <v>6</v>
      </c>
      <c r="U42" s="152">
        <v>6</v>
      </c>
      <c r="V42" s="54">
        <v>0</v>
      </c>
      <c r="W42" s="43">
        <v>0</v>
      </c>
      <c r="X42" s="59">
        <f t="shared" si="2"/>
        <v>0</v>
      </c>
      <c r="Y42" s="153">
        <v>6</v>
      </c>
      <c r="Z42" s="134"/>
      <c r="AA42" s="144"/>
      <c r="AB42" s="44">
        <f t="shared" si="3"/>
        <v>0</v>
      </c>
      <c r="AC42" s="44">
        <f t="shared" si="4"/>
        <v>65.621052631578948</v>
      </c>
      <c r="AD42" s="176"/>
      <c r="AE42" s="43"/>
      <c r="AF42" s="43"/>
      <c r="AG42" s="2">
        <v>40341</v>
      </c>
      <c r="AH42">
        <v>10</v>
      </c>
      <c r="AI42" t="s">
        <v>132</v>
      </c>
      <c r="AJ42" t="s">
        <v>156</v>
      </c>
      <c r="AK42" t="s">
        <v>154</v>
      </c>
      <c r="AL42">
        <v>91</v>
      </c>
      <c r="AM42">
        <v>0</v>
      </c>
      <c r="AN42">
        <v>91</v>
      </c>
      <c r="AO42">
        <v>0</v>
      </c>
      <c r="AP42" s="90">
        <f t="shared" si="5"/>
        <v>0</v>
      </c>
      <c r="AY42" s="2">
        <v>40337</v>
      </c>
      <c r="AZ42" t="s">
        <v>131</v>
      </c>
      <c r="BA42">
        <v>24</v>
      </c>
      <c r="BB42">
        <v>10</v>
      </c>
      <c r="BC42" t="s">
        <v>132</v>
      </c>
      <c r="BD42">
        <v>88</v>
      </c>
      <c r="BM42" s="81">
        <v>8</v>
      </c>
      <c r="BN42" s="82">
        <v>40227</v>
      </c>
      <c r="BO42" s="81">
        <v>10</v>
      </c>
      <c r="BP42" s="81">
        <v>41</v>
      </c>
      <c r="BR42">
        <v>14</v>
      </c>
      <c r="BS42">
        <v>39</v>
      </c>
      <c r="BT42">
        <v>1.4142135623730951</v>
      </c>
      <c r="BU42">
        <v>38</v>
      </c>
      <c r="BV42">
        <v>40</v>
      </c>
      <c r="BW42">
        <v>2</v>
      </c>
      <c r="BZ42" s="120">
        <v>40256</v>
      </c>
      <c r="CA42" s="320">
        <v>0</v>
      </c>
      <c r="CB42" s="44">
        <v>43.747368421052634</v>
      </c>
    </row>
    <row r="43" spans="1:80">
      <c r="A43" s="386">
        <v>40236</v>
      </c>
      <c r="B43" s="387">
        <v>0.2986111111111111</v>
      </c>
      <c r="C43" s="388">
        <v>40236</v>
      </c>
      <c r="D43" s="387">
        <v>0.76041666666666663</v>
      </c>
      <c r="E43" s="78">
        <v>11.083333333333334</v>
      </c>
      <c r="F43" s="79">
        <v>0</v>
      </c>
      <c r="G43" s="56">
        <v>0</v>
      </c>
      <c r="H43" s="62">
        <v>0</v>
      </c>
      <c r="I43" s="32">
        <v>0</v>
      </c>
      <c r="J43" s="40">
        <f t="shared" si="1"/>
        <v>0</v>
      </c>
      <c r="K43" s="389">
        <v>0</v>
      </c>
      <c r="L43" s="56"/>
      <c r="M43" s="40"/>
      <c r="O43">
        <v>1</v>
      </c>
      <c r="P43" s="380">
        <v>40255</v>
      </c>
      <c r="Q43" s="163">
        <v>6</v>
      </c>
      <c r="R43" s="43"/>
      <c r="S43" s="43"/>
      <c r="T43" s="384">
        <v>6</v>
      </c>
      <c r="U43" s="152">
        <v>6</v>
      </c>
      <c r="V43" s="54">
        <v>0</v>
      </c>
      <c r="W43" s="43">
        <v>0</v>
      </c>
      <c r="X43" s="59">
        <f t="shared" si="2"/>
        <v>0</v>
      </c>
      <c r="Y43" s="153">
        <v>6</v>
      </c>
      <c r="Z43" s="134"/>
      <c r="AA43" s="144"/>
      <c r="AB43" s="44">
        <f t="shared" si="3"/>
        <v>0</v>
      </c>
      <c r="AC43" s="44">
        <f t="shared" si="4"/>
        <v>65.621052631578948</v>
      </c>
      <c r="AD43" s="176"/>
      <c r="AE43" s="43"/>
      <c r="AF43" s="43"/>
      <c r="AG43" s="2">
        <v>40342</v>
      </c>
      <c r="AH43">
        <v>10</v>
      </c>
      <c r="AI43" t="s">
        <v>132</v>
      </c>
      <c r="AJ43" t="s">
        <v>156</v>
      </c>
      <c r="AK43" t="s">
        <v>154</v>
      </c>
      <c r="AL43">
        <v>100</v>
      </c>
      <c r="AM43">
        <v>2</v>
      </c>
      <c r="AN43">
        <v>98</v>
      </c>
      <c r="AO43">
        <v>8</v>
      </c>
      <c r="AP43" s="90">
        <f t="shared" si="5"/>
        <v>8.1632653061224483E-2</v>
      </c>
      <c r="AY43" s="2">
        <v>40337</v>
      </c>
      <c r="AZ43" t="s">
        <v>131</v>
      </c>
      <c r="BA43">
        <v>24</v>
      </c>
      <c r="BB43">
        <v>10</v>
      </c>
      <c r="BC43" t="s">
        <v>132</v>
      </c>
      <c r="BD43">
        <v>98</v>
      </c>
      <c r="BM43" s="81">
        <v>8</v>
      </c>
      <c r="BN43" s="82">
        <v>40228</v>
      </c>
      <c r="BO43" s="81">
        <v>10</v>
      </c>
      <c r="BP43" s="81">
        <v>38</v>
      </c>
      <c r="BR43">
        <v>15</v>
      </c>
      <c r="BS43">
        <v>52.5</v>
      </c>
      <c r="BT43">
        <v>9.7125348562223106</v>
      </c>
      <c r="BU43">
        <v>38</v>
      </c>
      <c r="BV43">
        <v>58</v>
      </c>
      <c r="BW43">
        <v>4</v>
      </c>
      <c r="BZ43" s="120">
        <v>40257</v>
      </c>
      <c r="CA43" s="320">
        <v>0</v>
      </c>
      <c r="CB43" s="44">
        <v>10.936842105263159</v>
      </c>
    </row>
    <row r="44" spans="1:80">
      <c r="A44" s="386">
        <v>40236</v>
      </c>
      <c r="B44" s="387">
        <v>0.76041666666666663</v>
      </c>
      <c r="C44" s="388">
        <v>40237</v>
      </c>
      <c r="D44" s="387">
        <v>0.3263888888888889</v>
      </c>
      <c r="E44" s="78">
        <v>13.583333333333334</v>
      </c>
      <c r="F44" s="79">
        <v>0</v>
      </c>
      <c r="G44" s="56">
        <v>1</v>
      </c>
      <c r="H44" s="62">
        <v>0</v>
      </c>
      <c r="I44" s="32">
        <v>0</v>
      </c>
      <c r="J44" s="40">
        <f t="shared" si="1"/>
        <v>0</v>
      </c>
      <c r="K44" s="389">
        <v>1</v>
      </c>
      <c r="L44" s="57"/>
      <c r="M44" s="40"/>
      <c r="O44">
        <v>1</v>
      </c>
      <c r="P44" s="380">
        <v>40256</v>
      </c>
      <c r="Q44" s="163">
        <v>4</v>
      </c>
      <c r="R44" s="43"/>
      <c r="S44" s="43"/>
      <c r="T44" s="384">
        <v>4</v>
      </c>
      <c r="U44" s="152">
        <v>4</v>
      </c>
      <c r="V44" s="54">
        <v>0</v>
      </c>
      <c r="W44" s="43">
        <v>0</v>
      </c>
      <c r="X44" s="59">
        <f t="shared" si="2"/>
        <v>0</v>
      </c>
      <c r="Y44" s="153">
        <v>4</v>
      </c>
      <c r="Z44" s="134"/>
      <c r="AA44" s="144"/>
      <c r="AB44" s="44">
        <f t="shared" si="3"/>
        <v>0</v>
      </c>
      <c r="AC44" s="44">
        <f t="shared" si="4"/>
        <v>43.747368421052634</v>
      </c>
      <c r="AD44" s="176"/>
      <c r="AE44" s="43"/>
      <c r="AF44" s="43"/>
      <c r="AG44" s="2"/>
      <c r="AN44">
        <f>SUM(AN38:AN43)</f>
        <v>511</v>
      </c>
      <c r="AO44" s="394">
        <f>SUM(AO38:AO43)</f>
        <v>55</v>
      </c>
      <c r="AP44" s="90">
        <f t="shared" si="5"/>
        <v>0.10763209393346379</v>
      </c>
      <c r="AY44" s="2">
        <v>40337</v>
      </c>
      <c r="AZ44" t="s">
        <v>131</v>
      </c>
      <c r="BA44">
        <v>24</v>
      </c>
      <c r="BB44">
        <v>10</v>
      </c>
      <c r="BC44" t="s">
        <v>132</v>
      </c>
      <c r="BD44">
        <v>91</v>
      </c>
      <c r="BM44" s="81">
        <v>8</v>
      </c>
      <c r="BN44" s="82">
        <v>40228</v>
      </c>
      <c r="BO44" s="81">
        <v>10</v>
      </c>
      <c r="BP44" s="81">
        <v>38</v>
      </c>
      <c r="BR44">
        <v>16</v>
      </c>
      <c r="BS44">
        <v>50.5</v>
      </c>
      <c r="BT44">
        <v>6.3639610306789276</v>
      </c>
      <c r="BU44">
        <v>46</v>
      </c>
      <c r="BV44">
        <v>55</v>
      </c>
      <c r="BW44">
        <v>2</v>
      </c>
      <c r="BZ44" s="120">
        <v>40258</v>
      </c>
      <c r="CA44" s="320">
        <v>0</v>
      </c>
      <c r="CB44" s="44">
        <v>0</v>
      </c>
    </row>
    <row r="45" spans="1:80">
      <c r="A45" s="386">
        <v>40237</v>
      </c>
      <c r="B45" s="387">
        <v>0.3263888888888889</v>
      </c>
      <c r="C45" s="388">
        <v>40237</v>
      </c>
      <c r="D45" s="387">
        <v>0.72916666666666663</v>
      </c>
      <c r="E45" s="78">
        <v>9.6666666666666661</v>
      </c>
      <c r="F45" s="79">
        <v>0</v>
      </c>
      <c r="G45" s="56">
        <v>0</v>
      </c>
      <c r="H45" s="62">
        <v>0</v>
      </c>
      <c r="I45" s="32">
        <v>0</v>
      </c>
      <c r="J45" s="40">
        <f t="shared" si="1"/>
        <v>0</v>
      </c>
      <c r="K45" s="389">
        <v>0</v>
      </c>
      <c r="L45" s="56"/>
      <c r="M45" s="40"/>
      <c r="O45">
        <v>1</v>
      </c>
      <c r="P45" s="380">
        <v>40257</v>
      </c>
      <c r="Q45" s="163">
        <v>1</v>
      </c>
      <c r="R45" s="43"/>
      <c r="S45" s="43"/>
      <c r="T45" s="384">
        <v>1</v>
      </c>
      <c r="U45" s="152">
        <v>1</v>
      </c>
      <c r="V45" s="54">
        <v>0</v>
      </c>
      <c r="W45" s="43">
        <v>0</v>
      </c>
      <c r="X45" s="59">
        <f t="shared" si="2"/>
        <v>0</v>
      </c>
      <c r="Y45" s="153">
        <v>1</v>
      </c>
      <c r="Z45" s="134"/>
      <c r="AA45" s="144"/>
      <c r="AB45" s="44">
        <f t="shared" si="3"/>
        <v>0</v>
      </c>
      <c r="AC45" s="44">
        <f t="shared" si="4"/>
        <v>10.936842105263159</v>
      </c>
      <c r="AD45" s="176"/>
      <c r="AE45" s="43"/>
      <c r="AF45" s="43">
        <v>25</v>
      </c>
      <c r="AG45" s="2">
        <v>40343</v>
      </c>
      <c r="AH45">
        <v>10</v>
      </c>
      <c r="AI45" t="s">
        <v>132</v>
      </c>
      <c r="AJ45" t="s">
        <v>156</v>
      </c>
      <c r="AK45" t="s">
        <v>154</v>
      </c>
      <c r="AL45">
        <v>98</v>
      </c>
      <c r="AM45">
        <v>0</v>
      </c>
      <c r="AN45">
        <v>98</v>
      </c>
      <c r="AO45">
        <v>9</v>
      </c>
      <c r="AP45" s="90">
        <f t="shared" si="5"/>
        <v>9.1836734693877556E-2</v>
      </c>
      <c r="AY45" s="2">
        <v>40337</v>
      </c>
      <c r="AZ45" t="s">
        <v>131</v>
      </c>
      <c r="BA45">
        <v>24</v>
      </c>
      <c r="BB45">
        <v>10</v>
      </c>
      <c r="BC45" t="s">
        <v>132</v>
      </c>
      <c r="BD45">
        <v>87</v>
      </c>
      <c r="BM45" s="81">
        <v>8</v>
      </c>
      <c r="BN45" s="82">
        <v>40229</v>
      </c>
      <c r="BO45" s="81">
        <v>10</v>
      </c>
      <c r="BP45" s="81">
        <v>39</v>
      </c>
      <c r="BR45">
        <v>18</v>
      </c>
      <c r="BS45">
        <v>60.875</v>
      </c>
      <c r="BT45">
        <v>7.9899490432846765</v>
      </c>
      <c r="BU45">
        <v>51</v>
      </c>
      <c r="BV45">
        <v>69</v>
      </c>
      <c r="BW45">
        <v>8</v>
      </c>
      <c r="BZ45" s="120">
        <v>40259</v>
      </c>
      <c r="CA45" s="320">
        <v>0</v>
      </c>
      <c r="CB45" s="44">
        <v>21.873684210526317</v>
      </c>
    </row>
    <row r="46" spans="1:80">
      <c r="A46" s="386">
        <v>40237</v>
      </c>
      <c r="B46" s="387">
        <v>0.72916666666666663</v>
      </c>
      <c r="C46" s="388">
        <v>40238</v>
      </c>
      <c r="D46" s="387">
        <v>0.34027777777777773</v>
      </c>
      <c r="E46" s="78">
        <v>14.666666666666666</v>
      </c>
      <c r="F46" s="79">
        <v>0</v>
      </c>
      <c r="G46" s="56">
        <v>0</v>
      </c>
      <c r="H46" s="62">
        <v>0</v>
      </c>
      <c r="I46" s="32">
        <v>0</v>
      </c>
      <c r="J46" s="40">
        <f t="shared" si="1"/>
        <v>0</v>
      </c>
      <c r="K46" s="389">
        <v>0</v>
      </c>
      <c r="L46" s="56"/>
      <c r="M46" s="40"/>
      <c r="O46">
        <v>1</v>
      </c>
      <c r="P46" s="380">
        <v>40258</v>
      </c>
      <c r="Q46" s="163">
        <v>0</v>
      </c>
      <c r="R46" s="43"/>
      <c r="S46" s="43"/>
      <c r="T46" s="384"/>
      <c r="U46" s="152">
        <v>0</v>
      </c>
      <c r="V46" s="54">
        <v>0</v>
      </c>
      <c r="W46" s="43">
        <v>0</v>
      </c>
      <c r="X46" s="59">
        <f t="shared" si="2"/>
        <v>0</v>
      </c>
      <c r="Y46" s="153">
        <v>0</v>
      </c>
      <c r="Z46" s="134"/>
      <c r="AA46" s="144"/>
      <c r="AB46" s="44">
        <f t="shared" si="3"/>
        <v>0</v>
      </c>
      <c r="AC46" s="44">
        <f t="shared" si="4"/>
        <v>0</v>
      </c>
      <c r="AD46" s="176"/>
      <c r="AE46" s="43"/>
      <c r="AF46" s="43"/>
      <c r="AG46" s="2">
        <v>40344</v>
      </c>
      <c r="AH46">
        <v>10</v>
      </c>
      <c r="AI46" t="s">
        <v>132</v>
      </c>
      <c r="AJ46" t="s">
        <v>156</v>
      </c>
      <c r="AK46" t="s">
        <v>154</v>
      </c>
      <c r="AL46">
        <v>41</v>
      </c>
      <c r="AM46">
        <v>0</v>
      </c>
      <c r="AN46">
        <v>41</v>
      </c>
      <c r="AO46">
        <v>3</v>
      </c>
      <c r="AP46" s="90">
        <f t="shared" si="5"/>
        <v>7.3170731707317069E-2</v>
      </c>
      <c r="AY46" s="2">
        <v>40338</v>
      </c>
      <c r="AZ46" t="s">
        <v>154</v>
      </c>
      <c r="BA46">
        <v>24</v>
      </c>
      <c r="BB46">
        <v>10</v>
      </c>
      <c r="BC46" t="s">
        <v>132</v>
      </c>
      <c r="BD46">
        <v>91</v>
      </c>
      <c r="BM46" s="81">
        <v>8</v>
      </c>
      <c r="BN46" s="82">
        <v>40229</v>
      </c>
      <c r="BO46" s="81">
        <v>10</v>
      </c>
      <c r="BP46" s="81">
        <v>40</v>
      </c>
      <c r="BR46">
        <v>19</v>
      </c>
      <c r="BS46">
        <v>65.666666666666671</v>
      </c>
      <c r="BT46">
        <v>5.5075705472860745</v>
      </c>
      <c r="BU46">
        <v>60</v>
      </c>
      <c r="BV46">
        <v>71</v>
      </c>
      <c r="BW46">
        <v>3</v>
      </c>
      <c r="BZ46" s="120">
        <v>40260</v>
      </c>
      <c r="CA46" s="320">
        <v>0</v>
      </c>
      <c r="CB46" s="44">
        <v>21.873684210526317</v>
      </c>
    </row>
    <row r="47" spans="1:80">
      <c r="A47" s="386">
        <v>40238</v>
      </c>
      <c r="B47" s="387">
        <v>0.34027777777777773</v>
      </c>
      <c r="C47" s="388">
        <v>40238</v>
      </c>
      <c r="D47" s="387">
        <v>0.75347222222222221</v>
      </c>
      <c r="E47" s="78">
        <v>9.9166666666666661</v>
      </c>
      <c r="F47" s="79">
        <v>0</v>
      </c>
      <c r="G47" s="56">
        <v>0</v>
      </c>
      <c r="H47" s="62">
        <v>0</v>
      </c>
      <c r="I47" s="32">
        <v>0</v>
      </c>
      <c r="J47" s="40">
        <f t="shared" si="1"/>
        <v>0</v>
      </c>
      <c r="K47" s="389">
        <v>0</v>
      </c>
      <c r="L47" s="56"/>
      <c r="M47" s="40"/>
      <c r="O47">
        <v>1</v>
      </c>
      <c r="P47" s="380">
        <v>40259</v>
      </c>
      <c r="Q47" s="163">
        <v>2</v>
      </c>
      <c r="R47" s="43"/>
      <c r="S47" s="43"/>
      <c r="T47" s="384">
        <v>2</v>
      </c>
      <c r="U47" s="152">
        <v>2</v>
      </c>
      <c r="V47" s="54">
        <v>0</v>
      </c>
      <c r="W47" s="43">
        <v>0</v>
      </c>
      <c r="X47" s="59">
        <f t="shared" si="2"/>
        <v>0</v>
      </c>
      <c r="Y47" s="153">
        <v>2</v>
      </c>
      <c r="Z47" s="134"/>
      <c r="AA47" s="144"/>
      <c r="AB47" s="44">
        <f t="shared" si="3"/>
        <v>0</v>
      </c>
      <c r="AC47" s="44">
        <f t="shared" si="4"/>
        <v>21.873684210526317</v>
      </c>
      <c r="AD47" s="176"/>
      <c r="AE47" s="43"/>
      <c r="AF47" s="43"/>
      <c r="AG47" s="2">
        <v>40345</v>
      </c>
      <c r="AH47">
        <v>10</v>
      </c>
      <c r="AI47" t="s">
        <v>132</v>
      </c>
      <c r="AJ47" t="s">
        <v>156</v>
      </c>
      <c r="AK47" t="s">
        <v>146</v>
      </c>
      <c r="AL47">
        <v>82</v>
      </c>
      <c r="AM47">
        <v>0</v>
      </c>
      <c r="AN47">
        <v>82</v>
      </c>
      <c r="AO47">
        <v>11</v>
      </c>
      <c r="AP47" s="90">
        <f t="shared" si="5"/>
        <v>0.13414634146341464</v>
      </c>
      <c r="AY47" s="2">
        <v>40338</v>
      </c>
      <c r="AZ47" t="s">
        <v>154</v>
      </c>
      <c r="BA47">
        <v>24</v>
      </c>
      <c r="BB47">
        <v>10</v>
      </c>
      <c r="BC47" t="s">
        <v>132</v>
      </c>
      <c r="BD47">
        <v>93</v>
      </c>
      <c r="BM47" s="81">
        <v>8</v>
      </c>
      <c r="BN47" s="82">
        <v>40229</v>
      </c>
      <c r="BO47" s="81">
        <v>10</v>
      </c>
      <c r="BP47" s="81">
        <v>40</v>
      </c>
      <c r="BR47">
        <v>20</v>
      </c>
      <c r="BS47">
        <v>69.666666666666671</v>
      </c>
      <c r="BT47">
        <v>8.5244745683629333</v>
      </c>
      <c r="BU47">
        <v>55</v>
      </c>
      <c r="BV47">
        <v>79</v>
      </c>
      <c r="BW47">
        <v>6</v>
      </c>
      <c r="BZ47" s="120">
        <v>40261</v>
      </c>
      <c r="CA47" s="320">
        <v>0</v>
      </c>
      <c r="CB47" s="44">
        <v>21.873684210526317</v>
      </c>
    </row>
    <row r="48" spans="1:80">
      <c r="A48" s="386">
        <v>40238</v>
      </c>
      <c r="B48" s="387">
        <v>0.75347222222222221</v>
      </c>
      <c r="C48" s="388">
        <v>40239</v>
      </c>
      <c r="D48" s="387">
        <v>0.28819444444444448</v>
      </c>
      <c r="E48" s="78">
        <v>12.833333333333334</v>
      </c>
      <c r="F48" s="79">
        <v>0</v>
      </c>
      <c r="G48" s="56">
        <v>0</v>
      </c>
      <c r="H48" s="62">
        <v>0</v>
      </c>
      <c r="I48" s="32">
        <v>0</v>
      </c>
      <c r="J48" s="40">
        <f t="shared" si="1"/>
        <v>0</v>
      </c>
      <c r="K48" s="389">
        <v>0</v>
      </c>
      <c r="L48" s="56"/>
      <c r="M48" s="40"/>
      <c r="O48">
        <v>1</v>
      </c>
      <c r="P48" s="380">
        <v>40260</v>
      </c>
      <c r="Q48" s="163">
        <v>2</v>
      </c>
      <c r="R48" s="43"/>
      <c r="S48" s="43"/>
      <c r="T48" s="384">
        <v>2</v>
      </c>
      <c r="U48" s="152">
        <v>2</v>
      </c>
      <c r="V48" s="54">
        <v>0</v>
      </c>
      <c r="W48" s="43">
        <v>0</v>
      </c>
      <c r="X48" s="59">
        <f t="shared" si="2"/>
        <v>0</v>
      </c>
      <c r="Y48" s="153">
        <v>2</v>
      </c>
      <c r="Z48" s="134"/>
      <c r="AA48" s="144"/>
      <c r="AB48" s="44">
        <f t="shared" si="3"/>
        <v>0</v>
      </c>
      <c r="AC48" s="44">
        <f t="shared" si="4"/>
        <v>21.873684210526317</v>
      </c>
      <c r="AD48" s="176"/>
      <c r="AE48" s="43"/>
      <c r="AF48" s="43"/>
      <c r="AG48" s="2">
        <v>40346</v>
      </c>
      <c r="AH48">
        <v>10</v>
      </c>
      <c r="AI48" t="s">
        <v>132</v>
      </c>
      <c r="AJ48" t="s">
        <v>156</v>
      </c>
      <c r="AK48" t="s">
        <v>146</v>
      </c>
      <c r="AL48">
        <v>51</v>
      </c>
      <c r="AM48">
        <v>1</v>
      </c>
      <c r="AN48">
        <v>50</v>
      </c>
      <c r="AO48">
        <v>10</v>
      </c>
      <c r="AP48" s="90">
        <f t="shared" si="5"/>
        <v>0.2</v>
      </c>
      <c r="AY48" s="2">
        <v>40338</v>
      </c>
      <c r="AZ48" t="s">
        <v>154</v>
      </c>
      <c r="BA48">
        <v>24</v>
      </c>
      <c r="BB48">
        <v>10</v>
      </c>
      <c r="BC48" t="s">
        <v>132</v>
      </c>
      <c r="BD48">
        <v>90</v>
      </c>
      <c r="BM48" s="81">
        <v>8</v>
      </c>
      <c r="BN48" s="82">
        <v>40229</v>
      </c>
      <c r="BO48" s="81">
        <v>10</v>
      </c>
      <c r="BP48" s="81">
        <v>38</v>
      </c>
      <c r="BR48">
        <v>21</v>
      </c>
      <c r="BS48">
        <v>68.189189189189193</v>
      </c>
      <c r="BT48">
        <v>5.9760533141207288</v>
      </c>
      <c r="BU48">
        <v>56</v>
      </c>
      <c r="BV48">
        <v>80</v>
      </c>
      <c r="BW48">
        <v>37</v>
      </c>
      <c r="BZ48" s="120">
        <v>40262</v>
      </c>
      <c r="CA48" s="320">
        <v>0</v>
      </c>
      <c r="CB48" s="44">
        <v>32.810526315789474</v>
      </c>
    </row>
    <row r="49" spans="1:80">
      <c r="A49" s="386">
        <v>40239</v>
      </c>
      <c r="B49" s="387">
        <v>0.28819444444444448</v>
      </c>
      <c r="C49" s="388">
        <v>40239</v>
      </c>
      <c r="D49" s="387">
        <v>0.71527777777777779</v>
      </c>
      <c r="E49" s="78">
        <v>10.25</v>
      </c>
      <c r="F49" s="79">
        <v>0</v>
      </c>
      <c r="G49" s="56">
        <v>0</v>
      </c>
      <c r="H49" s="62">
        <v>0</v>
      </c>
      <c r="I49" s="32">
        <v>0</v>
      </c>
      <c r="J49" s="40">
        <f t="shared" si="1"/>
        <v>0</v>
      </c>
      <c r="K49" s="389">
        <v>0</v>
      </c>
      <c r="L49" s="56"/>
      <c r="M49" s="40"/>
      <c r="O49">
        <v>1</v>
      </c>
      <c r="P49" s="380">
        <v>40261</v>
      </c>
      <c r="Q49" s="163">
        <v>2</v>
      </c>
      <c r="R49" s="43"/>
      <c r="S49" s="43"/>
      <c r="T49" s="384">
        <v>2</v>
      </c>
      <c r="U49" s="152">
        <v>2</v>
      </c>
      <c r="V49" s="54">
        <v>0</v>
      </c>
      <c r="W49" s="43">
        <v>0</v>
      </c>
      <c r="X49" s="59">
        <f t="shared" si="2"/>
        <v>0</v>
      </c>
      <c r="Y49" s="153">
        <v>2</v>
      </c>
      <c r="Z49" s="134"/>
      <c r="AA49" s="144"/>
      <c r="AB49" s="44">
        <f t="shared" si="3"/>
        <v>0</v>
      </c>
      <c r="AC49" s="44">
        <f t="shared" si="4"/>
        <v>21.873684210526317</v>
      </c>
      <c r="AD49" s="176"/>
      <c r="AE49" s="43"/>
      <c r="AF49" s="43"/>
      <c r="AG49" s="2">
        <v>40347</v>
      </c>
      <c r="AH49">
        <v>10</v>
      </c>
      <c r="AI49" t="s">
        <v>132</v>
      </c>
      <c r="AJ49" t="s">
        <v>156</v>
      </c>
      <c r="AK49" t="s">
        <v>146</v>
      </c>
      <c r="AL49">
        <v>133</v>
      </c>
      <c r="AM49">
        <v>0</v>
      </c>
      <c r="AN49">
        <v>133</v>
      </c>
      <c r="AO49">
        <v>35</v>
      </c>
      <c r="AP49" s="90">
        <f t="shared" si="5"/>
        <v>0.26315789473684209</v>
      </c>
      <c r="AY49" s="2">
        <v>40338</v>
      </c>
      <c r="AZ49" t="s">
        <v>154</v>
      </c>
      <c r="BA49">
        <v>24</v>
      </c>
      <c r="BB49">
        <v>10</v>
      </c>
      <c r="BC49" t="s">
        <v>132</v>
      </c>
      <c r="BD49">
        <v>98</v>
      </c>
      <c r="BM49" s="81">
        <v>8</v>
      </c>
      <c r="BN49" s="82">
        <v>40229</v>
      </c>
      <c r="BO49" s="81">
        <v>10</v>
      </c>
      <c r="BP49" s="81">
        <v>40</v>
      </c>
      <c r="BR49">
        <v>22</v>
      </c>
      <c r="BS49">
        <v>73.31481481481481</v>
      </c>
      <c r="BT49">
        <v>6.8096049647817392</v>
      </c>
      <c r="BU49">
        <v>55</v>
      </c>
      <c r="BV49">
        <v>85</v>
      </c>
      <c r="BW49">
        <v>54</v>
      </c>
      <c r="BZ49" s="120">
        <v>40263</v>
      </c>
      <c r="CA49" s="320">
        <v>0</v>
      </c>
      <c r="CB49" s="44">
        <v>43.747368421052634</v>
      </c>
    </row>
    <row r="50" spans="1:80">
      <c r="A50" s="386">
        <v>40239</v>
      </c>
      <c r="B50" s="387">
        <v>0.71527777777777779</v>
      </c>
      <c r="C50" s="388">
        <v>40240</v>
      </c>
      <c r="D50" s="387">
        <v>0.3125</v>
      </c>
      <c r="E50" s="78">
        <v>14.333333333333334</v>
      </c>
      <c r="F50" s="79">
        <v>0</v>
      </c>
      <c r="G50" s="56">
        <v>0</v>
      </c>
      <c r="H50" s="62">
        <v>0</v>
      </c>
      <c r="I50" s="32">
        <v>0</v>
      </c>
      <c r="J50" s="40">
        <f t="shared" si="1"/>
        <v>0</v>
      </c>
      <c r="K50" s="389">
        <v>0</v>
      </c>
      <c r="L50" s="56"/>
      <c r="M50" s="40"/>
      <c r="O50">
        <v>1</v>
      </c>
      <c r="P50" s="380">
        <v>40262</v>
      </c>
      <c r="Q50" s="163">
        <v>3</v>
      </c>
      <c r="R50" s="43"/>
      <c r="S50" s="43"/>
      <c r="T50" s="384">
        <v>3</v>
      </c>
      <c r="U50" s="152">
        <v>3</v>
      </c>
      <c r="V50" s="54">
        <v>0</v>
      </c>
      <c r="W50" s="43">
        <v>0</v>
      </c>
      <c r="X50" s="59">
        <f t="shared" si="2"/>
        <v>0</v>
      </c>
      <c r="Y50" s="153">
        <v>3</v>
      </c>
      <c r="Z50" s="134"/>
      <c r="AA50" s="144"/>
      <c r="AB50" s="44">
        <f t="shared" si="3"/>
        <v>0</v>
      </c>
      <c r="AC50" s="44">
        <f t="shared" si="4"/>
        <v>32.810526315789474</v>
      </c>
      <c r="AD50" s="176"/>
      <c r="AE50" s="43"/>
      <c r="AF50" s="43"/>
      <c r="AG50" s="2">
        <v>40348</v>
      </c>
      <c r="AH50">
        <v>10</v>
      </c>
      <c r="AI50" t="s">
        <v>132</v>
      </c>
      <c r="AJ50" t="s">
        <v>156</v>
      </c>
      <c r="AK50" t="s">
        <v>146</v>
      </c>
      <c r="AL50">
        <v>47</v>
      </c>
      <c r="AM50">
        <v>0</v>
      </c>
      <c r="AN50">
        <v>47</v>
      </c>
      <c r="AO50">
        <v>5</v>
      </c>
      <c r="AP50" s="90">
        <f t="shared" si="5"/>
        <v>0.10638297872340426</v>
      </c>
      <c r="AY50" s="2">
        <v>40338</v>
      </c>
      <c r="AZ50" t="s">
        <v>154</v>
      </c>
      <c r="BA50">
        <v>24</v>
      </c>
      <c r="BB50">
        <v>10</v>
      </c>
      <c r="BC50" t="s">
        <v>132</v>
      </c>
      <c r="BD50">
        <v>81</v>
      </c>
      <c r="BM50" s="81">
        <v>8</v>
      </c>
      <c r="BN50" s="82">
        <v>40229</v>
      </c>
      <c r="BO50" s="81">
        <v>10</v>
      </c>
      <c r="BP50" s="81">
        <v>38</v>
      </c>
      <c r="BR50">
        <v>23</v>
      </c>
      <c r="BS50">
        <v>76.88</v>
      </c>
      <c r="BT50">
        <v>11.118361353350323</v>
      </c>
      <c r="BU50">
        <v>54</v>
      </c>
      <c r="BV50">
        <v>104</v>
      </c>
      <c r="BW50">
        <v>50</v>
      </c>
      <c r="BZ50" s="120">
        <v>40264</v>
      </c>
      <c r="CA50" s="320">
        <v>0</v>
      </c>
      <c r="CB50" s="44">
        <v>10.936842105263159</v>
      </c>
    </row>
    <row r="51" spans="1:80">
      <c r="A51" s="386">
        <v>40240</v>
      </c>
      <c r="B51" s="387">
        <v>0.3125</v>
      </c>
      <c r="C51" s="388">
        <v>40240</v>
      </c>
      <c r="D51" s="387">
        <v>0.74305555555555547</v>
      </c>
      <c r="E51" s="78">
        <v>10.333333333333334</v>
      </c>
      <c r="F51" s="79">
        <v>0</v>
      </c>
      <c r="G51" s="56">
        <v>0</v>
      </c>
      <c r="H51" s="62">
        <v>0</v>
      </c>
      <c r="I51" s="32">
        <v>0</v>
      </c>
      <c r="J51" s="40">
        <f t="shared" si="1"/>
        <v>0</v>
      </c>
      <c r="K51" s="389">
        <v>0</v>
      </c>
      <c r="L51" s="56"/>
      <c r="M51" s="40"/>
      <c r="O51">
        <v>1</v>
      </c>
      <c r="P51" s="380">
        <v>40263</v>
      </c>
      <c r="Q51" s="163">
        <v>4</v>
      </c>
      <c r="R51" s="43"/>
      <c r="S51" s="43"/>
      <c r="T51" s="384">
        <v>4</v>
      </c>
      <c r="U51" s="152">
        <v>4</v>
      </c>
      <c r="V51" s="54">
        <v>0</v>
      </c>
      <c r="W51" s="43">
        <v>0</v>
      </c>
      <c r="X51" s="59">
        <f t="shared" si="2"/>
        <v>0</v>
      </c>
      <c r="Y51" s="153">
        <v>4</v>
      </c>
      <c r="Z51" s="134"/>
      <c r="AA51" s="144"/>
      <c r="AB51" s="44">
        <f t="shared" si="3"/>
        <v>0</v>
      </c>
      <c r="AC51" s="44">
        <f t="shared" si="4"/>
        <v>43.747368421052634</v>
      </c>
      <c r="AD51" s="176"/>
      <c r="AE51" s="43"/>
      <c r="AF51" s="43"/>
      <c r="AG51" s="2">
        <v>40349</v>
      </c>
      <c r="AH51">
        <v>10</v>
      </c>
      <c r="AI51" t="s">
        <v>132</v>
      </c>
      <c r="AJ51" t="s">
        <v>156</v>
      </c>
      <c r="AK51" t="s">
        <v>146</v>
      </c>
      <c r="AL51">
        <v>36</v>
      </c>
      <c r="AM51">
        <v>0</v>
      </c>
      <c r="AN51">
        <v>36</v>
      </c>
      <c r="AO51">
        <v>5</v>
      </c>
      <c r="AP51" s="90">
        <f t="shared" si="5"/>
        <v>0.1388888888888889</v>
      </c>
      <c r="AY51" s="2">
        <v>40338</v>
      </c>
      <c r="AZ51" t="s">
        <v>154</v>
      </c>
      <c r="BA51">
        <v>24</v>
      </c>
      <c r="BB51">
        <v>10</v>
      </c>
      <c r="BC51" t="s">
        <v>132</v>
      </c>
      <c r="BD51">
        <v>88</v>
      </c>
      <c r="BM51" s="81">
        <v>8</v>
      </c>
      <c r="BN51" s="82">
        <v>40229</v>
      </c>
      <c r="BO51" s="81">
        <v>10</v>
      </c>
      <c r="BP51" s="81">
        <v>38</v>
      </c>
      <c r="BR51">
        <v>24</v>
      </c>
      <c r="BS51">
        <v>79.38095238095238</v>
      </c>
      <c r="BT51">
        <v>5.5978929544922691</v>
      </c>
      <c r="BU51">
        <v>68</v>
      </c>
      <c r="BV51">
        <v>97</v>
      </c>
      <c r="BW51">
        <v>63</v>
      </c>
      <c r="BZ51" s="120">
        <v>40265</v>
      </c>
      <c r="CA51" s="320">
        <v>0</v>
      </c>
      <c r="CB51" s="44">
        <v>10.936842105263159</v>
      </c>
    </row>
    <row r="52" spans="1:80">
      <c r="A52" s="386">
        <v>40240</v>
      </c>
      <c r="B52" s="387">
        <v>0.74305555555555547</v>
      </c>
      <c r="C52" s="388">
        <v>40241</v>
      </c>
      <c r="D52" s="387">
        <v>0.30416666666666664</v>
      </c>
      <c r="E52" s="78">
        <v>13.466666666666667</v>
      </c>
      <c r="F52" s="79">
        <v>0</v>
      </c>
      <c r="G52" s="56">
        <v>1</v>
      </c>
      <c r="H52" s="62">
        <v>0</v>
      </c>
      <c r="I52" s="32">
        <v>0</v>
      </c>
      <c r="J52" s="40">
        <f t="shared" si="1"/>
        <v>0</v>
      </c>
      <c r="K52" s="389">
        <v>1</v>
      </c>
      <c r="L52" s="57"/>
      <c r="M52" s="40"/>
      <c r="O52">
        <v>1</v>
      </c>
      <c r="P52" s="380">
        <v>40264</v>
      </c>
      <c r="Q52" s="163">
        <v>1</v>
      </c>
      <c r="R52" s="43"/>
      <c r="S52" s="43"/>
      <c r="T52" s="384">
        <v>1</v>
      </c>
      <c r="U52" s="152">
        <v>1</v>
      </c>
      <c r="V52" s="54">
        <v>0</v>
      </c>
      <c r="W52" s="43">
        <v>0</v>
      </c>
      <c r="X52" s="59">
        <f t="shared" si="2"/>
        <v>0</v>
      </c>
      <c r="Y52" s="153">
        <v>1</v>
      </c>
      <c r="Z52" s="134"/>
      <c r="AA52" s="144"/>
      <c r="AB52" s="44">
        <f t="shared" si="3"/>
        <v>0</v>
      </c>
      <c r="AC52" s="44">
        <f t="shared" si="4"/>
        <v>10.936842105263159</v>
      </c>
      <c r="AD52" s="176"/>
      <c r="AE52" s="43"/>
      <c r="AF52" s="43"/>
      <c r="AG52" s="2"/>
      <c r="AN52">
        <f>SUM(AN45:AN51)</f>
        <v>487</v>
      </c>
      <c r="AO52" s="394">
        <f>SUM(AO45:AO51)</f>
        <v>78</v>
      </c>
      <c r="AP52" s="90">
        <f t="shared" si="5"/>
        <v>0.16016427104722791</v>
      </c>
      <c r="AY52" s="2">
        <v>40338</v>
      </c>
      <c r="AZ52" t="s">
        <v>154</v>
      </c>
      <c r="BA52">
        <v>24</v>
      </c>
      <c r="BB52">
        <v>10</v>
      </c>
      <c r="BC52" t="s">
        <v>132</v>
      </c>
      <c r="BD52">
        <v>94</v>
      </c>
      <c r="BM52" s="81">
        <v>8</v>
      </c>
      <c r="BN52" s="82">
        <v>40229</v>
      </c>
      <c r="BO52" s="81">
        <v>10</v>
      </c>
      <c r="BP52" s="81">
        <v>38</v>
      </c>
      <c r="BR52">
        <v>25</v>
      </c>
      <c r="BS52">
        <v>78.675324675324674</v>
      </c>
      <c r="BT52">
        <v>7.2519354194180004</v>
      </c>
      <c r="BU52">
        <v>63</v>
      </c>
      <c r="BV52">
        <v>91</v>
      </c>
      <c r="BW52">
        <v>77</v>
      </c>
      <c r="BZ52" s="120">
        <v>40266</v>
      </c>
      <c r="CA52" s="320">
        <v>0</v>
      </c>
      <c r="CB52" s="44">
        <v>10.936842105263159</v>
      </c>
    </row>
    <row r="53" spans="1:80">
      <c r="A53" s="386">
        <v>40241</v>
      </c>
      <c r="B53" s="387">
        <v>0.30416666666666664</v>
      </c>
      <c r="C53" s="388">
        <v>40241</v>
      </c>
      <c r="D53" s="387">
        <v>0.75694444444444453</v>
      </c>
      <c r="E53" s="78">
        <v>10.866666666666667</v>
      </c>
      <c r="F53" s="79">
        <v>0</v>
      </c>
      <c r="G53" s="56">
        <v>0</v>
      </c>
      <c r="H53" s="62">
        <v>0</v>
      </c>
      <c r="I53" s="32">
        <v>0</v>
      </c>
      <c r="J53" s="40">
        <f t="shared" si="1"/>
        <v>0</v>
      </c>
      <c r="K53" s="389">
        <v>0</v>
      </c>
      <c r="L53" s="56"/>
      <c r="M53" s="40"/>
      <c r="O53">
        <v>1</v>
      </c>
      <c r="P53" s="380">
        <v>40265</v>
      </c>
      <c r="Q53" s="163">
        <v>1</v>
      </c>
      <c r="R53" s="43"/>
      <c r="S53" s="43"/>
      <c r="T53" s="384">
        <v>1</v>
      </c>
      <c r="U53" s="152">
        <v>1</v>
      </c>
      <c r="V53" s="54">
        <v>0</v>
      </c>
      <c r="W53" s="43">
        <v>0</v>
      </c>
      <c r="X53" s="59">
        <f t="shared" si="2"/>
        <v>0</v>
      </c>
      <c r="Y53" s="153">
        <v>1</v>
      </c>
      <c r="Z53" s="134"/>
      <c r="AA53" s="144"/>
      <c r="AB53" s="44">
        <f t="shared" si="3"/>
        <v>0</v>
      </c>
      <c r="AC53" s="44">
        <f t="shared" si="4"/>
        <v>10.936842105263159</v>
      </c>
      <c r="AD53" s="176"/>
      <c r="AE53" s="43"/>
      <c r="AF53" s="43">
        <v>26</v>
      </c>
      <c r="AG53" s="2">
        <v>40350</v>
      </c>
      <c r="AH53">
        <v>10</v>
      </c>
      <c r="AI53" t="s">
        <v>132</v>
      </c>
      <c r="AJ53" t="s">
        <v>156</v>
      </c>
      <c r="AK53" t="s">
        <v>146</v>
      </c>
      <c r="AL53">
        <v>63</v>
      </c>
      <c r="AM53">
        <v>1</v>
      </c>
      <c r="AN53">
        <v>62</v>
      </c>
      <c r="AO53">
        <v>8</v>
      </c>
      <c r="AP53" s="90">
        <f t="shared" si="5"/>
        <v>0.12903225806451613</v>
      </c>
      <c r="AY53" s="2">
        <v>40338</v>
      </c>
      <c r="AZ53" t="s">
        <v>154</v>
      </c>
      <c r="BA53">
        <v>24</v>
      </c>
      <c r="BB53">
        <v>10</v>
      </c>
      <c r="BC53" t="s">
        <v>132</v>
      </c>
      <c r="BD53">
        <v>87</v>
      </c>
      <c r="BM53" s="81">
        <v>8</v>
      </c>
      <c r="BN53" s="82">
        <v>40229</v>
      </c>
      <c r="BO53" s="81">
        <v>10</v>
      </c>
      <c r="BP53" s="81">
        <v>39</v>
      </c>
      <c r="BR53">
        <v>26</v>
      </c>
      <c r="BS53">
        <v>81.402985074626869</v>
      </c>
      <c r="BT53">
        <v>6.880053958325548</v>
      </c>
      <c r="BU53">
        <v>60</v>
      </c>
      <c r="BV53">
        <v>97</v>
      </c>
      <c r="BW53">
        <v>67</v>
      </c>
      <c r="BZ53" s="120">
        <v>40267</v>
      </c>
      <c r="CA53" s="320">
        <v>0</v>
      </c>
      <c r="CB53" s="44">
        <v>0</v>
      </c>
    </row>
    <row r="54" spans="1:80">
      <c r="A54" s="386">
        <v>40241</v>
      </c>
      <c r="B54" s="387">
        <v>0.75694444444444453</v>
      </c>
      <c r="C54" s="388">
        <v>40242</v>
      </c>
      <c r="D54" s="387">
        <v>0.30555555555555552</v>
      </c>
      <c r="E54" s="78">
        <v>13.166666666666666</v>
      </c>
      <c r="F54" s="79">
        <v>0</v>
      </c>
      <c r="G54" s="56">
        <v>0</v>
      </c>
      <c r="H54" s="62">
        <v>0</v>
      </c>
      <c r="I54" s="32">
        <v>0</v>
      </c>
      <c r="J54" s="40">
        <f t="shared" si="1"/>
        <v>0</v>
      </c>
      <c r="K54" s="389">
        <v>0</v>
      </c>
      <c r="L54" s="56"/>
      <c r="M54" s="40"/>
      <c r="O54">
        <v>1</v>
      </c>
      <c r="P54" s="380">
        <v>40266</v>
      </c>
      <c r="Q54" s="163">
        <v>1</v>
      </c>
      <c r="R54" s="43"/>
      <c r="S54" s="43"/>
      <c r="T54" s="384">
        <v>1</v>
      </c>
      <c r="U54" s="152">
        <v>1</v>
      </c>
      <c r="V54" s="54">
        <v>0</v>
      </c>
      <c r="W54" s="43">
        <v>0</v>
      </c>
      <c r="X54" s="59">
        <f t="shared" si="2"/>
        <v>0</v>
      </c>
      <c r="Y54" s="153">
        <v>1</v>
      </c>
      <c r="Z54" s="134"/>
      <c r="AA54" s="144"/>
      <c r="AB54" s="44">
        <f t="shared" si="3"/>
        <v>0</v>
      </c>
      <c r="AC54" s="44">
        <f t="shared" si="4"/>
        <v>10.936842105263159</v>
      </c>
      <c r="AD54" s="176"/>
      <c r="AE54" s="43"/>
      <c r="AF54" s="43"/>
      <c r="AG54" s="2">
        <v>40351</v>
      </c>
      <c r="AH54">
        <v>10</v>
      </c>
      <c r="AI54" t="s">
        <v>132</v>
      </c>
      <c r="AJ54" t="s">
        <v>156</v>
      </c>
      <c r="AK54" t="s">
        <v>146</v>
      </c>
      <c r="AL54">
        <v>53</v>
      </c>
      <c r="AM54">
        <v>0</v>
      </c>
      <c r="AN54">
        <v>53</v>
      </c>
      <c r="AO54">
        <v>4</v>
      </c>
      <c r="AP54" s="90">
        <f t="shared" si="5"/>
        <v>7.5471698113207544E-2</v>
      </c>
      <c r="AY54" s="2">
        <v>40338</v>
      </c>
      <c r="AZ54" t="s">
        <v>154</v>
      </c>
      <c r="BA54">
        <v>24</v>
      </c>
      <c r="BB54">
        <v>10</v>
      </c>
      <c r="BC54" t="s">
        <v>132</v>
      </c>
      <c r="BD54">
        <v>97</v>
      </c>
      <c r="BM54" s="81">
        <v>8</v>
      </c>
      <c r="BN54" s="82">
        <v>40230</v>
      </c>
      <c r="BO54" s="81">
        <v>10</v>
      </c>
      <c r="BP54" s="81">
        <v>36</v>
      </c>
      <c r="BR54">
        <v>27</v>
      </c>
      <c r="BS54">
        <v>82.588235294117652</v>
      </c>
      <c r="BT54">
        <v>6.3085710332153582</v>
      </c>
      <c r="BU54">
        <v>66</v>
      </c>
      <c r="BV54">
        <v>97</v>
      </c>
      <c r="BW54">
        <v>68</v>
      </c>
      <c r="BZ54" s="120">
        <v>40268</v>
      </c>
      <c r="CA54" s="320">
        <v>0</v>
      </c>
      <c r="CB54" s="44">
        <v>0</v>
      </c>
    </row>
    <row r="55" spans="1:80">
      <c r="A55" s="386">
        <v>40242</v>
      </c>
      <c r="B55" s="387">
        <v>0.30555555555555552</v>
      </c>
      <c r="C55" s="388">
        <v>40242</v>
      </c>
      <c r="D55" s="387">
        <v>0.75694444444444453</v>
      </c>
      <c r="E55" s="78">
        <v>10.833333333333334</v>
      </c>
      <c r="F55" s="79">
        <v>0</v>
      </c>
      <c r="G55" s="56">
        <v>0</v>
      </c>
      <c r="H55" s="62">
        <v>0</v>
      </c>
      <c r="I55" s="32">
        <v>0</v>
      </c>
      <c r="J55" s="40">
        <f t="shared" si="1"/>
        <v>0</v>
      </c>
      <c r="K55" s="389">
        <v>0</v>
      </c>
      <c r="L55" s="56"/>
      <c r="M55" s="40"/>
      <c r="O55">
        <v>1</v>
      </c>
      <c r="P55" s="380">
        <v>40267</v>
      </c>
      <c r="Q55" s="163">
        <v>0</v>
      </c>
      <c r="R55" s="43"/>
      <c r="S55" s="43"/>
      <c r="T55" s="384"/>
      <c r="U55" s="152">
        <v>0</v>
      </c>
      <c r="V55" s="54">
        <v>0</v>
      </c>
      <c r="W55" s="43">
        <v>0</v>
      </c>
      <c r="X55" s="59">
        <f t="shared" si="2"/>
        <v>0</v>
      </c>
      <c r="Y55" s="153">
        <v>0</v>
      </c>
      <c r="Z55" s="134">
        <v>0</v>
      </c>
      <c r="AA55" s="144">
        <v>0</v>
      </c>
      <c r="AB55" s="44">
        <f t="shared" si="3"/>
        <v>0</v>
      </c>
      <c r="AC55" s="44">
        <f t="shared" si="4"/>
        <v>0</v>
      </c>
      <c r="AD55" s="176"/>
      <c r="AE55" s="43"/>
      <c r="AF55" s="43"/>
      <c r="AG55" s="2">
        <v>40351</v>
      </c>
      <c r="AH55">
        <v>10</v>
      </c>
      <c r="AI55" t="s">
        <v>134</v>
      </c>
      <c r="AJ55" t="s">
        <v>156</v>
      </c>
      <c r="AK55" t="s">
        <v>146</v>
      </c>
      <c r="AL55">
        <v>32</v>
      </c>
      <c r="AM55">
        <v>0</v>
      </c>
      <c r="AN55">
        <v>32</v>
      </c>
      <c r="AO55" s="394">
        <v>3</v>
      </c>
      <c r="AP55" s="90">
        <f t="shared" si="5"/>
        <v>9.375E-2</v>
      </c>
      <c r="AY55" s="2">
        <v>40338</v>
      </c>
      <c r="AZ55" t="s">
        <v>154</v>
      </c>
      <c r="BA55">
        <v>24</v>
      </c>
      <c r="BB55">
        <v>10</v>
      </c>
      <c r="BC55" t="s">
        <v>132</v>
      </c>
      <c r="BD55">
        <v>89</v>
      </c>
      <c r="BM55" s="81">
        <v>8</v>
      </c>
      <c r="BN55" s="82">
        <v>40230</v>
      </c>
      <c r="BO55" s="81">
        <v>10</v>
      </c>
      <c r="BP55" s="81">
        <v>37</v>
      </c>
      <c r="BR55">
        <v>28</v>
      </c>
      <c r="BS55">
        <v>84.390625</v>
      </c>
      <c r="BT55">
        <v>5.1504883032490003</v>
      </c>
      <c r="BU55">
        <v>73</v>
      </c>
      <c r="BV55">
        <v>98</v>
      </c>
      <c r="BW55">
        <v>64</v>
      </c>
      <c r="BZ55" s="120">
        <v>40269</v>
      </c>
      <c r="CA55" s="320">
        <v>0</v>
      </c>
      <c r="CB55" s="44">
        <v>0</v>
      </c>
    </row>
    <row r="56" spans="1:80">
      <c r="A56" s="386">
        <v>40242</v>
      </c>
      <c r="B56" s="387">
        <v>0.75694444444444453</v>
      </c>
      <c r="C56" s="388">
        <v>40243</v>
      </c>
      <c r="D56" s="387">
        <v>0.3125</v>
      </c>
      <c r="E56" s="78">
        <v>13.333333333333334</v>
      </c>
      <c r="F56" s="79">
        <v>0</v>
      </c>
      <c r="G56" s="56">
        <v>0</v>
      </c>
      <c r="H56" s="62">
        <v>0</v>
      </c>
      <c r="I56" s="32">
        <v>0</v>
      </c>
      <c r="J56" s="40">
        <f t="shared" si="1"/>
        <v>0</v>
      </c>
      <c r="K56" s="389">
        <v>0</v>
      </c>
      <c r="L56" s="56"/>
      <c r="M56" s="40"/>
      <c r="O56">
        <v>1</v>
      </c>
      <c r="P56" s="380">
        <v>40268</v>
      </c>
      <c r="Q56" s="163">
        <v>0</v>
      </c>
      <c r="R56" s="43"/>
      <c r="S56" s="43"/>
      <c r="T56" s="384"/>
      <c r="U56" s="152">
        <v>0</v>
      </c>
      <c r="V56" s="54">
        <v>0</v>
      </c>
      <c r="W56" s="43">
        <v>0</v>
      </c>
      <c r="X56" s="59">
        <f t="shared" si="2"/>
        <v>0</v>
      </c>
      <c r="Y56" s="153">
        <v>0</v>
      </c>
      <c r="Z56" s="134"/>
      <c r="AA56" s="144"/>
      <c r="AB56" s="44">
        <f t="shared" si="3"/>
        <v>0</v>
      </c>
      <c r="AC56" s="44">
        <f t="shared" si="4"/>
        <v>0</v>
      </c>
      <c r="AD56" s="176"/>
      <c r="AE56" s="43"/>
      <c r="AF56" s="43"/>
      <c r="AG56" s="2">
        <v>40352</v>
      </c>
      <c r="AH56">
        <v>10</v>
      </c>
      <c r="AI56" t="s">
        <v>134</v>
      </c>
      <c r="AJ56" t="s">
        <v>156</v>
      </c>
      <c r="AK56" t="s">
        <v>146</v>
      </c>
      <c r="AL56">
        <v>13</v>
      </c>
      <c r="AM56">
        <v>0</v>
      </c>
      <c r="AN56">
        <v>13</v>
      </c>
      <c r="AO56" s="394">
        <v>1</v>
      </c>
      <c r="AP56" s="90">
        <f t="shared" si="5"/>
        <v>7.6923076923076927E-2</v>
      </c>
      <c r="AY56" s="2">
        <v>40339</v>
      </c>
      <c r="AZ56" t="s">
        <v>154</v>
      </c>
      <c r="BA56">
        <v>24</v>
      </c>
      <c r="BB56">
        <v>10</v>
      </c>
      <c r="BC56" t="s">
        <v>132</v>
      </c>
      <c r="BD56">
        <v>91</v>
      </c>
      <c r="BM56" s="81">
        <v>8</v>
      </c>
      <c r="BN56" s="82">
        <v>40230</v>
      </c>
      <c r="BO56" s="81">
        <v>10</v>
      </c>
      <c r="BP56" s="81">
        <v>34</v>
      </c>
      <c r="BR56">
        <v>29</v>
      </c>
      <c r="BS56">
        <v>86</v>
      </c>
      <c r="BT56">
        <v>3.186510027262766</v>
      </c>
      <c r="BU56">
        <v>78</v>
      </c>
      <c r="BV56">
        <v>90</v>
      </c>
      <c r="BW56">
        <v>14</v>
      </c>
      <c r="BZ56" s="120">
        <v>40270</v>
      </c>
      <c r="CA56" s="320">
        <v>0</v>
      </c>
      <c r="CB56" s="44">
        <v>0</v>
      </c>
    </row>
    <row r="57" spans="1:80">
      <c r="A57" s="386">
        <v>40243</v>
      </c>
      <c r="B57" s="387">
        <v>0.31597222222222221</v>
      </c>
      <c r="C57" s="388">
        <v>40243</v>
      </c>
      <c r="D57" s="387">
        <v>0.79166666666666663</v>
      </c>
      <c r="E57" s="78">
        <v>11.416666666666666</v>
      </c>
      <c r="F57" s="79">
        <v>8.3333333333333329E-2</v>
      </c>
      <c r="G57" s="56">
        <v>0</v>
      </c>
      <c r="H57" s="62">
        <v>0</v>
      </c>
      <c r="I57" s="32">
        <v>0</v>
      </c>
      <c r="J57" s="40">
        <f t="shared" si="1"/>
        <v>0</v>
      </c>
      <c r="K57" s="389">
        <v>0</v>
      </c>
      <c r="L57" s="56"/>
      <c r="M57" s="40"/>
      <c r="O57">
        <v>1</v>
      </c>
      <c r="P57" s="380">
        <v>40269</v>
      </c>
      <c r="Q57" s="163">
        <v>0</v>
      </c>
      <c r="R57" s="43"/>
      <c r="S57" s="43"/>
      <c r="T57" s="384"/>
      <c r="U57" s="152">
        <v>0</v>
      </c>
      <c r="V57" s="54">
        <v>0</v>
      </c>
      <c r="W57" s="43">
        <v>0</v>
      </c>
      <c r="X57" s="59">
        <f t="shared" si="2"/>
        <v>0</v>
      </c>
      <c r="Y57" s="153">
        <v>0</v>
      </c>
      <c r="Z57" s="134"/>
      <c r="AA57" s="144"/>
      <c r="AB57" s="44">
        <f t="shared" si="3"/>
        <v>0</v>
      </c>
      <c r="AC57" s="44">
        <f t="shared" si="4"/>
        <v>0</v>
      </c>
      <c r="AD57" s="176"/>
      <c r="AE57" s="43"/>
      <c r="AF57" s="43"/>
      <c r="AG57" s="2">
        <v>40352</v>
      </c>
      <c r="AH57">
        <v>10</v>
      </c>
      <c r="AI57" t="s">
        <v>132</v>
      </c>
      <c r="AJ57" t="s">
        <v>156</v>
      </c>
      <c r="AK57" t="s">
        <v>146</v>
      </c>
      <c r="AL57">
        <v>12</v>
      </c>
      <c r="AM57">
        <v>0</v>
      </c>
      <c r="AN57">
        <v>12</v>
      </c>
      <c r="AO57">
        <v>1</v>
      </c>
      <c r="AP57" s="90">
        <f t="shared" si="5"/>
        <v>8.3333333333333329E-2</v>
      </c>
      <c r="AY57" s="2">
        <v>40340</v>
      </c>
      <c r="AZ57" t="s">
        <v>154</v>
      </c>
      <c r="BA57">
        <v>24</v>
      </c>
      <c r="BB57">
        <v>10</v>
      </c>
      <c r="BC57" t="s">
        <v>132</v>
      </c>
      <c r="BD57">
        <v>96</v>
      </c>
      <c r="BM57" s="81">
        <v>8</v>
      </c>
      <c r="BN57" s="82">
        <v>40230</v>
      </c>
      <c r="BO57" s="81">
        <v>10</v>
      </c>
      <c r="BP57" s="81">
        <v>38</v>
      </c>
      <c r="BR57">
        <v>30</v>
      </c>
      <c r="BS57">
        <v>89.272727272727266</v>
      </c>
      <c r="BT57">
        <v>5.4788850889740655</v>
      </c>
      <c r="BU57">
        <v>78</v>
      </c>
      <c r="BV57">
        <v>95</v>
      </c>
      <c r="BW57">
        <v>11</v>
      </c>
      <c r="BZ57" s="120">
        <v>40271</v>
      </c>
      <c r="CA57" s="320">
        <v>0</v>
      </c>
      <c r="CB57" s="44">
        <v>10.936842105263159</v>
      </c>
    </row>
    <row r="58" spans="1:80">
      <c r="A58" s="386">
        <v>40243</v>
      </c>
      <c r="B58" s="387">
        <v>0.79166666666666663</v>
      </c>
      <c r="C58" s="388">
        <v>40244</v>
      </c>
      <c r="D58" s="387">
        <v>0.35416666666666669</v>
      </c>
      <c r="E58" s="78">
        <v>13.5</v>
      </c>
      <c r="F58" s="79">
        <v>0</v>
      </c>
      <c r="G58" s="56">
        <v>2</v>
      </c>
      <c r="H58" s="62">
        <v>0</v>
      </c>
      <c r="I58" s="32">
        <v>0</v>
      </c>
      <c r="J58" s="40">
        <f t="shared" si="1"/>
        <v>0</v>
      </c>
      <c r="K58" s="389">
        <v>2</v>
      </c>
      <c r="L58" s="57"/>
      <c r="M58" s="40"/>
      <c r="O58">
        <v>1</v>
      </c>
      <c r="P58" s="380">
        <v>40270</v>
      </c>
      <c r="Q58" s="163">
        <v>0</v>
      </c>
      <c r="R58" s="43"/>
      <c r="S58" s="43"/>
      <c r="T58" s="384"/>
      <c r="U58" s="152">
        <v>0</v>
      </c>
      <c r="V58" s="54">
        <v>0</v>
      </c>
      <c r="W58" s="43">
        <v>0</v>
      </c>
      <c r="X58" s="59">
        <f t="shared" si="2"/>
        <v>0</v>
      </c>
      <c r="Y58" s="153">
        <v>0</v>
      </c>
      <c r="Z58" s="134"/>
      <c r="AA58" s="144"/>
      <c r="AB58" s="44">
        <f t="shared" si="3"/>
        <v>0</v>
      </c>
      <c r="AC58" s="44">
        <f t="shared" si="4"/>
        <v>0</v>
      </c>
      <c r="AD58" s="176"/>
      <c r="AE58" s="43"/>
      <c r="AF58" s="43"/>
      <c r="AG58" s="2">
        <v>40353</v>
      </c>
      <c r="AH58">
        <v>10</v>
      </c>
      <c r="AI58" t="s">
        <v>132</v>
      </c>
      <c r="AJ58" t="s">
        <v>156</v>
      </c>
      <c r="AK58" t="s">
        <v>146</v>
      </c>
      <c r="AL58">
        <v>36</v>
      </c>
      <c r="AM58">
        <v>0</v>
      </c>
      <c r="AN58">
        <v>36</v>
      </c>
      <c r="AO58">
        <v>0</v>
      </c>
      <c r="AP58" s="90">
        <f t="shared" si="5"/>
        <v>0</v>
      </c>
      <c r="AY58" s="2">
        <v>40340</v>
      </c>
      <c r="AZ58" t="s">
        <v>154</v>
      </c>
      <c r="BA58">
        <v>24</v>
      </c>
      <c r="BB58">
        <v>10</v>
      </c>
      <c r="BC58" t="s">
        <v>132</v>
      </c>
      <c r="BD58">
        <v>96</v>
      </c>
      <c r="BM58" s="81">
        <v>8</v>
      </c>
      <c r="BN58" s="82">
        <v>40230</v>
      </c>
      <c r="BO58" s="81">
        <v>10</v>
      </c>
      <c r="BP58" s="81">
        <v>38</v>
      </c>
      <c r="BR58">
        <v>31</v>
      </c>
      <c r="BS58">
        <v>98</v>
      </c>
      <c r="BT58" t="e">
        <v>#DIV/0!</v>
      </c>
      <c r="BU58">
        <v>98</v>
      </c>
      <c r="BV58">
        <v>98</v>
      </c>
      <c r="BW58">
        <v>1</v>
      </c>
      <c r="BZ58" s="120">
        <v>40272</v>
      </c>
      <c r="CA58" s="320">
        <v>0</v>
      </c>
      <c r="CB58" s="44">
        <v>0</v>
      </c>
    </row>
    <row r="59" spans="1:80">
      <c r="A59" s="386">
        <v>40244</v>
      </c>
      <c r="B59" s="387">
        <v>0.3576388888888889</v>
      </c>
      <c r="C59" s="388">
        <v>40244</v>
      </c>
      <c r="D59" s="387">
        <v>0.75694444444444453</v>
      </c>
      <c r="E59" s="78">
        <v>9.5833333333333339</v>
      </c>
      <c r="F59" s="79">
        <v>8.3333333333333329E-2</v>
      </c>
      <c r="G59" s="56">
        <v>0</v>
      </c>
      <c r="H59" s="62">
        <v>0</v>
      </c>
      <c r="I59" s="32">
        <v>0</v>
      </c>
      <c r="J59" s="40">
        <f t="shared" si="1"/>
        <v>0</v>
      </c>
      <c r="K59" s="389">
        <v>0</v>
      </c>
      <c r="L59" s="56"/>
      <c r="M59" s="40"/>
      <c r="O59">
        <v>1</v>
      </c>
      <c r="P59" s="380">
        <v>40271</v>
      </c>
      <c r="Q59" s="163">
        <v>1</v>
      </c>
      <c r="R59" s="43"/>
      <c r="S59" s="43"/>
      <c r="T59" s="384">
        <v>1</v>
      </c>
      <c r="U59" s="152">
        <v>1</v>
      </c>
      <c r="V59" s="54">
        <v>0</v>
      </c>
      <c r="W59" s="43">
        <v>0</v>
      </c>
      <c r="X59" s="59">
        <f t="shared" si="2"/>
        <v>0</v>
      </c>
      <c r="Y59" s="153">
        <v>1</v>
      </c>
      <c r="Z59" s="134"/>
      <c r="AA59" s="144"/>
      <c r="AB59" s="44">
        <f t="shared" si="3"/>
        <v>0</v>
      </c>
      <c r="AC59" s="44">
        <f t="shared" si="4"/>
        <v>10.936842105263159</v>
      </c>
      <c r="AD59" s="176"/>
      <c r="AE59" s="43"/>
      <c r="AF59" s="43"/>
      <c r="AG59" s="2">
        <v>40354</v>
      </c>
      <c r="AH59">
        <v>10</v>
      </c>
      <c r="AI59" t="s">
        <v>132</v>
      </c>
      <c r="AJ59" t="s">
        <v>156</v>
      </c>
      <c r="AK59" t="s">
        <v>146</v>
      </c>
      <c r="AL59">
        <v>68</v>
      </c>
      <c r="AM59">
        <v>0</v>
      </c>
      <c r="AN59">
        <v>68</v>
      </c>
      <c r="AO59">
        <v>7</v>
      </c>
      <c r="AP59" s="90">
        <f t="shared" si="5"/>
        <v>0.10294117647058823</v>
      </c>
      <c r="AY59" s="2">
        <v>40340</v>
      </c>
      <c r="AZ59" t="s">
        <v>154</v>
      </c>
      <c r="BA59">
        <v>24</v>
      </c>
      <c r="BB59">
        <v>10</v>
      </c>
      <c r="BC59" t="s">
        <v>132</v>
      </c>
      <c r="BD59">
        <v>87</v>
      </c>
      <c r="BM59" s="81">
        <v>8</v>
      </c>
      <c r="BN59" s="82">
        <v>40230</v>
      </c>
      <c r="BO59" s="81">
        <v>10</v>
      </c>
      <c r="BP59" s="81">
        <v>38</v>
      </c>
      <c r="BR59" t="s">
        <v>147</v>
      </c>
      <c r="BS59">
        <v>71.14</v>
      </c>
      <c r="BT59">
        <v>17.592908117325372</v>
      </c>
      <c r="BU59">
        <v>32</v>
      </c>
      <c r="BV59">
        <v>104</v>
      </c>
      <c r="BW59">
        <v>650</v>
      </c>
      <c r="BZ59" s="120">
        <v>40273</v>
      </c>
      <c r="CA59" s="320">
        <v>0</v>
      </c>
      <c r="CB59" s="44">
        <v>10.936842105263159</v>
      </c>
    </row>
    <row r="60" spans="1:80">
      <c r="A60" s="386">
        <v>40244</v>
      </c>
      <c r="B60" s="387">
        <v>0.75694444444444453</v>
      </c>
      <c r="C60" s="388">
        <v>40245</v>
      </c>
      <c r="D60" s="387">
        <v>0.34375</v>
      </c>
      <c r="E60" s="78">
        <v>14.083333333333334</v>
      </c>
      <c r="F60" s="79">
        <v>0</v>
      </c>
      <c r="G60" s="56">
        <v>2</v>
      </c>
      <c r="H60" s="62">
        <v>0</v>
      </c>
      <c r="I60" s="32">
        <v>0</v>
      </c>
      <c r="J60" s="40">
        <f t="shared" si="1"/>
        <v>0</v>
      </c>
      <c r="K60" s="389">
        <v>2</v>
      </c>
      <c r="L60" s="57"/>
      <c r="M60" s="40"/>
      <c r="O60">
        <v>1</v>
      </c>
      <c r="P60" s="380">
        <v>40272</v>
      </c>
      <c r="Q60" s="163">
        <v>0</v>
      </c>
      <c r="R60" s="43"/>
      <c r="S60" s="43"/>
      <c r="T60" s="384"/>
      <c r="U60" s="152">
        <v>0</v>
      </c>
      <c r="V60" s="54">
        <v>0</v>
      </c>
      <c r="W60" s="43">
        <v>0</v>
      </c>
      <c r="X60" s="59">
        <f t="shared" si="2"/>
        <v>0</v>
      </c>
      <c r="Y60" s="153">
        <v>0</v>
      </c>
      <c r="Z60" s="134"/>
      <c r="AA60" s="144"/>
      <c r="AB60" s="44">
        <f t="shared" si="3"/>
        <v>0</v>
      </c>
      <c r="AC60" s="44">
        <f t="shared" si="4"/>
        <v>0</v>
      </c>
      <c r="AD60" s="176"/>
      <c r="AE60" s="43"/>
      <c r="AF60" s="43"/>
      <c r="AG60" s="2">
        <v>40355</v>
      </c>
      <c r="AH60">
        <v>10</v>
      </c>
      <c r="AI60" t="s">
        <v>134</v>
      </c>
      <c r="AJ60" t="s">
        <v>156</v>
      </c>
      <c r="AK60" t="s">
        <v>146</v>
      </c>
      <c r="AL60">
        <v>28</v>
      </c>
      <c r="AM60">
        <v>0</v>
      </c>
      <c r="AN60">
        <v>28</v>
      </c>
      <c r="AO60" s="394">
        <v>2</v>
      </c>
      <c r="AP60" s="90">
        <f t="shared" si="5"/>
        <v>7.1428571428571425E-2</v>
      </c>
      <c r="AY60" s="2">
        <v>40340</v>
      </c>
      <c r="AZ60" t="s">
        <v>154</v>
      </c>
      <c r="BA60">
        <v>24</v>
      </c>
      <c r="BB60">
        <v>10</v>
      </c>
      <c r="BC60" t="s">
        <v>132</v>
      </c>
      <c r="BD60">
        <v>85</v>
      </c>
      <c r="BM60" s="81">
        <v>8</v>
      </c>
      <c r="BN60" s="82">
        <v>40230</v>
      </c>
      <c r="BO60" s="81">
        <v>10</v>
      </c>
      <c r="BP60" s="81">
        <v>40</v>
      </c>
      <c r="BZ60" s="120">
        <v>40274</v>
      </c>
      <c r="CA60" s="320">
        <v>0</v>
      </c>
      <c r="CB60" s="44">
        <v>0</v>
      </c>
    </row>
    <row r="61" spans="1:80">
      <c r="A61" s="386">
        <v>40245</v>
      </c>
      <c r="B61" s="387">
        <v>0.34375</v>
      </c>
      <c r="C61" s="388">
        <v>40245</v>
      </c>
      <c r="D61" s="387">
        <v>0.73611111111111116</v>
      </c>
      <c r="E61" s="78">
        <v>9.4166666666666661</v>
      </c>
      <c r="F61" s="79">
        <v>0</v>
      </c>
      <c r="G61" s="56">
        <v>1</v>
      </c>
      <c r="H61" s="62">
        <v>0</v>
      </c>
      <c r="I61" s="32">
        <v>0</v>
      </c>
      <c r="J61" s="40">
        <f t="shared" si="1"/>
        <v>0</v>
      </c>
      <c r="K61" s="389">
        <v>1</v>
      </c>
      <c r="L61" s="57"/>
      <c r="M61" s="40"/>
      <c r="O61">
        <v>1</v>
      </c>
      <c r="P61" s="380">
        <v>40273</v>
      </c>
      <c r="Q61" s="163">
        <v>1</v>
      </c>
      <c r="R61" s="43"/>
      <c r="S61" s="43"/>
      <c r="T61" s="384">
        <v>1</v>
      </c>
      <c r="U61" s="152">
        <v>1</v>
      </c>
      <c r="V61" s="54">
        <v>0</v>
      </c>
      <c r="W61" s="43">
        <v>0</v>
      </c>
      <c r="X61" s="59">
        <f t="shared" si="2"/>
        <v>0</v>
      </c>
      <c r="Y61" s="153">
        <v>1</v>
      </c>
      <c r="Z61" s="134"/>
      <c r="AA61" s="144"/>
      <c r="AB61" s="44">
        <f t="shared" si="3"/>
        <v>0</v>
      </c>
      <c r="AC61" s="44">
        <f t="shared" si="4"/>
        <v>10.936842105263159</v>
      </c>
      <c r="AD61" s="176"/>
      <c r="AE61" s="43"/>
      <c r="AF61" s="43"/>
      <c r="AG61" s="2">
        <v>40355</v>
      </c>
      <c r="AH61">
        <v>10</v>
      </c>
      <c r="AI61" t="s">
        <v>132</v>
      </c>
      <c r="AJ61" t="s">
        <v>156</v>
      </c>
      <c r="AK61" t="s">
        <v>158</v>
      </c>
      <c r="AL61">
        <v>54</v>
      </c>
      <c r="AM61">
        <v>0</v>
      </c>
      <c r="AN61">
        <v>54</v>
      </c>
      <c r="AO61">
        <v>6</v>
      </c>
      <c r="AP61" s="90">
        <f t="shared" si="5"/>
        <v>0.1111111111111111</v>
      </c>
      <c r="AY61" s="2">
        <v>40340</v>
      </c>
      <c r="AZ61" t="s">
        <v>154</v>
      </c>
      <c r="BA61">
        <v>24</v>
      </c>
      <c r="BB61">
        <v>10</v>
      </c>
      <c r="BC61" t="s">
        <v>132</v>
      </c>
      <c r="BD61">
        <v>92</v>
      </c>
      <c r="BM61" s="81">
        <v>9</v>
      </c>
      <c r="BN61" s="82">
        <v>40232</v>
      </c>
      <c r="BO61" s="81">
        <v>10</v>
      </c>
      <c r="BP61" s="81">
        <v>39</v>
      </c>
      <c r="BZ61" s="120">
        <v>40275</v>
      </c>
      <c r="CA61" s="320">
        <v>0</v>
      </c>
      <c r="CB61" s="44">
        <v>10.936842105263159</v>
      </c>
    </row>
    <row r="62" spans="1:80">
      <c r="A62" s="386">
        <v>40245</v>
      </c>
      <c r="B62" s="387">
        <v>0.73611111111111116</v>
      </c>
      <c r="C62" s="388">
        <v>40246</v>
      </c>
      <c r="D62" s="387">
        <v>0.30555555555555552</v>
      </c>
      <c r="E62" s="78">
        <v>13.666666666666666</v>
      </c>
      <c r="F62" s="79">
        <v>0</v>
      </c>
      <c r="G62" s="56">
        <v>3</v>
      </c>
      <c r="H62" s="62">
        <v>0</v>
      </c>
      <c r="I62" s="32">
        <v>0</v>
      </c>
      <c r="J62" s="40">
        <f t="shared" si="1"/>
        <v>0</v>
      </c>
      <c r="K62" s="389">
        <v>3</v>
      </c>
      <c r="L62" s="57"/>
      <c r="M62" s="40"/>
      <c r="O62">
        <v>1</v>
      </c>
      <c r="P62" s="380">
        <v>40274</v>
      </c>
      <c r="Q62" s="163">
        <v>0</v>
      </c>
      <c r="R62" s="43"/>
      <c r="S62" s="43"/>
      <c r="T62" s="384"/>
      <c r="U62" s="152">
        <v>0</v>
      </c>
      <c r="V62" s="54">
        <v>0</v>
      </c>
      <c r="W62" s="43">
        <v>0</v>
      </c>
      <c r="X62" s="59">
        <f t="shared" si="2"/>
        <v>0</v>
      </c>
      <c r="Y62" s="153">
        <v>0</v>
      </c>
      <c r="Z62" s="134"/>
      <c r="AA62" s="144"/>
      <c r="AB62" s="44">
        <f t="shared" si="3"/>
        <v>0</v>
      </c>
      <c r="AC62" s="44">
        <f t="shared" si="4"/>
        <v>0</v>
      </c>
      <c r="AD62" s="176"/>
      <c r="AE62" s="43"/>
      <c r="AF62" s="43"/>
      <c r="AG62" s="2">
        <v>40356</v>
      </c>
      <c r="AH62">
        <v>10</v>
      </c>
      <c r="AI62" t="s">
        <v>132</v>
      </c>
      <c r="AJ62" t="s">
        <v>156</v>
      </c>
      <c r="AK62" t="s">
        <v>158</v>
      </c>
      <c r="AL62">
        <v>48</v>
      </c>
      <c r="AM62">
        <v>0</v>
      </c>
      <c r="AN62">
        <v>48</v>
      </c>
      <c r="AO62">
        <v>2</v>
      </c>
      <c r="AP62" s="90">
        <f t="shared" si="5"/>
        <v>4.1666666666666664E-2</v>
      </c>
      <c r="AY62" s="2">
        <v>40340</v>
      </c>
      <c r="AZ62" t="s">
        <v>154</v>
      </c>
      <c r="BA62">
        <v>24</v>
      </c>
      <c r="BB62">
        <v>10</v>
      </c>
      <c r="BC62" t="s">
        <v>132</v>
      </c>
      <c r="BD62">
        <v>89</v>
      </c>
      <c r="BM62" s="81">
        <v>9</v>
      </c>
      <c r="BN62" s="82">
        <v>40234</v>
      </c>
      <c r="BO62" s="81">
        <v>10</v>
      </c>
      <c r="BP62" s="81">
        <v>39</v>
      </c>
      <c r="BZ62" s="120">
        <v>40276</v>
      </c>
      <c r="CA62" s="320">
        <v>0</v>
      </c>
      <c r="CB62" s="44">
        <v>32.810526315789474</v>
      </c>
    </row>
    <row r="63" spans="1:80">
      <c r="A63" s="386">
        <v>40246</v>
      </c>
      <c r="B63" s="387">
        <v>0.30555555555555552</v>
      </c>
      <c r="C63" s="388">
        <v>40246</v>
      </c>
      <c r="D63" s="387">
        <v>0.73472222222222217</v>
      </c>
      <c r="E63" s="78">
        <v>10.3</v>
      </c>
      <c r="F63" s="79">
        <v>0</v>
      </c>
      <c r="G63" s="56">
        <v>0</v>
      </c>
      <c r="H63" s="62">
        <v>0</v>
      </c>
      <c r="I63" s="32">
        <v>0</v>
      </c>
      <c r="J63" s="40">
        <f t="shared" si="1"/>
        <v>0</v>
      </c>
      <c r="K63" s="389">
        <v>0</v>
      </c>
      <c r="L63" s="56"/>
      <c r="M63" s="40"/>
      <c r="O63">
        <v>1</v>
      </c>
      <c r="P63" s="380">
        <v>40275</v>
      </c>
      <c r="Q63" s="163">
        <v>1</v>
      </c>
      <c r="R63" s="43"/>
      <c r="S63" s="43"/>
      <c r="T63" s="384">
        <v>1</v>
      </c>
      <c r="U63" s="152">
        <v>1</v>
      </c>
      <c r="V63" s="54">
        <v>0</v>
      </c>
      <c r="W63" s="43">
        <v>0</v>
      </c>
      <c r="X63" s="59">
        <f t="shared" si="2"/>
        <v>0</v>
      </c>
      <c r="Y63" s="153">
        <v>1</v>
      </c>
      <c r="Z63" s="134">
        <v>0</v>
      </c>
      <c r="AA63" s="144">
        <v>0</v>
      </c>
      <c r="AB63" s="44">
        <f t="shared" si="3"/>
        <v>0</v>
      </c>
      <c r="AC63" s="44">
        <f t="shared" si="4"/>
        <v>10.936842105263159</v>
      </c>
      <c r="AD63" s="176"/>
      <c r="AE63" s="43"/>
      <c r="AF63" s="43"/>
      <c r="AG63" s="2"/>
      <c r="AN63">
        <f>SUM(AN53:AN62)</f>
        <v>406</v>
      </c>
      <c r="AO63" s="394">
        <f>SUM(AO53:AO62)</f>
        <v>34</v>
      </c>
      <c r="AP63" s="90">
        <f t="shared" si="5"/>
        <v>8.3743842364532015E-2</v>
      </c>
      <c r="AY63" s="2">
        <v>40340</v>
      </c>
      <c r="AZ63" t="s">
        <v>154</v>
      </c>
      <c r="BA63">
        <v>24</v>
      </c>
      <c r="BB63">
        <v>10</v>
      </c>
      <c r="BC63" t="s">
        <v>132</v>
      </c>
      <c r="BD63">
        <v>95</v>
      </c>
      <c r="BM63" s="81">
        <v>9</v>
      </c>
      <c r="BN63" s="82">
        <v>40234</v>
      </c>
      <c r="BO63" s="81">
        <v>10</v>
      </c>
      <c r="BP63" s="81">
        <v>40</v>
      </c>
      <c r="BZ63" s="120">
        <v>40277</v>
      </c>
      <c r="CA63" s="320">
        <v>0</v>
      </c>
      <c r="CB63" s="44">
        <v>0</v>
      </c>
    </row>
    <row r="64" spans="1:80">
      <c r="A64" s="386">
        <v>40246</v>
      </c>
      <c r="B64" s="387">
        <v>0.73472222222222217</v>
      </c>
      <c r="C64" s="388">
        <v>40247</v>
      </c>
      <c r="D64" s="387">
        <v>0.3125</v>
      </c>
      <c r="E64" s="78">
        <v>13.866666666666667</v>
      </c>
      <c r="F64" s="79">
        <v>0</v>
      </c>
      <c r="G64" s="56">
        <v>6</v>
      </c>
      <c r="H64" s="62">
        <v>0</v>
      </c>
      <c r="I64" s="32">
        <v>0</v>
      </c>
      <c r="J64" s="40">
        <f t="shared" si="1"/>
        <v>0</v>
      </c>
      <c r="K64" s="389">
        <v>6</v>
      </c>
      <c r="L64" s="57"/>
      <c r="M64" s="40"/>
      <c r="O64">
        <v>1</v>
      </c>
      <c r="P64" s="380">
        <v>40276</v>
      </c>
      <c r="Q64" s="163">
        <v>3</v>
      </c>
      <c r="R64" s="43"/>
      <c r="S64" s="43"/>
      <c r="T64" s="384">
        <v>3</v>
      </c>
      <c r="U64" s="152">
        <v>3</v>
      </c>
      <c r="V64" s="54">
        <v>0</v>
      </c>
      <c r="W64" s="43">
        <v>0</v>
      </c>
      <c r="X64" s="59">
        <f t="shared" si="2"/>
        <v>0</v>
      </c>
      <c r="Y64" s="153">
        <v>3</v>
      </c>
      <c r="Z64" s="134">
        <v>0</v>
      </c>
      <c r="AA64" s="144">
        <v>4.3500229329286851E-3</v>
      </c>
      <c r="AB64" s="44">
        <f t="shared" si="3"/>
        <v>0</v>
      </c>
      <c r="AC64" s="44">
        <f t="shared" si="4"/>
        <v>32.810526315789474</v>
      </c>
      <c r="AD64" s="176"/>
      <c r="AE64" s="43"/>
      <c r="AF64" s="43">
        <v>27</v>
      </c>
      <c r="AG64" s="2">
        <v>40357</v>
      </c>
      <c r="AH64">
        <v>10</v>
      </c>
      <c r="AI64" t="s">
        <v>132</v>
      </c>
      <c r="AJ64" t="s">
        <v>156</v>
      </c>
      <c r="AK64" t="s">
        <v>158</v>
      </c>
      <c r="AL64">
        <v>51</v>
      </c>
      <c r="AM64">
        <v>0</v>
      </c>
      <c r="AN64">
        <v>51</v>
      </c>
      <c r="AO64">
        <v>3</v>
      </c>
      <c r="AP64" s="90">
        <f t="shared" si="5"/>
        <v>5.8823529411764705E-2</v>
      </c>
      <c r="AY64" s="2">
        <v>40340</v>
      </c>
      <c r="AZ64" t="s">
        <v>154</v>
      </c>
      <c r="BA64">
        <v>24</v>
      </c>
      <c r="BB64">
        <v>10</v>
      </c>
      <c r="BC64" t="s">
        <v>132</v>
      </c>
      <c r="BD64">
        <v>84</v>
      </c>
      <c r="BM64" s="81">
        <v>9</v>
      </c>
      <c r="BN64" s="82">
        <v>40234</v>
      </c>
      <c r="BO64" s="81">
        <v>10</v>
      </c>
      <c r="BP64" s="81">
        <v>39</v>
      </c>
      <c r="BZ64" s="120">
        <v>40278</v>
      </c>
      <c r="CA64" s="320">
        <v>0</v>
      </c>
      <c r="CB64" s="44">
        <v>0</v>
      </c>
    </row>
    <row r="65" spans="1:80">
      <c r="A65" s="386">
        <v>40247</v>
      </c>
      <c r="B65" s="387">
        <v>0.3125</v>
      </c>
      <c r="C65" s="388">
        <v>40247</v>
      </c>
      <c r="D65" s="387">
        <v>0.64583333333333337</v>
      </c>
      <c r="E65" s="78">
        <v>8</v>
      </c>
      <c r="F65" s="79">
        <v>0</v>
      </c>
      <c r="G65" s="56">
        <v>0</v>
      </c>
      <c r="H65" s="62">
        <v>0</v>
      </c>
      <c r="I65" s="32">
        <v>0</v>
      </c>
      <c r="J65" s="40">
        <f t="shared" si="1"/>
        <v>0</v>
      </c>
      <c r="K65" s="389">
        <v>0</v>
      </c>
      <c r="L65" s="56"/>
      <c r="M65" s="40"/>
      <c r="O65">
        <v>1</v>
      </c>
      <c r="P65" s="380">
        <v>40277</v>
      </c>
      <c r="Q65" s="163">
        <v>0</v>
      </c>
      <c r="R65" s="43"/>
      <c r="S65" s="43"/>
      <c r="T65" s="384"/>
      <c r="U65" s="152">
        <v>0</v>
      </c>
      <c r="V65" s="54">
        <v>0</v>
      </c>
      <c r="W65" s="43">
        <v>0</v>
      </c>
      <c r="X65" s="59">
        <f t="shared" si="2"/>
        <v>0</v>
      </c>
      <c r="Y65" s="153">
        <v>0</v>
      </c>
      <c r="Z65" s="134">
        <v>0</v>
      </c>
      <c r="AA65" s="144">
        <v>5.6689342403628109E-4</v>
      </c>
      <c r="AB65" s="44">
        <f t="shared" si="3"/>
        <v>0</v>
      </c>
      <c r="AC65" s="44">
        <f t="shared" si="4"/>
        <v>0</v>
      </c>
      <c r="AD65" s="176"/>
      <c r="AE65" s="43"/>
      <c r="AF65" s="43"/>
      <c r="AG65" s="2">
        <v>40357</v>
      </c>
      <c r="AH65">
        <v>10</v>
      </c>
      <c r="AI65" t="s">
        <v>134</v>
      </c>
      <c r="AJ65" t="s">
        <v>156</v>
      </c>
      <c r="AK65" t="s">
        <v>158</v>
      </c>
      <c r="AL65">
        <v>15</v>
      </c>
      <c r="AM65">
        <v>0</v>
      </c>
      <c r="AN65">
        <v>15</v>
      </c>
      <c r="AO65" s="394">
        <v>1</v>
      </c>
      <c r="AP65" s="90">
        <f>AO65:AO95/AN65:AN88</f>
        <v>6.6666666666666666E-2</v>
      </c>
      <c r="AY65" s="2">
        <v>40340</v>
      </c>
      <c r="AZ65" t="s">
        <v>154</v>
      </c>
      <c r="BA65">
        <v>24</v>
      </c>
      <c r="BB65">
        <v>10</v>
      </c>
      <c r="BC65" t="s">
        <v>132</v>
      </c>
      <c r="BD65">
        <v>86</v>
      </c>
      <c r="BM65" s="81">
        <v>10</v>
      </c>
      <c r="BN65" s="82">
        <v>40241</v>
      </c>
      <c r="BO65" s="81">
        <v>10</v>
      </c>
      <c r="BP65" s="81">
        <v>39</v>
      </c>
      <c r="BZ65" s="120">
        <v>40279</v>
      </c>
      <c r="CA65" s="320">
        <v>0</v>
      </c>
      <c r="CB65" s="44">
        <v>32.810526315789474</v>
      </c>
    </row>
    <row r="66" spans="1:80">
      <c r="A66" s="386">
        <v>40247</v>
      </c>
      <c r="B66" s="387">
        <v>0.64583333333333337</v>
      </c>
      <c r="C66" s="388">
        <v>40248</v>
      </c>
      <c r="D66" s="387">
        <v>0.31111111111111112</v>
      </c>
      <c r="E66" s="78">
        <v>15.966666666666667</v>
      </c>
      <c r="F66" s="79">
        <v>0</v>
      </c>
      <c r="G66" s="56">
        <v>3</v>
      </c>
      <c r="H66" s="62">
        <v>0</v>
      </c>
      <c r="I66" s="32">
        <v>0</v>
      </c>
      <c r="J66" s="40">
        <f t="shared" si="1"/>
        <v>0</v>
      </c>
      <c r="K66" s="389">
        <v>3</v>
      </c>
      <c r="L66" s="57"/>
      <c r="M66" s="40"/>
      <c r="O66">
        <v>1</v>
      </c>
      <c r="P66" s="380">
        <v>40278</v>
      </c>
      <c r="Q66" s="163">
        <v>0</v>
      </c>
      <c r="R66" s="43"/>
      <c r="S66" s="43"/>
      <c r="T66" s="384"/>
      <c r="U66" s="152">
        <v>0</v>
      </c>
      <c r="V66" s="54">
        <v>0</v>
      </c>
      <c r="W66" s="43">
        <v>0</v>
      </c>
      <c r="X66" s="59">
        <f t="shared" si="2"/>
        <v>0</v>
      </c>
      <c r="Y66" s="153">
        <v>0</v>
      </c>
      <c r="Z66" s="134">
        <v>0</v>
      </c>
      <c r="AA66" s="144">
        <v>0</v>
      </c>
      <c r="AB66" s="44">
        <f t="shared" si="3"/>
        <v>0</v>
      </c>
      <c r="AC66" s="44">
        <f t="shared" si="4"/>
        <v>0</v>
      </c>
      <c r="AD66" s="176"/>
      <c r="AE66" s="43"/>
      <c r="AF66" s="43"/>
      <c r="AG66" s="2">
        <v>40358</v>
      </c>
      <c r="AH66">
        <v>10</v>
      </c>
      <c r="AI66" t="s">
        <v>132</v>
      </c>
      <c r="AJ66" t="s">
        <v>156</v>
      </c>
      <c r="AK66" t="s">
        <v>146</v>
      </c>
      <c r="AL66">
        <v>23</v>
      </c>
      <c r="AM66">
        <v>0</v>
      </c>
      <c r="AN66">
        <v>23</v>
      </c>
      <c r="AO66">
        <v>0</v>
      </c>
      <c r="AP66" s="90">
        <f t="shared" ref="AP66:AP85" si="6">AO66/AN66</f>
        <v>0</v>
      </c>
      <c r="AY66" s="2">
        <v>40340</v>
      </c>
      <c r="AZ66" t="s">
        <v>154</v>
      </c>
      <c r="BA66">
        <v>24</v>
      </c>
      <c r="BB66">
        <v>10</v>
      </c>
      <c r="BC66" t="s">
        <v>132</v>
      </c>
      <c r="BD66">
        <v>100</v>
      </c>
      <c r="BM66" s="81">
        <v>10</v>
      </c>
      <c r="BN66" s="82">
        <v>40244</v>
      </c>
      <c r="BO66" s="81">
        <v>10</v>
      </c>
      <c r="BP66" s="81">
        <v>40</v>
      </c>
      <c r="BZ66" s="120">
        <v>40280</v>
      </c>
      <c r="CA66" s="320">
        <v>0</v>
      </c>
      <c r="CB66" s="44">
        <v>0</v>
      </c>
    </row>
    <row r="67" spans="1:80">
      <c r="A67" s="386">
        <v>40248</v>
      </c>
      <c r="B67" s="387">
        <v>0.31111111111111112</v>
      </c>
      <c r="C67" s="388">
        <v>40248</v>
      </c>
      <c r="D67" s="387">
        <v>0.72916666666666663</v>
      </c>
      <c r="E67" s="78">
        <v>10.033333333333333</v>
      </c>
      <c r="F67" s="79">
        <v>0</v>
      </c>
      <c r="G67" s="56">
        <v>0</v>
      </c>
      <c r="H67" s="62">
        <v>0</v>
      </c>
      <c r="I67" s="32">
        <v>0</v>
      </c>
      <c r="J67" s="40">
        <f t="shared" si="1"/>
        <v>0</v>
      </c>
      <c r="K67" s="389">
        <v>0</v>
      </c>
      <c r="L67" s="56"/>
      <c r="M67" s="40"/>
      <c r="O67">
        <v>1</v>
      </c>
      <c r="P67" s="380">
        <v>40279</v>
      </c>
      <c r="Q67" s="163">
        <v>3</v>
      </c>
      <c r="R67" s="43"/>
      <c r="S67" s="43"/>
      <c r="T67" s="384">
        <v>3</v>
      </c>
      <c r="U67" s="152">
        <v>3</v>
      </c>
      <c r="V67" s="54">
        <v>0</v>
      </c>
      <c r="W67" s="43">
        <v>0</v>
      </c>
      <c r="X67" s="59">
        <f t="shared" si="2"/>
        <v>0</v>
      </c>
      <c r="Y67" s="153">
        <v>3</v>
      </c>
      <c r="Z67" s="134"/>
      <c r="AA67" s="144"/>
      <c r="AB67" s="44">
        <f t="shared" si="3"/>
        <v>0</v>
      </c>
      <c r="AC67" s="44">
        <f t="shared" si="4"/>
        <v>32.810526315789474</v>
      </c>
      <c r="AD67" s="176"/>
      <c r="AE67" s="43"/>
      <c r="AF67" s="43"/>
      <c r="AG67" s="2">
        <v>40359</v>
      </c>
      <c r="AH67">
        <v>10</v>
      </c>
      <c r="AI67" t="s">
        <v>132</v>
      </c>
      <c r="AJ67" t="s">
        <v>156</v>
      </c>
      <c r="AK67" t="s">
        <v>158</v>
      </c>
      <c r="AL67">
        <v>52</v>
      </c>
      <c r="AM67">
        <v>0</v>
      </c>
      <c r="AN67">
        <v>52</v>
      </c>
      <c r="AO67">
        <v>2</v>
      </c>
      <c r="AP67" s="90">
        <f t="shared" si="6"/>
        <v>3.8461538461538464E-2</v>
      </c>
      <c r="AY67" s="2">
        <v>40340</v>
      </c>
      <c r="AZ67" t="s">
        <v>154</v>
      </c>
      <c r="BA67">
        <v>24</v>
      </c>
      <c r="BB67">
        <v>10</v>
      </c>
      <c r="BC67" t="s">
        <v>132</v>
      </c>
      <c r="BD67">
        <v>96</v>
      </c>
      <c r="BM67" s="81">
        <v>10</v>
      </c>
      <c r="BN67" s="82">
        <v>40244</v>
      </c>
      <c r="BO67" s="81">
        <v>10</v>
      </c>
      <c r="BP67" s="81">
        <v>39</v>
      </c>
      <c r="BZ67" s="120">
        <v>40281</v>
      </c>
      <c r="CA67" s="320">
        <v>0</v>
      </c>
      <c r="CB67" s="44">
        <v>0</v>
      </c>
    </row>
    <row r="68" spans="1:80">
      <c r="A68" s="386">
        <v>40248</v>
      </c>
      <c r="B68" s="387">
        <v>0.72916666666666663</v>
      </c>
      <c r="C68" s="388">
        <v>40249</v>
      </c>
      <c r="D68" s="387">
        <v>0.3125</v>
      </c>
      <c r="E68" s="78">
        <v>14</v>
      </c>
      <c r="F68" s="79">
        <v>0</v>
      </c>
      <c r="G68" s="56">
        <v>1</v>
      </c>
      <c r="H68" s="62">
        <v>0</v>
      </c>
      <c r="I68" s="32">
        <v>0</v>
      </c>
      <c r="J68" s="40">
        <f t="shared" si="1"/>
        <v>0</v>
      </c>
      <c r="K68" s="389">
        <v>1</v>
      </c>
      <c r="L68" s="57"/>
      <c r="M68" s="40"/>
      <c r="O68">
        <v>1</v>
      </c>
      <c r="P68" s="380">
        <v>40280</v>
      </c>
      <c r="Q68" s="163">
        <v>0</v>
      </c>
      <c r="R68" s="43"/>
      <c r="S68" s="43"/>
      <c r="T68" s="384"/>
      <c r="U68" s="152">
        <v>0</v>
      </c>
      <c r="V68" s="54">
        <v>0</v>
      </c>
      <c r="W68" s="43">
        <v>0</v>
      </c>
      <c r="X68" s="59">
        <f t="shared" si="2"/>
        <v>0</v>
      </c>
      <c r="Y68" s="153">
        <v>0</v>
      </c>
      <c r="Z68" s="134"/>
      <c r="AA68" s="144"/>
      <c r="AB68" s="44">
        <f t="shared" si="3"/>
        <v>0</v>
      </c>
      <c r="AC68" s="44">
        <f t="shared" si="4"/>
        <v>0</v>
      </c>
      <c r="AD68" s="176"/>
      <c r="AE68" s="43"/>
      <c r="AF68" s="43"/>
      <c r="AG68" s="2">
        <v>40360</v>
      </c>
      <c r="AH68">
        <v>10</v>
      </c>
      <c r="AI68" t="s">
        <v>132</v>
      </c>
      <c r="AJ68" t="s">
        <v>156</v>
      </c>
      <c r="AK68" t="s">
        <v>158</v>
      </c>
      <c r="AL68">
        <v>85</v>
      </c>
      <c r="AM68">
        <v>0</v>
      </c>
      <c r="AN68">
        <v>85</v>
      </c>
      <c r="AO68">
        <v>4</v>
      </c>
      <c r="AP68" s="90">
        <f t="shared" si="6"/>
        <v>4.7058823529411764E-2</v>
      </c>
      <c r="AY68" s="2">
        <v>40340</v>
      </c>
      <c r="AZ68" t="s">
        <v>154</v>
      </c>
      <c r="BA68">
        <v>24</v>
      </c>
      <c r="BB68">
        <v>10</v>
      </c>
      <c r="BC68" t="s">
        <v>132</v>
      </c>
      <c r="BD68">
        <v>94</v>
      </c>
      <c r="BM68" s="81">
        <v>11</v>
      </c>
      <c r="BN68" s="82">
        <v>40245</v>
      </c>
      <c r="BO68" s="81">
        <v>10</v>
      </c>
      <c r="BP68" s="81">
        <v>38</v>
      </c>
      <c r="BZ68" s="120">
        <v>40282</v>
      </c>
      <c r="CA68" s="320">
        <v>0</v>
      </c>
      <c r="CB68" s="44">
        <v>10.936842105263159</v>
      </c>
    </row>
    <row r="69" spans="1:80">
      <c r="A69" s="386">
        <v>40249</v>
      </c>
      <c r="B69" s="387">
        <v>0.3125</v>
      </c>
      <c r="C69" s="388">
        <v>40249</v>
      </c>
      <c r="D69" s="387">
        <v>0.71875</v>
      </c>
      <c r="E69" s="78">
        <v>9.75</v>
      </c>
      <c r="F69" s="79">
        <v>0</v>
      </c>
      <c r="G69" s="56">
        <v>0</v>
      </c>
      <c r="H69" s="62">
        <v>0</v>
      </c>
      <c r="I69" s="32">
        <v>0</v>
      </c>
      <c r="J69" s="40">
        <f t="shared" si="1"/>
        <v>0</v>
      </c>
      <c r="K69" s="389">
        <v>0</v>
      </c>
      <c r="L69" s="56"/>
      <c r="M69" s="40"/>
      <c r="O69">
        <v>1</v>
      </c>
      <c r="P69" s="380">
        <v>40281</v>
      </c>
      <c r="Q69" s="163">
        <v>0</v>
      </c>
      <c r="R69" s="43"/>
      <c r="S69" s="43"/>
      <c r="T69" s="384"/>
      <c r="U69" s="152">
        <v>0</v>
      </c>
      <c r="V69" s="54">
        <v>0</v>
      </c>
      <c r="W69" s="43">
        <v>0</v>
      </c>
      <c r="X69" s="59">
        <f t="shared" si="2"/>
        <v>0</v>
      </c>
      <c r="Y69" s="153">
        <v>0</v>
      </c>
      <c r="Z69" s="134"/>
      <c r="AA69" s="144"/>
      <c r="AB69" s="44">
        <f t="shared" si="3"/>
        <v>0</v>
      </c>
      <c r="AC69" s="44">
        <f t="shared" si="4"/>
        <v>0</v>
      </c>
      <c r="AD69" s="176"/>
      <c r="AE69" s="43"/>
      <c r="AF69" s="43"/>
      <c r="AG69" s="2">
        <v>40360</v>
      </c>
      <c r="AH69">
        <v>10</v>
      </c>
      <c r="AI69" t="s">
        <v>134</v>
      </c>
      <c r="AJ69" t="s">
        <v>156</v>
      </c>
      <c r="AK69" t="s">
        <v>158</v>
      </c>
      <c r="AL69">
        <v>33</v>
      </c>
      <c r="AM69">
        <v>0</v>
      </c>
      <c r="AN69">
        <v>33</v>
      </c>
      <c r="AO69" s="394">
        <v>3</v>
      </c>
      <c r="AP69" s="90">
        <f t="shared" si="6"/>
        <v>9.0909090909090912E-2</v>
      </c>
      <c r="AY69" s="2">
        <v>40340</v>
      </c>
      <c r="AZ69" t="s">
        <v>154</v>
      </c>
      <c r="BA69">
        <v>24</v>
      </c>
      <c r="BB69">
        <v>10</v>
      </c>
      <c r="BC69" t="s">
        <v>132</v>
      </c>
      <c r="BD69">
        <v>85</v>
      </c>
      <c r="BM69" s="81">
        <v>11</v>
      </c>
      <c r="BN69" s="82">
        <v>40245</v>
      </c>
      <c r="BO69" s="81">
        <v>10</v>
      </c>
      <c r="BP69" s="81">
        <v>40</v>
      </c>
      <c r="BZ69" s="120">
        <v>40283</v>
      </c>
      <c r="CA69" s="320">
        <v>0</v>
      </c>
      <c r="CB69" s="44">
        <v>0</v>
      </c>
    </row>
    <row r="70" spans="1:80">
      <c r="A70" s="386">
        <v>40249</v>
      </c>
      <c r="B70" s="387">
        <v>0.71875</v>
      </c>
      <c r="C70" s="388">
        <v>40250</v>
      </c>
      <c r="D70" s="387">
        <v>0.28819444444444448</v>
      </c>
      <c r="E70" s="78">
        <v>13.666666666666666</v>
      </c>
      <c r="F70" s="79">
        <v>0</v>
      </c>
      <c r="G70" s="56">
        <v>7</v>
      </c>
      <c r="H70" s="62">
        <v>0</v>
      </c>
      <c r="I70" s="32">
        <v>0</v>
      </c>
      <c r="J70" s="40">
        <f t="shared" si="1"/>
        <v>0</v>
      </c>
      <c r="K70" s="389">
        <v>7</v>
      </c>
      <c r="L70" s="57"/>
      <c r="M70" s="40"/>
      <c r="O70">
        <v>1</v>
      </c>
      <c r="P70" s="380">
        <v>40282</v>
      </c>
      <c r="Q70" s="163">
        <v>1</v>
      </c>
      <c r="R70" s="43"/>
      <c r="S70" s="43"/>
      <c r="T70" s="384">
        <v>1</v>
      </c>
      <c r="U70" s="152">
        <v>1</v>
      </c>
      <c r="V70" s="54">
        <v>0</v>
      </c>
      <c r="W70" s="43">
        <v>0</v>
      </c>
      <c r="X70" s="59">
        <f t="shared" si="2"/>
        <v>0</v>
      </c>
      <c r="Y70" s="153">
        <v>1</v>
      </c>
      <c r="Z70" s="134"/>
      <c r="AA70" s="144"/>
      <c r="AB70" s="44">
        <f t="shared" si="3"/>
        <v>0</v>
      </c>
      <c r="AC70" s="44">
        <f t="shared" si="4"/>
        <v>10.936842105263159</v>
      </c>
      <c r="AD70" s="176"/>
      <c r="AE70" s="43"/>
      <c r="AF70" s="43"/>
      <c r="AG70" s="2">
        <v>40361</v>
      </c>
      <c r="AH70">
        <v>10</v>
      </c>
      <c r="AI70" t="s">
        <v>132</v>
      </c>
      <c r="AJ70" t="s">
        <v>156</v>
      </c>
      <c r="AK70" t="s">
        <v>146</v>
      </c>
      <c r="AL70">
        <v>59</v>
      </c>
      <c r="AM70">
        <v>0</v>
      </c>
      <c r="AN70">
        <v>59</v>
      </c>
      <c r="AO70">
        <v>1</v>
      </c>
      <c r="AP70" s="90">
        <f t="shared" si="6"/>
        <v>1.6949152542372881E-2</v>
      </c>
      <c r="AY70" s="2">
        <v>40341</v>
      </c>
      <c r="AZ70" t="s">
        <v>154</v>
      </c>
      <c r="BA70">
        <v>24</v>
      </c>
      <c r="BB70">
        <v>10</v>
      </c>
      <c r="BC70" t="s">
        <v>132</v>
      </c>
      <c r="BD70">
        <v>97</v>
      </c>
      <c r="BM70" s="81">
        <v>11</v>
      </c>
      <c r="BN70" s="82">
        <v>40246</v>
      </c>
      <c r="BO70" s="81">
        <v>10</v>
      </c>
      <c r="BP70" s="81">
        <v>38</v>
      </c>
      <c r="BZ70" s="120">
        <v>40284</v>
      </c>
      <c r="CA70" s="320">
        <v>0</v>
      </c>
      <c r="CB70" s="44">
        <v>0</v>
      </c>
    </row>
    <row r="71" spans="1:80">
      <c r="A71" s="386">
        <v>40250</v>
      </c>
      <c r="B71" s="387">
        <v>0.28819444444444448</v>
      </c>
      <c r="C71" s="388">
        <v>40250</v>
      </c>
      <c r="D71" s="387">
        <v>0.77083333333333337</v>
      </c>
      <c r="E71" s="78">
        <v>11.583333333333334</v>
      </c>
      <c r="F71" s="79">
        <v>0</v>
      </c>
      <c r="G71" s="56">
        <v>0</v>
      </c>
      <c r="H71" s="62">
        <v>0</v>
      </c>
      <c r="I71" s="32">
        <v>0</v>
      </c>
      <c r="J71" s="40">
        <f t="shared" ref="J71:J134" si="7">H71+I71</f>
        <v>0</v>
      </c>
      <c r="K71" s="389">
        <v>0</v>
      </c>
      <c r="L71" s="56"/>
      <c r="M71" s="40"/>
      <c r="O71">
        <v>1</v>
      </c>
      <c r="P71" s="380">
        <v>40283</v>
      </c>
      <c r="Q71" s="163">
        <v>0</v>
      </c>
      <c r="R71" s="43"/>
      <c r="S71" s="43"/>
      <c r="T71" s="384"/>
      <c r="U71" s="152">
        <v>0</v>
      </c>
      <c r="V71" s="54">
        <v>0</v>
      </c>
      <c r="W71" s="43">
        <v>0</v>
      </c>
      <c r="X71" s="59">
        <f t="shared" ref="X71:X134" si="8">V71+W71</f>
        <v>0</v>
      </c>
      <c r="Y71" s="153">
        <v>0</v>
      </c>
      <c r="Z71" s="134"/>
      <c r="AA71" s="144"/>
      <c r="AB71" s="44">
        <f t="shared" ref="AB71:AB130" si="9">X71/$AG$121*$AI$121</f>
        <v>0</v>
      </c>
      <c r="AC71" s="44">
        <f t="shared" ref="AC71:AC130" si="10">Y71/$AG$104*$AI$104</f>
        <v>0</v>
      </c>
      <c r="AD71" s="176"/>
      <c r="AE71" s="43"/>
      <c r="AF71" s="43"/>
      <c r="AG71" s="2">
        <v>40361</v>
      </c>
      <c r="AH71">
        <v>10</v>
      </c>
      <c r="AI71" t="s">
        <v>134</v>
      </c>
      <c r="AJ71" t="s">
        <v>156</v>
      </c>
      <c r="AK71" t="s">
        <v>146</v>
      </c>
      <c r="AL71">
        <v>16</v>
      </c>
      <c r="AM71">
        <v>0</v>
      </c>
      <c r="AN71">
        <v>16</v>
      </c>
      <c r="AO71" s="394">
        <v>1</v>
      </c>
      <c r="AP71" s="90">
        <f t="shared" si="6"/>
        <v>6.25E-2</v>
      </c>
      <c r="AY71" s="2">
        <v>40341</v>
      </c>
      <c r="AZ71" t="s">
        <v>154</v>
      </c>
      <c r="BA71">
        <v>24</v>
      </c>
      <c r="BB71">
        <v>10</v>
      </c>
      <c r="BC71" t="s">
        <v>132</v>
      </c>
      <c r="BD71">
        <v>100</v>
      </c>
      <c r="BM71" s="81">
        <v>11</v>
      </c>
      <c r="BN71" s="82">
        <v>40246</v>
      </c>
      <c r="BO71" s="81">
        <v>10</v>
      </c>
      <c r="BP71" s="81">
        <v>39</v>
      </c>
      <c r="BZ71" s="120">
        <v>40285</v>
      </c>
      <c r="CA71" s="320">
        <v>0</v>
      </c>
      <c r="CB71" s="44">
        <v>0</v>
      </c>
    </row>
    <row r="72" spans="1:80">
      <c r="A72" s="386">
        <v>40250</v>
      </c>
      <c r="B72" s="387">
        <v>0.77083333333333337</v>
      </c>
      <c r="C72" s="388">
        <v>40251</v>
      </c>
      <c r="D72" s="387">
        <v>0.31597222222222221</v>
      </c>
      <c r="E72" s="78">
        <v>13.083333333333334</v>
      </c>
      <c r="F72" s="79">
        <v>0</v>
      </c>
      <c r="G72" s="56">
        <v>3</v>
      </c>
      <c r="H72" s="62">
        <v>0</v>
      </c>
      <c r="I72" s="32">
        <v>0</v>
      </c>
      <c r="J72" s="40">
        <f t="shared" si="7"/>
        <v>0</v>
      </c>
      <c r="K72" s="389">
        <v>3</v>
      </c>
      <c r="L72" s="57"/>
      <c r="M72" s="40"/>
      <c r="O72">
        <v>1</v>
      </c>
      <c r="P72" s="380">
        <v>40284</v>
      </c>
      <c r="Q72" s="163">
        <v>0</v>
      </c>
      <c r="R72" s="43"/>
      <c r="S72" s="43"/>
      <c r="T72" s="384"/>
      <c r="U72" s="152">
        <v>0</v>
      </c>
      <c r="V72" s="54">
        <v>0</v>
      </c>
      <c r="W72" s="43">
        <v>0</v>
      </c>
      <c r="X72" s="59">
        <f t="shared" si="8"/>
        <v>0</v>
      </c>
      <c r="Y72" s="153">
        <v>0</v>
      </c>
      <c r="Z72" s="134"/>
      <c r="AA72" s="144"/>
      <c r="AB72" s="44">
        <f t="shared" si="9"/>
        <v>0</v>
      </c>
      <c r="AC72" s="44">
        <f t="shared" si="10"/>
        <v>0</v>
      </c>
      <c r="AD72" s="176"/>
      <c r="AE72" s="43"/>
      <c r="AF72" s="43"/>
      <c r="AG72" s="2">
        <v>40362</v>
      </c>
      <c r="AH72">
        <v>10</v>
      </c>
      <c r="AI72" t="s">
        <v>132</v>
      </c>
      <c r="AJ72" t="s">
        <v>156</v>
      </c>
      <c r="AK72" t="s">
        <v>158</v>
      </c>
      <c r="AL72">
        <v>33</v>
      </c>
      <c r="AM72">
        <v>0</v>
      </c>
      <c r="AN72">
        <v>33</v>
      </c>
      <c r="AO72">
        <v>0</v>
      </c>
      <c r="AP72" s="90">
        <f t="shared" si="6"/>
        <v>0</v>
      </c>
      <c r="AY72" s="2">
        <v>40341</v>
      </c>
      <c r="AZ72" t="s">
        <v>154</v>
      </c>
      <c r="BA72">
        <v>24</v>
      </c>
      <c r="BB72">
        <v>10</v>
      </c>
      <c r="BC72" t="s">
        <v>132</v>
      </c>
      <c r="BD72">
        <v>84</v>
      </c>
      <c r="BM72" s="81">
        <v>11</v>
      </c>
      <c r="BN72" s="82">
        <v>40246</v>
      </c>
      <c r="BO72" s="81">
        <v>10</v>
      </c>
      <c r="BP72" s="81">
        <v>40</v>
      </c>
      <c r="BZ72" s="120">
        <v>40286</v>
      </c>
      <c r="CA72" s="320">
        <v>0</v>
      </c>
      <c r="CB72" s="44">
        <v>10.936842105263159</v>
      </c>
    </row>
    <row r="73" spans="1:80">
      <c r="A73" s="386">
        <v>40251</v>
      </c>
      <c r="B73" s="387">
        <v>0.31597222222222221</v>
      </c>
      <c r="C73" s="388">
        <v>40251</v>
      </c>
      <c r="D73" s="387">
        <v>0.79166666666666663</v>
      </c>
      <c r="E73" s="78">
        <v>11.416666666666666</v>
      </c>
      <c r="F73" s="79">
        <v>0</v>
      </c>
      <c r="G73" s="56">
        <v>0</v>
      </c>
      <c r="H73" s="62">
        <v>0</v>
      </c>
      <c r="I73" s="32">
        <v>0</v>
      </c>
      <c r="J73" s="40">
        <f t="shared" si="7"/>
        <v>0</v>
      </c>
      <c r="K73" s="389">
        <v>0</v>
      </c>
      <c r="L73" s="56"/>
      <c r="M73" s="40"/>
      <c r="O73">
        <v>1</v>
      </c>
      <c r="P73" s="380">
        <v>40285</v>
      </c>
      <c r="Q73" s="163">
        <v>0</v>
      </c>
      <c r="R73" s="43"/>
      <c r="S73" s="43"/>
      <c r="T73" s="384"/>
      <c r="U73" s="152">
        <v>0</v>
      </c>
      <c r="V73" s="54">
        <v>0</v>
      </c>
      <c r="W73" s="43">
        <v>0</v>
      </c>
      <c r="X73" s="59">
        <f t="shared" si="8"/>
        <v>0</v>
      </c>
      <c r="Y73" s="153">
        <v>0</v>
      </c>
      <c r="Z73" s="134"/>
      <c r="AA73" s="144"/>
      <c r="AB73" s="44">
        <f t="shared" si="9"/>
        <v>0</v>
      </c>
      <c r="AC73" s="44">
        <f t="shared" si="10"/>
        <v>0</v>
      </c>
      <c r="AD73" s="176"/>
      <c r="AE73" s="43"/>
      <c r="AF73" s="43"/>
      <c r="AG73" s="2">
        <v>40362</v>
      </c>
      <c r="AH73">
        <v>10</v>
      </c>
      <c r="AI73" t="s">
        <v>134</v>
      </c>
      <c r="AJ73" t="s">
        <v>156</v>
      </c>
      <c r="AK73" t="s">
        <v>158</v>
      </c>
      <c r="AL73">
        <v>13</v>
      </c>
      <c r="AM73">
        <v>0</v>
      </c>
      <c r="AN73">
        <v>13</v>
      </c>
      <c r="AO73" s="394">
        <v>3</v>
      </c>
      <c r="AP73" s="90">
        <f t="shared" si="6"/>
        <v>0.23076923076923078</v>
      </c>
      <c r="AY73" s="2">
        <v>40341</v>
      </c>
      <c r="AZ73" t="s">
        <v>154</v>
      </c>
      <c r="BA73">
        <v>24</v>
      </c>
      <c r="BB73">
        <v>10</v>
      </c>
      <c r="BC73" t="s">
        <v>132</v>
      </c>
      <c r="BD73">
        <v>86</v>
      </c>
      <c r="BM73" s="81">
        <v>11</v>
      </c>
      <c r="BN73" s="82">
        <v>40247</v>
      </c>
      <c r="BO73" s="81">
        <v>10</v>
      </c>
      <c r="BP73" s="81">
        <v>40</v>
      </c>
      <c r="BZ73" s="120">
        <v>40287</v>
      </c>
      <c r="CA73" s="320">
        <v>0</v>
      </c>
      <c r="CB73" s="44">
        <v>0</v>
      </c>
    </row>
    <row r="74" spans="1:80">
      <c r="A74" s="386">
        <v>40251</v>
      </c>
      <c r="B74" s="387">
        <v>0.79166666666666663</v>
      </c>
      <c r="C74" s="388">
        <v>40252</v>
      </c>
      <c r="D74" s="387">
        <v>0.33333333333333331</v>
      </c>
      <c r="E74" s="78">
        <v>13</v>
      </c>
      <c r="F74" s="79">
        <v>0</v>
      </c>
      <c r="G74" s="56">
        <v>3</v>
      </c>
      <c r="H74" s="62">
        <v>0</v>
      </c>
      <c r="I74" s="32">
        <v>0</v>
      </c>
      <c r="J74" s="40">
        <f t="shared" si="7"/>
        <v>0</v>
      </c>
      <c r="K74" s="389">
        <v>3</v>
      </c>
      <c r="L74" s="57"/>
      <c r="M74" s="40"/>
      <c r="O74">
        <v>1</v>
      </c>
      <c r="P74" s="380">
        <v>40286</v>
      </c>
      <c r="Q74" s="163">
        <v>1</v>
      </c>
      <c r="R74" s="43"/>
      <c r="S74" s="43"/>
      <c r="T74" s="384">
        <v>1</v>
      </c>
      <c r="U74" s="152">
        <v>1</v>
      </c>
      <c r="V74" s="54">
        <v>0</v>
      </c>
      <c r="W74" s="43">
        <v>0</v>
      </c>
      <c r="X74" s="59">
        <f t="shared" si="8"/>
        <v>0</v>
      </c>
      <c r="Y74" s="153">
        <v>1</v>
      </c>
      <c r="Z74" s="134"/>
      <c r="AA74" s="144"/>
      <c r="AB74" s="44">
        <f t="shared" si="9"/>
        <v>0</v>
      </c>
      <c r="AC74" s="44">
        <f t="shared" si="10"/>
        <v>10.936842105263159</v>
      </c>
      <c r="AD74" s="176"/>
      <c r="AE74" s="43"/>
      <c r="AF74" s="43"/>
      <c r="AG74" s="2"/>
      <c r="AN74">
        <f>SUM(AN64:AN73)</f>
        <v>380</v>
      </c>
      <c r="AO74" s="394">
        <f>SUM(AO64:AO73)</f>
        <v>18</v>
      </c>
      <c r="AP74" s="90">
        <f t="shared" si="6"/>
        <v>4.736842105263158E-2</v>
      </c>
      <c r="AY74" s="2">
        <v>40341</v>
      </c>
      <c r="AZ74" t="s">
        <v>154</v>
      </c>
      <c r="BA74">
        <v>24</v>
      </c>
      <c r="BB74">
        <v>10</v>
      </c>
      <c r="BC74" t="s">
        <v>132</v>
      </c>
      <c r="BD74">
        <v>95</v>
      </c>
      <c r="BM74" s="81">
        <v>11</v>
      </c>
      <c r="BN74" s="82">
        <v>40247</v>
      </c>
      <c r="BO74" s="81">
        <v>10</v>
      </c>
      <c r="BP74" s="81">
        <v>39</v>
      </c>
      <c r="BZ74" s="120">
        <v>40288</v>
      </c>
      <c r="CA74" s="320">
        <v>0</v>
      </c>
      <c r="CB74" s="44">
        <v>10.936842105263159</v>
      </c>
    </row>
    <row r="75" spans="1:80">
      <c r="A75" s="386">
        <v>40252</v>
      </c>
      <c r="B75" s="387">
        <v>0.33333333333333331</v>
      </c>
      <c r="C75" s="388">
        <v>40252</v>
      </c>
      <c r="D75" s="387">
        <v>0.79513888888888884</v>
      </c>
      <c r="E75" s="78">
        <v>11.083333333333334</v>
      </c>
      <c r="F75" s="79">
        <v>0</v>
      </c>
      <c r="G75" s="56">
        <v>0</v>
      </c>
      <c r="H75" s="62">
        <v>0</v>
      </c>
      <c r="I75" s="32">
        <v>0</v>
      </c>
      <c r="J75" s="40">
        <f t="shared" si="7"/>
        <v>0</v>
      </c>
      <c r="K75" s="389">
        <v>0</v>
      </c>
      <c r="L75" s="56"/>
      <c r="M75" s="40"/>
      <c r="O75">
        <v>1</v>
      </c>
      <c r="P75" s="380">
        <v>40287</v>
      </c>
      <c r="Q75" s="163">
        <v>0</v>
      </c>
      <c r="R75" s="43"/>
      <c r="S75" s="43"/>
      <c r="T75" s="384"/>
      <c r="U75" s="152">
        <v>0</v>
      </c>
      <c r="V75" s="54">
        <v>0</v>
      </c>
      <c r="W75" s="43">
        <v>0</v>
      </c>
      <c r="X75" s="59">
        <f t="shared" si="8"/>
        <v>0</v>
      </c>
      <c r="Y75" s="153">
        <v>0</v>
      </c>
      <c r="Z75" s="134"/>
      <c r="AA75" s="144"/>
      <c r="AB75" s="44">
        <f t="shared" si="9"/>
        <v>0</v>
      </c>
      <c r="AC75" s="44">
        <f t="shared" si="10"/>
        <v>0</v>
      </c>
      <c r="AD75" s="176"/>
      <c r="AE75" s="43"/>
      <c r="AF75" s="43">
        <v>28</v>
      </c>
      <c r="AG75" s="2">
        <v>40365</v>
      </c>
      <c r="AH75">
        <v>10</v>
      </c>
      <c r="AI75" t="s">
        <v>132</v>
      </c>
      <c r="AJ75" t="s">
        <v>156</v>
      </c>
      <c r="AK75" t="s">
        <v>158</v>
      </c>
      <c r="AL75">
        <v>60</v>
      </c>
      <c r="AM75">
        <v>0</v>
      </c>
      <c r="AN75">
        <v>60</v>
      </c>
      <c r="AO75">
        <v>11</v>
      </c>
      <c r="AP75" s="90">
        <f t="shared" si="6"/>
        <v>0.18333333333333332</v>
      </c>
      <c r="AY75" s="2">
        <v>40343</v>
      </c>
      <c r="AZ75" t="s">
        <v>154</v>
      </c>
      <c r="BA75">
        <v>25</v>
      </c>
      <c r="BB75">
        <v>10</v>
      </c>
      <c r="BC75" t="s">
        <v>132</v>
      </c>
      <c r="BD75">
        <v>101</v>
      </c>
      <c r="BM75" s="81">
        <v>11</v>
      </c>
      <c r="BN75" s="82">
        <v>40247</v>
      </c>
      <c r="BO75" s="81">
        <v>10</v>
      </c>
      <c r="BP75" s="81">
        <v>40</v>
      </c>
      <c r="BZ75" s="120">
        <v>40289</v>
      </c>
      <c r="CA75" s="320">
        <v>0</v>
      </c>
      <c r="CB75" s="44">
        <v>0</v>
      </c>
    </row>
    <row r="76" spans="1:80">
      <c r="A76" s="386">
        <v>40252</v>
      </c>
      <c r="B76" s="387">
        <v>0.79513888888888884</v>
      </c>
      <c r="C76" s="388">
        <v>40253</v>
      </c>
      <c r="D76" s="387">
        <v>0.3263888888888889</v>
      </c>
      <c r="E76" s="78">
        <v>12.75</v>
      </c>
      <c r="F76" s="79">
        <v>0</v>
      </c>
      <c r="G76" s="56">
        <v>3</v>
      </c>
      <c r="H76" s="62">
        <v>0</v>
      </c>
      <c r="I76" s="32">
        <v>0</v>
      </c>
      <c r="J76" s="40">
        <f t="shared" si="7"/>
        <v>0</v>
      </c>
      <c r="K76" s="389">
        <v>3</v>
      </c>
      <c r="L76" s="57"/>
      <c r="M76" s="40"/>
      <c r="O76">
        <v>1</v>
      </c>
      <c r="P76" s="380">
        <v>40288</v>
      </c>
      <c r="Q76" s="163">
        <v>1</v>
      </c>
      <c r="R76" s="43"/>
      <c r="S76" s="43"/>
      <c r="T76" s="384">
        <v>1</v>
      </c>
      <c r="U76" s="152">
        <v>1</v>
      </c>
      <c r="V76" s="54">
        <v>0</v>
      </c>
      <c r="W76" s="43">
        <v>0</v>
      </c>
      <c r="X76" s="59">
        <f t="shared" si="8"/>
        <v>0</v>
      </c>
      <c r="Y76" s="153">
        <v>1</v>
      </c>
      <c r="Z76" s="134">
        <v>0</v>
      </c>
      <c r="AA76" s="144">
        <v>0</v>
      </c>
      <c r="AB76" s="44">
        <f t="shared" si="9"/>
        <v>0</v>
      </c>
      <c r="AC76" s="44">
        <f t="shared" si="10"/>
        <v>10.936842105263159</v>
      </c>
      <c r="AD76" s="176"/>
      <c r="AE76" s="43"/>
      <c r="AF76" s="43"/>
      <c r="AG76" s="2">
        <v>40365</v>
      </c>
      <c r="AH76">
        <v>10</v>
      </c>
      <c r="AI76" t="s">
        <v>134</v>
      </c>
      <c r="AJ76" t="s">
        <v>156</v>
      </c>
      <c r="AK76" t="s">
        <v>158</v>
      </c>
      <c r="AL76">
        <v>28</v>
      </c>
      <c r="AM76">
        <v>0</v>
      </c>
      <c r="AN76">
        <v>28</v>
      </c>
      <c r="AO76" s="394">
        <v>9</v>
      </c>
      <c r="AP76" s="90">
        <f t="shared" si="6"/>
        <v>0.32142857142857145</v>
      </c>
      <c r="AY76" s="2">
        <v>40343</v>
      </c>
      <c r="AZ76" t="s">
        <v>154</v>
      </c>
      <c r="BA76">
        <v>25</v>
      </c>
      <c r="BB76">
        <v>10</v>
      </c>
      <c r="BC76" t="s">
        <v>132</v>
      </c>
      <c r="BD76">
        <v>97</v>
      </c>
      <c r="BM76" s="81">
        <v>11</v>
      </c>
      <c r="BN76" s="82">
        <v>40247</v>
      </c>
      <c r="BO76" s="81">
        <v>10</v>
      </c>
      <c r="BP76" s="81">
        <v>39</v>
      </c>
      <c r="BZ76" s="120">
        <v>40290</v>
      </c>
      <c r="CA76" s="320">
        <v>0</v>
      </c>
      <c r="CB76" s="44">
        <v>10.936842105263159</v>
      </c>
    </row>
    <row r="77" spans="1:80">
      <c r="A77" s="386">
        <v>40253</v>
      </c>
      <c r="B77" s="387">
        <v>0.3263888888888889</v>
      </c>
      <c r="C77" s="388">
        <v>40253</v>
      </c>
      <c r="D77" s="387">
        <v>0.64236111111111105</v>
      </c>
      <c r="E77" s="78">
        <v>7.583333333333333</v>
      </c>
      <c r="F77" s="79">
        <v>0</v>
      </c>
      <c r="G77" s="56">
        <v>0</v>
      </c>
      <c r="H77" s="62">
        <v>0</v>
      </c>
      <c r="I77" s="32">
        <v>0</v>
      </c>
      <c r="J77" s="40">
        <f t="shared" si="7"/>
        <v>0</v>
      </c>
      <c r="K77" s="389">
        <v>0</v>
      </c>
      <c r="L77" s="56"/>
      <c r="M77" s="40"/>
      <c r="O77">
        <v>1</v>
      </c>
      <c r="P77" s="380">
        <v>40289</v>
      </c>
      <c r="Q77" s="163">
        <v>0</v>
      </c>
      <c r="R77" s="43"/>
      <c r="S77" s="43"/>
      <c r="T77" s="384"/>
      <c r="U77" s="152">
        <v>0</v>
      </c>
      <c r="V77" s="54">
        <v>0</v>
      </c>
      <c r="W77" s="43">
        <v>0</v>
      </c>
      <c r="X77" s="59">
        <f t="shared" si="8"/>
        <v>0</v>
      </c>
      <c r="Y77" s="153">
        <v>0</v>
      </c>
      <c r="Z77" s="134">
        <v>0</v>
      </c>
      <c r="AA77" s="144">
        <v>0</v>
      </c>
      <c r="AB77" s="44">
        <f t="shared" si="9"/>
        <v>0</v>
      </c>
      <c r="AC77" s="44">
        <f t="shared" si="10"/>
        <v>0</v>
      </c>
      <c r="AD77" s="176"/>
      <c r="AE77" s="43"/>
      <c r="AF77" s="43"/>
      <c r="AG77" s="2">
        <v>40366</v>
      </c>
      <c r="AH77">
        <v>10</v>
      </c>
      <c r="AI77" t="s">
        <v>132</v>
      </c>
      <c r="AJ77" t="s">
        <v>156</v>
      </c>
      <c r="AK77" t="s">
        <v>158</v>
      </c>
      <c r="AL77">
        <v>54</v>
      </c>
      <c r="AM77">
        <v>0</v>
      </c>
      <c r="AN77">
        <v>54</v>
      </c>
      <c r="AO77">
        <v>2</v>
      </c>
      <c r="AP77" s="90">
        <f t="shared" si="6"/>
        <v>3.7037037037037035E-2</v>
      </c>
      <c r="AY77" s="2">
        <v>40343</v>
      </c>
      <c r="AZ77" t="s">
        <v>154</v>
      </c>
      <c r="BA77">
        <v>25</v>
      </c>
      <c r="BB77">
        <v>10</v>
      </c>
      <c r="BC77" t="s">
        <v>132</v>
      </c>
      <c r="BD77">
        <v>91</v>
      </c>
      <c r="BM77" s="81">
        <v>11</v>
      </c>
      <c r="BN77" s="82">
        <v>40247</v>
      </c>
      <c r="BO77" s="81">
        <v>10</v>
      </c>
      <c r="BP77" s="81">
        <v>39</v>
      </c>
      <c r="BZ77" s="120">
        <v>40291</v>
      </c>
      <c r="CA77" s="320">
        <v>0</v>
      </c>
      <c r="CB77" s="44">
        <v>0</v>
      </c>
    </row>
    <row r="78" spans="1:80">
      <c r="A78" s="386">
        <v>40253</v>
      </c>
      <c r="B78" s="387">
        <v>0.64236111111111105</v>
      </c>
      <c r="C78" s="388">
        <v>40254</v>
      </c>
      <c r="D78" s="387">
        <v>0.35416666666666669</v>
      </c>
      <c r="E78" s="78">
        <v>17.083333333333332</v>
      </c>
      <c r="F78" s="79">
        <v>0</v>
      </c>
      <c r="G78" s="56">
        <v>6</v>
      </c>
      <c r="H78" s="62">
        <v>0</v>
      </c>
      <c r="I78" s="32">
        <v>0</v>
      </c>
      <c r="J78" s="40">
        <f t="shared" si="7"/>
        <v>0</v>
      </c>
      <c r="K78" s="389">
        <v>6</v>
      </c>
      <c r="L78" s="57"/>
      <c r="M78" s="40"/>
      <c r="O78">
        <v>1</v>
      </c>
      <c r="P78" s="380">
        <v>40290</v>
      </c>
      <c r="Q78" s="163">
        <v>1</v>
      </c>
      <c r="R78" s="43"/>
      <c r="S78" s="43"/>
      <c r="T78" s="384">
        <v>1</v>
      </c>
      <c r="U78" s="152">
        <v>1</v>
      </c>
      <c r="V78" s="54">
        <v>0</v>
      </c>
      <c r="W78" s="43">
        <v>0</v>
      </c>
      <c r="X78" s="59">
        <f t="shared" si="8"/>
        <v>0</v>
      </c>
      <c r="Y78" s="153">
        <v>1</v>
      </c>
      <c r="Z78" s="134"/>
      <c r="AA78" s="144"/>
      <c r="AB78" s="44">
        <f t="shared" si="9"/>
        <v>0</v>
      </c>
      <c r="AC78" s="44">
        <f t="shared" si="10"/>
        <v>10.936842105263159</v>
      </c>
      <c r="AD78" s="176"/>
      <c r="AE78" s="43"/>
      <c r="AG78" s="2">
        <v>40366</v>
      </c>
      <c r="AH78">
        <v>10</v>
      </c>
      <c r="AI78" t="s">
        <v>134</v>
      </c>
      <c r="AJ78" t="s">
        <v>156</v>
      </c>
      <c r="AK78" t="s">
        <v>158</v>
      </c>
      <c r="AL78">
        <v>26</v>
      </c>
      <c r="AM78">
        <v>0</v>
      </c>
      <c r="AN78">
        <v>26</v>
      </c>
      <c r="AO78" s="394">
        <v>1</v>
      </c>
      <c r="AP78" s="90">
        <f t="shared" si="6"/>
        <v>3.8461538461538464E-2</v>
      </c>
      <c r="AY78" s="2">
        <v>40343</v>
      </c>
      <c r="AZ78" t="s">
        <v>154</v>
      </c>
      <c r="BA78">
        <v>25</v>
      </c>
      <c r="BB78">
        <v>10</v>
      </c>
      <c r="BC78" t="s">
        <v>132</v>
      </c>
      <c r="BD78">
        <v>88</v>
      </c>
      <c r="BM78" s="81">
        <v>11</v>
      </c>
      <c r="BN78" s="82">
        <v>40247</v>
      </c>
      <c r="BO78" s="81">
        <v>10</v>
      </c>
      <c r="BP78" s="81">
        <v>40</v>
      </c>
      <c r="BZ78" s="120">
        <v>40292</v>
      </c>
      <c r="CA78" s="320">
        <v>0</v>
      </c>
      <c r="CB78" s="44">
        <v>0</v>
      </c>
    </row>
    <row r="79" spans="1:80">
      <c r="A79" s="386">
        <v>40254</v>
      </c>
      <c r="B79" s="387">
        <v>0.35416666666666669</v>
      </c>
      <c r="C79" s="388">
        <v>40254</v>
      </c>
      <c r="D79" s="387">
        <v>0.80208333333333337</v>
      </c>
      <c r="E79" s="78">
        <v>10.75</v>
      </c>
      <c r="F79" s="79">
        <v>0</v>
      </c>
      <c r="G79" s="56">
        <v>0</v>
      </c>
      <c r="H79" s="62">
        <v>0</v>
      </c>
      <c r="I79" s="32">
        <v>0</v>
      </c>
      <c r="J79" s="40">
        <f t="shared" si="7"/>
        <v>0</v>
      </c>
      <c r="K79" s="389">
        <v>0</v>
      </c>
      <c r="L79" s="56"/>
      <c r="M79" s="40"/>
      <c r="O79">
        <v>1</v>
      </c>
      <c r="P79" s="380">
        <v>40291</v>
      </c>
      <c r="Q79" s="163">
        <v>0</v>
      </c>
      <c r="R79" s="43"/>
      <c r="S79" s="43"/>
      <c r="T79" s="384"/>
      <c r="U79" s="152">
        <v>0</v>
      </c>
      <c r="V79" s="54">
        <v>0</v>
      </c>
      <c r="W79" s="43">
        <v>0</v>
      </c>
      <c r="X79" s="59">
        <f t="shared" si="8"/>
        <v>0</v>
      </c>
      <c r="Y79" s="153">
        <v>0</v>
      </c>
      <c r="Z79" s="134"/>
      <c r="AA79" s="144"/>
      <c r="AB79" s="44">
        <f t="shared" si="9"/>
        <v>0</v>
      </c>
      <c r="AC79" s="44">
        <f t="shared" si="10"/>
        <v>0</v>
      </c>
      <c r="AD79" s="176"/>
      <c r="AE79" s="43"/>
      <c r="AF79">
        <v>29</v>
      </c>
      <c r="AG79" s="2">
        <v>40375</v>
      </c>
      <c r="AH79">
        <v>10</v>
      </c>
      <c r="AI79" t="s">
        <v>132</v>
      </c>
      <c r="AJ79" t="s">
        <v>156</v>
      </c>
      <c r="AK79" t="s">
        <v>146</v>
      </c>
      <c r="AL79">
        <v>17</v>
      </c>
      <c r="AM79">
        <v>0</v>
      </c>
      <c r="AN79">
        <v>17</v>
      </c>
      <c r="AO79">
        <v>0</v>
      </c>
      <c r="AP79" s="90">
        <f t="shared" si="6"/>
        <v>0</v>
      </c>
      <c r="AY79" s="2">
        <v>40343</v>
      </c>
      <c r="AZ79" t="s">
        <v>154</v>
      </c>
      <c r="BA79">
        <v>25</v>
      </c>
      <c r="BB79">
        <v>10</v>
      </c>
      <c r="BC79" t="s">
        <v>132</v>
      </c>
      <c r="BD79">
        <v>92</v>
      </c>
      <c r="BM79" s="81">
        <v>11</v>
      </c>
      <c r="BN79" s="82">
        <v>40248</v>
      </c>
      <c r="BO79" s="81">
        <v>10</v>
      </c>
      <c r="BP79" s="81">
        <v>40</v>
      </c>
      <c r="BZ79" s="120">
        <v>40293</v>
      </c>
      <c r="CA79" s="320">
        <v>0</v>
      </c>
      <c r="CB79" s="44">
        <v>0</v>
      </c>
    </row>
    <row r="80" spans="1:80">
      <c r="A80" s="386">
        <v>40254</v>
      </c>
      <c r="B80" s="387">
        <v>0.80208333333333337</v>
      </c>
      <c r="C80" s="388">
        <v>40255</v>
      </c>
      <c r="D80" s="387">
        <v>0.3263888888888889</v>
      </c>
      <c r="E80" s="78">
        <v>12.583333333333334</v>
      </c>
      <c r="F80" s="79">
        <v>0</v>
      </c>
      <c r="G80" s="56">
        <v>6</v>
      </c>
      <c r="H80" s="62">
        <v>0</v>
      </c>
      <c r="I80" s="32">
        <v>0</v>
      </c>
      <c r="J80" s="40">
        <f t="shared" si="7"/>
        <v>0</v>
      </c>
      <c r="K80" s="389">
        <v>6</v>
      </c>
      <c r="L80" s="57"/>
      <c r="M80" s="40"/>
      <c r="O80">
        <v>1</v>
      </c>
      <c r="P80" s="380">
        <v>40292</v>
      </c>
      <c r="Q80" s="163">
        <v>0</v>
      </c>
      <c r="R80" s="43"/>
      <c r="S80" s="43"/>
      <c r="T80" s="384"/>
      <c r="U80" s="152">
        <v>0</v>
      </c>
      <c r="V80" s="54">
        <v>0</v>
      </c>
      <c r="W80" s="43">
        <v>0</v>
      </c>
      <c r="X80" s="59">
        <f t="shared" si="8"/>
        <v>0</v>
      </c>
      <c r="Y80" s="153">
        <v>0</v>
      </c>
      <c r="Z80" s="134"/>
      <c r="AA80" s="144"/>
      <c r="AB80" s="44">
        <f t="shared" si="9"/>
        <v>0</v>
      </c>
      <c r="AC80" s="44">
        <f t="shared" si="10"/>
        <v>0</v>
      </c>
      <c r="AD80" s="176"/>
      <c r="AE80" s="43"/>
      <c r="AG80" s="2">
        <v>40375</v>
      </c>
      <c r="AH80">
        <v>10</v>
      </c>
      <c r="AI80" t="s">
        <v>134</v>
      </c>
      <c r="AJ80" t="s">
        <v>156</v>
      </c>
      <c r="AK80" t="s">
        <v>146</v>
      </c>
      <c r="AL80">
        <v>12</v>
      </c>
      <c r="AM80">
        <v>0</v>
      </c>
      <c r="AN80">
        <v>12</v>
      </c>
      <c r="AO80" s="394">
        <v>1</v>
      </c>
      <c r="AP80" s="90">
        <f t="shared" si="6"/>
        <v>8.3333333333333329E-2</v>
      </c>
      <c r="AY80" s="2">
        <v>40343</v>
      </c>
      <c r="AZ80" t="s">
        <v>154</v>
      </c>
      <c r="BA80">
        <v>25</v>
      </c>
      <c r="BB80">
        <v>10</v>
      </c>
      <c r="BC80" t="s">
        <v>132</v>
      </c>
      <c r="BD80">
        <v>95</v>
      </c>
      <c r="BM80" s="81">
        <v>11</v>
      </c>
      <c r="BN80" s="82">
        <v>40248</v>
      </c>
      <c r="BO80" s="81">
        <v>10</v>
      </c>
      <c r="BP80" s="81">
        <v>40</v>
      </c>
      <c r="BZ80" s="120">
        <v>40294</v>
      </c>
      <c r="CA80" s="320">
        <v>0</v>
      </c>
      <c r="CB80" s="44">
        <v>0</v>
      </c>
    </row>
    <row r="81" spans="1:80">
      <c r="A81" s="386">
        <v>40255</v>
      </c>
      <c r="B81" s="387">
        <v>0.3263888888888889</v>
      </c>
      <c r="C81" s="388">
        <v>40255</v>
      </c>
      <c r="D81" s="387">
        <v>0.81805555555555554</v>
      </c>
      <c r="E81" s="78">
        <v>11.8</v>
      </c>
      <c r="F81" s="79">
        <v>0</v>
      </c>
      <c r="G81" s="56">
        <v>0</v>
      </c>
      <c r="H81" s="62">
        <v>0</v>
      </c>
      <c r="I81" s="32">
        <v>0</v>
      </c>
      <c r="J81" s="40">
        <f t="shared" si="7"/>
        <v>0</v>
      </c>
      <c r="K81" s="389">
        <v>0</v>
      </c>
      <c r="L81" s="56"/>
      <c r="M81" s="40"/>
      <c r="O81">
        <v>1</v>
      </c>
      <c r="P81" s="380">
        <v>40293</v>
      </c>
      <c r="Q81" s="163">
        <v>0</v>
      </c>
      <c r="R81" s="43"/>
      <c r="S81" s="43"/>
      <c r="T81" s="384"/>
      <c r="U81" s="152">
        <v>0</v>
      </c>
      <c r="V81" s="54">
        <v>0</v>
      </c>
      <c r="W81" s="43">
        <v>0</v>
      </c>
      <c r="X81" s="59">
        <f t="shared" si="8"/>
        <v>0</v>
      </c>
      <c r="Y81" s="153">
        <v>0</v>
      </c>
      <c r="Z81" s="134"/>
      <c r="AA81" s="144"/>
      <c r="AB81" s="44">
        <f t="shared" si="9"/>
        <v>0</v>
      </c>
      <c r="AC81" s="44">
        <f t="shared" si="10"/>
        <v>0</v>
      </c>
      <c r="AD81" s="176"/>
      <c r="AE81" s="43"/>
      <c r="AF81">
        <v>30</v>
      </c>
      <c r="AG81" s="2">
        <v>40379</v>
      </c>
      <c r="AH81">
        <v>10</v>
      </c>
      <c r="AI81" t="s">
        <v>132</v>
      </c>
      <c r="AJ81" t="s">
        <v>156</v>
      </c>
      <c r="AK81" t="s">
        <v>146</v>
      </c>
      <c r="AL81">
        <v>16</v>
      </c>
      <c r="AM81">
        <v>0</v>
      </c>
      <c r="AN81">
        <v>16</v>
      </c>
      <c r="AO81">
        <v>1</v>
      </c>
      <c r="AP81" s="90">
        <f t="shared" si="6"/>
        <v>6.25E-2</v>
      </c>
      <c r="AY81" s="2">
        <v>40343</v>
      </c>
      <c r="AZ81" t="s">
        <v>154</v>
      </c>
      <c r="BA81">
        <v>25</v>
      </c>
      <c r="BB81">
        <v>10</v>
      </c>
      <c r="BC81" t="s">
        <v>132</v>
      </c>
      <c r="BD81">
        <v>90</v>
      </c>
      <c r="BM81" s="81">
        <v>11</v>
      </c>
      <c r="BN81" s="82">
        <v>40248</v>
      </c>
      <c r="BO81" s="81">
        <v>10</v>
      </c>
      <c r="BP81" s="81">
        <v>40</v>
      </c>
      <c r="BZ81" s="120">
        <v>40295</v>
      </c>
      <c r="CA81" s="320">
        <v>0</v>
      </c>
      <c r="CB81" s="44">
        <v>0</v>
      </c>
    </row>
    <row r="82" spans="1:80">
      <c r="A82" s="386">
        <v>40255</v>
      </c>
      <c r="B82" s="387">
        <v>0.81805555555555554</v>
      </c>
      <c r="C82" s="388">
        <v>40256</v>
      </c>
      <c r="D82" s="387">
        <v>0.375</v>
      </c>
      <c r="E82" s="78">
        <v>13.366666666666667</v>
      </c>
      <c r="F82" s="79">
        <v>0</v>
      </c>
      <c r="G82" s="56">
        <v>4</v>
      </c>
      <c r="H82" s="62">
        <v>0</v>
      </c>
      <c r="I82" s="32">
        <v>0</v>
      </c>
      <c r="J82" s="40">
        <f t="shared" si="7"/>
        <v>0</v>
      </c>
      <c r="K82" s="389">
        <v>4</v>
      </c>
      <c r="L82" s="57"/>
      <c r="M82" s="40"/>
      <c r="O82">
        <v>1</v>
      </c>
      <c r="P82" s="380">
        <v>40294</v>
      </c>
      <c r="Q82" s="163">
        <v>0</v>
      </c>
      <c r="R82" s="43"/>
      <c r="S82" s="43"/>
      <c r="T82" s="384"/>
      <c r="U82" s="152">
        <v>0</v>
      </c>
      <c r="V82" s="54">
        <v>0</v>
      </c>
      <c r="W82" s="43">
        <v>0</v>
      </c>
      <c r="X82" s="59">
        <f t="shared" si="8"/>
        <v>0</v>
      </c>
      <c r="Y82" s="153">
        <v>0</v>
      </c>
      <c r="Z82" s="134"/>
      <c r="AA82" s="144"/>
      <c r="AB82" s="44">
        <f t="shared" si="9"/>
        <v>0</v>
      </c>
      <c r="AC82" s="44">
        <f t="shared" si="10"/>
        <v>0</v>
      </c>
      <c r="AD82" s="176"/>
      <c r="AE82" s="43"/>
      <c r="AG82" s="2">
        <v>40379</v>
      </c>
      <c r="AH82">
        <v>10</v>
      </c>
      <c r="AI82" t="s">
        <v>134</v>
      </c>
      <c r="AJ82" t="s">
        <v>156</v>
      </c>
      <c r="AK82" t="s">
        <v>146</v>
      </c>
      <c r="AL82">
        <v>12</v>
      </c>
      <c r="AM82">
        <v>0</v>
      </c>
      <c r="AN82">
        <v>12</v>
      </c>
      <c r="AO82" s="394">
        <v>1</v>
      </c>
      <c r="AP82" s="90">
        <f t="shared" si="6"/>
        <v>8.3333333333333329E-2</v>
      </c>
      <c r="AY82" s="2">
        <v>40343</v>
      </c>
      <c r="AZ82" t="s">
        <v>154</v>
      </c>
      <c r="BA82">
        <v>25</v>
      </c>
      <c r="BB82">
        <v>10</v>
      </c>
      <c r="BC82" t="s">
        <v>132</v>
      </c>
      <c r="BD82">
        <v>88</v>
      </c>
      <c r="BM82" s="81">
        <v>11</v>
      </c>
      <c r="BN82" s="82">
        <v>40249</v>
      </c>
      <c r="BO82" s="81">
        <v>10</v>
      </c>
      <c r="BP82" s="81">
        <v>40</v>
      </c>
      <c r="BZ82" s="120">
        <v>40296</v>
      </c>
      <c r="CA82" s="320">
        <v>0</v>
      </c>
      <c r="CB82" s="44">
        <v>21.873684210526317</v>
      </c>
    </row>
    <row r="83" spans="1:80">
      <c r="A83" s="386">
        <v>40256</v>
      </c>
      <c r="B83" s="387">
        <v>0.375</v>
      </c>
      <c r="C83" s="388">
        <v>40256</v>
      </c>
      <c r="D83" s="387">
        <v>0.77083333333333337</v>
      </c>
      <c r="E83" s="78">
        <v>9.5</v>
      </c>
      <c r="F83" s="79">
        <v>0</v>
      </c>
      <c r="G83" s="56">
        <v>0</v>
      </c>
      <c r="H83" s="62">
        <v>0</v>
      </c>
      <c r="I83" s="32">
        <v>0</v>
      </c>
      <c r="J83" s="40">
        <f t="shared" si="7"/>
        <v>0</v>
      </c>
      <c r="K83" s="389">
        <v>0</v>
      </c>
      <c r="L83" s="56"/>
      <c r="M83" s="40"/>
      <c r="O83">
        <v>1</v>
      </c>
      <c r="P83" s="380">
        <v>40295</v>
      </c>
      <c r="Q83" s="163">
        <v>0</v>
      </c>
      <c r="R83" s="43"/>
      <c r="S83" s="43"/>
      <c r="T83" s="384"/>
      <c r="U83" s="152">
        <v>0</v>
      </c>
      <c r="V83" s="54">
        <v>0</v>
      </c>
      <c r="W83" s="43">
        <v>0</v>
      </c>
      <c r="X83" s="59">
        <f t="shared" si="8"/>
        <v>0</v>
      </c>
      <c r="Y83" s="153">
        <v>0</v>
      </c>
      <c r="Z83" s="134"/>
      <c r="AA83" s="144"/>
      <c r="AB83" s="44">
        <f t="shared" si="9"/>
        <v>0</v>
      </c>
      <c r="AC83" s="44">
        <f t="shared" si="10"/>
        <v>0</v>
      </c>
      <c r="AD83" s="176"/>
      <c r="AE83" s="43"/>
      <c r="AF83">
        <v>31</v>
      </c>
      <c r="AG83" s="2">
        <v>40386</v>
      </c>
      <c r="AH83">
        <v>10</v>
      </c>
      <c r="AI83" t="s">
        <v>132</v>
      </c>
      <c r="AJ83" t="s">
        <v>156</v>
      </c>
      <c r="AK83" t="s">
        <v>158</v>
      </c>
      <c r="AL83">
        <v>13</v>
      </c>
      <c r="AM83">
        <v>0</v>
      </c>
      <c r="AN83">
        <v>13</v>
      </c>
      <c r="AO83">
        <v>0</v>
      </c>
      <c r="AP83" s="90">
        <f t="shared" si="6"/>
        <v>0</v>
      </c>
      <c r="AY83" s="2">
        <v>40344</v>
      </c>
      <c r="AZ83" t="s">
        <v>154</v>
      </c>
      <c r="BA83">
        <v>25</v>
      </c>
      <c r="BB83">
        <v>10</v>
      </c>
      <c r="BC83" t="s">
        <v>132</v>
      </c>
      <c r="BD83">
        <v>87</v>
      </c>
      <c r="BM83" s="81">
        <v>11</v>
      </c>
      <c r="BN83" s="82">
        <v>40250</v>
      </c>
      <c r="BO83" s="81">
        <v>10</v>
      </c>
      <c r="BP83" s="81">
        <v>39</v>
      </c>
      <c r="BZ83" s="120">
        <v>40297</v>
      </c>
      <c r="CA83" s="320">
        <v>0</v>
      </c>
      <c r="CB83" s="44">
        <v>43.747368421052634</v>
      </c>
    </row>
    <row r="84" spans="1:80">
      <c r="A84" s="386">
        <v>40256</v>
      </c>
      <c r="B84" s="387">
        <v>0.77083333333333337</v>
      </c>
      <c r="C84" s="388">
        <v>40257</v>
      </c>
      <c r="D84" s="387">
        <v>0.33333333333333331</v>
      </c>
      <c r="E84" s="78">
        <v>13.5</v>
      </c>
      <c r="F84" s="79">
        <v>0</v>
      </c>
      <c r="G84" s="56">
        <v>1</v>
      </c>
      <c r="H84" s="62">
        <v>0</v>
      </c>
      <c r="I84" s="32">
        <v>0</v>
      </c>
      <c r="J84" s="40">
        <f t="shared" si="7"/>
        <v>0</v>
      </c>
      <c r="K84" s="389">
        <v>1</v>
      </c>
      <c r="L84" s="57"/>
      <c r="M84" s="40"/>
      <c r="O84">
        <v>1</v>
      </c>
      <c r="P84" s="380">
        <v>40296</v>
      </c>
      <c r="Q84" s="163">
        <v>2</v>
      </c>
      <c r="R84" s="43"/>
      <c r="S84" s="43"/>
      <c r="T84" s="384">
        <v>2</v>
      </c>
      <c r="U84" s="152">
        <v>2</v>
      </c>
      <c r="V84" s="54">
        <v>0</v>
      </c>
      <c r="W84" s="43">
        <v>0</v>
      </c>
      <c r="X84" s="59">
        <f t="shared" si="8"/>
        <v>0</v>
      </c>
      <c r="Y84" s="153">
        <v>2</v>
      </c>
      <c r="Z84" s="134"/>
      <c r="AA84" s="144"/>
      <c r="AB84" s="44">
        <f t="shared" si="9"/>
        <v>0</v>
      </c>
      <c r="AC84" s="44">
        <f t="shared" si="10"/>
        <v>21.873684210526317</v>
      </c>
      <c r="AD84" s="176"/>
      <c r="AE84" s="43"/>
      <c r="AG84" s="2">
        <v>40386</v>
      </c>
      <c r="AH84">
        <v>10</v>
      </c>
      <c r="AI84" t="s">
        <v>134</v>
      </c>
      <c r="AJ84" t="s">
        <v>156</v>
      </c>
      <c r="AK84" t="s">
        <v>158</v>
      </c>
      <c r="AL84">
        <v>10</v>
      </c>
      <c r="AM84">
        <v>0</v>
      </c>
      <c r="AN84">
        <v>10</v>
      </c>
      <c r="AO84" s="394">
        <v>1</v>
      </c>
      <c r="AP84" s="90">
        <f t="shared" si="6"/>
        <v>0.1</v>
      </c>
      <c r="AY84" s="2">
        <v>40344</v>
      </c>
      <c r="AZ84" t="s">
        <v>154</v>
      </c>
      <c r="BA84">
        <v>25</v>
      </c>
      <c r="BB84">
        <v>10</v>
      </c>
      <c r="BC84" t="s">
        <v>132</v>
      </c>
      <c r="BD84">
        <v>93</v>
      </c>
      <c r="BM84" s="81">
        <v>11</v>
      </c>
      <c r="BN84" s="82">
        <v>40250</v>
      </c>
      <c r="BO84" s="81">
        <v>10</v>
      </c>
      <c r="BP84" s="81">
        <v>39</v>
      </c>
      <c r="BZ84" s="120">
        <v>40298</v>
      </c>
      <c r="CA84" s="320">
        <v>0</v>
      </c>
      <c r="CB84" s="44">
        <v>0</v>
      </c>
    </row>
    <row r="85" spans="1:80">
      <c r="A85" s="386">
        <v>40257</v>
      </c>
      <c r="B85" s="387">
        <v>0.33680555555555558</v>
      </c>
      <c r="C85" s="388">
        <v>40257</v>
      </c>
      <c r="D85" s="387">
        <v>0.78472222222222221</v>
      </c>
      <c r="E85" s="78">
        <v>10.75</v>
      </c>
      <c r="F85" s="79">
        <v>8.3333333333333329E-2</v>
      </c>
      <c r="G85" s="56">
        <v>0</v>
      </c>
      <c r="H85" s="62">
        <v>0</v>
      </c>
      <c r="I85" s="32">
        <v>0</v>
      </c>
      <c r="J85" s="40">
        <f t="shared" si="7"/>
        <v>0</v>
      </c>
      <c r="K85" s="389">
        <v>0</v>
      </c>
      <c r="L85" s="56"/>
      <c r="M85" s="40"/>
      <c r="O85">
        <v>1</v>
      </c>
      <c r="P85" s="380">
        <v>40297</v>
      </c>
      <c r="Q85" s="163">
        <v>4</v>
      </c>
      <c r="R85" s="43"/>
      <c r="S85" s="43"/>
      <c r="T85" s="384">
        <v>4</v>
      </c>
      <c r="U85" s="152">
        <v>4</v>
      </c>
      <c r="V85" s="54">
        <v>0</v>
      </c>
      <c r="W85" s="43">
        <v>0</v>
      </c>
      <c r="X85" s="59">
        <f t="shared" si="8"/>
        <v>0</v>
      </c>
      <c r="Y85" s="153">
        <v>4</v>
      </c>
      <c r="Z85" s="134"/>
      <c r="AA85" s="144"/>
      <c r="AB85" s="44">
        <f t="shared" si="9"/>
        <v>0</v>
      </c>
      <c r="AC85" s="44">
        <f t="shared" si="10"/>
        <v>43.747368421052634</v>
      </c>
      <c r="AD85" s="176"/>
      <c r="AE85" s="43"/>
      <c r="AN85">
        <f>SUM(AN75:AN84)</f>
        <v>248</v>
      </c>
      <c r="AO85" s="394">
        <f>SUM(AO75:AO84)</f>
        <v>27</v>
      </c>
      <c r="AP85" s="90">
        <f t="shared" si="6"/>
        <v>0.10887096774193548</v>
      </c>
      <c r="AY85" s="2">
        <v>40344</v>
      </c>
      <c r="AZ85" t="s">
        <v>154</v>
      </c>
      <c r="BA85">
        <v>25</v>
      </c>
      <c r="BB85">
        <v>10</v>
      </c>
      <c r="BC85" t="s">
        <v>132</v>
      </c>
      <c r="BD85">
        <v>90</v>
      </c>
      <c r="BM85" s="81">
        <v>11</v>
      </c>
      <c r="BN85" s="82">
        <v>40250</v>
      </c>
      <c r="BO85" s="81">
        <v>10</v>
      </c>
      <c r="BP85" s="81">
        <v>39</v>
      </c>
      <c r="BZ85" s="120">
        <v>40299</v>
      </c>
      <c r="CA85" s="320">
        <v>0</v>
      </c>
      <c r="CB85" s="44">
        <v>10.936842105263159</v>
      </c>
    </row>
    <row r="86" spans="1:80">
      <c r="A86" s="386">
        <v>40257</v>
      </c>
      <c r="B86" s="387">
        <v>0.78472222222222221</v>
      </c>
      <c r="C86" s="388">
        <v>40258</v>
      </c>
      <c r="D86" s="387">
        <v>0.34375</v>
      </c>
      <c r="E86" s="78">
        <v>13.416666666666666</v>
      </c>
      <c r="F86" s="79">
        <v>0</v>
      </c>
      <c r="G86" s="56">
        <v>0</v>
      </c>
      <c r="H86" s="62">
        <v>0</v>
      </c>
      <c r="I86" s="32">
        <v>0</v>
      </c>
      <c r="J86" s="40">
        <f t="shared" si="7"/>
        <v>0</v>
      </c>
      <c r="K86" s="389">
        <v>0</v>
      </c>
      <c r="L86" s="56"/>
      <c r="M86" s="40"/>
      <c r="O86">
        <v>1</v>
      </c>
      <c r="P86" s="380">
        <v>40298</v>
      </c>
      <c r="Q86" s="163">
        <v>0</v>
      </c>
      <c r="R86" s="43"/>
      <c r="S86" s="43"/>
      <c r="T86" s="384"/>
      <c r="U86" s="152">
        <v>0</v>
      </c>
      <c r="V86" s="54">
        <v>0</v>
      </c>
      <c r="W86" s="43">
        <v>0</v>
      </c>
      <c r="X86" s="59">
        <f t="shared" si="8"/>
        <v>0</v>
      </c>
      <c r="Y86" s="153">
        <v>0</v>
      </c>
      <c r="Z86" s="134"/>
      <c r="AA86" s="144"/>
      <c r="AB86" s="44">
        <f t="shared" si="9"/>
        <v>0</v>
      </c>
      <c r="AC86" s="44">
        <f t="shared" si="10"/>
        <v>0</v>
      </c>
      <c r="AD86" s="176"/>
      <c r="AE86" s="43"/>
      <c r="AY86" s="2">
        <v>40344</v>
      </c>
      <c r="AZ86" t="s">
        <v>154</v>
      </c>
      <c r="BA86">
        <v>25</v>
      </c>
      <c r="BB86">
        <v>10</v>
      </c>
      <c r="BC86" t="s">
        <v>132</v>
      </c>
      <c r="BD86">
        <v>96</v>
      </c>
      <c r="BM86" s="81">
        <v>11</v>
      </c>
      <c r="BN86" s="82">
        <v>40250</v>
      </c>
      <c r="BO86" s="81">
        <v>10</v>
      </c>
      <c r="BP86" s="81">
        <v>39</v>
      </c>
      <c r="BZ86" s="120">
        <v>40300</v>
      </c>
      <c r="CA86" s="320">
        <v>0</v>
      </c>
      <c r="CB86" s="44">
        <v>0</v>
      </c>
    </row>
    <row r="87" spans="1:80">
      <c r="A87" s="386">
        <v>40258</v>
      </c>
      <c r="B87" s="387">
        <v>0.34722222222222227</v>
      </c>
      <c r="C87" s="388">
        <v>40258</v>
      </c>
      <c r="D87" s="387">
        <v>0.72916666666666663</v>
      </c>
      <c r="E87" s="78">
        <v>9.1666666666666661</v>
      </c>
      <c r="F87" s="79">
        <v>8.3333333333333329E-2</v>
      </c>
      <c r="G87" s="56">
        <v>0</v>
      </c>
      <c r="H87" s="62">
        <v>0</v>
      </c>
      <c r="I87" s="32">
        <v>0</v>
      </c>
      <c r="J87" s="40">
        <f t="shared" si="7"/>
        <v>0</v>
      </c>
      <c r="K87" s="389">
        <v>0</v>
      </c>
      <c r="L87" s="56"/>
      <c r="M87" s="40"/>
      <c r="O87">
        <v>1</v>
      </c>
      <c r="P87" s="380">
        <v>40299</v>
      </c>
      <c r="Q87" s="163">
        <v>1</v>
      </c>
      <c r="R87" s="43"/>
      <c r="S87" s="43"/>
      <c r="T87" s="384">
        <v>1</v>
      </c>
      <c r="U87" s="152">
        <v>1</v>
      </c>
      <c r="V87" s="54">
        <v>0</v>
      </c>
      <c r="W87" s="43">
        <v>0</v>
      </c>
      <c r="X87" s="59">
        <f t="shared" si="8"/>
        <v>0</v>
      </c>
      <c r="Y87" s="153">
        <v>1</v>
      </c>
      <c r="Z87" s="134"/>
      <c r="AA87" s="144"/>
      <c r="AB87" s="44">
        <f t="shared" si="9"/>
        <v>0</v>
      </c>
      <c r="AC87" s="44">
        <f t="shared" si="10"/>
        <v>10.936842105263159</v>
      </c>
      <c r="AD87" s="176"/>
      <c r="AE87" s="43"/>
      <c r="AS87" s="167" t="s">
        <v>184</v>
      </c>
      <c r="AY87" s="2">
        <v>40344</v>
      </c>
      <c r="AZ87" t="s">
        <v>154</v>
      </c>
      <c r="BA87">
        <v>25</v>
      </c>
      <c r="BB87">
        <v>10</v>
      </c>
      <c r="BC87" t="s">
        <v>132</v>
      </c>
      <c r="BD87">
        <v>98</v>
      </c>
      <c r="BM87" s="81">
        <v>11</v>
      </c>
      <c r="BN87" s="82">
        <v>40250</v>
      </c>
      <c r="BO87" s="81">
        <v>10</v>
      </c>
      <c r="BP87" s="81">
        <v>41</v>
      </c>
      <c r="BZ87" s="120">
        <v>40301</v>
      </c>
      <c r="CA87" s="320">
        <v>0</v>
      </c>
      <c r="CB87" s="44">
        <v>0</v>
      </c>
    </row>
    <row r="88" spans="1:80">
      <c r="A88" s="386">
        <v>40258</v>
      </c>
      <c r="B88" s="387">
        <v>0.72916666666666663</v>
      </c>
      <c r="C88" s="388">
        <v>40259</v>
      </c>
      <c r="D88" s="387">
        <v>0.32291666666666669</v>
      </c>
      <c r="E88" s="78">
        <v>14.25</v>
      </c>
      <c r="F88" s="79">
        <v>0</v>
      </c>
      <c r="G88" s="56">
        <v>2</v>
      </c>
      <c r="H88" s="62">
        <v>0</v>
      </c>
      <c r="I88" s="32">
        <v>0</v>
      </c>
      <c r="J88" s="40">
        <f t="shared" si="7"/>
        <v>0</v>
      </c>
      <c r="K88" s="389">
        <v>2</v>
      </c>
      <c r="L88" s="57"/>
      <c r="M88" s="40"/>
      <c r="O88">
        <v>1</v>
      </c>
      <c r="P88" s="380">
        <v>40300</v>
      </c>
      <c r="Q88" s="163">
        <v>0</v>
      </c>
      <c r="R88" s="43"/>
      <c r="S88" s="43"/>
      <c r="T88" s="384"/>
      <c r="U88" s="152">
        <v>0</v>
      </c>
      <c r="V88" s="54">
        <v>0</v>
      </c>
      <c r="W88" s="43">
        <v>0</v>
      </c>
      <c r="X88" s="59">
        <f t="shared" si="8"/>
        <v>0</v>
      </c>
      <c r="Y88" s="153">
        <v>0</v>
      </c>
      <c r="Z88" s="134"/>
      <c r="AA88" s="144"/>
      <c r="AB88" s="44">
        <f t="shared" si="9"/>
        <v>0</v>
      </c>
      <c r="AC88" s="44">
        <f t="shared" si="10"/>
        <v>0</v>
      </c>
      <c r="AD88" s="176"/>
      <c r="AE88" s="43"/>
      <c r="AF88" s="168" t="s">
        <v>174</v>
      </c>
      <c r="AL88" s="169"/>
      <c r="AM88" s="169"/>
      <c r="AS88" s="167" t="s">
        <v>187</v>
      </c>
      <c r="AY88" s="2">
        <v>40344</v>
      </c>
      <c r="AZ88" t="s">
        <v>154</v>
      </c>
      <c r="BA88">
        <v>25</v>
      </c>
      <c r="BB88">
        <v>10</v>
      </c>
      <c r="BC88" t="s">
        <v>132</v>
      </c>
      <c r="BD88">
        <v>91</v>
      </c>
      <c r="BM88" s="81">
        <v>11</v>
      </c>
      <c r="BN88" s="82">
        <v>40251</v>
      </c>
      <c r="BO88" s="81">
        <v>10</v>
      </c>
      <c r="BP88" s="81">
        <v>39</v>
      </c>
      <c r="BZ88" s="120">
        <v>40302</v>
      </c>
      <c r="CA88" s="320">
        <v>0</v>
      </c>
      <c r="CB88" s="44">
        <v>0</v>
      </c>
    </row>
    <row r="89" spans="1:80">
      <c r="A89" s="386">
        <v>40259</v>
      </c>
      <c r="B89" s="387">
        <v>0.3263888888888889</v>
      </c>
      <c r="C89" s="388">
        <v>40259</v>
      </c>
      <c r="D89" s="387">
        <v>0.70833333333333337</v>
      </c>
      <c r="E89" s="78">
        <v>9.1666666666666661</v>
      </c>
      <c r="F89" s="79">
        <v>8.3333333333333329E-2</v>
      </c>
      <c r="G89" s="56">
        <v>0</v>
      </c>
      <c r="H89" s="62">
        <v>0</v>
      </c>
      <c r="I89" s="32">
        <v>0</v>
      </c>
      <c r="J89" s="40">
        <f t="shared" si="7"/>
        <v>0</v>
      </c>
      <c r="K89" s="389">
        <v>0</v>
      </c>
      <c r="L89" s="56"/>
      <c r="M89" s="40"/>
      <c r="O89">
        <v>1</v>
      </c>
      <c r="P89" s="380">
        <v>40301</v>
      </c>
      <c r="Q89" s="163">
        <v>0</v>
      </c>
      <c r="R89" s="43"/>
      <c r="S89" s="43"/>
      <c r="T89" s="384"/>
      <c r="U89" s="152">
        <v>0</v>
      </c>
      <c r="V89" s="54">
        <v>0</v>
      </c>
      <c r="W89" s="43">
        <v>0</v>
      </c>
      <c r="X89" s="59">
        <f t="shared" si="8"/>
        <v>0</v>
      </c>
      <c r="Y89" s="153">
        <v>0</v>
      </c>
      <c r="Z89" s="134"/>
      <c r="AA89" s="144"/>
      <c r="AB89" s="44">
        <f t="shared" si="9"/>
        <v>0</v>
      </c>
      <c r="AC89" s="44">
        <f t="shared" si="10"/>
        <v>0</v>
      </c>
      <c r="AD89" s="176"/>
      <c r="AE89" s="43"/>
      <c r="AF89" s="585" t="s">
        <v>180</v>
      </c>
      <c r="AG89" s="586"/>
      <c r="AH89" s="586"/>
      <c r="AI89" s="587" t="s">
        <v>179</v>
      </c>
      <c r="AJ89" s="587"/>
      <c r="AK89" s="67" t="s">
        <v>175</v>
      </c>
      <c r="AL89" s="67"/>
      <c r="AM89" s="67"/>
      <c r="AN89" s="67" t="s">
        <v>176</v>
      </c>
      <c r="AO89" s="391" t="s">
        <v>177</v>
      </c>
      <c r="AP89" s="599" t="s">
        <v>188</v>
      </c>
      <c r="AQ89" s="587"/>
      <c r="AR89" s="587"/>
      <c r="AS89" s="600"/>
      <c r="AY89" s="2">
        <v>40344</v>
      </c>
      <c r="AZ89" t="s">
        <v>154</v>
      </c>
      <c r="BA89">
        <v>25</v>
      </c>
      <c r="BB89">
        <v>10</v>
      </c>
      <c r="BC89" t="s">
        <v>132</v>
      </c>
      <c r="BD89">
        <v>95</v>
      </c>
      <c r="BM89" s="81">
        <v>11</v>
      </c>
      <c r="BN89" s="82">
        <v>40251</v>
      </c>
      <c r="BO89" s="81">
        <v>10</v>
      </c>
      <c r="BP89" s="81">
        <v>47</v>
      </c>
      <c r="BZ89" s="120">
        <v>40303</v>
      </c>
      <c r="CA89" s="320">
        <v>0</v>
      </c>
      <c r="CB89" s="44">
        <v>10.936842105263159</v>
      </c>
    </row>
    <row r="90" spans="1:80">
      <c r="A90" s="386">
        <v>40259</v>
      </c>
      <c r="B90" s="387">
        <v>0.70833333333333337</v>
      </c>
      <c r="C90" s="388">
        <v>40260</v>
      </c>
      <c r="D90" s="387">
        <v>0.31944444444444448</v>
      </c>
      <c r="E90" s="78">
        <v>14.666666666666666</v>
      </c>
      <c r="F90" s="79">
        <v>0</v>
      </c>
      <c r="G90" s="56">
        <v>2</v>
      </c>
      <c r="H90" s="62">
        <v>0</v>
      </c>
      <c r="I90" s="32">
        <v>0</v>
      </c>
      <c r="J90" s="40">
        <f t="shared" si="7"/>
        <v>0</v>
      </c>
      <c r="K90" s="389">
        <v>2</v>
      </c>
      <c r="L90" s="57"/>
      <c r="M90" s="40"/>
      <c r="O90">
        <v>1</v>
      </c>
      <c r="P90" s="380">
        <v>40302</v>
      </c>
      <c r="Q90" s="163">
        <v>0</v>
      </c>
      <c r="R90" s="43"/>
      <c r="S90" s="43"/>
      <c r="T90" s="384"/>
      <c r="U90" s="152">
        <v>0</v>
      </c>
      <c r="V90" s="54">
        <v>0</v>
      </c>
      <c r="W90" s="43">
        <v>0</v>
      </c>
      <c r="X90" s="59">
        <f t="shared" si="8"/>
        <v>0</v>
      </c>
      <c r="Y90" s="153">
        <v>0</v>
      </c>
      <c r="Z90" s="134"/>
      <c r="AA90" s="144"/>
      <c r="AB90" s="44">
        <f t="shared" si="9"/>
        <v>0</v>
      </c>
      <c r="AC90" s="44">
        <f t="shared" si="10"/>
        <v>0</v>
      </c>
      <c r="AD90" s="176"/>
      <c r="AE90" s="43"/>
      <c r="AF90" s="173" t="s">
        <v>178</v>
      </c>
      <c r="AG90" s="175" t="s">
        <v>181</v>
      </c>
      <c r="AH90" s="175" t="s">
        <v>182</v>
      </c>
      <c r="AI90" s="175" t="s">
        <v>181</v>
      </c>
      <c r="AJ90" s="175" t="s">
        <v>182</v>
      </c>
      <c r="AK90" s="32" t="s">
        <v>127</v>
      </c>
      <c r="AL90" s="32" t="s">
        <v>171</v>
      </c>
      <c r="AM90" s="32" t="s">
        <v>172</v>
      </c>
      <c r="AN90" s="32"/>
      <c r="AO90" s="392"/>
      <c r="AP90" s="173" t="s">
        <v>51</v>
      </c>
      <c r="AQ90" s="174" t="s">
        <v>165</v>
      </c>
      <c r="AR90" s="175" t="s">
        <v>50</v>
      </c>
      <c r="AS90" s="174" t="s">
        <v>165</v>
      </c>
      <c r="AY90" s="2">
        <v>40344</v>
      </c>
      <c r="AZ90" t="s">
        <v>154</v>
      </c>
      <c r="BA90">
        <v>25</v>
      </c>
      <c r="BB90">
        <v>10</v>
      </c>
      <c r="BC90" t="s">
        <v>132</v>
      </c>
      <c r="BD90">
        <v>89</v>
      </c>
      <c r="BM90" s="81">
        <v>11</v>
      </c>
      <c r="BN90" s="82">
        <v>40251</v>
      </c>
      <c r="BO90" s="81">
        <v>10</v>
      </c>
      <c r="BP90" s="81">
        <v>37</v>
      </c>
      <c r="BZ90" s="120">
        <v>40304</v>
      </c>
      <c r="CA90" s="320">
        <v>0</v>
      </c>
      <c r="CB90" s="44">
        <v>0</v>
      </c>
    </row>
    <row r="91" spans="1:80">
      <c r="A91" s="386">
        <v>40260</v>
      </c>
      <c r="B91" s="387">
        <v>0.32291666666666669</v>
      </c>
      <c r="C91" s="388">
        <v>40260</v>
      </c>
      <c r="D91" s="387">
        <v>0.79166666666666663</v>
      </c>
      <c r="E91" s="78">
        <v>11.25</v>
      </c>
      <c r="F91" s="79">
        <v>8.3333333333333329E-2</v>
      </c>
      <c r="G91" s="56">
        <v>0</v>
      </c>
      <c r="H91" s="62">
        <v>0</v>
      </c>
      <c r="I91" s="32">
        <v>0</v>
      </c>
      <c r="J91" s="40">
        <f t="shared" si="7"/>
        <v>0</v>
      </c>
      <c r="K91" s="389">
        <v>0</v>
      </c>
      <c r="L91" s="56"/>
      <c r="M91" s="40"/>
      <c r="O91">
        <v>1</v>
      </c>
      <c r="P91" s="380">
        <v>40303</v>
      </c>
      <c r="Q91" s="163">
        <v>1</v>
      </c>
      <c r="R91" s="43"/>
      <c r="S91" s="43"/>
      <c r="T91" s="384">
        <v>1</v>
      </c>
      <c r="U91" s="152">
        <v>1</v>
      </c>
      <c r="V91" s="54">
        <v>0</v>
      </c>
      <c r="W91" s="43">
        <v>0</v>
      </c>
      <c r="X91" s="59">
        <f t="shared" si="8"/>
        <v>0</v>
      </c>
      <c r="Y91" s="153">
        <v>1</v>
      </c>
      <c r="Z91" s="134"/>
      <c r="AA91" s="144"/>
      <c r="AB91" s="44">
        <f t="shared" si="9"/>
        <v>0</v>
      </c>
      <c r="AC91" s="44">
        <f t="shared" si="10"/>
        <v>10.936842105263159</v>
      </c>
      <c r="AD91" s="176"/>
      <c r="AE91" s="43"/>
      <c r="AF91" s="325" t="s">
        <v>183</v>
      </c>
      <c r="AG91" s="242">
        <v>40223</v>
      </c>
      <c r="AH91" s="242">
        <v>40260</v>
      </c>
      <c r="AI91" s="242">
        <v>40218</v>
      </c>
      <c r="AJ91" s="242">
        <v>40275</v>
      </c>
      <c r="AK91" s="32">
        <f>SUM(AN6:AN11)</f>
        <v>104</v>
      </c>
      <c r="AL91" s="32">
        <f>SUM(AO6:AO11)</f>
        <v>8</v>
      </c>
      <c r="AM91" s="32">
        <f>AK91-AL91</f>
        <v>96</v>
      </c>
      <c r="AN91" s="32"/>
      <c r="AO91" s="392">
        <v>1</v>
      </c>
      <c r="AP91" s="62">
        <f>SUM(Y6:Y63)</f>
        <v>153</v>
      </c>
      <c r="AQ91" s="134">
        <f>SUM(AA6:AA63)</f>
        <v>0</v>
      </c>
      <c r="AR91" s="32">
        <f>SUM(X6:X63)</f>
        <v>0</v>
      </c>
      <c r="AS91" s="134">
        <f>SUM(Z6:Z63)</f>
        <v>0</v>
      </c>
      <c r="AY91" s="2">
        <v>40344</v>
      </c>
      <c r="AZ91" t="s">
        <v>154</v>
      </c>
      <c r="BA91">
        <v>25</v>
      </c>
      <c r="BB91">
        <v>10</v>
      </c>
      <c r="BC91" t="s">
        <v>132</v>
      </c>
      <c r="BD91">
        <v>84</v>
      </c>
      <c r="BM91" s="81">
        <v>12</v>
      </c>
      <c r="BN91" s="82">
        <v>40252</v>
      </c>
      <c r="BO91" s="81">
        <v>10</v>
      </c>
      <c r="BP91" s="81">
        <v>39</v>
      </c>
      <c r="BZ91" s="120">
        <v>40305</v>
      </c>
      <c r="CA91" s="320">
        <v>0</v>
      </c>
      <c r="CB91" s="44">
        <v>21.873684210526317</v>
      </c>
    </row>
    <row r="92" spans="1:80">
      <c r="A92" s="386">
        <v>40260</v>
      </c>
      <c r="B92" s="387">
        <v>0.79166666666666663</v>
      </c>
      <c r="C92" s="388">
        <v>40261</v>
      </c>
      <c r="D92" s="387">
        <v>0.31944444444444448</v>
      </c>
      <c r="E92" s="78">
        <v>12.666666666666666</v>
      </c>
      <c r="F92" s="79">
        <v>0</v>
      </c>
      <c r="G92" s="56">
        <v>2</v>
      </c>
      <c r="H92" s="62">
        <v>0</v>
      </c>
      <c r="I92" s="32">
        <v>0</v>
      </c>
      <c r="J92" s="40">
        <f t="shared" si="7"/>
        <v>0</v>
      </c>
      <c r="K92" s="389">
        <v>2</v>
      </c>
      <c r="L92" s="57"/>
      <c r="M92" s="40"/>
      <c r="O92">
        <v>1</v>
      </c>
      <c r="P92" s="380">
        <v>40304</v>
      </c>
      <c r="Q92" s="163">
        <v>0</v>
      </c>
      <c r="R92" s="43"/>
      <c r="S92" s="43"/>
      <c r="T92" s="384"/>
      <c r="U92" s="152">
        <v>0</v>
      </c>
      <c r="V92" s="54">
        <v>0</v>
      </c>
      <c r="W92" s="43">
        <v>0</v>
      </c>
      <c r="X92" s="59">
        <f t="shared" si="8"/>
        <v>0</v>
      </c>
      <c r="Y92" s="153">
        <v>0</v>
      </c>
      <c r="Z92" s="134"/>
      <c r="AA92" s="144"/>
      <c r="AB92" s="44">
        <f t="shared" si="9"/>
        <v>0</v>
      </c>
      <c r="AC92" s="44">
        <f t="shared" si="10"/>
        <v>0</v>
      </c>
      <c r="AD92" s="176"/>
      <c r="AE92" s="43"/>
      <c r="AF92" s="190" t="s">
        <v>185</v>
      </c>
      <c r="AG92" s="242">
        <v>40294</v>
      </c>
      <c r="AH92" s="242">
        <v>40328</v>
      </c>
      <c r="AI92" s="242">
        <v>40276</v>
      </c>
      <c r="AJ92" s="242">
        <v>40328</v>
      </c>
      <c r="AK92" s="32">
        <f>SUM(AN13:AN27)</f>
        <v>61</v>
      </c>
      <c r="AL92" s="32">
        <f>SUM(AO13:AO27)</f>
        <v>5</v>
      </c>
      <c r="AM92" s="32">
        <f t="shared" ref="AM92:AM98" si="11">AK92-AL92</f>
        <v>56</v>
      </c>
      <c r="AN92" s="32">
        <v>0.85</v>
      </c>
      <c r="AO92" s="392">
        <v>1</v>
      </c>
      <c r="AP92" s="62">
        <f>SUM(Y64:Y116)</f>
        <v>193</v>
      </c>
      <c r="AQ92" s="134">
        <f>SUM(AA64:AA116)</f>
        <v>75.93792387400805</v>
      </c>
      <c r="AR92" s="32">
        <f>SUM(X64:X116)</f>
        <v>0</v>
      </c>
      <c r="AS92" s="134">
        <f>SUM(Z64:Z116)</f>
        <v>0</v>
      </c>
      <c r="AY92" s="2">
        <v>40345</v>
      </c>
      <c r="AZ92" t="s">
        <v>154</v>
      </c>
      <c r="BA92">
        <v>25</v>
      </c>
      <c r="BB92">
        <v>10</v>
      </c>
      <c r="BC92" t="s">
        <v>132</v>
      </c>
      <c r="BD92">
        <v>87</v>
      </c>
      <c r="BM92" s="81">
        <v>12</v>
      </c>
      <c r="BN92" s="82">
        <v>40252</v>
      </c>
      <c r="BO92" s="81">
        <v>10</v>
      </c>
      <c r="BP92" s="81">
        <v>39</v>
      </c>
      <c r="BZ92" s="120">
        <v>40306</v>
      </c>
      <c r="CA92" s="320">
        <v>0</v>
      </c>
      <c r="CB92" s="44">
        <v>0</v>
      </c>
    </row>
    <row r="93" spans="1:80">
      <c r="A93" s="386">
        <v>40261</v>
      </c>
      <c r="B93" s="387">
        <v>0.31944444444444448</v>
      </c>
      <c r="C93" s="388">
        <v>40261</v>
      </c>
      <c r="D93" s="387">
        <v>0.77083333333333337</v>
      </c>
      <c r="E93" s="78">
        <v>10.833333333333334</v>
      </c>
      <c r="F93" s="79">
        <v>0</v>
      </c>
      <c r="G93" s="56">
        <v>0</v>
      </c>
      <c r="H93" s="62">
        <v>0</v>
      </c>
      <c r="I93" s="32">
        <v>0</v>
      </c>
      <c r="J93" s="40">
        <f t="shared" si="7"/>
        <v>0</v>
      </c>
      <c r="K93" s="389">
        <v>0</v>
      </c>
      <c r="L93" s="56"/>
      <c r="M93" s="40"/>
      <c r="O93">
        <v>1</v>
      </c>
      <c r="P93" s="380">
        <v>40305</v>
      </c>
      <c r="Q93" s="163">
        <v>2</v>
      </c>
      <c r="R93" s="43"/>
      <c r="S93" s="43"/>
      <c r="T93" s="384">
        <v>2</v>
      </c>
      <c r="U93" s="152">
        <v>2</v>
      </c>
      <c r="V93" s="54">
        <v>0</v>
      </c>
      <c r="W93" s="43">
        <v>0</v>
      </c>
      <c r="X93" s="59">
        <f t="shared" si="8"/>
        <v>0</v>
      </c>
      <c r="Y93" s="153">
        <v>2</v>
      </c>
      <c r="Z93" s="134"/>
      <c r="AA93" s="144"/>
      <c r="AB93" s="44">
        <f t="shared" si="9"/>
        <v>0</v>
      </c>
      <c r="AC93" s="44">
        <f t="shared" si="10"/>
        <v>21.873684210526317</v>
      </c>
      <c r="AD93" s="176"/>
      <c r="AE93" s="43"/>
      <c r="AF93" s="60">
        <v>23</v>
      </c>
      <c r="AG93" s="242">
        <v>40329</v>
      </c>
      <c r="AH93" s="242">
        <v>40335</v>
      </c>
      <c r="AI93" s="242">
        <v>40329</v>
      </c>
      <c r="AJ93" s="242">
        <v>40335</v>
      </c>
      <c r="AK93" s="32">
        <f>SUM(AN29:AN36)</f>
        <v>362</v>
      </c>
      <c r="AL93" s="32">
        <f>SUM(AO29:AO36)</f>
        <v>26</v>
      </c>
      <c r="AM93" s="32">
        <f t="shared" si="11"/>
        <v>336</v>
      </c>
      <c r="AN93" s="32">
        <v>0.78</v>
      </c>
      <c r="AO93" s="392">
        <v>1</v>
      </c>
      <c r="AP93" s="62">
        <f>SUM(Y117:Y123)</f>
        <v>47</v>
      </c>
      <c r="AQ93" s="134">
        <f>SUM(AA117:AA123)</f>
        <v>1.0306063702195716E-4</v>
      </c>
      <c r="AR93" s="32">
        <f>SUM(X117:X123)</f>
        <v>809</v>
      </c>
      <c r="AS93" s="134">
        <f>SUM(Z117:Z123)</f>
        <v>1.0480823973914399E-3</v>
      </c>
      <c r="AY93" s="2">
        <v>40345</v>
      </c>
      <c r="AZ93" t="s">
        <v>154</v>
      </c>
      <c r="BA93">
        <v>25</v>
      </c>
      <c r="BB93">
        <v>10</v>
      </c>
      <c r="BC93" t="s">
        <v>132</v>
      </c>
      <c r="BD93">
        <v>92</v>
      </c>
      <c r="BM93" s="81">
        <v>12</v>
      </c>
      <c r="BN93" s="82">
        <v>40252</v>
      </c>
      <c r="BO93" s="81">
        <v>10</v>
      </c>
      <c r="BP93" s="81">
        <v>38</v>
      </c>
      <c r="BZ93" s="120">
        <v>40307</v>
      </c>
      <c r="CA93" s="320">
        <v>0</v>
      </c>
      <c r="CB93" s="44">
        <v>0</v>
      </c>
    </row>
    <row r="94" spans="1:80">
      <c r="A94" s="386">
        <v>40261</v>
      </c>
      <c r="B94" s="387">
        <v>0.77083333333333337</v>
      </c>
      <c r="C94" s="388">
        <v>40262</v>
      </c>
      <c r="D94" s="387">
        <v>0.32291666666666669</v>
      </c>
      <c r="E94" s="78">
        <v>13.25</v>
      </c>
      <c r="F94" s="79">
        <v>0</v>
      </c>
      <c r="G94" s="56">
        <v>2</v>
      </c>
      <c r="H94" s="62">
        <v>0</v>
      </c>
      <c r="I94" s="32">
        <v>0</v>
      </c>
      <c r="J94" s="40">
        <f t="shared" si="7"/>
        <v>0</v>
      </c>
      <c r="K94" s="389">
        <v>2</v>
      </c>
      <c r="L94" s="57"/>
      <c r="M94" s="40"/>
      <c r="O94">
        <v>1</v>
      </c>
      <c r="P94" s="380">
        <v>40306</v>
      </c>
      <c r="Q94" s="163">
        <v>0</v>
      </c>
      <c r="R94" s="43"/>
      <c r="S94" s="43"/>
      <c r="T94" s="384"/>
      <c r="U94" s="152">
        <v>0</v>
      </c>
      <c r="V94" s="54">
        <v>0</v>
      </c>
      <c r="W94" s="43">
        <v>0</v>
      </c>
      <c r="X94" s="59">
        <f t="shared" si="8"/>
        <v>0</v>
      </c>
      <c r="Y94" s="153">
        <v>0</v>
      </c>
      <c r="Z94" s="134"/>
      <c r="AA94" s="144"/>
      <c r="AB94" s="44">
        <f t="shared" si="9"/>
        <v>0</v>
      </c>
      <c r="AC94" s="44">
        <f t="shared" si="10"/>
        <v>0</v>
      </c>
      <c r="AD94" s="176"/>
      <c r="AE94" s="43"/>
      <c r="AF94" s="60">
        <v>24</v>
      </c>
      <c r="AG94" s="242">
        <v>40336</v>
      </c>
      <c r="AH94" s="242">
        <v>40342</v>
      </c>
      <c r="AI94" s="242">
        <v>40336</v>
      </c>
      <c r="AJ94" s="242">
        <v>40342</v>
      </c>
      <c r="AK94" s="32">
        <f>SUM(AN38:AN43)</f>
        <v>511</v>
      </c>
      <c r="AL94" s="32">
        <f>SUM(AO38:AO43)</f>
        <v>55</v>
      </c>
      <c r="AM94" s="32">
        <f t="shared" si="11"/>
        <v>456</v>
      </c>
      <c r="AN94" s="32">
        <v>0.06</v>
      </c>
      <c r="AO94" s="392">
        <v>1</v>
      </c>
      <c r="AP94" s="62">
        <f>SUM(Y124:Y130)</f>
        <v>75</v>
      </c>
      <c r="AQ94" s="134">
        <f>SUM(AA124:AA130)</f>
        <v>0</v>
      </c>
      <c r="AR94" s="32">
        <f>SUM(X124:X130)</f>
        <v>967</v>
      </c>
      <c r="AS94" s="134">
        <f>SUM(Z124:Z130)</f>
        <v>0</v>
      </c>
      <c r="AY94" s="2">
        <v>40345</v>
      </c>
      <c r="AZ94" t="s">
        <v>154</v>
      </c>
      <c r="BA94">
        <v>25</v>
      </c>
      <c r="BB94">
        <v>10</v>
      </c>
      <c r="BC94" t="s">
        <v>132</v>
      </c>
      <c r="BD94">
        <v>99</v>
      </c>
      <c r="BM94" s="81">
        <v>12</v>
      </c>
      <c r="BN94" s="82">
        <v>40253</v>
      </c>
      <c r="BO94" s="81">
        <v>10</v>
      </c>
      <c r="BP94" s="81">
        <v>39</v>
      </c>
      <c r="BZ94" s="120">
        <v>40308</v>
      </c>
      <c r="CA94" s="320">
        <v>0</v>
      </c>
      <c r="CB94" s="44">
        <v>10.936842105263159</v>
      </c>
    </row>
    <row r="95" spans="1:80">
      <c r="A95" s="386">
        <v>40262</v>
      </c>
      <c r="B95" s="387">
        <v>0.32291666666666669</v>
      </c>
      <c r="C95" s="388">
        <v>40262</v>
      </c>
      <c r="D95" s="387">
        <v>0.73958333333333337</v>
      </c>
      <c r="E95" s="78">
        <v>10</v>
      </c>
      <c r="F95" s="79">
        <v>0</v>
      </c>
      <c r="G95" s="56">
        <v>1</v>
      </c>
      <c r="H95" s="62">
        <v>0</v>
      </c>
      <c r="I95" s="32">
        <v>0</v>
      </c>
      <c r="J95" s="40">
        <f t="shared" si="7"/>
        <v>0</v>
      </c>
      <c r="K95" s="389">
        <v>1</v>
      </c>
      <c r="L95" s="57"/>
      <c r="M95" s="40"/>
      <c r="O95">
        <v>1</v>
      </c>
      <c r="P95" s="380">
        <v>40307</v>
      </c>
      <c r="Q95" s="163">
        <v>0</v>
      </c>
      <c r="R95" s="43"/>
      <c r="S95" s="43"/>
      <c r="T95" s="384"/>
      <c r="U95" s="152">
        <v>0</v>
      </c>
      <c r="V95" s="54">
        <v>0</v>
      </c>
      <c r="W95" s="43">
        <v>0</v>
      </c>
      <c r="X95" s="59">
        <f t="shared" si="8"/>
        <v>0</v>
      </c>
      <c r="Y95" s="153">
        <v>0</v>
      </c>
      <c r="Z95" s="134"/>
      <c r="AA95" s="144"/>
      <c r="AB95" s="44">
        <f t="shared" si="9"/>
        <v>0</v>
      </c>
      <c r="AC95" s="44">
        <f t="shared" si="10"/>
        <v>0</v>
      </c>
      <c r="AD95" s="176"/>
      <c r="AE95" s="43"/>
      <c r="AF95" s="60">
        <v>25</v>
      </c>
      <c r="AG95" s="242">
        <v>40343</v>
      </c>
      <c r="AH95" s="242">
        <v>40349</v>
      </c>
      <c r="AI95" s="242">
        <v>40343</v>
      </c>
      <c r="AJ95" s="242">
        <v>40349</v>
      </c>
      <c r="AK95" s="32">
        <f>SUM(AN45:AN51)</f>
        <v>487</v>
      </c>
      <c r="AL95" s="32">
        <f>SUM(AO45:AO51)</f>
        <v>78</v>
      </c>
      <c r="AM95" s="32">
        <f t="shared" si="11"/>
        <v>409</v>
      </c>
      <c r="AN95" s="32">
        <v>0</v>
      </c>
      <c r="AO95" s="392">
        <v>2</v>
      </c>
      <c r="AP95" s="62">
        <f>SUM(Y131:Y137)</f>
        <v>95</v>
      </c>
      <c r="AQ95" s="134">
        <f>SUM(AA131:AA137)</f>
        <v>0</v>
      </c>
      <c r="AR95" s="32">
        <f>SUM(X131:X137)</f>
        <v>594</v>
      </c>
      <c r="AS95" s="134">
        <f>SUM(Z131:Z137)</f>
        <v>0</v>
      </c>
      <c r="AY95" s="2">
        <v>40346</v>
      </c>
      <c r="AZ95" t="s">
        <v>146</v>
      </c>
      <c r="BA95">
        <v>25</v>
      </c>
      <c r="BB95">
        <v>10</v>
      </c>
      <c r="BC95" t="s">
        <v>132</v>
      </c>
      <c r="BD95">
        <v>96</v>
      </c>
      <c r="BM95" s="81">
        <v>12</v>
      </c>
      <c r="BN95" s="82">
        <v>40253</v>
      </c>
      <c r="BO95" s="81">
        <v>10</v>
      </c>
      <c r="BP95" s="81">
        <v>39</v>
      </c>
      <c r="BZ95" s="120">
        <v>40309</v>
      </c>
      <c r="CA95" s="320">
        <v>0</v>
      </c>
      <c r="CB95" s="44">
        <v>21.873684210526317</v>
      </c>
    </row>
    <row r="96" spans="1:80">
      <c r="A96" s="386">
        <v>40262</v>
      </c>
      <c r="B96" s="387">
        <v>0.73958333333333337</v>
      </c>
      <c r="C96" s="388">
        <v>40263</v>
      </c>
      <c r="D96" s="387">
        <v>0.30208333333333331</v>
      </c>
      <c r="E96" s="78">
        <v>13.5</v>
      </c>
      <c r="F96" s="79">
        <v>0</v>
      </c>
      <c r="G96" s="56">
        <v>4</v>
      </c>
      <c r="H96" s="62">
        <v>0</v>
      </c>
      <c r="I96" s="32">
        <v>0</v>
      </c>
      <c r="J96" s="40">
        <f t="shared" si="7"/>
        <v>0</v>
      </c>
      <c r="K96" s="389">
        <v>4</v>
      </c>
      <c r="L96" s="57"/>
      <c r="M96" s="40"/>
      <c r="O96">
        <v>1</v>
      </c>
      <c r="P96" s="380">
        <v>40308</v>
      </c>
      <c r="Q96" s="163">
        <v>1</v>
      </c>
      <c r="R96" s="43"/>
      <c r="S96" s="43"/>
      <c r="T96" s="384">
        <v>1</v>
      </c>
      <c r="U96" s="152">
        <v>1</v>
      </c>
      <c r="V96" s="54">
        <v>0</v>
      </c>
      <c r="W96" s="43">
        <v>0</v>
      </c>
      <c r="X96" s="59">
        <f t="shared" si="8"/>
        <v>0</v>
      </c>
      <c r="Y96" s="153">
        <v>1</v>
      </c>
      <c r="Z96" s="134"/>
      <c r="AA96" s="144"/>
      <c r="AB96" s="44">
        <f t="shared" si="9"/>
        <v>0</v>
      </c>
      <c r="AC96" s="44">
        <f t="shared" si="10"/>
        <v>10.936842105263159</v>
      </c>
      <c r="AD96" s="176"/>
      <c r="AE96" s="43"/>
      <c r="AF96" s="60">
        <v>26</v>
      </c>
      <c r="AG96" s="242">
        <v>40350</v>
      </c>
      <c r="AH96" s="242">
        <v>40356</v>
      </c>
      <c r="AI96" s="242">
        <v>40350</v>
      </c>
      <c r="AJ96" s="242">
        <v>40356</v>
      </c>
      <c r="AK96" s="32">
        <f>SUM(AN53:AN62)</f>
        <v>406</v>
      </c>
      <c r="AL96" s="32">
        <f>SUM(AO53:AO62)</f>
        <v>34</v>
      </c>
      <c r="AM96" s="32">
        <f t="shared" si="11"/>
        <v>372</v>
      </c>
      <c r="AN96" s="32">
        <v>0</v>
      </c>
      <c r="AO96" s="392">
        <v>3</v>
      </c>
      <c r="AP96" s="62">
        <f>SUM(Y138:Y144)</f>
        <v>82</v>
      </c>
      <c r="AQ96" s="134">
        <f>SUM(AA138:AA144)</f>
        <v>0.25368494899937793</v>
      </c>
      <c r="AR96" s="32">
        <f>SUM(X138:X144)</f>
        <v>385</v>
      </c>
      <c r="AS96" s="134">
        <f>SUM(Z138:Z144)</f>
        <v>107.65523394206805</v>
      </c>
      <c r="AY96" s="2">
        <v>40346</v>
      </c>
      <c r="AZ96" t="s">
        <v>146</v>
      </c>
      <c r="BA96">
        <v>25</v>
      </c>
      <c r="BB96">
        <v>10</v>
      </c>
      <c r="BC96" t="s">
        <v>132</v>
      </c>
      <c r="BD96">
        <v>89</v>
      </c>
      <c r="BM96" s="81">
        <v>12</v>
      </c>
      <c r="BN96" s="82">
        <v>40253</v>
      </c>
      <c r="BO96" s="81">
        <v>10</v>
      </c>
      <c r="BP96" s="81">
        <v>40</v>
      </c>
      <c r="BZ96" s="120">
        <v>40310</v>
      </c>
      <c r="CA96" s="320">
        <v>0</v>
      </c>
      <c r="CB96" s="44">
        <v>0</v>
      </c>
    </row>
    <row r="97" spans="1:80">
      <c r="A97" s="386">
        <v>40263</v>
      </c>
      <c r="B97" s="387">
        <v>0.30208333333333331</v>
      </c>
      <c r="C97" s="388">
        <v>40263</v>
      </c>
      <c r="D97" s="387">
        <v>0.72916666666666663</v>
      </c>
      <c r="E97" s="78">
        <v>10.25</v>
      </c>
      <c r="F97" s="79">
        <v>0</v>
      </c>
      <c r="G97" s="56">
        <v>0</v>
      </c>
      <c r="H97" s="62">
        <v>0</v>
      </c>
      <c r="I97" s="32">
        <v>0</v>
      </c>
      <c r="J97" s="40">
        <f t="shared" si="7"/>
        <v>0</v>
      </c>
      <c r="K97" s="389">
        <v>0</v>
      </c>
      <c r="L97" s="56"/>
      <c r="M97" s="40"/>
      <c r="O97">
        <v>1</v>
      </c>
      <c r="P97" s="380">
        <v>40309</v>
      </c>
      <c r="Q97" s="163">
        <v>2</v>
      </c>
      <c r="R97" s="43"/>
      <c r="S97" s="43"/>
      <c r="T97" s="384">
        <v>2</v>
      </c>
      <c r="U97" s="152">
        <v>2</v>
      </c>
      <c r="V97" s="54">
        <v>0</v>
      </c>
      <c r="W97" s="43">
        <v>0</v>
      </c>
      <c r="X97" s="59">
        <f t="shared" si="8"/>
        <v>0</v>
      </c>
      <c r="Y97" s="153">
        <v>2</v>
      </c>
      <c r="Z97" s="134"/>
      <c r="AA97" s="144"/>
      <c r="AB97" s="44">
        <f t="shared" si="9"/>
        <v>0</v>
      </c>
      <c r="AC97" s="44">
        <f t="shared" si="10"/>
        <v>21.873684210526317</v>
      </c>
      <c r="AD97" s="176"/>
      <c r="AE97" s="43"/>
      <c r="AF97" s="60">
        <v>27</v>
      </c>
      <c r="AG97" s="242">
        <v>40357</v>
      </c>
      <c r="AH97" s="242">
        <v>40363</v>
      </c>
      <c r="AI97" s="242">
        <v>40357</v>
      </c>
      <c r="AJ97" s="242">
        <v>40364</v>
      </c>
      <c r="AK97" s="32">
        <f>SUM(AN64:AN73)</f>
        <v>380</v>
      </c>
      <c r="AL97" s="32">
        <f>SUM(AO64:AO73)</f>
        <v>18</v>
      </c>
      <c r="AM97" s="32">
        <f t="shared" si="11"/>
        <v>362</v>
      </c>
      <c r="AN97" s="32">
        <v>0.03</v>
      </c>
      <c r="AO97" s="392">
        <v>4</v>
      </c>
      <c r="AP97" s="62">
        <f>SUM(Y145:Y152)</f>
        <v>102</v>
      </c>
      <c r="AQ97" s="134">
        <f>SUM(AA145:AA152)</f>
        <v>0</v>
      </c>
      <c r="AR97" s="32">
        <f>SUM(X145:X152)</f>
        <v>351</v>
      </c>
      <c r="AS97" s="134">
        <f>SUM(Z145:Z152)</f>
        <v>0</v>
      </c>
      <c r="AY97" s="2">
        <v>40346</v>
      </c>
      <c r="AZ97" t="s">
        <v>146</v>
      </c>
      <c r="BA97">
        <v>25</v>
      </c>
      <c r="BB97">
        <v>10</v>
      </c>
      <c r="BC97" t="s">
        <v>132</v>
      </c>
      <c r="BD97">
        <v>80</v>
      </c>
      <c r="BM97" s="81">
        <v>12</v>
      </c>
      <c r="BN97" s="82">
        <v>40254</v>
      </c>
      <c r="BO97" s="81">
        <v>10</v>
      </c>
      <c r="BP97" s="81">
        <v>38</v>
      </c>
      <c r="BZ97" s="120">
        <v>40311</v>
      </c>
      <c r="CA97" s="320">
        <v>0</v>
      </c>
      <c r="CB97" s="44">
        <v>0</v>
      </c>
    </row>
    <row r="98" spans="1:80">
      <c r="A98" s="386">
        <v>40263</v>
      </c>
      <c r="B98" s="387">
        <v>0.72916666666666663</v>
      </c>
      <c r="C98" s="388">
        <v>40264</v>
      </c>
      <c r="D98" s="387">
        <v>0.375</v>
      </c>
      <c r="E98" s="78">
        <v>15.5</v>
      </c>
      <c r="F98" s="79">
        <v>0</v>
      </c>
      <c r="G98" s="56">
        <v>1</v>
      </c>
      <c r="H98" s="62">
        <v>0</v>
      </c>
      <c r="I98" s="32">
        <v>0</v>
      </c>
      <c r="J98" s="40">
        <f t="shared" si="7"/>
        <v>0</v>
      </c>
      <c r="K98" s="389">
        <v>1</v>
      </c>
      <c r="L98" s="57"/>
      <c r="M98" s="40"/>
      <c r="O98">
        <v>1</v>
      </c>
      <c r="P98" s="380">
        <v>40310</v>
      </c>
      <c r="Q98" s="163">
        <v>0</v>
      </c>
      <c r="R98" s="43"/>
      <c r="S98" s="43"/>
      <c r="T98" s="384"/>
      <c r="U98" s="152">
        <v>0</v>
      </c>
      <c r="V98" s="54">
        <v>0</v>
      </c>
      <c r="W98" s="43">
        <v>0</v>
      </c>
      <c r="X98" s="59">
        <f t="shared" si="8"/>
        <v>0</v>
      </c>
      <c r="Y98" s="153">
        <v>0</v>
      </c>
      <c r="Z98" s="134"/>
      <c r="AA98" s="144"/>
      <c r="AB98" s="44">
        <f t="shared" si="9"/>
        <v>0</v>
      </c>
      <c r="AC98" s="44">
        <f t="shared" si="10"/>
        <v>0</v>
      </c>
      <c r="AD98" s="176"/>
      <c r="AE98" s="43"/>
      <c r="AF98" s="190" t="s">
        <v>186</v>
      </c>
      <c r="AG98" s="242">
        <v>40364</v>
      </c>
      <c r="AH98" s="242">
        <v>40391</v>
      </c>
      <c r="AI98" s="242">
        <v>40365</v>
      </c>
      <c r="AJ98" s="242">
        <v>40387</v>
      </c>
      <c r="AK98" s="32">
        <f>SUM(AN75:AN84)</f>
        <v>248</v>
      </c>
      <c r="AL98" s="32">
        <f>SUM(AO75:AO84)</f>
        <v>27</v>
      </c>
      <c r="AM98" s="32">
        <f t="shared" si="11"/>
        <v>221</v>
      </c>
      <c r="AN98" s="32">
        <v>0</v>
      </c>
      <c r="AO98" s="392">
        <v>5</v>
      </c>
      <c r="AP98" s="62">
        <f>SUM(Y153:Y175)</f>
        <v>109</v>
      </c>
      <c r="AQ98" s="134">
        <f>SUM(AA153:AA175)</f>
        <v>3.4379099141470735</v>
      </c>
      <c r="AR98" s="32">
        <f>SUM(X153:X175)</f>
        <v>218</v>
      </c>
      <c r="AS98" s="134">
        <f>SUM(Z153:Z175)</f>
        <v>123.7617332504595</v>
      </c>
      <c r="AY98" s="2">
        <v>40346</v>
      </c>
      <c r="AZ98" t="s">
        <v>146</v>
      </c>
      <c r="BA98">
        <v>25</v>
      </c>
      <c r="BB98">
        <v>10</v>
      </c>
      <c r="BC98" t="s">
        <v>132</v>
      </c>
      <c r="BD98">
        <v>100</v>
      </c>
      <c r="BM98" s="81">
        <v>12</v>
      </c>
      <c r="BN98" s="82">
        <v>40254</v>
      </c>
      <c r="BO98" s="81">
        <v>10</v>
      </c>
      <c r="BP98" s="81">
        <v>39</v>
      </c>
      <c r="BZ98" s="120">
        <v>40312</v>
      </c>
      <c r="CA98" s="320">
        <v>0</v>
      </c>
      <c r="CB98" s="44">
        <v>10.936842105263159</v>
      </c>
    </row>
    <row r="99" spans="1:80">
      <c r="A99" s="386">
        <v>40264</v>
      </c>
      <c r="B99" s="387">
        <v>0.375</v>
      </c>
      <c r="C99" s="388">
        <v>40264</v>
      </c>
      <c r="D99" s="387">
        <v>0.75694444444444453</v>
      </c>
      <c r="E99" s="78">
        <v>9.1666666666666661</v>
      </c>
      <c r="F99" s="79">
        <v>0</v>
      </c>
      <c r="G99" s="56">
        <v>0</v>
      </c>
      <c r="H99" s="62">
        <v>0</v>
      </c>
      <c r="I99" s="32">
        <v>0</v>
      </c>
      <c r="J99" s="40">
        <f t="shared" si="7"/>
        <v>0</v>
      </c>
      <c r="K99" s="389">
        <v>0</v>
      </c>
      <c r="L99" s="56"/>
      <c r="M99" s="40"/>
      <c r="O99">
        <v>1</v>
      </c>
      <c r="P99" s="380">
        <v>40311</v>
      </c>
      <c r="Q99" s="163">
        <v>0</v>
      </c>
      <c r="R99" s="43"/>
      <c r="S99" s="43"/>
      <c r="T99" s="384"/>
      <c r="U99" s="152">
        <v>0</v>
      </c>
      <c r="V99" s="54">
        <v>0</v>
      </c>
      <c r="W99" s="43">
        <v>0</v>
      </c>
      <c r="X99" s="59">
        <f t="shared" si="8"/>
        <v>0</v>
      </c>
      <c r="Y99" s="153">
        <v>0</v>
      </c>
      <c r="Z99" s="134"/>
      <c r="AA99" s="144"/>
      <c r="AB99" s="44">
        <f t="shared" si="9"/>
        <v>0</v>
      </c>
      <c r="AC99" s="44">
        <f t="shared" si="10"/>
        <v>0</v>
      </c>
      <c r="AD99" s="176"/>
      <c r="AE99" s="43"/>
      <c r="AF99" s="191"/>
      <c r="AG99" s="192"/>
      <c r="AH99" s="192"/>
      <c r="AI99" s="192"/>
      <c r="AJ99" s="192"/>
      <c r="AK99" s="192">
        <f>SUM(AK91:AK98)</f>
        <v>2559</v>
      </c>
      <c r="AL99" s="192">
        <f>SUM(AL91:AL98)</f>
        <v>251</v>
      </c>
      <c r="AM99" s="192">
        <f>SUM(AM91:AM98)</f>
        <v>2308</v>
      </c>
      <c r="AN99" s="192"/>
      <c r="AO99" s="396"/>
      <c r="AP99" s="146">
        <f>SUM(AP91:AP98)</f>
        <v>856</v>
      </c>
      <c r="AQ99" s="147">
        <f>SUM(AQ91:AQ98)</f>
        <v>79.629621797791515</v>
      </c>
      <c r="AR99" s="192">
        <f>SUM(AR91:AR98)</f>
        <v>3324</v>
      </c>
      <c r="AS99" s="147">
        <f>SUM(AS91:AS98)</f>
        <v>231.41801527492493</v>
      </c>
      <c r="AY99" s="2">
        <v>40346</v>
      </c>
      <c r="AZ99" t="s">
        <v>146</v>
      </c>
      <c r="BA99">
        <v>25</v>
      </c>
      <c r="BB99">
        <v>10</v>
      </c>
      <c r="BC99" t="s">
        <v>132</v>
      </c>
      <c r="BD99">
        <v>93</v>
      </c>
      <c r="BM99" s="81">
        <v>12</v>
      </c>
      <c r="BN99" s="82">
        <v>40254</v>
      </c>
      <c r="BO99" s="81">
        <v>10</v>
      </c>
      <c r="BP99" s="81">
        <v>35</v>
      </c>
      <c r="BZ99" s="120">
        <v>40313</v>
      </c>
      <c r="CA99" s="320">
        <v>0</v>
      </c>
      <c r="CB99" s="44">
        <v>10.936842105263159</v>
      </c>
    </row>
    <row r="100" spans="1:80">
      <c r="A100" s="386">
        <v>40264</v>
      </c>
      <c r="B100" s="387">
        <v>0.75694444444444453</v>
      </c>
      <c r="C100" s="388">
        <v>40265</v>
      </c>
      <c r="D100" s="387">
        <v>0.39583333333333331</v>
      </c>
      <c r="E100" s="78">
        <v>15.333333333333334</v>
      </c>
      <c r="F100" s="79">
        <v>0</v>
      </c>
      <c r="G100" s="56">
        <v>1</v>
      </c>
      <c r="H100" s="62">
        <v>0</v>
      </c>
      <c r="I100" s="32">
        <v>0</v>
      </c>
      <c r="J100" s="40">
        <f t="shared" si="7"/>
        <v>0</v>
      </c>
      <c r="K100" s="389">
        <v>1</v>
      </c>
      <c r="L100" s="57"/>
      <c r="M100" s="40"/>
      <c r="O100">
        <v>1</v>
      </c>
      <c r="P100" s="380">
        <v>40312</v>
      </c>
      <c r="Q100" s="163">
        <v>1</v>
      </c>
      <c r="R100" s="43"/>
      <c r="S100" s="43"/>
      <c r="T100" s="384">
        <v>1</v>
      </c>
      <c r="U100" s="152">
        <v>1</v>
      </c>
      <c r="V100" s="54">
        <v>0</v>
      </c>
      <c r="W100" s="43">
        <v>0</v>
      </c>
      <c r="X100" s="59">
        <f t="shared" si="8"/>
        <v>0</v>
      </c>
      <c r="Y100" s="153">
        <v>1</v>
      </c>
      <c r="Z100" s="134"/>
      <c r="AA100" s="144"/>
      <c r="AB100" s="44">
        <f t="shared" si="9"/>
        <v>0</v>
      </c>
      <c r="AC100" s="44">
        <f t="shared" si="10"/>
        <v>10.936842105263159</v>
      </c>
      <c r="AD100" s="176"/>
      <c r="AE100" s="43"/>
      <c r="AF100" s="171"/>
      <c r="AY100" s="2">
        <v>40346</v>
      </c>
      <c r="AZ100" t="s">
        <v>146</v>
      </c>
      <c r="BA100">
        <v>25</v>
      </c>
      <c r="BB100">
        <v>10</v>
      </c>
      <c r="BC100" t="s">
        <v>132</v>
      </c>
      <c r="BD100">
        <v>97</v>
      </c>
      <c r="BM100" s="81">
        <v>12</v>
      </c>
      <c r="BN100" s="82">
        <v>40254</v>
      </c>
      <c r="BO100" s="81">
        <v>10</v>
      </c>
      <c r="BP100" s="81">
        <v>38</v>
      </c>
      <c r="BZ100" s="120">
        <v>40314</v>
      </c>
      <c r="CA100" s="320">
        <v>0</v>
      </c>
      <c r="CB100" s="44">
        <v>10.936842105263159</v>
      </c>
    </row>
    <row r="101" spans="1:80">
      <c r="A101" s="386">
        <v>40265</v>
      </c>
      <c r="B101" s="387">
        <v>0.39583333333333331</v>
      </c>
      <c r="C101" s="388">
        <v>40265</v>
      </c>
      <c r="D101" s="387">
        <v>0.73263888888888884</v>
      </c>
      <c r="E101" s="78">
        <v>8.0833333333333339</v>
      </c>
      <c r="F101" s="79">
        <v>0</v>
      </c>
      <c r="G101" s="56">
        <v>0</v>
      </c>
      <c r="H101" s="62">
        <v>0</v>
      </c>
      <c r="I101" s="32">
        <v>0</v>
      </c>
      <c r="J101" s="40">
        <f t="shared" si="7"/>
        <v>0</v>
      </c>
      <c r="K101" s="389">
        <v>0</v>
      </c>
      <c r="L101" s="56"/>
      <c r="M101" s="40"/>
      <c r="O101">
        <v>1</v>
      </c>
      <c r="P101" s="380">
        <v>40313</v>
      </c>
      <c r="Q101" s="163">
        <v>1</v>
      </c>
      <c r="R101" s="43"/>
      <c r="S101" s="43"/>
      <c r="T101" s="384">
        <v>1</v>
      </c>
      <c r="U101" s="152">
        <v>1</v>
      </c>
      <c r="V101" s="54">
        <v>0</v>
      </c>
      <c r="W101" s="43">
        <v>0</v>
      </c>
      <c r="X101" s="59">
        <f t="shared" si="8"/>
        <v>0</v>
      </c>
      <c r="Y101" s="153">
        <v>1</v>
      </c>
      <c r="Z101" s="134"/>
      <c r="AA101" s="144"/>
      <c r="AB101" s="44">
        <f t="shared" si="9"/>
        <v>0</v>
      </c>
      <c r="AC101" s="44">
        <f t="shared" si="10"/>
        <v>10.936842105263159</v>
      </c>
      <c r="AD101" s="176"/>
      <c r="AE101" s="232" t="s">
        <v>223</v>
      </c>
      <c r="AF101" s="233"/>
      <c r="AG101" s="67"/>
      <c r="AH101" s="67"/>
      <c r="AI101" s="67"/>
      <c r="AJ101" s="67"/>
      <c r="AK101" s="67"/>
      <c r="AL101" s="67"/>
      <c r="AM101" s="145" t="s">
        <v>224</v>
      </c>
      <c r="AN101" s="67"/>
      <c r="AO101" s="391"/>
      <c r="AY101" s="2">
        <v>40346</v>
      </c>
      <c r="AZ101" t="s">
        <v>146</v>
      </c>
      <c r="BA101">
        <v>25</v>
      </c>
      <c r="BB101">
        <v>10</v>
      </c>
      <c r="BC101" t="s">
        <v>132</v>
      </c>
      <c r="BD101">
        <v>97</v>
      </c>
      <c r="BM101" s="81">
        <v>12</v>
      </c>
      <c r="BN101" s="82">
        <v>40254</v>
      </c>
      <c r="BO101" s="81">
        <v>10</v>
      </c>
      <c r="BP101" s="81">
        <v>39</v>
      </c>
      <c r="BZ101" s="120">
        <v>40315</v>
      </c>
      <c r="CA101" s="320">
        <v>0</v>
      </c>
      <c r="CB101" s="44">
        <v>21.873684210526317</v>
      </c>
    </row>
    <row r="102" spans="1:80">
      <c r="A102" s="386">
        <v>40265</v>
      </c>
      <c r="B102" s="387">
        <v>0.73263888888888884</v>
      </c>
      <c r="C102" s="388">
        <v>40266</v>
      </c>
      <c r="D102" s="387">
        <v>0.36805555555555558</v>
      </c>
      <c r="E102" s="78">
        <v>15.25</v>
      </c>
      <c r="F102" s="79">
        <v>0</v>
      </c>
      <c r="G102" s="56">
        <v>1</v>
      </c>
      <c r="H102" s="62">
        <v>0</v>
      </c>
      <c r="I102" s="32">
        <v>0</v>
      </c>
      <c r="J102" s="40">
        <f t="shared" si="7"/>
        <v>0</v>
      </c>
      <c r="K102" s="389">
        <v>1</v>
      </c>
      <c r="L102" s="57"/>
      <c r="M102" s="40"/>
      <c r="O102">
        <v>1</v>
      </c>
      <c r="P102" s="380">
        <v>40314</v>
      </c>
      <c r="Q102" s="163">
        <v>1</v>
      </c>
      <c r="R102" s="43"/>
      <c r="S102" s="43"/>
      <c r="T102" s="384">
        <v>1</v>
      </c>
      <c r="U102" s="152">
        <v>1</v>
      </c>
      <c r="V102" s="54">
        <v>0</v>
      </c>
      <c r="W102" s="43">
        <v>0</v>
      </c>
      <c r="X102" s="59">
        <f t="shared" si="8"/>
        <v>0</v>
      </c>
      <c r="Y102" s="153">
        <v>1</v>
      </c>
      <c r="Z102" s="134"/>
      <c r="AA102" s="144"/>
      <c r="AB102" s="44">
        <f t="shared" si="9"/>
        <v>0</v>
      </c>
      <c r="AC102" s="44">
        <f t="shared" si="10"/>
        <v>10.936842105263159</v>
      </c>
      <c r="AD102" s="176"/>
      <c r="AE102" s="184" t="s">
        <v>177</v>
      </c>
      <c r="AF102" s="544" t="s">
        <v>191</v>
      </c>
      <c r="AG102" s="559" t="s">
        <v>192</v>
      </c>
      <c r="AH102" s="557"/>
      <c r="AI102" s="559" t="s">
        <v>193</v>
      </c>
      <c r="AJ102" s="557"/>
      <c r="AK102" s="556" t="s">
        <v>194</v>
      </c>
      <c r="AL102" s="556"/>
      <c r="AM102" s="556"/>
      <c r="AN102" s="557"/>
      <c r="AO102" s="392"/>
      <c r="AY102" s="2">
        <v>40346</v>
      </c>
      <c r="AZ102" t="s">
        <v>146</v>
      </c>
      <c r="BA102">
        <v>25</v>
      </c>
      <c r="BB102">
        <v>10</v>
      </c>
      <c r="BC102" t="s">
        <v>132</v>
      </c>
      <c r="BD102">
        <v>97</v>
      </c>
      <c r="BM102" s="81">
        <v>12</v>
      </c>
      <c r="BN102" s="82">
        <v>40254</v>
      </c>
      <c r="BO102" s="81">
        <v>10</v>
      </c>
      <c r="BP102" s="81">
        <v>45</v>
      </c>
      <c r="BZ102" s="120">
        <v>40316</v>
      </c>
      <c r="CA102" s="320">
        <v>0</v>
      </c>
      <c r="CB102" s="44">
        <v>43.747368421052634</v>
      </c>
    </row>
    <row r="103" spans="1:80">
      <c r="A103" s="386">
        <v>40266</v>
      </c>
      <c r="B103" s="387">
        <v>0.36805555555555558</v>
      </c>
      <c r="C103" s="388">
        <v>40266</v>
      </c>
      <c r="D103" s="387">
        <v>0.75</v>
      </c>
      <c r="E103" s="78">
        <v>9.1666666666666661</v>
      </c>
      <c r="F103" s="79">
        <v>0</v>
      </c>
      <c r="G103" s="56">
        <v>0</v>
      </c>
      <c r="H103" s="62">
        <v>0</v>
      </c>
      <c r="I103" s="32">
        <v>0</v>
      </c>
      <c r="J103" s="40">
        <f t="shared" si="7"/>
        <v>0</v>
      </c>
      <c r="K103" s="389">
        <v>0</v>
      </c>
      <c r="L103" s="56"/>
      <c r="M103" s="40"/>
      <c r="O103">
        <v>1</v>
      </c>
      <c r="P103" s="380">
        <v>40315</v>
      </c>
      <c r="Q103" s="163">
        <v>2</v>
      </c>
      <c r="R103" s="43"/>
      <c r="S103" s="43"/>
      <c r="T103" s="384">
        <v>2</v>
      </c>
      <c r="U103" s="152">
        <v>2</v>
      </c>
      <c r="V103" s="54">
        <v>0</v>
      </c>
      <c r="W103" s="43">
        <v>0</v>
      </c>
      <c r="X103" s="59">
        <f t="shared" si="8"/>
        <v>0</v>
      </c>
      <c r="Y103" s="153">
        <v>2</v>
      </c>
      <c r="Z103" s="134"/>
      <c r="AA103" s="144"/>
      <c r="AB103" s="44">
        <f t="shared" si="9"/>
        <v>0</v>
      </c>
      <c r="AC103" s="44">
        <f t="shared" si="10"/>
        <v>21.873684210526317</v>
      </c>
      <c r="AD103" s="176"/>
      <c r="AE103" s="185" t="s">
        <v>190</v>
      </c>
      <c r="AF103" s="545"/>
      <c r="AG103" s="177" t="s">
        <v>190</v>
      </c>
      <c r="AH103" s="178" t="s">
        <v>165</v>
      </c>
      <c r="AI103" s="177" t="s">
        <v>190</v>
      </c>
      <c r="AJ103" s="178" t="s">
        <v>165</v>
      </c>
      <c r="AK103" s="181" t="s">
        <v>204</v>
      </c>
      <c r="AL103" s="179" t="s">
        <v>195</v>
      </c>
      <c r="AM103" s="179" t="s">
        <v>196</v>
      </c>
      <c r="AN103" s="178" t="s">
        <v>197</v>
      </c>
      <c r="AO103" s="392"/>
      <c r="AY103" s="2">
        <v>40346</v>
      </c>
      <c r="AZ103" t="s">
        <v>146</v>
      </c>
      <c r="BA103">
        <v>25</v>
      </c>
      <c r="BB103">
        <v>10</v>
      </c>
      <c r="BC103" t="s">
        <v>132</v>
      </c>
      <c r="BD103">
        <v>96</v>
      </c>
      <c r="BM103" s="81">
        <v>12</v>
      </c>
      <c r="BN103" s="82">
        <v>40255</v>
      </c>
      <c r="BO103" s="81">
        <v>10</v>
      </c>
      <c r="BP103" s="81">
        <v>40</v>
      </c>
      <c r="BZ103" s="120">
        <v>40317</v>
      </c>
      <c r="CA103" s="320">
        <v>0</v>
      </c>
      <c r="CB103" s="44">
        <v>54.684210526315788</v>
      </c>
    </row>
    <row r="104" spans="1:80">
      <c r="A104" s="386">
        <v>40266</v>
      </c>
      <c r="B104" s="387">
        <v>0.75</v>
      </c>
      <c r="C104" s="388">
        <v>40267</v>
      </c>
      <c r="D104" s="387">
        <v>0.30208333333333331</v>
      </c>
      <c r="E104" s="78">
        <v>13.25</v>
      </c>
      <c r="F104" s="79">
        <v>0</v>
      </c>
      <c r="G104" s="56">
        <v>0</v>
      </c>
      <c r="H104" s="62">
        <v>0</v>
      </c>
      <c r="I104" s="32">
        <v>0</v>
      </c>
      <c r="J104" s="40">
        <f t="shared" si="7"/>
        <v>0</v>
      </c>
      <c r="K104" s="389">
        <v>0</v>
      </c>
      <c r="L104" s="56"/>
      <c r="M104" s="40"/>
      <c r="O104">
        <v>1</v>
      </c>
      <c r="P104" s="380">
        <v>40316</v>
      </c>
      <c r="Q104" s="163">
        <v>4</v>
      </c>
      <c r="R104" s="43"/>
      <c r="S104" s="43"/>
      <c r="T104" s="384">
        <v>4</v>
      </c>
      <c r="U104" s="152">
        <v>4</v>
      </c>
      <c r="V104" s="54">
        <v>0</v>
      </c>
      <c r="W104" s="43">
        <v>0</v>
      </c>
      <c r="X104" s="59">
        <f t="shared" si="8"/>
        <v>0</v>
      </c>
      <c r="Y104" s="153">
        <v>4</v>
      </c>
      <c r="Z104" s="134">
        <v>0</v>
      </c>
      <c r="AA104" s="144">
        <v>1.0396001537870051E-4</v>
      </c>
      <c r="AB104" s="44">
        <f t="shared" si="9"/>
        <v>0</v>
      </c>
      <c r="AC104" s="44">
        <f t="shared" si="10"/>
        <v>43.747368421052634</v>
      </c>
      <c r="AD104" s="176"/>
      <c r="AE104" s="186">
        <v>1</v>
      </c>
      <c r="AF104" s="190" t="s">
        <v>198</v>
      </c>
      <c r="AG104" s="62">
        <f>SUM(AP91:AP94)</f>
        <v>468</v>
      </c>
      <c r="AH104" s="134">
        <f>SUM(AQ91:AQ94)</f>
        <v>75.938026934645066</v>
      </c>
      <c r="AI104" s="182">
        <f>(((AG104)*(AM104+1))/(AN104+1))</f>
        <v>5118.4421052631578</v>
      </c>
      <c r="AJ104" s="183">
        <f>(((AM104+1)*((AM104*AN104)+(3*AM104)+2))/((AN104+1)^2*(AN104+2)))+(((AM104+1)*(AM104-AN104)*AG104*(AG104+AN104+1))/((AN104+1)^2*(AN104+2)))</f>
        <v>298400.205189289</v>
      </c>
      <c r="AK104" s="32">
        <v>4</v>
      </c>
      <c r="AL104" s="180">
        <f t="shared" ref="AL104:AL109" si="12">AN104/AM104</f>
        <v>9.05587668593449E-2</v>
      </c>
      <c r="AM104" s="32">
        <f>SUM(AK91:AK94)</f>
        <v>1038</v>
      </c>
      <c r="AN104" s="40">
        <f>SUM(AL91:AL94)</f>
        <v>94</v>
      </c>
      <c r="AO104" s="392"/>
      <c r="AY104" s="2">
        <v>40346</v>
      </c>
      <c r="AZ104" t="s">
        <v>146</v>
      </c>
      <c r="BA104">
        <v>25</v>
      </c>
      <c r="BB104">
        <v>10</v>
      </c>
      <c r="BC104" t="s">
        <v>132</v>
      </c>
      <c r="BD104">
        <v>88</v>
      </c>
      <c r="BM104" s="81">
        <v>12</v>
      </c>
      <c r="BN104" s="82">
        <v>40255</v>
      </c>
      <c r="BO104" s="81">
        <v>10</v>
      </c>
      <c r="BP104" s="81">
        <v>40</v>
      </c>
      <c r="BZ104" s="120">
        <v>40318</v>
      </c>
      <c r="CA104" s="320">
        <v>0</v>
      </c>
      <c r="CB104" s="44">
        <v>240.61052631578946</v>
      </c>
    </row>
    <row r="105" spans="1:80">
      <c r="A105" s="386">
        <v>40267</v>
      </c>
      <c r="B105" s="387">
        <v>0.30208333333333331</v>
      </c>
      <c r="C105" s="388">
        <v>40267</v>
      </c>
      <c r="D105" s="387">
        <v>0.31597222222222221</v>
      </c>
      <c r="E105" s="62"/>
      <c r="F105" s="127">
        <v>0.33333333333333331</v>
      </c>
      <c r="G105" s="128">
        <f>ROUND(AVERAGE(G103/$E103,G106/$E106)*$F105,0)</f>
        <v>0</v>
      </c>
      <c r="H105" s="129">
        <f>ROUND(AVERAGE(H103/$E103,H106/$E106)*$F105,0)</f>
        <v>0</v>
      </c>
      <c r="I105" s="130">
        <f>ROUND(AVERAGE(I103/$E103,I106/$E106)*$F105,0)</f>
        <v>0</v>
      </c>
      <c r="J105" s="130">
        <f>ROUND(AVERAGE(J103/$E103,J106/$E106)*$F105,0)</f>
        <v>0</v>
      </c>
      <c r="K105" s="390">
        <f>ROUND(AVERAGE(K103/$E103,K106/$E106)*$F105,0)</f>
        <v>0</v>
      </c>
      <c r="L105" s="132">
        <f>DEVSQ((J103/$E103),(J106/$E106))/2*$F105^2</f>
        <v>0</v>
      </c>
      <c r="M105" s="133">
        <f>DEVSQ((K103/$E103),(K106/$E106))/2*$F105^2</f>
        <v>0</v>
      </c>
      <c r="O105">
        <v>1</v>
      </c>
      <c r="P105" s="380">
        <v>40317</v>
      </c>
      <c r="Q105" s="163">
        <v>5</v>
      </c>
      <c r="R105" s="43"/>
      <c r="S105" s="43"/>
      <c r="T105" s="384">
        <v>5</v>
      </c>
      <c r="U105" s="152">
        <v>5</v>
      </c>
      <c r="V105" s="54">
        <v>0</v>
      </c>
      <c r="W105" s="43">
        <v>0</v>
      </c>
      <c r="X105" s="59">
        <f t="shared" si="8"/>
        <v>0</v>
      </c>
      <c r="Y105" s="153">
        <v>5</v>
      </c>
      <c r="Z105" s="134"/>
      <c r="AA105" s="144"/>
      <c r="AB105" s="44">
        <f t="shared" si="9"/>
        <v>0</v>
      </c>
      <c r="AC105" s="44">
        <f t="shared" si="10"/>
        <v>54.684210526315788</v>
      </c>
      <c r="AD105" s="176"/>
      <c r="AE105" s="186">
        <v>2</v>
      </c>
      <c r="AF105" s="173" t="s">
        <v>199</v>
      </c>
      <c r="AG105" s="62">
        <f t="shared" ref="AG105:AH108" si="13">AP95</f>
        <v>95</v>
      </c>
      <c r="AH105" s="134">
        <f t="shared" si="13"/>
        <v>0</v>
      </c>
      <c r="AI105" s="182">
        <f>(((AG105)*(AM105+1))/(AN105+1))</f>
        <v>586.83544303797464</v>
      </c>
      <c r="AJ105" s="183">
        <f>(((AM105+1)*((AM105*AN105)+(3*AM105)+2))/((AN105+1)^2*(AN105+2)))+(((AM105+1)*(AM105-AN105)*AG105*(AG105+AN105+1))/((AN105+1)^2*(AN105+2)))</f>
        <v>6646.5848261496558</v>
      </c>
      <c r="AK105" s="32">
        <v>1</v>
      </c>
      <c r="AL105" s="180">
        <f t="shared" si="12"/>
        <v>0.16016427104722791</v>
      </c>
      <c r="AM105" s="32">
        <f t="shared" ref="AM105:AN108" si="14">AK95</f>
        <v>487</v>
      </c>
      <c r="AN105" s="40">
        <f t="shared" si="14"/>
        <v>78</v>
      </c>
      <c r="AO105" s="392"/>
      <c r="AY105" s="2">
        <v>40346</v>
      </c>
      <c r="AZ105" t="s">
        <v>146</v>
      </c>
      <c r="BA105">
        <v>25</v>
      </c>
      <c r="BB105">
        <v>10</v>
      </c>
      <c r="BC105" t="s">
        <v>132</v>
      </c>
      <c r="BD105">
        <v>93</v>
      </c>
      <c r="BM105" s="81">
        <v>12</v>
      </c>
      <c r="BN105" s="82">
        <v>40255</v>
      </c>
      <c r="BO105" s="81">
        <v>10</v>
      </c>
      <c r="BP105" s="81">
        <v>38</v>
      </c>
      <c r="BZ105" s="120">
        <v>40319</v>
      </c>
      <c r="CA105" s="320">
        <v>0</v>
      </c>
      <c r="CB105" s="44">
        <v>393.72631578947369</v>
      </c>
    </row>
    <row r="106" spans="1:80">
      <c r="A106" s="386">
        <v>40267</v>
      </c>
      <c r="B106" s="387">
        <v>0.31597222222222221</v>
      </c>
      <c r="C106" s="388">
        <v>40267</v>
      </c>
      <c r="D106" s="387">
        <v>0.8125</v>
      </c>
      <c r="E106" s="78">
        <v>11.916666666666666</v>
      </c>
      <c r="F106" s="76"/>
      <c r="G106" s="56">
        <v>0</v>
      </c>
      <c r="H106" s="62">
        <v>0</v>
      </c>
      <c r="I106" s="32">
        <v>0</v>
      </c>
      <c r="J106" s="40">
        <f t="shared" si="7"/>
        <v>0</v>
      </c>
      <c r="K106" s="389">
        <v>0</v>
      </c>
      <c r="L106" s="56"/>
      <c r="M106" s="40"/>
      <c r="O106">
        <v>1</v>
      </c>
      <c r="P106" s="380">
        <v>40318</v>
      </c>
      <c r="Q106" s="163">
        <v>18</v>
      </c>
      <c r="R106" s="43"/>
      <c r="S106" s="43"/>
      <c r="T106" s="384">
        <v>18</v>
      </c>
      <c r="U106" s="152">
        <v>22</v>
      </c>
      <c r="V106" s="54">
        <v>0</v>
      </c>
      <c r="W106" s="43">
        <v>0</v>
      </c>
      <c r="X106" s="59">
        <f t="shared" si="8"/>
        <v>0</v>
      </c>
      <c r="Y106" s="153">
        <v>22</v>
      </c>
      <c r="Z106" s="134">
        <v>0</v>
      </c>
      <c r="AA106" s="144">
        <v>14.082908163265307</v>
      </c>
      <c r="AB106" s="44">
        <f t="shared" si="9"/>
        <v>0</v>
      </c>
      <c r="AC106" s="44">
        <f t="shared" si="10"/>
        <v>240.61052631578946</v>
      </c>
      <c r="AD106" s="176"/>
      <c r="AE106" s="186">
        <v>3</v>
      </c>
      <c r="AF106" s="173" t="s">
        <v>200</v>
      </c>
      <c r="AG106" s="62">
        <f t="shared" si="13"/>
        <v>82</v>
      </c>
      <c r="AH106" s="134">
        <f t="shared" si="13"/>
        <v>0.25368494899937793</v>
      </c>
      <c r="AI106" s="182">
        <f>(((AG106)*(AM106+1))/(AN106+1))</f>
        <v>953.54285714285709</v>
      </c>
      <c r="AJ106" s="183">
        <f>(((AM106+1)*((AM106*AN106)+(3*AM106)+2))/((AN106+1)^2*(AN106+2)))+(((AM106+1)*(AM106-AN106)*AG106*(AG106+AN106+1))/((AN106+1)^2*(AN106+2)))</f>
        <v>33076.751564625854</v>
      </c>
      <c r="AK106" s="32">
        <v>1</v>
      </c>
      <c r="AL106" s="180">
        <f t="shared" si="12"/>
        <v>8.3743842364532015E-2</v>
      </c>
      <c r="AM106" s="32">
        <f t="shared" si="14"/>
        <v>406</v>
      </c>
      <c r="AN106" s="40">
        <f t="shared" si="14"/>
        <v>34</v>
      </c>
      <c r="AO106" s="392"/>
      <c r="AY106" s="2">
        <v>40347</v>
      </c>
      <c r="AZ106" t="s">
        <v>146</v>
      </c>
      <c r="BA106">
        <v>25</v>
      </c>
      <c r="BB106">
        <v>10</v>
      </c>
      <c r="BC106" t="s">
        <v>132</v>
      </c>
      <c r="BD106">
        <v>86</v>
      </c>
      <c r="BM106" s="81">
        <v>12</v>
      </c>
      <c r="BN106" s="82">
        <v>40255</v>
      </c>
      <c r="BO106" s="81">
        <v>10</v>
      </c>
      <c r="BP106" s="81">
        <v>40</v>
      </c>
      <c r="BZ106" s="120">
        <v>40320</v>
      </c>
      <c r="CA106" s="320">
        <v>0</v>
      </c>
      <c r="CB106" s="44">
        <v>306.2315789473684</v>
      </c>
    </row>
    <row r="107" spans="1:80">
      <c r="A107" s="386">
        <v>40267</v>
      </c>
      <c r="B107" s="387">
        <v>0.8125</v>
      </c>
      <c r="C107" s="388">
        <v>40268</v>
      </c>
      <c r="D107" s="387">
        <v>0.3125</v>
      </c>
      <c r="E107" s="78">
        <v>12</v>
      </c>
      <c r="F107" s="79">
        <v>0</v>
      </c>
      <c r="G107" s="56">
        <v>0</v>
      </c>
      <c r="H107" s="62">
        <v>0</v>
      </c>
      <c r="I107" s="32">
        <v>0</v>
      </c>
      <c r="J107" s="40">
        <f t="shared" si="7"/>
        <v>0</v>
      </c>
      <c r="K107" s="389">
        <v>0</v>
      </c>
      <c r="L107" s="56"/>
      <c r="M107" s="40"/>
      <c r="O107">
        <v>1</v>
      </c>
      <c r="P107" s="380">
        <v>40319</v>
      </c>
      <c r="Q107" s="163">
        <v>20</v>
      </c>
      <c r="R107" s="43"/>
      <c r="S107" s="43"/>
      <c r="T107" s="384">
        <v>20</v>
      </c>
      <c r="U107" s="152">
        <v>36</v>
      </c>
      <c r="V107" s="54">
        <v>0</v>
      </c>
      <c r="W107" s="43">
        <v>0</v>
      </c>
      <c r="X107" s="59">
        <f t="shared" si="8"/>
        <v>0</v>
      </c>
      <c r="Y107" s="153">
        <v>36</v>
      </c>
      <c r="Z107" s="134">
        <v>0</v>
      </c>
      <c r="AA107" s="144">
        <v>12.673759672413457</v>
      </c>
      <c r="AB107" s="44">
        <f t="shared" si="9"/>
        <v>0</v>
      </c>
      <c r="AC107" s="44">
        <f t="shared" si="10"/>
        <v>393.72631578947369</v>
      </c>
      <c r="AD107" s="176"/>
      <c r="AE107" s="187">
        <v>4</v>
      </c>
      <c r="AF107" s="173" t="s">
        <v>201</v>
      </c>
      <c r="AG107" s="62">
        <f t="shared" si="13"/>
        <v>102</v>
      </c>
      <c r="AH107" s="134">
        <f t="shared" si="13"/>
        <v>0</v>
      </c>
      <c r="AI107" s="182">
        <f>(((AG107)*(AM107+1))/(AN107+1))</f>
        <v>2045.3684210526317</v>
      </c>
      <c r="AJ107" s="183">
        <f>(((AM107+1)*((AM107*AN107)+(3*AM107)+2))/((AN107+1)^2*(AN107+2)))+(((AM107+1)*(AM107-AN107)*AG107*(AG107+AN107+1))/((AN107+1)^2*(AN107+2)))</f>
        <v>236187.59916897505</v>
      </c>
      <c r="AK107" s="32">
        <v>1</v>
      </c>
      <c r="AL107" s="180">
        <f t="shared" si="12"/>
        <v>4.736842105263158E-2</v>
      </c>
      <c r="AM107" s="32">
        <f t="shared" si="14"/>
        <v>380</v>
      </c>
      <c r="AN107" s="40">
        <f t="shared" si="14"/>
        <v>18</v>
      </c>
      <c r="AO107" s="392"/>
      <c r="AY107" s="2">
        <v>40347</v>
      </c>
      <c r="AZ107" t="s">
        <v>146</v>
      </c>
      <c r="BA107">
        <v>25</v>
      </c>
      <c r="BB107">
        <v>10</v>
      </c>
      <c r="BC107" t="s">
        <v>132</v>
      </c>
      <c r="BD107">
        <v>94</v>
      </c>
      <c r="BM107" s="81">
        <v>12</v>
      </c>
      <c r="BN107" s="82">
        <v>40255</v>
      </c>
      <c r="BO107" s="81">
        <v>10</v>
      </c>
      <c r="BP107" s="81">
        <v>40</v>
      </c>
      <c r="BZ107" s="120">
        <v>40321</v>
      </c>
      <c r="CA107" s="320">
        <v>0</v>
      </c>
      <c r="CB107" s="44">
        <v>76.557894736842101</v>
      </c>
    </row>
    <row r="108" spans="1:80">
      <c r="A108" s="386">
        <v>40268</v>
      </c>
      <c r="B108" s="387">
        <v>0.31597222222222221</v>
      </c>
      <c r="C108" s="388">
        <v>40268</v>
      </c>
      <c r="D108" s="387">
        <v>0.83333333333333337</v>
      </c>
      <c r="E108" s="78">
        <v>12.416666666666666</v>
      </c>
      <c r="F108" s="79">
        <v>8.3333333333333329E-2</v>
      </c>
      <c r="G108" s="56">
        <v>0</v>
      </c>
      <c r="H108" s="62">
        <v>0</v>
      </c>
      <c r="I108" s="32">
        <v>0</v>
      </c>
      <c r="J108" s="40">
        <f t="shared" si="7"/>
        <v>0</v>
      </c>
      <c r="K108" s="389">
        <v>0</v>
      </c>
      <c r="L108" s="56"/>
      <c r="M108" s="40"/>
      <c r="O108">
        <v>1</v>
      </c>
      <c r="P108" s="380">
        <v>40320</v>
      </c>
      <c r="Q108" s="163">
        <v>10</v>
      </c>
      <c r="R108" s="43"/>
      <c r="S108" s="43"/>
      <c r="T108" s="384">
        <v>10</v>
      </c>
      <c r="U108" s="152">
        <v>28</v>
      </c>
      <c r="V108" s="54">
        <v>0</v>
      </c>
      <c r="W108" s="43">
        <v>0</v>
      </c>
      <c r="X108" s="59">
        <f t="shared" si="8"/>
        <v>0</v>
      </c>
      <c r="Y108" s="153">
        <v>28</v>
      </c>
      <c r="Z108" s="134">
        <v>0</v>
      </c>
      <c r="AA108" s="144">
        <v>49.173611111111121</v>
      </c>
      <c r="AB108" s="44">
        <f t="shared" si="9"/>
        <v>0</v>
      </c>
      <c r="AC108" s="44">
        <f t="shared" si="10"/>
        <v>306.2315789473684</v>
      </c>
      <c r="AD108" s="176"/>
      <c r="AE108" s="187">
        <v>5</v>
      </c>
      <c r="AF108" s="173" t="s">
        <v>202</v>
      </c>
      <c r="AG108" s="62">
        <f t="shared" si="13"/>
        <v>109</v>
      </c>
      <c r="AH108" s="134">
        <f t="shared" si="13"/>
        <v>3.4379099141470735</v>
      </c>
      <c r="AI108" s="182">
        <f>(((AG108)*(AM108+1))/(AN108+1))</f>
        <v>969.32142857142856</v>
      </c>
      <c r="AJ108" s="183">
        <f>(((AM108+1)*((AM108*AN108)+(3*AM108)+2))/((AN108+1)^2*(AN108+2)))+(((AM108+1)*(AM108-AN108)*AG108*(AG108+AN108+1))/((AN108+1)^2*(AN108+2)))</f>
        <v>36224.538837086562</v>
      </c>
      <c r="AK108" s="32">
        <v>1</v>
      </c>
      <c r="AL108" s="180">
        <f t="shared" si="12"/>
        <v>0.10887096774193548</v>
      </c>
      <c r="AM108" s="32">
        <f t="shared" si="14"/>
        <v>248</v>
      </c>
      <c r="AN108" s="40">
        <f t="shared" si="14"/>
        <v>27</v>
      </c>
      <c r="AO108" s="392"/>
      <c r="AY108" s="2">
        <v>40347</v>
      </c>
      <c r="AZ108" t="s">
        <v>146</v>
      </c>
      <c r="BA108">
        <v>25</v>
      </c>
      <c r="BB108">
        <v>10</v>
      </c>
      <c r="BC108" t="s">
        <v>132</v>
      </c>
      <c r="BD108">
        <v>87</v>
      </c>
      <c r="BM108" s="81">
        <v>12</v>
      </c>
      <c r="BN108" s="82">
        <v>40255</v>
      </c>
      <c r="BO108" s="81">
        <v>10</v>
      </c>
      <c r="BP108" s="81">
        <v>40</v>
      </c>
      <c r="BZ108" s="120">
        <v>40322</v>
      </c>
      <c r="CA108" s="320">
        <v>0</v>
      </c>
      <c r="CB108" s="44">
        <v>131.2421052631579</v>
      </c>
    </row>
    <row r="109" spans="1:80">
      <c r="A109" s="386">
        <v>40268</v>
      </c>
      <c r="B109" s="387">
        <v>0.83333333333333337</v>
      </c>
      <c r="C109" s="388">
        <v>40269</v>
      </c>
      <c r="D109" s="387">
        <v>0.32291666666666669</v>
      </c>
      <c r="E109" s="78">
        <v>11.75</v>
      </c>
      <c r="F109" s="79">
        <v>0</v>
      </c>
      <c r="G109" s="56">
        <v>0</v>
      </c>
      <c r="H109" s="62">
        <v>0</v>
      </c>
      <c r="I109" s="32">
        <v>0</v>
      </c>
      <c r="J109" s="40">
        <f t="shared" si="7"/>
        <v>0</v>
      </c>
      <c r="K109" s="389">
        <v>0</v>
      </c>
      <c r="L109" s="56"/>
      <c r="M109" s="40"/>
      <c r="O109">
        <v>1</v>
      </c>
      <c r="P109" s="380">
        <v>40321</v>
      </c>
      <c r="Q109" s="163">
        <v>7</v>
      </c>
      <c r="R109" s="43"/>
      <c r="S109" s="43"/>
      <c r="T109" s="384">
        <v>7</v>
      </c>
      <c r="U109" s="152">
        <v>7</v>
      </c>
      <c r="V109" s="54">
        <v>0</v>
      </c>
      <c r="W109" s="43">
        <v>0</v>
      </c>
      <c r="X109" s="59">
        <f t="shared" si="8"/>
        <v>0</v>
      </c>
      <c r="Y109" s="153">
        <v>7</v>
      </c>
      <c r="Z109" s="134"/>
      <c r="AA109" s="144"/>
      <c r="AB109" s="44">
        <f t="shared" si="9"/>
        <v>0</v>
      </c>
      <c r="AC109" s="44">
        <f t="shared" si="10"/>
        <v>76.557894736842101</v>
      </c>
      <c r="AD109" s="176"/>
      <c r="AE109" s="554" t="s">
        <v>203</v>
      </c>
      <c r="AF109" s="555"/>
      <c r="AG109" s="146">
        <f>SUM(AG104:AG108)</f>
        <v>856</v>
      </c>
      <c r="AH109" s="147">
        <f>SUM(AH104:AH108)</f>
        <v>79.629621797791515</v>
      </c>
      <c r="AI109" s="191">
        <f>SUM(AI104:AI108)</f>
        <v>9673.5102550680513</v>
      </c>
      <c r="AJ109" s="147">
        <f>SUM(AJ104:AJ108)</f>
        <v>610535.679586126</v>
      </c>
      <c r="AK109" s="192"/>
      <c r="AL109" s="223">
        <f t="shared" si="12"/>
        <v>9.8085189527159042E-2</v>
      </c>
      <c r="AM109" s="192">
        <f>SUM(AM104:AM108)</f>
        <v>2559</v>
      </c>
      <c r="AN109" s="193">
        <f>SUM(AN104:AN108)</f>
        <v>251</v>
      </c>
      <c r="AO109" s="392"/>
      <c r="AY109" s="2">
        <v>40347</v>
      </c>
      <c r="AZ109" t="s">
        <v>146</v>
      </c>
      <c r="BA109">
        <v>25</v>
      </c>
      <c r="BB109">
        <v>10</v>
      </c>
      <c r="BC109" t="s">
        <v>132</v>
      </c>
      <c r="BD109">
        <v>101</v>
      </c>
      <c r="BM109" s="81">
        <v>12</v>
      </c>
      <c r="BN109" s="82">
        <v>40256</v>
      </c>
      <c r="BO109" s="81">
        <v>10</v>
      </c>
      <c r="BP109" s="81">
        <v>39</v>
      </c>
      <c r="BZ109" s="120">
        <v>40323</v>
      </c>
      <c r="CA109" s="320">
        <v>0</v>
      </c>
      <c r="CB109" s="44">
        <v>54.684210526315788</v>
      </c>
    </row>
    <row r="110" spans="1:80">
      <c r="A110" s="386">
        <v>40269</v>
      </c>
      <c r="B110" s="387">
        <v>0.32291666666666669</v>
      </c>
      <c r="C110" s="388">
        <v>40269</v>
      </c>
      <c r="D110" s="387">
        <v>0.77083333333333337</v>
      </c>
      <c r="E110" s="78">
        <v>10.75</v>
      </c>
      <c r="F110" s="79">
        <v>0</v>
      </c>
      <c r="G110" s="56">
        <v>0</v>
      </c>
      <c r="H110" s="62">
        <v>0</v>
      </c>
      <c r="I110" s="32">
        <v>0</v>
      </c>
      <c r="J110" s="40">
        <f t="shared" si="7"/>
        <v>0</v>
      </c>
      <c r="K110" s="389">
        <v>0</v>
      </c>
      <c r="L110" s="56"/>
      <c r="M110" s="40"/>
      <c r="O110">
        <v>1</v>
      </c>
      <c r="P110" s="380">
        <v>40322</v>
      </c>
      <c r="Q110" s="163">
        <v>12</v>
      </c>
      <c r="R110" s="43"/>
      <c r="S110" s="43"/>
      <c r="T110" s="384">
        <v>12</v>
      </c>
      <c r="U110" s="152">
        <v>12</v>
      </c>
      <c r="V110" s="54">
        <v>0</v>
      </c>
      <c r="W110" s="43">
        <v>0</v>
      </c>
      <c r="X110" s="59">
        <f t="shared" si="8"/>
        <v>0</v>
      </c>
      <c r="Y110" s="153">
        <v>12</v>
      </c>
      <c r="Z110" s="134"/>
      <c r="AA110" s="144"/>
      <c r="AB110" s="44">
        <f t="shared" si="9"/>
        <v>0</v>
      </c>
      <c r="AC110" s="44">
        <f t="shared" si="10"/>
        <v>131.2421052631579</v>
      </c>
      <c r="AD110" s="176"/>
      <c r="AE110" s="54"/>
      <c r="AF110" s="32"/>
      <c r="AG110" s="32"/>
      <c r="AH110" s="32"/>
      <c r="AI110" s="32"/>
      <c r="AJ110" s="32"/>
      <c r="AK110" s="32"/>
      <c r="AL110" s="32"/>
      <c r="AM110" s="32"/>
      <c r="AN110" s="32"/>
      <c r="AO110" s="392"/>
      <c r="AY110" s="2">
        <v>40347</v>
      </c>
      <c r="AZ110" t="s">
        <v>146</v>
      </c>
      <c r="BA110">
        <v>25</v>
      </c>
      <c r="BB110">
        <v>10</v>
      </c>
      <c r="BC110" t="s">
        <v>132</v>
      </c>
      <c r="BD110">
        <v>90</v>
      </c>
      <c r="BM110" s="81">
        <v>12</v>
      </c>
      <c r="BN110" s="82">
        <v>40256</v>
      </c>
      <c r="BO110" s="81">
        <v>10</v>
      </c>
      <c r="BP110" s="81">
        <v>40</v>
      </c>
      <c r="BZ110" s="120">
        <v>40324</v>
      </c>
      <c r="CA110" s="320">
        <v>0</v>
      </c>
      <c r="CB110" s="44">
        <v>54.684210526315788</v>
      </c>
    </row>
    <row r="111" spans="1:80">
      <c r="A111" s="386">
        <v>40269</v>
      </c>
      <c r="B111" s="387">
        <v>0.77083333333333337</v>
      </c>
      <c r="C111" s="388">
        <v>40270</v>
      </c>
      <c r="D111" s="387">
        <v>0.36805555555555558</v>
      </c>
      <c r="E111" s="78">
        <v>14.333333333333334</v>
      </c>
      <c r="F111" s="79">
        <v>0</v>
      </c>
      <c r="G111" s="56">
        <v>0</v>
      </c>
      <c r="H111" s="62">
        <v>0</v>
      </c>
      <c r="I111" s="32">
        <v>0</v>
      </c>
      <c r="J111" s="40">
        <f t="shared" si="7"/>
        <v>0</v>
      </c>
      <c r="K111" s="389">
        <v>0</v>
      </c>
      <c r="L111" s="56"/>
      <c r="M111" s="40"/>
      <c r="O111">
        <v>1</v>
      </c>
      <c r="P111" s="380">
        <v>40323</v>
      </c>
      <c r="Q111" s="163">
        <v>5</v>
      </c>
      <c r="R111" s="43"/>
      <c r="S111" s="43"/>
      <c r="T111" s="384">
        <v>5</v>
      </c>
      <c r="U111" s="152">
        <v>5</v>
      </c>
      <c r="V111" s="54">
        <v>0</v>
      </c>
      <c r="W111" s="43">
        <v>0</v>
      </c>
      <c r="X111" s="59">
        <f t="shared" si="8"/>
        <v>0</v>
      </c>
      <c r="Y111" s="153">
        <v>5</v>
      </c>
      <c r="Z111" s="134"/>
      <c r="AA111" s="144"/>
      <c r="AB111" s="44">
        <f t="shared" si="9"/>
        <v>0</v>
      </c>
      <c r="AC111" s="44">
        <f t="shared" si="10"/>
        <v>54.684210526315788</v>
      </c>
      <c r="AD111" s="176"/>
      <c r="AE111" s="550" t="s">
        <v>93</v>
      </c>
      <c r="AF111" s="552" t="s">
        <v>206</v>
      </c>
      <c r="AG111" s="552" t="s">
        <v>207</v>
      </c>
      <c r="AH111" s="539" t="s">
        <v>208</v>
      </c>
      <c r="AI111" s="540"/>
      <c r="AJ111" s="541"/>
      <c r="AK111" s="196" t="s">
        <v>193</v>
      </c>
      <c r="AL111" s="542" t="s">
        <v>209</v>
      </c>
      <c r="AM111" s="197" t="s">
        <v>210</v>
      </c>
      <c r="AN111" s="197"/>
      <c r="AO111" s="397"/>
      <c r="AY111" s="2">
        <v>40347</v>
      </c>
      <c r="AZ111" t="s">
        <v>146</v>
      </c>
      <c r="BA111">
        <v>25</v>
      </c>
      <c r="BB111">
        <v>10</v>
      </c>
      <c r="BC111" t="s">
        <v>132</v>
      </c>
      <c r="BD111">
        <v>102</v>
      </c>
      <c r="BM111" s="81">
        <v>12</v>
      </c>
      <c r="BN111" s="82">
        <v>40256</v>
      </c>
      <c r="BO111" s="81">
        <v>10</v>
      </c>
      <c r="BP111" s="81">
        <v>40</v>
      </c>
      <c r="BZ111" s="120">
        <v>40325</v>
      </c>
      <c r="CA111" s="320">
        <v>0</v>
      </c>
      <c r="CB111" s="44">
        <v>142.17894736842103</v>
      </c>
    </row>
    <row r="112" spans="1:80">
      <c r="A112" s="386">
        <v>40270</v>
      </c>
      <c r="B112" s="387">
        <v>0.36805555555555558</v>
      </c>
      <c r="C112" s="388">
        <v>40270</v>
      </c>
      <c r="D112" s="387">
        <v>0.54166666666666663</v>
      </c>
      <c r="E112" s="78">
        <v>4.166666666666667</v>
      </c>
      <c r="F112" s="79">
        <v>0</v>
      </c>
      <c r="G112" s="56">
        <v>0</v>
      </c>
      <c r="H112" s="62">
        <v>0</v>
      </c>
      <c r="I112" s="32">
        <v>0</v>
      </c>
      <c r="J112" s="40">
        <f t="shared" si="7"/>
        <v>0</v>
      </c>
      <c r="K112" s="389">
        <v>0</v>
      </c>
      <c r="L112" s="56"/>
      <c r="M112" s="40"/>
      <c r="O112">
        <v>1</v>
      </c>
      <c r="P112" s="380">
        <v>40324</v>
      </c>
      <c r="Q112" s="163">
        <v>5</v>
      </c>
      <c r="R112" s="43"/>
      <c r="S112" s="43"/>
      <c r="T112" s="384">
        <v>5</v>
      </c>
      <c r="U112" s="152">
        <v>5</v>
      </c>
      <c r="V112" s="54">
        <v>0</v>
      </c>
      <c r="W112" s="43">
        <v>0</v>
      </c>
      <c r="X112" s="59">
        <f t="shared" si="8"/>
        <v>0</v>
      </c>
      <c r="Y112" s="153">
        <v>5</v>
      </c>
      <c r="Z112" s="134"/>
      <c r="AA112" s="144"/>
      <c r="AB112" s="44">
        <f t="shared" si="9"/>
        <v>0</v>
      </c>
      <c r="AC112" s="44">
        <f t="shared" si="10"/>
        <v>54.684210526315788</v>
      </c>
      <c r="AD112" s="176"/>
      <c r="AE112" s="551"/>
      <c r="AF112" s="553"/>
      <c r="AG112" s="553"/>
      <c r="AH112" s="199" t="s">
        <v>211</v>
      </c>
      <c r="AI112" s="200" t="s">
        <v>163</v>
      </c>
      <c r="AJ112" s="201" t="s">
        <v>49</v>
      </c>
      <c r="AK112" s="202" t="s">
        <v>212</v>
      </c>
      <c r="AL112" s="543"/>
      <c r="AM112" s="200" t="s">
        <v>213</v>
      </c>
      <c r="AN112" s="200" t="s">
        <v>214</v>
      </c>
      <c r="AO112" s="398" t="s">
        <v>165</v>
      </c>
      <c r="AY112" s="2">
        <v>40347</v>
      </c>
      <c r="AZ112" t="s">
        <v>146</v>
      </c>
      <c r="BA112">
        <v>25</v>
      </c>
      <c r="BB112">
        <v>10</v>
      </c>
      <c r="BC112" t="s">
        <v>132</v>
      </c>
      <c r="BD112">
        <v>88</v>
      </c>
      <c r="BM112" s="81">
        <v>12</v>
      </c>
      <c r="BN112" s="82">
        <v>40256</v>
      </c>
      <c r="BO112" s="81">
        <v>10</v>
      </c>
      <c r="BP112" s="81">
        <v>41</v>
      </c>
      <c r="BZ112" s="120">
        <v>40326</v>
      </c>
      <c r="CA112" s="320">
        <v>0</v>
      </c>
      <c r="CB112" s="44">
        <v>109.36842105263158</v>
      </c>
    </row>
    <row r="113" spans="1:80">
      <c r="A113" s="386">
        <v>40270</v>
      </c>
      <c r="B113" s="387">
        <v>0.54166666666666663</v>
      </c>
      <c r="C113" s="388">
        <v>40270</v>
      </c>
      <c r="D113" s="387">
        <v>0.67708333333333337</v>
      </c>
      <c r="E113" s="78">
        <v>3.25</v>
      </c>
      <c r="F113" s="79">
        <v>0</v>
      </c>
      <c r="G113" s="56">
        <v>0</v>
      </c>
      <c r="H113" s="62">
        <v>0</v>
      </c>
      <c r="I113" s="32">
        <v>0</v>
      </c>
      <c r="J113" s="40">
        <f t="shared" si="7"/>
        <v>0</v>
      </c>
      <c r="K113" s="389">
        <v>0</v>
      </c>
      <c r="L113" s="56"/>
      <c r="M113" s="40"/>
      <c r="O113">
        <v>1</v>
      </c>
      <c r="P113" s="380">
        <v>40325</v>
      </c>
      <c r="Q113" s="163">
        <v>13</v>
      </c>
      <c r="R113" s="43"/>
      <c r="S113" s="43"/>
      <c r="T113" s="384">
        <v>13</v>
      </c>
      <c r="U113" s="152">
        <v>13</v>
      </c>
      <c r="V113" s="54">
        <v>0</v>
      </c>
      <c r="W113" s="43">
        <v>0</v>
      </c>
      <c r="X113" s="59">
        <f t="shared" si="8"/>
        <v>0</v>
      </c>
      <c r="Y113" s="153">
        <v>13</v>
      </c>
      <c r="Z113" s="134"/>
      <c r="AA113" s="144"/>
      <c r="AB113" s="44">
        <f t="shared" si="9"/>
        <v>0</v>
      </c>
      <c r="AC113" s="44">
        <f t="shared" si="10"/>
        <v>142.17894736842103</v>
      </c>
      <c r="AD113" s="176"/>
      <c r="AE113" s="544" t="s">
        <v>215</v>
      </c>
      <c r="AF113" s="546" t="s">
        <v>216</v>
      </c>
      <c r="AG113" s="222" t="s">
        <v>218</v>
      </c>
      <c r="AH113" s="207">
        <f>T176</f>
        <v>806</v>
      </c>
      <c r="AI113" s="208">
        <v>50</v>
      </c>
      <c r="AJ113" s="209">
        <f>Y176</f>
        <v>856</v>
      </c>
      <c r="AK113" s="204">
        <f>AI109</f>
        <v>9673.5102550680513</v>
      </c>
      <c r="AL113" s="205">
        <f>SQRT(AO113)/(AK113)</f>
        <v>8.0773969887574987E-2</v>
      </c>
      <c r="AM113" s="206">
        <f>AK113-SQRT(AO113)*1.96</f>
        <v>8142.0293160100227</v>
      </c>
      <c r="AN113" s="206">
        <f>AK113+SQRT(AO113)*1.96</f>
        <v>11204.99119412608</v>
      </c>
      <c r="AO113" s="399">
        <f>AJ109</f>
        <v>610535.679586126</v>
      </c>
      <c r="AY113" s="2">
        <v>40347</v>
      </c>
      <c r="AZ113" t="s">
        <v>146</v>
      </c>
      <c r="BA113">
        <v>25</v>
      </c>
      <c r="BB113">
        <v>10</v>
      </c>
      <c r="BC113" t="s">
        <v>132</v>
      </c>
      <c r="BD113">
        <v>77</v>
      </c>
      <c r="BM113" s="81">
        <v>12</v>
      </c>
      <c r="BN113" s="82">
        <v>40257</v>
      </c>
      <c r="BO113" s="81">
        <v>10</v>
      </c>
      <c r="BP113" s="81">
        <v>36</v>
      </c>
      <c r="BZ113" s="120">
        <v>40327</v>
      </c>
      <c r="CA113" s="320">
        <v>0</v>
      </c>
      <c r="CB113" s="44">
        <v>142.17894736842103</v>
      </c>
    </row>
    <row r="114" spans="1:80">
      <c r="A114" s="386">
        <v>40270</v>
      </c>
      <c r="B114" s="387">
        <v>0.67708333333333337</v>
      </c>
      <c r="C114" s="388">
        <v>40271</v>
      </c>
      <c r="D114" s="387">
        <v>0.33680555555555558</v>
      </c>
      <c r="E114" s="78">
        <v>15.833333333333334</v>
      </c>
      <c r="F114" s="79">
        <v>0</v>
      </c>
      <c r="G114" s="56">
        <v>1</v>
      </c>
      <c r="H114" s="62">
        <v>0</v>
      </c>
      <c r="I114" s="32">
        <v>0</v>
      </c>
      <c r="J114" s="40">
        <f t="shared" si="7"/>
        <v>0</v>
      </c>
      <c r="K114" s="389">
        <v>1</v>
      </c>
      <c r="L114" s="57"/>
      <c r="M114" s="40"/>
      <c r="O114">
        <v>1</v>
      </c>
      <c r="P114" s="380">
        <v>40326</v>
      </c>
      <c r="Q114" s="163">
        <v>10</v>
      </c>
      <c r="R114" s="43"/>
      <c r="S114" s="43"/>
      <c r="T114" s="384">
        <v>10</v>
      </c>
      <c r="U114" s="152">
        <v>10</v>
      </c>
      <c r="V114" s="54">
        <v>0</v>
      </c>
      <c r="W114" s="43">
        <v>0</v>
      </c>
      <c r="X114" s="59">
        <f t="shared" si="8"/>
        <v>0</v>
      </c>
      <c r="Y114" s="153">
        <v>10</v>
      </c>
      <c r="Z114" s="134"/>
      <c r="AA114" s="144"/>
      <c r="AB114" s="44">
        <f t="shared" si="9"/>
        <v>0</v>
      </c>
      <c r="AC114" s="44">
        <f t="shared" si="10"/>
        <v>109.36842105263158</v>
      </c>
      <c r="AD114" s="176"/>
      <c r="AE114" s="545"/>
      <c r="AF114" s="547"/>
      <c r="AG114" s="222" t="s">
        <v>219</v>
      </c>
      <c r="AH114" s="548" t="s">
        <v>217</v>
      </c>
      <c r="AI114" s="558"/>
      <c r="AJ114" s="549"/>
      <c r="AK114" s="204">
        <f>SUM(AC171:AC175)/5*34/2</f>
        <v>90.707142857142856</v>
      </c>
      <c r="AL114" s="205">
        <f>SQRT(AO114)/(AK114)</f>
        <v>0.40824829046386302</v>
      </c>
      <c r="AM114" s="206">
        <f>AK114-SQRT(AO114)*1.96</f>
        <v>18.126312288734511</v>
      </c>
      <c r="AN114" s="206">
        <f>AK114+SQRT(AO114)*1.96</f>
        <v>163.2879734255512</v>
      </c>
      <c r="AO114" s="400">
        <f>(DEVSQ(AC171:AC175)/(5*4))*(34/2)^2</f>
        <v>1371.2976275510202</v>
      </c>
      <c r="AY114" s="2">
        <v>40347</v>
      </c>
      <c r="AZ114" t="s">
        <v>146</v>
      </c>
      <c r="BA114">
        <v>25</v>
      </c>
      <c r="BB114">
        <v>10</v>
      </c>
      <c r="BC114" t="s">
        <v>132</v>
      </c>
      <c r="BD114">
        <v>88</v>
      </c>
      <c r="BM114" s="81">
        <v>13</v>
      </c>
      <c r="BN114" s="82">
        <v>40259</v>
      </c>
      <c r="BO114" s="81">
        <v>10</v>
      </c>
      <c r="BP114" s="81">
        <v>38</v>
      </c>
      <c r="BZ114" s="120">
        <v>40328</v>
      </c>
      <c r="CA114" s="320">
        <v>0</v>
      </c>
      <c r="CB114" s="44">
        <v>54.684210526315788</v>
      </c>
    </row>
    <row r="115" spans="1:80">
      <c r="A115" s="386">
        <v>40271</v>
      </c>
      <c r="B115" s="387">
        <v>0.33680555555555558</v>
      </c>
      <c r="C115" s="388">
        <v>40271</v>
      </c>
      <c r="D115" s="387">
        <v>0.85416666666666663</v>
      </c>
      <c r="E115" s="78">
        <v>12.416666666666666</v>
      </c>
      <c r="F115" s="79">
        <v>0</v>
      </c>
      <c r="G115" s="56">
        <v>0</v>
      </c>
      <c r="H115" s="62">
        <v>0</v>
      </c>
      <c r="I115" s="32">
        <v>0</v>
      </c>
      <c r="J115" s="40">
        <f t="shared" si="7"/>
        <v>0</v>
      </c>
      <c r="K115" s="389">
        <v>0</v>
      </c>
      <c r="L115" s="56"/>
      <c r="M115" s="40"/>
      <c r="O115">
        <v>1</v>
      </c>
      <c r="P115" s="380">
        <v>40327</v>
      </c>
      <c r="Q115" s="163">
        <v>13</v>
      </c>
      <c r="R115" s="43"/>
      <c r="S115" s="43"/>
      <c r="T115" s="384">
        <v>13</v>
      </c>
      <c r="U115" s="152">
        <v>13</v>
      </c>
      <c r="V115" s="54">
        <v>0</v>
      </c>
      <c r="W115" s="43">
        <v>0</v>
      </c>
      <c r="X115" s="59">
        <f t="shared" si="8"/>
        <v>0</v>
      </c>
      <c r="Y115" s="153">
        <v>13</v>
      </c>
      <c r="Z115" s="134">
        <v>0</v>
      </c>
      <c r="AA115" s="144">
        <v>2.624050845828528E-3</v>
      </c>
      <c r="AB115" s="44">
        <f t="shared" si="9"/>
        <v>0</v>
      </c>
      <c r="AC115" s="44">
        <f t="shared" si="10"/>
        <v>142.17894736842103</v>
      </c>
      <c r="AD115" s="176"/>
      <c r="AE115" s="548" t="s">
        <v>203</v>
      </c>
      <c r="AF115" s="549"/>
      <c r="AG115" s="217" t="s">
        <v>220</v>
      </c>
      <c r="AH115" s="210">
        <f>SUM(AH113:AH114)</f>
        <v>806</v>
      </c>
      <c r="AI115" s="211">
        <f>SUM(AI113:AI114)</f>
        <v>50</v>
      </c>
      <c r="AJ115" s="212">
        <f>SUM(AJ113:AJ114)</f>
        <v>856</v>
      </c>
      <c r="AK115" s="213">
        <f>SUM(AK113:AK114)</f>
        <v>9764.2173979251947</v>
      </c>
      <c r="AL115" s="214">
        <f>SQRT(AO115)/(AK115)</f>
        <v>8.0113418222427235E-2</v>
      </c>
      <c r="AM115" s="215">
        <f>AK115-SQRT(AO115)*1.96</f>
        <v>8231.0175271764201</v>
      </c>
      <c r="AN115" s="215">
        <f>AK115+SQRT(AO115)*1.96</f>
        <v>11297.417268673969</v>
      </c>
      <c r="AO115" s="401">
        <f>SUM(AO113:AO114)</f>
        <v>611906.97721367702</v>
      </c>
      <c r="AY115" s="2">
        <v>40347</v>
      </c>
      <c r="AZ115" t="s">
        <v>146</v>
      </c>
      <c r="BA115">
        <v>25</v>
      </c>
      <c r="BB115">
        <v>10</v>
      </c>
      <c r="BC115" t="s">
        <v>132</v>
      </c>
      <c r="BD115">
        <v>89</v>
      </c>
      <c r="BM115" s="81">
        <v>13</v>
      </c>
      <c r="BN115" s="82">
        <v>40260</v>
      </c>
      <c r="BO115" s="81">
        <v>10</v>
      </c>
      <c r="BP115" s="81">
        <v>40</v>
      </c>
      <c r="BZ115" s="120">
        <v>40329</v>
      </c>
      <c r="CA115" s="320">
        <v>0</v>
      </c>
      <c r="CB115" s="44">
        <v>65.621052631578948</v>
      </c>
    </row>
    <row r="116" spans="1:80">
      <c r="A116" s="386">
        <v>40271</v>
      </c>
      <c r="B116" s="387">
        <v>0.85416666666666663</v>
      </c>
      <c r="C116" s="388">
        <v>40272</v>
      </c>
      <c r="D116" s="387">
        <v>0.3888888888888889</v>
      </c>
      <c r="E116" s="78">
        <v>12.833333333333334</v>
      </c>
      <c r="F116" s="79">
        <v>0</v>
      </c>
      <c r="G116" s="56">
        <v>0</v>
      </c>
      <c r="H116" s="62">
        <v>0</v>
      </c>
      <c r="I116" s="32">
        <v>0</v>
      </c>
      <c r="J116" s="40">
        <f t="shared" si="7"/>
        <v>0</v>
      </c>
      <c r="K116" s="389">
        <v>0</v>
      </c>
      <c r="L116" s="56"/>
      <c r="M116" s="40"/>
      <c r="O116">
        <v>1</v>
      </c>
      <c r="P116" s="380">
        <v>40328</v>
      </c>
      <c r="Q116" s="163">
        <v>5</v>
      </c>
      <c r="R116" s="43"/>
      <c r="S116" s="43"/>
      <c r="T116" s="384">
        <v>5</v>
      </c>
      <c r="U116" s="152">
        <v>5</v>
      </c>
      <c r="V116" s="54">
        <v>0</v>
      </c>
      <c r="W116" s="43">
        <v>0</v>
      </c>
      <c r="X116" s="59">
        <f t="shared" si="8"/>
        <v>0</v>
      </c>
      <c r="Y116" s="153">
        <v>5</v>
      </c>
      <c r="Z116" s="134"/>
      <c r="AA116" s="144"/>
      <c r="AB116" s="44">
        <f t="shared" si="9"/>
        <v>0</v>
      </c>
      <c r="AC116" s="44">
        <f t="shared" si="10"/>
        <v>54.684210526315788</v>
      </c>
      <c r="AD116" s="176"/>
      <c r="AY116" s="2">
        <v>40348</v>
      </c>
      <c r="AZ116" t="s">
        <v>146</v>
      </c>
      <c r="BA116">
        <v>25</v>
      </c>
      <c r="BB116">
        <v>10</v>
      </c>
      <c r="BC116" t="s">
        <v>132</v>
      </c>
      <c r="BD116">
        <v>87</v>
      </c>
      <c r="BM116" s="81">
        <v>13</v>
      </c>
      <c r="BN116" s="82">
        <v>40260</v>
      </c>
      <c r="BO116" s="81">
        <v>10</v>
      </c>
      <c r="BP116" s="81">
        <v>39</v>
      </c>
      <c r="BZ116" s="120">
        <v>40330</v>
      </c>
      <c r="CA116" s="320">
        <v>0</v>
      </c>
      <c r="CB116" s="44">
        <v>43.747368421052634</v>
      </c>
    </row>
    <row r="117" spans="1:80">
      <c r="A117" s="386">
        <v>40272</v>
      </c>
      <c r="B117" s="387">
        <v>0.3888888888888889</v>
      </c>
      <c r="C117" s="388">
        <v>40272</v>
      </c>
      <c r="D117" s="387">
        <v>0.79513888888888884</v>
      </c>
      <c r="E117" s="78">
        <v>9.75</v>
      </c>
      <c r="F117" s="79">
        <v>0</v>
      </c>
      <c r="G117" s="56">
        <v>0</v>
      </c>
      <c r="H117" s="62">
        <v>0</v>
      </c>
      <c r="I117" s="32">
        <v>0</v>
      </c>
      <c r="J117" s="40">
        <f t="shared" si="7"/>
        <v>0</v>
      </c>
      <c r="K117" s="389">
        <v>0</v>
      </c>
      <c r="L117" s="56"/>
      <c r="M117" s="40"/>
      <c r="O117">
        <v>1</v>
      </c>
      <c r="P117" s="380">
        <v>40329</v>
      </c>
      <c r="Q117" s="163">
        <v>6</v>
      </c>
      <c r="R117" s="43"/>
      <c r="S117" s="43"/>
      <c r="T117" s="384">
        <v>6</v>
      </c>
      <c r="U117" s="152">
        <v>6</v>
      </c>
      <c r="V117" s="54">
        <v>0</v>
      </c>
      <c r="W117" s="43">
        <v>0</v>
      </c>
      <c r="X117" s="59">
        <f t="shared" si="8"/>
        <v>0</v>
      </c>
      <c r="Y117" s="153">
        <v>6</v>
      </c>
      <c r="Z117" s="134"/>
      <c r="AA117" s="144"/>
      <c r="AB117" s="44">
        <f t="shared" si="9"/>
        <v>0</v>
      </c>
      <c r="AC117" s="44">
        <f t="shared" si="10"/>
        <v>65.621052631578948</v>
      </c>
      <c r="AD117" s="176"/>
      <c r="AY117" s="2">
        <v>40348</v>
      </c>
      <c r="AZ117" t="s">
        <v>146</v>
      </c>
      <c r="BA117">
        <v>25</v>
      </c>
      <c r="BB117">
        <v>10</v>
      </c>
      <c r="BC117" t="s">
        <v>132</v>
      </c>
      <c r="BD117">
        <v>88</v>
      </c>
      <c r="BM117" s="81">
        <v>13</v>
      </c>
      <c r="BN117" s="82">
        <v>40261</v>
      </c>
      <c r="BO117" s="81">
        <v>10</v>
      </c>
      <c r="BP117" s="81">
        <v>40</v>
      </c>
      <c r="BZ117" s="120">
        <v>40331</v>
      </c>
      <c r="CA117" s="320">
        <v>0</v>
      </c>
      <c r="CB117" s="44">
        <v>54.684210526315788</v>
      </c>
    </row>
    <row r="118" spans="1:80">
      <c r="A118" s="386">
        <v>40272</v>
      </c>
      <c r="B118" s="387">
        <v>0.79513888888888884</v>
      </c>
      <c r="C118" s="388">
        <v>40273</v>
      </c>
      <c r="D118" s="387">
        <v>0.30555555555555552</v>
      </c>
      <c r="E118" s="78">
        <v>12.25</v>
      </c>
      <c r="F118" s="79">
        <v>0</v>
      </c>
      <c r="G118" s="56">
        <v>0</v>
      </c>
      <c r="H118" s="62">
        <v>0</v>
      </c>
      <c r="I118" s="32">
        <v>0</v>
      </c>
      <c r="J118" s="40">
        <f t="shared" si="7"/>
        <v>0</v>
      </c>
      <c r="K118" s="389">
        <v>0</v>
      </c>
      <c r="L118" s="56"/>
      <c r="M118" s="40"/>
      <c r="O118">
        <v>1</v>
      </c>
      <c r="P118" s="380">
        <v>40330</v>
      </c>
      <c r="Q118" s="163">
        <v>4</v>
      </c>
      <c r="R118" s="43"/>
      <c r="S118" s="43"/>
      <c r="T118" s="384">
        <v>4</v>
      </c>
      <c r="U118" s="152">
        <v>4</v>
      </c>
      <c r="V118" s="54">
        <v>0</v>
      </c>
      <c r="W118" s="43">
        <v>0</v>
      </c>
      <c r="X118" s="59">
        <f t="shared" si="8"/>
        <v>0</v>
      </c>
      <c r="Y118" s="153">
        <v>4</v>
      </c>
      <c r="Z118" s="134"/>
      <c r="AA118" s="144"/>
      <c r="AB118" s="44">
        <f t="shared" si="9"/>
        <v>0</v>
      </c>
      <c r="AC118" s="44">
        <f t="shared" si="10"/>
        <v>43.747368421052634</v>
      </c>
      <c r="AD118" s="176"/>
      <c r="AE118" s="232" t="s">
        <v>222</v>
      </c>
      <c r="AF118" s="67"/>
      <c r="AG118" s="67"/>
      <c r="AH118" s="67"/>
      <c r="AI118" s="67"/>
      <c r="AJ118" s="67"/>
      <c r="AK118" s="67"/>
      <c r="AL118" s="67"/>
      <c r="AM118" s="145" t="s">
        <v>224</v>
      </c>
      <c r="AN118" s="67"/>
      <c r="AO118" s="391"/>
      <c r="AY118" s="2">
        <v>40348</v>
      </c>
      <c r="AZ118" t="s">
        <v>146</v>
      </c>
      <c r="BA118">
        <v>25</v>
      </c>
      <c r="BB118">
        <v>10</v>
      </c>
      <c r="BC118" t="s">
        <v>132</v>
      </c>
      <c r="BD118">
        <v>88</v>
      </c>
      <c r="BM118" s="81">
        <v>13</v>
      </c>
      <c r="BN118" s="82">
        <v>40261</v>
      </c>
      <c r="BO118" s="81">
        <v>10</v>
      </c>
      <c r="BP118" s="81">
        <v>37</v>
      </c>
      <c r="BZ118" s="120">
        <v>40332</v>
      </c>
      <c r="CA118" s="320">
        <v>54.68421052631578</v>
      </c>
      <c r="CB118" s="44">
        <v>120.30526315789473</v>
      </c>
    </row>
    <row r="119" spans="1:80">
      <c r="A119" s="386">
        <v>40273</v>
      </c>
      <c r="B119" s="387">
        <v>0.30555555555555552</v>
      </c>
      <c r="C119" s="388">
        <v>40273</v>
      </c>
      <c r="D119" s="387">
        <v>0.875</v>
      </c>
      <c r="E119" s="78">
        <v>13.666666666666666</v>
      </c>
      <c r="F119" s="79">
        <v>0</v>
      </c>
      <c r="G119" s="56">
        <v>1</v>
      </c>
      <c r="H119" s="62">
        <v>0</v>
      </c>
      <c r="I119" s="32">
        <v>0</v>
      </c>
      <c r="J119" s="40">
        <f t="shared" si="7"/>
        <v>0</v>
      </c>
      <c r="K119" s="389">
        <v>1</v>
      </c>
      <c r="L119" s="57"/>
      <c r="M119" s="40"/>
      <c r="O119">
        <v>1</v>
      </c>
      <c r="P119" s="380">
        <v>40331</v>
      </c>
      <c r="Q119" s="163">
        <v>5</v>
      </c>
      <c r="R119" s="43"/>
      <c r="S119" s="43"/>
      <c r="T119" s="384">
        <v>5</v>
      </c>
      <c r="U119" s="152">
        <v>5</v>
      </c>
      <c r="V119" s="54">
        <v>0</v>
      </c>
      <c r="W119" s="43">
        <v>0</v>
      </c>
      <c r="X119" s="59">
        <f t="shared" si="8"/>
        <v>0</v>
      </c>
      <c r="Y119" s="153">
        <v>5</v>
      </c>
      <c r="Z119" s="134"/>
      <c r="AA119" s="144"/>
      <c r="AB119" s="44">
        <f t="shared" si="9"/>
        <v>0</v>
      </c>
      <c r="AC119" s="44">
        <f t="shared" si="10"/>
        <v>54.684210526315788</v>
      </c>
      <c r="AD119" s="176"/>
      <c r="AE119" s="184" t="s">
        <v>177</v>
      </c>
      <c r="AF119" s="601" t="s">
        <v>191</v>
      </c>
      <c r="AG119" s="556" t="s">
        <v>192</v>
      </c>
      <c r="AH119" s="557"/>
      <c r="AI119" s="559" t="s">
        <v>193</v>
      </c>
      <c r="AJ119" s="557"/>
      <c r="AK119" s="556" t="s">
        <v>194</v>
      </c>
      <c r="AL119" s="556"/>
      <c r="AM119" s="556"/>
      <c r="AN119" s="557"/>
      <c r="AO119" s="392"/>
      <c r="AY119" s="2">
        <v>40348</v>
      </c>
      <c r="AZ119" t="s">
        <v>146</v>
      </c>
      <c r="BA119">
        <v>25</v>
      </c>
      <c r="BB119">
        <v>10</v>
      </c>
      <c r="BC119" t="s">
        <v>132</v>
      </c>
      <c r="BD119">
        <v>91</v>
      </c>
      <c r="BM119" s="81">
        <v>13</v>
      </c>
      <c r="BN119" s="82">
        <v>40263</v>
      </c>
      <c r="BO119" s="81">
        <v>10</v>
      </c>
      <c r="BP119" s="81">
        <v>39</v>
      </c>
      <c r="BZ119" s="120">
        <v>40333</v>
      </c>
      <c r="CA119" s="320">
        <v>1093.6842105263158</v>
      </c>
      <c r="CB119" s="44">
        <v>98.431578947368422</v>
      </c>
    </row>
    <row r="120" spans="1:80">
      <c r="A120" s="386">
        <v>40273</v>
      </c>
      <c r="B120" s="387">
        <v>0.875</v>
      </c>
      <c r="C120" s="388">
        <v>40274</v>
      </c>
      <c r="D120" s="387">
        <v>0.3125</v>
      </c>
      <c r="E120" s="78">
        <v>10.5</v>
      </c>
      <c r="F120" s="79">
        <v>0</v>
      </c>
      <c r="G120" s="56">
        <v>0</v>
      </c>
      <c r="H120" s="62">
        <v>0</v>
      </c>
      <c r="I120" s="32">
        <v>0</v>
      </c>
      <c r="J120" s="40">
        <f t="shared" si="7"/>
        <v>0</v>
      </c>
      <c r="K120" s="389">
        <v>0</v>
      </c>
      <c r="L120" s="56"/>
      <c r="M120" s="40"/>
      <c r="O120">
        <v>1</v>
      </c>
      <c r="P120" s="380">
        <v>40332</v>
      </c>
      <c r="Q120" s="163">
        <v>16</v>
      </c>
      <c r="R120" s="43"/>
      <c r="S120" s="43">
        <v>5</v>
      </c>
      <c r="T120" s="384">
        <v>11</v>
      </c>
      <c r="U120" s="152">
        <v>16</v>
      </c>
      <c r="V120" s="54">
        <v>0</v>
      </c>
      <c r="W120" s="43">
        <v>5</v>
      </c>
      <c r="X120" s="59">
        <f t="shared" si="8"/>
        <v>5</v>
      </c>
      <c r="Y120" s="153">
        <v>11</v>
      </c>
      <c r="Z120" s="134">
        <v>1.0480823973914399E-3</v>
      </c>
      <c r="AA120" s="144">
        <v>1.0306063702195716E-4</v>
      </c>
      <c r="AB120" s="44">
        <f t="shared" si="9"/>
        <v>54.68421052631578</v>
      </c>
      <c r="AC120" s="44">
        <f t="shared" si="10"/>
        <v>120.30526315789473</v>
      </c>
      <c r="AD120" s="176"/>
      <c r="AE120" s="185" t="s">
        <v>190</v>
      </c>
      <c r="AF120" s="602"/>
      <c r="AG120" s="179" t="s">
        <v>190</v>
      </c>
      <c r="AH120" s="178" t="s">
        <v>165</v>
      </c>
      <c r="AI120" s="177" t="s">
        <v>190</v>
      </c>
      <c r="AJ120" s="178" t="s">
        <v>165</v>
      </c>
      <c r="AK120" s="181" t="s">
        <v>204</v>
      </c>
      <c r="AL120" s="179" t="s">
        <v>195</v>
      </c>
      <c r="AM120" s="179" t="s">
        <v>196</v>
      </c>
      <c r="AN120" s="178" t="s">
        <v>197</v>
      </c>
      <c r="AO120" s="392"/>
      <c r="AY120" s="2">
        <v>40348</v>
      </c>
      <c r="AZ120" t="s">
        <v>146</v>
      </c>
      <c r="BA120">
        <v>25</v>
      </c>
      <c r="BB120">
        <v>10</v>
      </c>
      <c r="BC120" t="s">
        <v>132</v>
      </c>
      <c r="BD120">
        <v>88</v>
      </c>
      <c r="BM120" s="81">
        <v>13</v>
      </c>
      <c r="BN120" s="82">
        <v>40263</v>
      </c>
      <c r="BO120" s="81">
        <v>10</v>
      </c>
      <c r="BP120" s="81">
        <v>40</v>
      </c>
      <c r="BZ120" s="120">
        <v>40334</v>
      </c>
      <c r="CA120" s="320">
        <v>5282.4947368421053</v>
      </c>
      <c r="CB120" s="44">
        <v>98.431578947368422</v>
      </c>
    </row>
    <row r="121" spans="1:80">
      <c r="A121" s="386">
        <v>40274</v>
      </c>
      <c r="B121" s="387">
        <v>0.31597222222222221</v>
      </c>
      <c r="C121" s="388">
        <v>40274</v>
      </c>
      <c r="D121" s="387">
        <v>0.86805555555555547</v>
      </c>
      <c r="E121" s="78">
        <v>13.25</v>
      </c>
      <c r="F121" s="79">
        <v>8.3333333333333329E-2</v>
      </c>
      <c r="G121" s="56">
        <v>0</v>
      </c>
      <c r="H121" s="62">
        <v>0</v>
      </c>
      <c r="I121" s="32">
        <v>0</v>
      </c>
      <c r="J121" s="40">
        <f t="shared" si="7"/>
        <v>0</v>
      </c>
      <c r="K121" s="389">
        <v>0</v>
      </c>
      <c r="L121" s="56"/>
      <c r="M121" s="40"/>
      <c r="O121">
        <v>1</v>
      </c>
      <c r="P121" s="380">
        <v>40333</v>
      </c>
      <c r="Q121" s="163">
        <v>109</v>
      </c>
      <c r="R121" s="43"/>
      <c r="S121" s="43">
        <v>100</v>
      </c>
      <c r="T121" s="384">
        <v>9</v>
      </c>
      <c r="U121" s="152">
        <v>109</v>
      </c>
      <c r="V121" s="54">
        <v>0</v>
      </c>
      <c r="W121" s="43">
        <v>100</v>
      </c>
      <c r="X121" s="59">
        <f t="shared" si="8"/>
        <v>100</v>
      </c>
      <c r="Y121" s="153">
        <v>9</v>
      </c>
      <c r="Z121" s="134"/>
      <c r="AA121" s="144"/>
      <c r="AB121" s="44">
        <f t="shared" si="9"/>
        <v>1093.6842105263158</v>
      </c>
      <c r="AC121" s="44">
        <f t="shared" si="10"/>
        <v>98.431578947368422</v>
      </c>
      <c r="AD121" s="176"/>
      <c r="AE121" s="186">
        <v>1</v>
      </c>
      <c r="AF121" s="188" t="s">
        <v>198</v>
      </c>
      <c r="AG121" s="32">
        <f>SUM(X6:X130)</f>
        <v>1776</v>
      </c>
      <c r="AH121" s="176">
        <f t="shared" ref="AH121:AH126" si="15">SUM(AG121)</f>
        <v>1776</v>
      </c>
      <c r="AI121" s="182">
        <f>(((AG121)*(AM121+1))/(AN121+1))</f>
        <v>19423.831578947367</v>
      </c>
      <c r="AJ121" s="183">
        <f>(((AM121+1)*((AM121*AN121)+(3*AM121)+2))/((AN121+1)^2*(AN121+2)))+(((AM121+1)*(AM121-AN121)*AG121*(AG121+AN121+1))/((AN121+1)^2*(AN121+2)))</f>
        <v>3761835.3854662972</v>
      </c>
      <c r="AK121" s="32">
        <v>4</v>
      </c>
      <c r="AL121" s="180">
        <f>AN121/AM121</f>
        <v>9.05587668593449E-2</v>
      </c>
      <c r="AM121" s="32">
        <v>1038</v>
      </c>
      <c r="AN121" s="40">
        <v>94</v>
      </c>
      <c r="AO121" s="392"/>
      <c r="AY121" s="2">
        <v>40348</v>
      </c>
      <c r="AZ121" t="s">
        <v>146</v>
      </c>
      <c r="BA121">
        <v>25</v>
      </c>
      <c r="BB121">
        <v>10</v>
      </c>
      <c r="BC121" t="s">
        <v>132</v>
      </c>
      <c r="BD121">
        <v>89</v>
      </c>
      <c r="BM121" s="81">
        <v>13</v>
      </c>
      <c r="BN121" s="82">
        <v>40264</v>
      </c>
      <c r="BO121" s="81">
        <v>10</v>
      </c>
      <c r="BP121" s="81">
        <v>35</v>
      </c>
      <c r="BZ121" s="120">
        <v>40335</v>
      </c>
      <c r="CA121" s="320">
        <v>2417.0421052631577</v>
      </c>
      <c r="CB121" s="44">
        <v>32.810526315789474</v>
      </c>
    </row>
    <row r="122" spans="1:80">
      <c r="A122" s="386">
        <v>40274</v>
      </c>
      <c r="B122" s="387">
        <v>0.86805555555555547</v>
      </c>
      <c r="C122" s="388">
        <v>40275</v>
      </c>
      <c r="D122" s="387">
        <v>0.30208333333333331</v>
      </c>
      <c r="E122" s="78">
        <v>10.416666666666666</v>
      </c>
      <c r="F122" s="79">
        <v>0</v>
      </c>
      <c r="G122" s="56">
        <v>1</v>
      </c>
      <c r="H122" s="62">
        <v>0</v>
      </c>
      <c r="I122" s="32">
        <v>0</v>
      </c>
      <c r="J122" s="40">
        <f t="shared" si="7"/>
        <v>0</v>
      </c>
      <c r="K122" s="389">
        <v>1</v>
      </c>
      <c r="L122" s="57"/>
      <c r="M122" s="40"/>
      <c r="O122">
        <v>1</v>
      </c>
      <c r="P122" s="380">
        <v>40334</v>
      </c>
      <c r="Q122" s="163">
        <v>492</v>
      </c>
      <c r="R122" s="43">
        <v>5</v>
      </c>
      <c r="S122" s="43">
        <v>478</v>
      </c>
      <c r="T122" s="384">
        <v>9</v>
      </c>
      <c r="U122" s="152">
        <v>492</v>
      </c>
      <c r="V122" s="54">
        <v>5</v>
      </c>
      <c r="W122" s="43">
        <v>478</v>
      </c>
      <c r="X122" s="59">
        <f t="shared" si="8"/>
        <v>483</v>
      </c>
      <c r="Y122" s="153">
        <v>9</v>
      </c>
      <c r="Z122" s="134"/>
      <c r="AA122" s="144"/>
      <c r="AB122" s="44">
        <f t="shared" si="9"/>
        <v>5282.4947368421053</v>
      </c>
      <c r="AC122" s="44">
        <f t="shared" si="10"/>
        <v>98.431578947368422</v>
      </c>
      <c r="AD122" s="176"/>
      <c r="AE122" s="186">
        <v>2</v>
      </c>
      <c r="AF122" s="189" t="s">
        <v>199</v>
      </c>
      <c r="AG122" s="32">
        <f>SUM(X131:X137)</f>
        <v>594</v>
      </c>
      <c r="AH122" s="176">
        <f t="shared" si="15"/>
        <v>594</v>
      </c>
      <c r="AI122" s="182">
        <f>(((AG122)*(AM122+1))/(AN122+1))</f>
        <v>3669.2658227848101</v>
      </c>
      <c r="AJ122" s="183">
        <f>(((AM122+1)*((AM122*AN122)+(3*AM122)+2))/((AN122+1)^2*(AN122+2)))+(((AM122+1)*(AM122-AN122)*AG122*(AG122+AN122+1))/((AN122+1)^2*(AN122+2)))</f>
        <v>159847.27651017465</v>
      </c>
      <c r="AK122" s="32">
        <v>1</v>
      </c>
      <c r="AL122" s="180">
        <f>AN122/AM122</f>
        <v>0.16016427104722791</v>
      </c>
      <c r="AM122" s="32">
        <v>487</v>
      </c>
      <c r="AN122" s="40">
        <v>78</v>
      </c>
      <c r="AO122" s="392"/>
      <c r="AY122" s="2">
        <v>40348</v>
      </c>
      <c r="AZ122" t="s">
        <v>146</v>
      </c>
      <c r="BA122">
        <v>25</v>
      </c>
      <c r="BB122">
        <v>10</v>
      </c>
      <c r="BC122" t="s">
        <v>132</v>
      </c>
      <c r="BD122">
        <v>94</v>
      </c>
      <c r="BM122" s="81">
        <v>13</v>
      </c>
      <c r="BN122" s="82">
        <v>40265</v>
      </c>
      <c r="BO122" s="81">
        <v>10</v>
      </c>
      <c r="BP122" s="81">
        <v>38</v>
      </c>
      <c r="BZ122" s="120">
        <v>40336</v>
      </c>
      <c r="CA122" s="320">
        <v>3663.8421052631575</v>
      </c>
      <c r="CB122" s="44">
        <v>76.557894736842101</v>
      </c>
    </row>
    <row r="123" spans="1:80">
      <c r="A123" s="386">
        <v>40275</v>
      </c>
      <c r="B123" s="387">
        <v>0.30208333333333331</v>
      </c>
      <c r="C123" s="388">
        <v>40275</v>
      </c>
      <c r="D123" s="387">
        <v>0.52083333333333337</v>
      </c>
      <c r="E123" s="78">
        <v>5.25</v>
      </c>
      <c r="F123" s="79">
        <v>0</v>
      </c>
      <c r="G123" s="56">
        <v>0</v>
      </c>
      <c r="H123" s="62">
        <v>0</v>
      </c>
      <c r="I123" s="32">
        <v>0</v>
      </c>
      <c r="J123" s="40">
        <f t="shared" si="7"/>
        <v>0</v>
      </c>
      <c r="K123" s="389">
        <v>0</v>
      </c>
      <c r="L123" s="56"/>
      <c r="M123" s="40"/>
      <c r="O123">
        <v>1</v>
      </c>
      <c r="P123" s="380">
        <v>40335</v>
      </c>
      <c r="Q123" s="163">
        <v>224</v>
      </c>
      <c r="R123" s="43">
        <v>3</v>
      </c>
      <c r="S123" s="43">
        <v>218</v>
      </c>
      <c r="T123" s="384">
        <v>3</v>
      </c>
      <c r="U123" s="152">
        <v>224</v>
      </c>
      <c r="V123" s="54">
        <v>3</v>
      </c>
      <c r="W123" s="43">
        <v>218</v>
      </c>
      <c r="X123" s="59">
        <f t="shared" si="8"/>
        <v>221</v>
      </c>
      <c r="Y123" s="153">
        <v>3</v>
      </c>
      <c r="Z123" s="134"/>
      <c r="AA123" s="144"/>
      <c r="AB123" s="44">
        <f t="shared" si="9"/>
        <v>2417.0421052631577</v>
      </c>
      <c r="AC123" s="44">
        <f t="shared" si="10"/>
        <v>32.810526315789474</v>
      </c>
      <c r="AD123" s="176"/>
      <c r="AE123" s="186">
        <v>3</v>
      </c>
      <c r="AF123" s="189" t="s">
        <v>200</v>
      </c>
      <c r="AG123" s="32">
        <f>SUM(X138:X144)</f>
        <v>385</v>
      </c>
      <c r="AH123" s="176">
        <f t="shared" si="15"/>
        <v>385</v>
      </c>
      <c r="AI123" s="182">
        <f>(((AG123)*(AM123+1))/(AN123+1))</f>
        <v>4477</v>
      </c>
      <c r="AJ123" s="183">
        <f>(((AM123+1)*((AM123*AN123)+(3*AM123)+2))/((AN123+1)^2*(AN123+2)))+(((AM123+1)*(AM123-AN123)*AG123*(AG123+AN123+1))/((AN123+1)^2*(AN123+2)))</f>
        <v>555286.65687074827</v>
      </c>
      <c r="AK123" s="32">
        <v>1</v>
      </c>
      <c r="AL123" s="180">
        <f>AN123/AM123</f>
        <v>8.3743842364532015E-2</v>
      </c>
      <c r="AM123" s="32">
        <v>406</v>
      </c>
      <c r="AN123" s="40">
        <v>34</v>
      </c>
      <c r="AO123" s="392"/>
      <c r="AY123" s="2">
        <v>40348</v>
      </c>
      <c r="AZ123" t="s">
        <v>146</v>
      </c>
      <c r="BA123">
        <v>25</v>
      </c>
      <c r="BB123">
        <v>10</v>
      </c>
      <c r="BC123" t="s">
        <v>132</v>
      </c>
      <c r="BD123">
        <v>96</v>
      </c>
      <c r="BM123" s="81">
        <v>14</v>
      </c>
      <c r="BN123" s="82">
        <v>40266</v>
      </c>
      <c r="BO123" s="81">
        <v>10</v>
      </c>
      <c r="BP123" s="81">
        <v>38</v>
      </c>
      <c r="BZ123" s="120">
        <v>40337</v>
      </c>
      <c r="CA123" s="320">
        <v>1760.8315789473684</v>
      </c>
      <c r="CB123" s="44">
        <v>65.621052631578948</v>
      </c>
    </row>
    <row r="124" spans="1:80">
      <c r="A124" s="386">
        <v>40275</v>
      </c>
      <c r="B124" s="387">
        <v>0.52083333333333337</v>
      </c>
      <c r="C124" s="388">
        <v>40275</v>
      </c>
      <c r="D124" s="387">
        <v>0.61111111111111105</v>
      </c>
      <c r="E124" s="78"/>
      <c r="F124" s="127">
        <v>2.1666666666666665</v>
      </c>
      <c r="G124" s="128">
        <f>ROUND(AVERAGE(G123/$E123,G125/$E125)*$F124,0)</f>
        <v>0</v>
      </c>
      <c r="H124" s="129">
        <f>ROUND(AVERAGE(H123/$E123,H125/$E125)*$F124,0)</f>
        <v>0</v>
      </c>
      <c r="I124" s="130">
        <f>ROUND(AVERAGE(I123/$E123,I125/$E125)*$F124,0)</f>
        <v>0</v>
      </c>
      <c r="J124" s="130">
        <f>ROUND(AVERAGE(J123/$E123,J125/$E125)*$F124,0)</f>
        <v>0</v>
      </c>
      <c r="K124" s="390">
        <f>ROUND(AVERAGE(K123/$E123,K125/$E125)*$F124,0)</f>
        <v>0</v>
      </c>
      <c r="L124" s="132">
        <f>DEVSQ((J123/$E123),(J125/$E125))/2*$F124^2</f>
        <v>0</v>
      </c>
      <c r="M124" s="133">
        <f>DEVSQ((K123/$E123),(K125/$E125))/2*$F124^2</f>
        <v>0</v>
      </c>
      <c r="O124">
        <v>1</v>
      </c>
      <c r="P124" s="380">
        <v>40336</v>
      </c>
      <c r="Q124" s="163">
        <v>342</v>
      </c>
      <c r="R124" s="43"/>
      <c r="S124" s="43">
        <v>335</v>
      </c>
      <c r="T124" s="384">
        <v>7</v>
      </c>
      <c r="U124" s="152">
        <v>342</v>
      </c>
      <c r="V124" s="54">
        <v>0</v>
      </c>
      <c r="W124" s="43">
        <v>335</v>
      </c>
      <c r="X124" s="59">
        <f t="shared" si="8"/>
        <v>335</v>
      </c>
      <c r="Y124" s="153">
        <v>7</v>
      </c>
      <c r="Z124" s="134"/>
      <c r="AA124" s="144"/>
      <c r="AB124" s="44">
        <f t="shared" si="9"/>
        <v>3663.8421052631575</v>
      </c>
      <c r="AC124" s="44">
        <f t="shared" si="10"/>
        <v>76.557894736842101</v>
      </c>
      <c r="AD124" s="176"/>
      <c r="AE124" s="187">
        <v>4</v>
      </c>
      <c r="AF124" s="189" t="s">
        <v>201</v>
      </c>
      <c r="AG124" s="32">
        <f>SUM(X145:X152)</f>
        <v>351</v>
      </c>
      <c r="AH124" s="176">
        <f t="shared" si="15"/>
        <v>351</v>
      </c>
      <c r="AI124" s="182">
        <f>(((AG124)*(AM124+1))/(AN124+1))</f>
        <v>7038.4736842105267</v>
      </c>
      <c r="AJ124" s="183">
        <f>(((AM124+1)*((AM124*AN124)+(3*AM124)+2))/((AN124+1)^2*(AN124+2)))+(((AM124+1)*(AM124-AN124)*AG124*(AG124+AN124+1))/((AN124+1)^2*(AN124+2)))</f>
        <v>2481297.9614958446</v>
      </c>
      <c r="AK124" s="32">
        <v>1</v>
      </c>
      <c r="AL124" s="180">
        <f>AN124/AM124</f>
        <v>4.736842105263158E-2</v>
      </c>
      <c r="AM124" s="32">
        <v>380</v>
      </c>
      <c r="AN124" s="40">
        <v>18</v>
      </c>
      <c r="AO124" s="392"/>
      <c r="AY124" s="2">
        <v>40348</v>
      </c>
      <c r="AZ124" t="s">
        <v>146</v>
      </c>
      <c r="BA124">
        <v>25</v>
      </c>
      <c r="BB124">
        <v>10</v>
      </c>
      <c r="BC124" t="s">
        <v>132</v>
      </c>
      <c r="BD124">
        <v>100</v>
      </c>
      <c r="BM124" s="81">
        <v>14</v>
      </c>
      <c r="BN124" s="82">
        <v>40271</v>
      </c>
      <c r="BO124" s="81">
        <v>10</v>
      </c>
      <c r="BP124" s="81">
        <v>40</v>
      </c>
      <c r="BZ124" s="120">
        <v>40338</v>
      </c>
      <c r="CA124" s="320">
        <v>743.70526315789459</v>
      </c>
      <c r="CB124" s="44">
        <v>32.810526315789474</v>
      </c>
    </row>
    <row r="125" spans="1:80">
      <c r="A125" s="386">
        <v>40275</v>
      </c>
      <c r="B125" s="387">
        <v>0.61111111111111105</v>
      </c>
      <c r="C125" s="388">
        <v>40275</v>
      </c>
      <c r="D125" s="387">
        <v>0.82291666666666663</v>
      </c>
      <c r="E125" s="78">
        <v>5.083333333333333</v>
      </c>
      <c r="F125" s="76"/>
      <c r="G125" s="56">
        <v>0</v>
      </c>
      <c r="H125" s="62">
        <v>0</v>
      </c>
      <c r="I125" s="32">
        <v>0</v>
      </c>
      <c r="J125" s="40">
        <f t="shared" si="7"/>
        <v>0</v>
      </c>
      <c r="K125" s="389">
        <v>0</v>
      </c>
      <c r="L125" s="56"/>
      <c r="M125" s="40"/>
      <c r="O125">
        <v>1</v>
      </c>
      <c r="P125" s="380">
        <v>40337</v>
      </c>
      <c r="Q125" s="163">
        <v>167</v>
      </c>
      <c r="R125" s="43"/>
      <c r="S125" s="43">
        <v>161</v>
      </c>
      <c r="T125" s="384">
        <v>6</v>
      </c>
      <c r="U125" s="152">
        <v>167</v>
      </c>
      <c r="V125" s="54">
        <v>0</v>
      </c>
      <c r="W125" s="43">
        <v>161</v>
      </c>
      <c r="X125" s="59">
        <f t="shared" si="8"/>
        <v>161</v>
      </c>
      <c r="Y125" s="153">
        <v>6</v>
      </c>
      <c r="Z125" s="134"/>
      <c r="AA125" s="144"/>
      <c r="AB125" s="44">
        <f t="shared" si="9"/>
        <v>1760.8315789473684</v>
      </c>
      <c r="AC125" s="44">
        <f t="shared" si="10"/>
        <v>65.621052631578948</v>
      </c>
      <c r="AD125" s="176"/>
      <c r="AE125" s="187">
        <v>5</v>
      </c>
      <c r="AF125" s="189" t="s">
        <v>202</v>
      </c>
      <c r="AG125" s="32">
        <f>SUM(X153:X175)</f>
        <v>218</v>
      </c>
      <c r="AH125" s="176">
        <f t="shared" si="15"/>
        <v>218</v>
      </c>
      <c r="AI125" s="182">
        <f>(((AG125)*(AM125+1))/(AN125+1))</f>
        <v>1938.6428571428571</v>
      </c>
      <c r="AJ125" s="183">
        <f>(((AM125+1)*((AM125*AN125)+(3*AM125)+2))/((AN125+1)^2*(AN125+2)))+(((AM125+1)*(AM125-AN125)*AG125*(AG125+AN125+1))/((AN125+1)^2*(AN125+2)))</f>
        <v>129879.85001759324</v>
      </c>
      <c r="AK125" s="32">
        <v>1</v>
      </c>
      <c r="AL125" s="180">
        <f>AN125/AM125</f>
        <v>0.10887096774193548</v>
      </c>
      <c r="AM125" s="32">
        <v>248</v>
      </c>
      <c r="AN125" s="40">
        <v>27</v>
      </c>
      <c r="AO125" s="392"/>
      <c r="AY125" s="2">
        <v>40348</v>
      </c>
      <c r="AZ125" t="s">
        <v>146</v>
      </c>
      <c r="BA125">
        <v>25</v>
      </c>
      <c r="BB125">
        <v>10</v>
      </c>
      <c r="BC125" t="s">
        <v>132</v>
      </c>
      <c r="BD125">
        <v>99</v>
      </c>
      <c r="BM125" s="81">
        <v>15</v>
      </c>
      <c r="BN125" s="82">
        <v>40275</v>
      </c>
      <c r="BO125" s="81">
        <v>10</v>
      </c>
      <c r="BP125" s="81">
        <v>38</v>
      </c>
      <c r="BZ125" s="120">
        <v>40339</v>
      </c>
      <c r="CA125" s="320">
        <v>1257.7368421052631</v>
      </c>
      <c r="CB125" s="44">
        <v>109.36842105263158</v>
      </c>
    </row>
    <row r="126" spans="1:80">
      <c r="A126" s="386">
        <v>40275</v>
      </c>
      <c r="B126" s="387">
        <v>0.82291666666666663</v>
      </c>
      <c r="C126" s="388">
        <v>40276</v>
      </c>
      <c r="D126" s="387">
        <v>2.0833333333333332E-2</v>
      </c>
      <c r="E126" s="78">
        <v>4.75</v>
      </c>
      <c r="F126" s="79">
        <v>0</v>
      </c>
      <c r="G126" s="56">
        <v>1</v>
      </c>
      <c r="H126" s="62">
        <v>0</v>
      </c>
      <c r="I126" s="32">
        <v>0</v>
      </c>
      <c r="J126" s="40">
        <f t="shared" si="7"/>
        <v>0</v>
      </c>
      <c r="K126" s="389">
        <v>1</v>
      </c>
      <c r="L126" s="57"/>
      <c r="M126" s="40"/>
      <c r="O126">
        <v>1</v>
      </c>
      <c r="P126" s="380">
        <v>40338</v>
      </c>
      <c r="Q126" s="163">
        <v>71</v>
      </c>
      <c r="R126" s="43"/>
      <c r="S126" s="43">
        <v>68</v>
      </c>
      <c r="T126" s="384">
        <v>3</v>
      </c>
      <c r="U126" s="152">
        <v>71</v>
      </c>
      <c r="V126" s="54">
        <v>0</v>
      </c>
      <c r="W126" s="43">
        <v>68</v>
      </c>
      <c r="X126" s="59">
        <f t="shared" si="8"/>
        <v>68</v>
      </c>
      <c r="Y126" s="153">
        <v>3</v>
      </c>
      <c r="Z126" s="134"/>
      <c r="AA126" s="144"/>
      <c r="AB126" s="44">
        <f t="shared" si="9"/>
        <v>743.70526315789459</v>
      </c>
      <c r="AC126" s="44">
        <f t="shared" si="10"/>
        <v>32.810526315789474</v>
      </c>
      <c r="AD126" s="176"/>
      <c r="AE126" s="554" t="s">
        <v>203</v>
      </c>
      <c r="AF126" s="555"/>
      <c r="AG126" s="192">
        <f>SUM(AG121:AG125)</f>
        <v>3324</v>
      </c>
      <c r="AH126" s="194">
        <f t="shared" si="15"/>
        <v>3324</v>
      </c>
      <c r="AI126" s="195">
        <f>SUM(AI121:AI125)</f>
        <v>36547.21394308556</v>
      </c>
      <c r="AJ126" s="194">
        <f>SUM(AJ121:AJ125)</f>
        <v>7088147.1303606583</v>
      </c>
      <c r="AK126" s="192"/>
      <c r="AL126" s="192"/>
      <c r="AM126" s="192">
        <v>2559</v>
      </c>
      <c r="AN126" s="193">
        <v>251</v>
      </c>
      <c r="AO126" s="392"/>
      <c r="AY126" s="2">
        <v>40348</v>
      </c>
      <c r="AZ126" t="s">
        <v>146</v>
      </c>
      <c r="BA126">
        <v>25</v>
      </c>
      <c r="BB126">
        <v>10</v>
      </c>
      <c r="BC126" t="s">
        <v>132</v>
      </c>
      <c r="BD126">
        <v>96</v>
      </c>
      <c r="BM126" s="81">
        <v>15</v>
      </c>
      <c r="BN126" s="82">
        <v>40276</v>
      </c>
      <c r="BO126" s="81">
        <v>10</v>
      </c>
      <c r="BP126" s="81">
        <v>58</v>
      </c>
      <c r="BZ126" s="120">
        <v>40340</v>
      </c>
      <c r="CA126" s="320">
        <v>831.19999999999993</v>
      </c>
      <c r="CB126" s="44">
        <v>142.17894736842103</v>
      </c>
    </row>
    <row r="127" spans="1:80">
      <c r="A127" s="386">
        <v>40276</v>
      </c>
      <c r="B127" s="387">
        <v>2.0833333333333332E-2</v>
      </c>
      <c r="C127" s="388">
        <v>40276</v>
      </c>
      <c r="D127" s="387">
        <v>9.375E-2</v>
      </c>
      <c r="E127" s="78">
        <v>1.75</v>
      </c>
      <c r="F127" s="79">
        <v>0</v>
      </c>
      <c r="G127" s="56">
        <v>0</v>
      </c>
      <c r="H127" s="62">
        <v>0</v>
      </c>
      <c r="I127" s="32">
        <v>0</v>
      </c>
      <c r="J127" s="40">
        <f t="shared" si="7"/>
        <v>0</v>
      </c>
      <c r="K127" s="389">
        <v>0</v>
      </c>
      <c r="L127" s="56"/>
      <c r="M127" s="40"/>
      <c r="O127">
        <v>1</v>
      </c>
      <c r="P127" s="380">
        <v>40339</v>
      </c>
      <c r="Q127" s="163">
        <v>125</v>
      </c>
      <c r="R127" s="43">
        <v>1</v>
      </c>
      <c r="S127" s="43">
        <v>114</v>
      </c>
      <c r="T127" s="384">
        <v>10</v>
      </c>
      <c r="U127" s="152">
        <v>125</v>
      </c>
      <c r="V127" s="54">
        <v>1</v>
      </c>
      <c r="W127" s="43">
        <v>114</v>
      </c>
      <c r="X127" s="59">
        <f t="shared" si="8"/>
        <v>115</v>
      </c>
      <c r="Y127" s="153">
        <v>10</v>
      </c>
      <c r="Z127" s="134"/>
      <c r="AA127" s="144"/>
      <c r="AB127" s="44">
        <f t="shared" si="9"/>
        <v>1257.7368421052631</v>
      </c>
      <c r="AC127" s="44">
        <f t="shared" si="10"/>
        <v>109.36842105263158</v>
      </c>
      <c r="AD127" s="176"/>
      <c r="AE127" s="54"/>
      <c r="AF127" s="32"/>
      <c r="AG127" s="32"/>
      <c r="AH127" s="32"/>
      <c r="AI127" s="32"/>
      <c r="AJ127" s="32"/>
      <c r="AK127" s="32"/>
      <c r="AL127" s="32"/>
      <c r="AM127" s="32"/>
      <c r="AN127" s="32"/>
      <c r="AO127" s="392"/>
      <c r="AY127" s="2">
        <v>40348</v>
      </c>
      <c r="AZ127" t="s">
        <v>146</v>
      </c>
      <c r="BA127">
        <v>25</v>
      </c>
      <c r="BB127">
        <v>10</v>
      </c>
      <c r="BC127" t="s">
        <v>132</v>
      </c>
      <c r="BD127">
        <v>89</v>
      </c>
      <c r="BM127" s="81">
        <v>15</v>
      </c>
      <c r="BN127" s="82">
        <v>40279</v>
      </c>
      <c r="BO127" s="81">
        <v>10</v>
      </c>
      <c r="BP127" s="81">
        <v>56</v>
      </c>
      <c r="BZ127" s="120">
        <v>40341</v>
      </c>
      <c r="CA127" s="320">
        <v>1028.0631578947368</v>
      </c>
      <c r="CB127" s="44">
        <v>164.05263157894734</v>
      </c>
    </row>
    <row r="128" spans="1:80">
      <c r="A128" s="386">
        <v>40276</v>
      </c>
      <c r="B128" s="387">
        <v>9.375E-2</v>
      </c>
      <c r="C128" s="388">
        <v>40276</v>
      </c>
      <c r="D128" s="387">
        <v>0.125</v>
      </c>
      <c r="E128" s="78"/>
      <c r="F128" s="127">
        <v>0.75</v>
      </c>
      <c r="G128" s="128">
        <f>ROUND(AVERAGE(G127/$E127,G129/$E129)*$F128,0)</f>
        <v>0</v>
      </c>
      <c r="H128" s="129">
        <f>ROUND(AVERAGE(H127/$E127,H129/$E129)*$F128,0)</f>
        <v>0</v>
      </c>
      <c r="I128" s="130">
        <f>ROUND(AVERAGE(I127/$E127,I129/$E129)*$F128,0)</f>
        <v>0</v>
      </c>
      <c r="J128" s="130">
        <f>ROUND(AVERAGE(J127/$E127,J129/$E129)*$F128,0)</f>
        <v>0</v>
      </c>
      <c r="K128" s="390">
        <f>ROUND(AVERAGE(K127/$E127,K129/$E129)*$F128,0)</f>
        <v>0</v>
      </c>
      <c r="L128" s="132">
        <f>DEVSQ((J127/$E127),(J129/$E129))/2*$F128^2</f>
        <v>0</v>
      </c>
      <c r="M128" s="133">
        <f>DEVSQ((K127/$E127),(K129/$E129))/2*$F128^2</f>
        <v>4.2533081285444233E-3</v>
      </c>
      <c r="O128">
        <v>1</v>
      </c>
      <c r="P128" s="380">
        <v>40340</v>
      </c>
      <c r="Q128" s="163">
        <v>89</v>
      </c>
      <c r="R128" s="43"/>
      <c r="S128" s="43">
        <v>76</v>
      </c>
      <c r="T128" s="384">
        <v>13</v>
      </c>
      <c r="U128" s="152">
        <v>89</v>
      </c>
      <c r="V128" s="54">
        <v>0</v>
      </c>
      <c r="W128" s="43">
        <v>76</v>
      </c>
      <c r="X128" s="59">
        <f t="shared" si="8"/>
        <v>76</v>
      </c>
      <c r="Y128" s="153">
        <v>13</v>
      </c>
      <c r="Z128" s="134"/>
      <c r="AA128" s="144"/>
      <c r="AB128" s="44">
        <f t="shared" si="9"/>
        <v>831.19999999999993</v>
      </c>
      <c r="AC128" s="44">
        <f t="shared" si="10"/>
        <v>142.17894736842103</v>
      </c>
      <c r="AD128" s="176"/>
      <c r="AE128" s="550" t="s">
        <v>93</v>
      </c>
      <c r="AF128" s="552" t="s">
        <v>206</v>
      </c>
      <c r="AG128" s="552" t="s">
        <v>207</v>
      </c>
      <c r="AH128" s="539" t="s">
        <v>208</v>
      </c>
      <c r="AI128" s="540"/>
      <c r="AJ128" s="541"/>
      <c r="AK128" s="196" t="s">
        <v>193</v>
      </c>
      <c r="AL128" s="542" t="s">
        <v>209</v>
      </c>
      <c r="AM128" s="197" t="s">
        <v>210</v>
      </c>
      <c r="AN128" s="197"/>
      <c r="AO128" s="397"/>
      <c r="AY128" s="2">
        <v>40348</v>
      </c>
      <c r="AZ128" t="s">
        <v>146</v>
      </c>
      <c r="BA128">
        <v>25</v>
      </c>
      <c r="BB128">
        <v>10</v>
      </c>
      <c r="BC128" t="s">
        <v>132</v>
      </c>
      <c r="BD128">
        <v>89</v>
      </c>
      <c r="BM128" s="81">
        <v>15</v>
      </c>
      <c r="BN128" s="82">
        <v>40279</v>
      </c>
      <c r="BO128" s="81">
        <v>10</v>
      </c>
      <c r="BP128" s="81">
        <v>58</v>
      </c>
      <c r="BZ128" s="120">
        <v>40342</v>
      </c>
      <c r="CA128" s="320">
        <v>1290.5473684210526</v>
      </c>
      <c r="CB128" s="44">
        <v>229.67368421052632</v>
      </c>
    </row>
    <row r="129" spans="1:80">
      <c r="A129" s="386">
        <v>40276</v>
      </c>
      <c r="B129" s="387">
        <v>0.125</v>
      </c>
      <c r="C129" s="388">
        <v>40276</v>
      </c>
      <c r="D129" s="387">
        <v>0.36458333333333331</v>
      </c>
      <c r="E129" s="78">
        <v>5.75</v>
      </c>
      <c r="F129" s="76"/>
      <c r="G129" s="56">
        <v>1</v>
      </c>
      <c r="H129" s="62">
        <v>0</v>
      </c>
      <c r="I129" s="32">
        <v>0</v>
      </c>
      <c r="J129" s="40">
        <f t="shared" si="7"/>
        <v>0</v>
      </c>
      <c r="K129" s="389">
        <v>1</v>
      </c>
      <c r="L129" s="57"/>
      <c r="M129" s="40"/>
      <c r="O129">
        <v>1</v>
      </c>
      <c r="P129" s="380">
        <v>40341</v>
      </c>
      <c r="Q129" s="163">
        <v>109</v>
      </c>
      <c r="R129" s="43"/>
      <c r="S129" s="43">
        <v>94</v>
      </c>
      <c r="T129" s="384">
        <v>15</v>
      </c>
      <c r="U129" s="152">
        <v>109</v>
      </c>
      <c r="V129" s="54">
        <v>0</v>
      </c>
      <c r="W129" s="43">
        <v>94</v>
      </c>
      <c r="X129" s="59">
        <f t="shared" si="8"/>
        <v>94</v>
      </c>
      <c r="Y129" s="153">
        <v>15</v>
      </c>
      <c r="Z129" s="134"/>
      <c r="AA129" s="144"/>
      <c r="AB129" s="44">
        <f t="shared" si="9"/>
        <v>1028.0631578947368</v>
      </c>
      <c r="AC129" s="44">
        <f t="shared" si="10"/>
        <v>164.05263157894734</v>
      </c>
      <c r="AD129" s="176"/>
      <c r="AE129" s="551"/>
      <c r="AF129" s="553"/>
      <c r="AG129" s="553"/>
      <c r="AH129" s="199" t="s">
        <v>211</v>
      </c>
      <c r="AI129" s="200" t="s">
        <v>163</v>
      </c>
      <c r="AJ129" s="201" t="s">
        <v>49</v>
      </c>
      <c r="AK129" s="202" t="s">
        <v>212</v>
      </c>
      <c r="AL129" s="543"/>
      <c r="AM129" s="200" t="s">
        <v>213</v>
      </c>
      <c r="AN129" s="200" t="s">
        <v>214</v>
      </c>
      <c r="AO129" s="398" t="s">
        <v>165</v>
      </c>
      <c r="AY129" s="2">
        <v>40348</v>
      </c>
      <c r="AZ129" t="s">
        <v>146</v>
      </c>
      <c r="BA129">
        <v>25</v>
      </c>
      <c r="BB129">
        <v>10</v>
      </c>
      <c r="BC129" t="s">
        <v>132</v>
      </c>
      <c r="BD129">
        <v>89</v>
      </c>
      <c r="BM129" s="81">
        <v>16</v>
      </c>
      <c r="BN129" s="82">
        <v>40282</v>
      </c>
      <c r="BO129" s="81">
        <v>10</v>
      </c>
      <c r="BP129" s="81">
        <v>55</v>
      </c>
      <c r="BZ129" s="120">
        <v>40343</v>
      </c>
      <c r="CA129" s="320">
        <v>914.22784810126586</v>
      </c>
      <c r="CB129" s="44">
        <v>142.07594936708861</v>
      </c>
    </row>
    <row r="130" spans="1:80">
      <c r="A130" s="386">
        <v>40276</v>
      </c>
      <c r="B130" s="387">
        <v>0.36458333333333331</v>
      </c>
      <c r="C130" s="388">
        <v>40276</v>
      </c>
      <c r="D130" s="387">
        <v>0.375</v>
      </c>
      <c r="E130" s="78"/>
      <c r="F130" s="127">
        <v>0.25</v>
      </c>
      <c r="G130" s="128">
        <f>ROUND(AVERAGE(G129/$E129,G131/$E131)*$F130,0)</f>
        <v>0</v>
      </c>
      <c r="H130" s="129">
        <f>ROUND(AVERAGE(H129/$E129,H131/$E131)*$F130,0)</f>
        <v>0</v>
      </c>
      <c r="I130" s="130">
        <f>ROUND(AVERAGE(I129/$E129,I131/$E131)*$F130,0)</f>
        <v>0</v>
      </c>
      <c r="J130" s="130">
        <f>ROUND(AVERAGE(J129/$E129,J131/$E131)*$F130,0)</f>
        <v>0</v>
      </c>
      <c r="K130" s="390">
        <f>ROUND(AVERAGE(K129/$E129,K131/$E131)*$F130,0)</f>
        <v>0</v>
      </c>
      <c r="L130" s="132">
        <f>DEVSQ((J129/$E129),(J131/$E131))/2*$F130^2</f>
        <v>0</v>
      </c>
      <c r="M130" s="133">
        <f>DEVSQ((K129/$E129),(K131/$E131))/2*$F130^2</f>
        <v>9.6714804384261588E-5</v>
      </c>
      <c r="O130">
        <v>1</v>
      </c>
      <c r="P130" s="380">
        <v>40342</v>
      </c>
      <c r="Q130" s="163">
        <v>139</v>
      </c>
      <c r="R130" s="43"/>
      <c r="S130" s="43">
        <v>118</v>
      </c>
      <c r="T130" s="384">
        <v>21</v>
      </c>
      <c r="U130" s="152">
        <v>139</v>
      </c>
      <c r="V130" s="54">
        <v>0</v>
      </c>
      <c r="W130" s="43">
        <v>118</v>
      </c>
      <c r="X130" s="59">
        <f t="shared" si="8"/>
        <v>118</v>
      </c>
      <c r="Y130" s="153">
        <v>21</v>
      </c>
      <c r="Z130" s="134"/>
      <c r="AA130" s="144"/>
      <c r="AB130" s="44">
        <f t="shared" si="9"/>
        <v>1290.5473684210526</v>
      </c>
      <c r="AC130" s="44">
        <f t="shared" si="10"/>
        <v>229.67368421052632</v>
      </c>
      <c r="AD130" s="176"/>
      <c r="AE130" s="55" t="s">
        <v>215</v>
      </c>
      <c r="AF130" s="47" t="s">
        <v>50</v>
      </c>
      <c r="AG130" s="225" t="s">
        <v>221</v>
      </c>
      <c r="AH130" s="226">
        <f>SUM(R176+S176)</f>
        <v>3275</v>
      </c>
      <c r="AI130" s="227">
        <v>49</v>
      </c>
      <c r="AJ130" s="228">
        <f>X176</f>
        <v>3324</v>
      </c>
      <c r="AK130" s="229">
        <f>AI126</f>
        <v>36547.21394308556</v>
      </c>
      <c r="AL130" s="230">
        <f>SQRT(AO130)/(AK130)</f>
        <v>7.2847069619332086E-2</v>
      </c>
      <c r="AM130" s="231">
        <f>AK130-SQRT(AO130)*1.96</f>
        <v>31328.993363616588</v>
      </c>
      <c r="AN130" s="231">
        <f>AK130+SQRT(AO130)*1.96</f>
        <v>41765.434522554533</v>
      </c>
      <c r="AO130" s="400">
        <f>AJ126</f>
        <v>7088147.1303606583</v>
      </c>
      <c r="AP130" s="224"/>
      <c r="AY130" s="2">
        <v>40348</v>
      </c>
      <c r="AZ130" t="s">
        <v>146</v>
      </c>
      <c r="BA130">
        <v>25</v>
      </c>
      <c r="BB130">
        <v>10</v>
      </c>
      <c r="BC130" t="s">
        <v>132</v>
      </c>
      <c r="BD130">
        <v>93</v>
      </c>
      <c r="BM130" s="81">
        <v>16</v>
      </c>
      <c r="BN130" s="82">
        <v>40286</v>
      </c>
      <c r="BO130" s="81">
        <v>10</v>
      </c>
      <c r="BP130" s="81">
        <v>46</v>
      </c>
      <c r="BZ130" s="120">
        <v>40344</v>
      </c>
      <c r="CA130" s="320">
        <v>345.92405063291142</v>
      </c>
      <c r="CB130" s="44">
        <v>55.594936708860757</v>
      </c>
    </row>
    <row r="131" spans="1:80">
      <c r="A131" s="386">
        <v>40276</v>
      </c>
      <c r="B131" s="387">
        <v>0.375</v>
      </c>
      <c r="C131" s="388">
        <v>40276</v>
      </c>
      <c r="D131" s="387">
        <v>0.8125</v>
      </c>
      <c r="E131" s="78">
        <v>10.5</v>
      </c>
      <c r="F131" s="76"/>
      <c r="G131" s="56">
        <v>1</v>
      </c>
      <c r="H131" s="62">
        <v>0</v>
      </c>
      <c r="I131" s="32">
        <v>0</v>
      </c>
      <c r="J131" s="40">
        <f t="shared" si="7"/>
        <v>0</v>
      </c>
      <c r="K131" s="389">
        <v>1</v>
      </c>
      <c r="L131" s="57"/>
      <c r="M131" s="40"/>
      <c r="O131">
        <v>2</v>
      </c>
      <c r="P131" s="380">
        <v>40343</v>
      </c>
      <c r="Q131" s="163">
        <v>171</v>
      </c>
      <c r="R131" s="43">
        <v>1</v>
      </c>
      <c r="S131" s="43">
        <v>147</v>
      </c>
      <c r="T131" s="384">
        <v>23</v>
      </c>
      <c r="U131" s="152">
        <v>171</v>
      </c>
      <c r="V131" s="54">
        <v>1</v>
      </c>
      <c r="W131" s="43">
        <v>147</v>
      </c>
      <c r="X131" s="59">
        <f t="shared" si="8"/>
        <v>148</v>
      </c>
      <c r="Y131" s="153">
        <v>23</v>
      </c>
      <c r="Z131" s="134"/>
      <c r="AA131" s="144"/>
      <c r="AB131" s="44">
        <f>X131/$AG$122*$AI$122</f>
        <v>914.22784810126586</v>
      </c>
      <c r="AC131" s="44">
        <f>Y131/$AG$105*$AI$105</f>
        <v>142.07594936708861</v>
      </c>
      <c r="AD131" s="176"/>
      <c r="AY131" s="2">
        <v>40348</v>
      </c>
      <c r="AZ131" t="s">
        <v>146</v>
      </c>
      <c r="BA131">
        <v>25</v>
      </c>
      <c r="BB131">
        <v>10</v>
      </c>
      <c r="BC131" t="s">
        <v>132</v>
      </c>
      <c r="BD131">
        <v>92</v>
      </c>
      <c r="BM131" s="81">
        <v>18</v>
      </c>
      <c r="BN131" s="86">
        <v>40296</v>
      </c>
      <c r="BO131" s="85">
        <v>10</v>
      </c>
      <c r="BP131" s="85">
        <v>68</v>
      </c>
      <c r="BZ131" s="120">
        <v>40345</v>
      </c>
      <c r="CA131" s="320">
        <v>555.94936708860757</v>
      </c>
      <c r="CB131" s="44">
        <v>49.417721518987335</v>
      </c>
    </row>
    <row r="132" spans="1:80">
      <c r="A132" s="386">
        <v>40276</v>
      </c>
      <c r="B132" s="387">
        <v>0.81597222222222221</v>
      </c>
      <c r="C132" s="388">
        <v>40276</v>
      </c>
      <c r="D132" s="387">
        <v>0.875</v>
      </c>
      <c r="E132" s="78">
        <v>1.4166666666666667</v>
      </c>
      <c r="F132" s="79">
        <v>8.3333333333333329E-2</v>
      </c>
      <c r="G132" s="56">
        <v>0</v>
      </c>
      <c r="H132" s="62">
        <v>0</v>
      </c>
      <c r="I132" s="32">
        <v>0</v>
      </c>
      <c r="J132" s="40">
        <f t="shared" si="7"/>
        <v>0</v>
      </c>
      <c r="K132" s="389">
        <v>0</v>
      </c>
      <c r="L132" s="56"/>
      <c r="M132" s="40"/>
      <c r="O132">
        <v>2</v>
      </c>
      <c r="P132" s="380">
        <v>40344</v>
      </c>
      <c r="Q132" s="163">
        <v>65</v>
      </c>
      <c r="R132" s="43"/>
      <c r="S132" s="43">
        <v>56</v>
      </c>
      <c r="T132" s="384">
        <v>9</v>
      </c>
      <c r="U132" s="152">
        <v>65</v>
      </c>
      <c r="V132" s="54">
        <v>0</v>
      </c>
      <c r="W132" s="43">
        <v>56</v>
      </c>
      <c r="X132" s="59">
        <f t="shared" si="8"/>
        <v>56</v>
      </c>
      <c r="Y132" s="153">
        <v>9</v>
      </c>
      <c r="Z132" s="134"/>
      <c r="AA132" s="144"/>
      <c r="AB132" s="44">
        <f t="shared" ref="AB132:AB137" si="16">X132/$AG$122*$AI$122</f>
        <v>345.92405063291142</v>
      </c>
      <c r="AC132" s="44">
        <f t="shared" ref="AC132:AC137" si="17">Y132/$AG$105*$AI$105</f>
        <v>55.594936708860757</v>
      </c>
      <c r="AD132" s="176"/>
      <c r="AY132" s="2">
        <v>40348</v>
      </c>
      <c r="AZ132" t="s">
        <v>146</v>
      </c>
      <c r="BA132">
        <v>25</v>
      </c>
      <c r="BB132">
        <v>10</v>
      </c>
      <c r="BC132" t="s">
        <v>132</v>
      </c>
      <c r="BD132">
        <v>88</v>
      </c>
      <c r="BM132" s="81">
        <v>18</v>
      </c>
      <c r="BN132" s="82">
        <v>40296</v>
      </c>
      <c r="BO132" s="81">
        <v>10</v>
      </c>
      <c r="BP132" s="81">
        <v>63</v>
      </c>
      <c r="BZ132" s="120">
        <v>40346</v>
      </c>
      <c r="CA132" s="320">
        <v>382.98734177215186</v>
      </c>
      <c r="CB132" s="44">
        <v>80.303797468354432</v>
      </c>
    </row>
    <row r="133" spans="1:80" ht="15">
      <c r="A133" s="386">
        <v>40276</v>
      </c>
      <c r="B133" s="387">
        <v>0.875</v>
      </c>
      <c r="C133" s="388">
        <v>40276</v>
      </c>
      <c r="D133" s="387">
        <v>0.91666666666666663</v>
      </c>
      <c r="E133" s="78"/>
      <c r="F133" s="127">
        <v>1</v>
      </c>
      <c r="G133" s="128">
        <f>ROUND(AVERAGE(G132/$E132,G134/$E134)*$F133,0)</f>
        <v>0</v>
      </c>
      <c r="H133" s="129">
        <f>ROUND(AVERAGE(H132/$E132,H134/$E134)*$F133,0)</f>
        <v>0</v>
      </c>
      <c r="I133" s="130">
        <f>ROUND(AVERAGE(I132/$E132,I134/$E134)*$F133,0)</f>
        <v>0</v>
      </c>
      <c r="J133" s="130">
        <f>ROUND(AVERAGE(J132/$E132,J134/$E134)*$F133,0)</f>
        <v>0</v>
      </c>
      <c r="K133" s="390">
        <f>ROUND(AVERAGE(K132/$E132,K134/$E134)*$F133,0)</f>
        <v>0</v>
      </c>
      <c r="L133" s="132">
        <f>DEVSQ((J132/$E132),(J134/$E134))/2*$F133^2</f>
        <v>0</v>
      </c>
      <c r="M133" s="133">
        <f>DEVSQ((K132/$E132),(K134/$E134))/2*$F133^2</f>
        <v>0</v>
      </c>
      <c r="O133">
        <v>2</v>
      </c>
      <c r="P133" s="380">
        <v>40345</v>
      </c>
      <c r="Q133" s="163">
        <v>98</v>
      </c>
      <c r="R133" s="43"/>
      <c r="S133" s="43">
        <v>90</v>
      </c>
      <c r="T133" s="384">
        <v>8</v>
      </c>
      <c r="U133" s="152">
        <v>98</v>
      </c>
      <c r="V133" s="54">
        <v>0</v>
      </c>
      <c r="W133" s="43">
        <v>90</v>
      </c>
      <c r="X133" s="59">
        <f t="shared" si="8"/>
        <v>90</v>
      </c>
      <c r="Y133" s="153">
        <v>8</v>
      </c>
      <c r="Z133" s="134"/>
      <c r="AA133" s="144"/>
      <c r="AB133" s="44">
        <f t="shared" si="16"/>
        <v>555.94936708860757</v>
      </c>
      <c r="AC133" s="44">
        <f t="shared" si="17"/>
        <v>49.417721518987335</v>
      </c>
      <c r="AD133" s="176"/>
      <c r="AE133" s="577" t="s">
        <v>225</v>
      </c>
      <c r="AF133" s="578"/>
      <c r="AG133" s="579"/>
      <c r="AH133" s="583" t="s">
        <v>226</v>
      </c>
      <c r="AI133" s="578"/>
      <c r="AJ133" s="578"/>
      <c r="AK133" s="579"/>
      <c r="AL133" s="562" t="s">
        <v>190</v>
      </c>
      <c r="AM133" s="578"/>
      <c r="AN133" s="578"/>
      <c r="AO133" s="584"/>
      <c r="AP133" s="583" t="s">
        <v>227</v>
      </c>
      <c r="AQ133" s="578"/>
      <c r="AR133" s="578"/>
      <c r="AS133" s="579"/>
      <c r="AT133" s="583" t="s">
        <v>163</v>
      </c>
      <c r="AU133" s="579"/>
      <c r="AY133" s="2">
        <v>40348</v>
      </c>
      <c r="AZ133" t="s">
        <v>146</v>
      </c>
      <c r="BA133">
        <v>25</v>
      </c>
      <c r="BB133">
        <v>10</v>
      </c>
      <c r="BC133" t="s">
        <v>132</v>
      </c>
      <c r="BD133">
        <v>106</v>
      </c>
      <c r="BM133" s="81">
        <v>18</v>
      </c>
      <c r="BN133" s="86">
        <v>40297</v>
      </c>
      <c r="BO133" s="85">
        <v>10</v>
      </c>
      <c r="BP133" s="85">
        <v>69</v>
      </c>
      <c r="BZ133" s="120">
        <v>40347</v>
      </c>
      <c r="CA133" s="320">
        <v>877.16455696202524</v>
      </c>
      <c r="CB133" s="44">
        <v>129.72151898734177</v>
      </c>
    </row>
    <row r="134" spans="1:80" ht="15">
      <c r="A134" s="386">
        <v>40276</v>
      </c>
      <c r="B134" s="387">
        <v>0.91666666666666663</v>
      </c>
      <c r="C134" s="388">
        <v>40276</v>
      </c>
      <c r="D134" s="387">
        <v>0.98958333333333337</v>
      </c>
      <c r="E134" s="78">
        <v>1.75</v>
      </c>
      <c r="F134" s="76"/>
      <c r="G134" s="56">
        <v>0</v>
      </c>
      <c r="H134" s="62">
        <v>0</v>
      </c>
      <c r="I134" s="32">
        <v>0</v>
      </c>
      <c r="J134" s="40">
        <f t="shared" si="7"/>
        <v>0</v>
      </c>
      <c r="K134" s="389">
        <v>0</v>
      </c>
      <c r="L134" s="56"/>
      <c r="M134" s="40"/>
      <c r="O134">
        <v>2</v>
      </c>
      <c r="P134" s="380">
        <v>40346</v>
      </c>
      <c r="Q134" s="163">
        <v>75</v>
      </c>
      <c r="R134" s="43">
        <v>2</v>
      </c>
      <c r="S134" s="43">
        <v>60</v>
      </c>
      <c r="T134" s="384">
        <v>13</v>
      </c>
      <c r="U134" s="152">
        <v>75</v>
      </c>
      <c r="V134" s="54">
        <v>2</v>
      </c>
      <c r="W134" s="43">
        <v>60</v>
      </c>
      <c r="X134" s="59">
        <f t="shared" si="8"/>
        <v>62</v>
      </c>
      <c r="Y134" s="153">
        <v>13</v>
      </c>
      <c r="Z134" s="134"/>
      <c r="AA134" s="144"/>
      <c r="AB134" s="44">
        <f t="shared" si="16"/>
        <v>382.98734177215186</v>
      </c>
      <c r="AC134" s="44">
        <f t="shared" si="17"/>
        <v>80.303797468354432</v>
      </c>
      <c r="AD134" s="176"/>
      <c r="AE134" s="580"/>
      <c r="AF134" s="581"/>
      <c r="AG134" s="582"/>
      <c r="AH134" s="610" t="s">
        <v>228</v>
      </c>
      <c r="AI134" s="611" t="s">
        <v>229</v>
      </c>
      <c r="AJ134" s="564" t="s">
        <v>230</v>
      </c>
      <c r="AK134" s="592"/>
      <c r="AL134" s="612" t="s">
        <v>231</v>
      </c>
      <c r="AM134" s="588" t="s">
        <v>208</v>
      </c>
      <c r="AN134" s="590" t="s">
        <v>163</v>
      </c>
      <c r="AO134" s="591"/>
      <c r="AP134" s="590" t="s">
        <v>232</v>
      </c>
      <c r="AQ134" s="592"/>
      <c r="AR134" s="234" t="s">
        <v>233</v>
      </c>
      <c r="AS134" s="235"/>
      <c r="AT134" s="590" t="s">
        <v>193</v>
      </c>
      <c r="AU134" s="592"/>
      <c r="AY134" s="2">
        <v>40348</v>
      </c>
      <c r="AZ134" t="s">
        <v>146</v>
      </c>
      <c r="BA134">
        <v>25</v>
      </c>
      <c r="BB134">
        <v>10</v>
      </c>
      <c r="BC134" t="s">
        <v>132</v>
      </c>
      <c r="BD134">
        <v>94</v>
      </c>
      <c r="BM134" s="81">
        <v>18</v>
      </c>
      <c r="BN134" s="82">
        <v>40297</v>
      </c>
      <c r="BO134" s="81">
        <v>10</v>
      </c>
      <c r="BP134" s="81">
        <v>52</v>
      </c>
      <c r="BZ134" s="120">
        <v>40348</v>
      </c>
      <c r="CA134" s="320">
        <v>333.56962025316454</v>
      </c>
      <c r="CB134" s="44">
        <v>80.303797468354432</v>
      </c>
    </row>
    <row r="135" spans="1:80" ht="15">
      <c r="A135" s="386">
        <v>40276</v>
      </c>
      <c r="B135" s="387">
        <v>0.98958333333333337</v>
      </c>
      <c r="C135" s="388">
        <v>40277</v>
      </c>
      <c r="D135" s="387">
        <v>2.0833333333333332E-2</v>
      </c>
      <c r="E135" s="78">
        <v>0.75</v>
      </c>
      <c r="F135" s="79">
        <v>0</v>
      </c>
      <c r="G135" s="56">
        <v>0</v>
      </c>
      <c r="H135" s="62">
        <v>0</v>
      </c>
      <c r="I135" s="32">
        <v>0</v>
      </c>
      <c r="J135" s="40">
        <f t="shared" ref="J135:J198" si="18">H135+I135</f>
        <v>0</v>
      </c>
      <c r="K135" s="389">
        <v>0</v>
      </c>
      <c r="L135" s="56"/>
      <c r="M135" s="40"/>
      <c r="O135">
        <v>2</v>
      </c>
      <c r="P135" s="380">
        <v>40347</v>
      </c>
      <c r="Q135" s="163">
        <v>163</v>
      </c>
      <c r="R135" s="43"/>
      <c r="S135" s="43">
        <v>142</v>
      </c>
      <c r="T135" s="384">
        <v>21</v>
      </c>
      <c r="U135" s="152">
        <v>163</v>
      </c>
      <c r="V135" s="54">
        <v>0</v>
      </c>
      <c r="W135" s="43">
        <v>142</v>
      </c>
      <c r="X135" s="59">
        <f t="shared" ref="X135:X175" si="19">V135+W135</f>
        <v>142</v>
      </c>
      <c r="Y135" s="153">
        <v>21</v>
      </c>
      <c r="Z135" s="134"/>
      <c r="AA135" s="144"/>
      <c r="AB135" s="44">
        <f t="shared" si="16"/>
        <v>877.16455696202524</v>
      </c>
      <c r="AC135" s="44">
        <f t="shared" si="17"/>
        <v>129.72151898734177</v>
      </c>
      <c r="AD135" s="176"/>
      <c r="AE135" s="236" t="s">
        <v>190</v>
      </c>
      <c r="AF135" s="237" t="s">
        <v>234</v>
      </c>
      <c r="AG135" s="237" t="s">
        <v>182</v>
      </c>
      <c r="AH135" s="589"/>
      <c r="AI135" s="589"/>
      <c r="AJ135" s="238" t="s">
        <v>235</v>
      </c>
      <c r="AK135" s="239" t="s">
        <v>236</v>
      </c>
      <c r="AL135" s="589"/>
      <c r="AM135" s="589"/>
      <c r="AN135" s="240" t="s">
        <v>208</v>
      </c>
      <c r="AO135" s="402" t="s">
        <v>193</v>
      </c>
      <c r="AP135" s="240" t="s">
        <v>190</v>
      </c>
      <c r="AQ135" s="241" t="s">
        <v>237</v>
      </c>
      <c r="AR135" s="240" t="s">
        <v>190</v>
      </c>
      <c r="AS135" s="241" t="s">
        <v>237</v>
      </c>
      <c r="AT135" s="240" t="s">
        <v>238</v>
      </c>
      <c r="AU135" s="241" t="s">
        <v>80</v>
      </c>
      <c r="AY135" s="2">
        <v>40348</v>
      </c>
      <c r="AZ135" t="s">
        <v>146</v>
      </c>
      <c r="BA135">
        <v>25</v>
      </c>
      <c r="BB135">
        <v>10</v>
      </c>
      <c r="BC135" t="s">
        <v>132</v>
      </c>
      <c r="BD135">
        <v>94</v>
      </c>
      <c r="BM135" s="81">
        <v>18</v>
      </c>
      <c r="BN135" s="82">
        <v>40297</v>
      </c>
      <c r="BO135" s="81">
        <v>10</v>
      </c>
      <c r="BP135" s="81">
        <v>51</v>
      </c>
      <c r="BZ135" s="120">
        <v>40349</v>
      </c>
      <c r="CA135" s="320">
        <v>259.44303797468353</v>
      </c>
      <c r="CB135" s="44">
        <v>49.417721518987335</v>
      </c>
    </row>
    <row r="136" spans="1:80">
      <c r="A136" s="386">
        <v>40277</v>
      </c>
      <c r="B136" s="387">
        <v>2.0833333333333332E-2</v>
      </c>
      <c r="C136" s="388">
        <v>40277</v>
      </c>
      <c r="D136" s="387">
        <v>0.34722222222222227</v>
      </c>
      <c r="E136" s="78">
        <v>7.833333333333333</v>
      </c>
      <c r="F136" s="79">
        <v>0</v>
      </c>
      <c r="G136" s="56">
        <v>0</v>
      </c>
      <c r="H136" s="62">
        <v>0</v>
      </c>
      <c r="I136" s="32">
        <v>0</v>
      </c>
      <c r="J136" s="40">
        <f t="shared" si="18"/>
        <v>0</v>
      </c>
      <c r="K136" s="389">
        <v>0</v>
      </c>
      <c r="L136" s="56"/>
      <c r="M136" s="40"/>
      <c r="O136">
        <v>2</v>
      </c>
      <c r="P136" s="380">
        <v>40348</v>
      </c>
      <c r="Q136" s="163">
        <v>67</v>
      </c>
      <c r="R136" s="43">
        <v>2</v>
      </c>
      <c r="S136" s="43">
        <v>52</v>
      </c>
      <c r="T136" s="384">
        <v>13</v>
      </c>
      <c r="U136" s="152">
        <v>67</v>
      </c>
      <c r="V136" s="54">
        <v>2</v>
      </c>
      <c r="W136" s="43">
        <v>52</v>
      </c>
      <c r="X136" s="59">
        <f t="shared" si="19"/>
        <v>54</v>
      </c>
      <c r="Y136" s="153">
        <v>13</v>
      </c>
      <c r="Z136" s="134"/>
      <c r="AA136" s="144"/>
      <c r="AB136" s="44">
        <f t="shared" si="16"/>
        <v>333.56962025316454</v>
      </c>
      <c r="AC136" s="44">
        <f t="shared" si="17"/>
        <v>80.303797468354432</v>
      </c>
      <c r="AD136" s="176"/>
      <c r="AE136" s="62">
        <v>7</v>
      </c>
      <c r="AF136" s="242">
        <v>40217</v>
      </c>
      <c r="AG136" s="242">
        <v>40223</v>
      </c>
      <c r="AH136" s="243">
        <v>38.166666666666664</v>
      </c>
      <c r="AI136" s="244">
        <v>1.5992095748737039</v>
      </c>
      <c r="AJ136" s="32">
        <v>32</v>
      </c>
      <c r="AK136" s="40">
        <v>40</v>
      </c>
      <c r="AL136" s="62">
        <v>30</v>
      </c>
      <c r="AM136" s="32">
        <f>SUM(T6:T11)</f>
        <v>39</v>
      </c>
      <c r="AN136" s="32">
        <f>SUM(Y6:Y11)</f>
        <v>39</v>
      </c>
      <c r="AO136" s="403">
        <f>SUM(AC6:AC11)</f>
        <v>426.53684210526319</v>
      </c>
      <c r="AP136" s="62">
        <v>30</v>
      </c>
      <c r="AQ136" s="180">
        <f>AP136/AL136</f>
        <v>1</v>
      </c>
      <c r="AR136" s="32">
        <v>0</v>
      </c>
      <c r="AS136" s="245">
        <f>AR136/AL136</f>
        <v>0</v>
      </c>
      <c r="AT136" s="60">
        <f>AQ136*AO136</f>
        <v>426.53684210526319</v>
      </c>
      <c r="AU136" s="61">
        <f>AS136*AO136</f>
        <v>0</v>
      </c>
      <c r="AY136" s="2">
        <v>40348</v>
      </c>
      <c r="AZ136" t="s">
        <v>146</v>
      </c>
      <c r="BA136">
        <v>25</v>
      </c>
      <c r="BB136">
        <v>10</v>
      </c>
      <c r="BC136" t="s">
        <v>132</v>
      </c>
      <c r="BD136">
        <v>99</v>
      </c>
      <c r="BM136" s="81">
        <v>18</v>
      </c>
      <c r="BN136" s="82">
        <v>40297</v>
      </c>
      <c r="BO136" s="81">
        <v>10</v>
      </c>
      <c r="BP136" s="81">
        <v>52</v>
      </c>
      <c r="BZ136" s="120">
        <v>40350</v>
      </c>
      <c r="CA136" s="320">
        <v>744.2285714285714</v>
      </c>
      <c r="CB136" s="44">
        <v>186.05714285714285</v>
      </c>
    </row>
    <row r="137" spans="1:80">
      <c r="A137" s="386">
        <v>40277</v>
      </c>
      <c r="B137" s="387">
        <v>0.34722222222222227</v>
      </c>
      <c r="C137" s="388">
        <v>40277</v>
      </c>
      <c r="D137" s="387">
        <v>0.36805555555555558</v>
      </c>
      <c r="E137" s="62"/>
      <c r="F137" s="127">
        <v>0.5</v>
      </c>
      <c r="G137" s="128">
        <f>ROUND(AVERAGE(G131/$E131,G138/$E138)*$F137,0)</f>
        <v>0</v>
      </c>
      <c r="H137" s="129">
        <f>ROUND(AVERAGE(H131/$E131,H138/$E138)*$F137,0)</f>
        <v>0</v>
      </c>
      <c r="I137" s="130">
        <f>ROUND(AVERAGE(I131/$E131,I138/$E138)*$F137,0)</f>
        <v>0</v>
      </c>
      <c r="J137" s="130">
        <f>ROUND(AVERAGE(J131/$E131,J138/$E138)*$F137,0)</f>
        <v>0</v>
      </c>
      <c r="K137" s="390">
        <f>ROUND(AVERAGE(K131/$E131,K138/$E138)*$F137,0)</f>
        <v>0</v>
      </c>
      <c r="L137" s="132">
        <f>DEVSQ((J131/$E131),(J138/$E138))/2*$F137^2</f>
        <v>0</v>
      </c>
      <c r="M137" s="133">
        <f>DEVSQ((K131/$E131),(K138/$E138))/2*$F137^2</f>
        <v>5.6689342403628109E-4</v>
      </c>
      <c r="O137">
        <v>2</v>
      </c>
      <c r="P137" s="380">
        <v>40349</v>
      </c>
      <c r="Q137" s="163">
        <v>50</v>
      </c>
      <c r="R137" s="43"/>
      <c r="S137" s="43">
        <v>42</v>
      </c>
      <c r="T137" s="384">
        <v>8</v>
      </c>
      <c r="U137" s="152">
        <v>50</v>
      </c>
      <c r="V137" s="54">
        <v>0</v>
      </c>
      <c r="W137" s="43">
        <v>42</v>
      </c>
      <c r="X137" s="59">
        <f t="shared" si="19"/>
        <v>42</v>
      </c>
      <c r="Y137" s="153">
        <v>8</v>
      </c>
      <c r="Z137" s="134"/>
      <c r="AA137" s="144"/>
      <c r="AB137" s="44">
        <f t="shared" si="16"/>
        <v>259.44303797468353</v>
      </c>
      <c r="AC137" s="44">
        <f t="shared" si="17"/>
        <v>49.417721518987335</v>
      </c>
      <c r="AD137" s="176"/>
      <c r="AE137" s="54">
        <v>8</v>
      </c>
      <c r="AF137" s="242">
        <v>40224</v>
      </c>
      <c r="AG137" s="242">
        <v>40230</v>
      </c>
      <c r="AH137" s="243">
        <v>38.148148148148145</v>
      </c>
      <c r="AI137" s="244">
        <v>1.4859263804028986</v>
      </c>
      <c r="AJ137" s="32">
        <v>34</v>
      </c>
      <c r="AK137" s="40">
        <v>41</v>
      </c>
      <c r="AL137" s="62">
        <v>27</v>
      </c>
      <c r="AM137" s="32">
        <f>SUM(T12:T18)</f>
        <v>36</v>
      </c>
      <c r="AN137" s="32">
        <f>SUM(Y12:Y18)</f>
        <v>36</v>
      </c>
      <c r="AO137" s="403">
        <f>SUM(AC12:AC18)</f>
        <v>393.72631578947369</v>
      </c>
      <c r="AP137" s="62">
        <v>27</v>
      </c>
      <c r="AQ137" s="180">
        <f t="shared" ref="AQ137:AQ161" si="20">AP137/AL137</f>
        <v>1</v>
      </c>
      <c r="AR137" s="32">
        <v>0</v>
      </c>
      <c r="AS137" s="245">
        <f t="shared" ref="AS137:AS161" si="21">AR137/AL137</f>
        <v>0</v>
      </c>
      <c r="AT137" s="60">
        <f t="shared" ref="AT137:AT161" si="22">AQ137*AO137</f>
        <v>393.72631578947369</v>
      </c>
      <c r="AU137" s="61">
        <f t="shared" ref="AU137:AU161" si="23">AS137*AO137</f>
        <v>0</v>
      </c>
      <c r="AY137" s="2">
        <v>40348</v>
      </c>
      <c r="AZ137" t="s">
        <v>146</v>
      </c>
      <c r="BA137">
        <v>25</v>
      </c>
      <c r="BB137">
        <v>10</v>
      </c>
      <c r="BC137" t="s">
        <v>132</v>
      </c>
      <c r="BD137">
        <v>91</v>
      </c>
      <c r="BM137" s="81">
        <v>18</v>
      </c>
      <c r="BN137" s="82">
        <v>40298</v>
      </c>
      <c r="BO137" s="81">
        <v>10</v>
      </c>
      <c r="BP137" s="81">
        <v>69</v>
      </c>
      <c r="BZ137" s="120">
        <v>40351</v>
      </c>
      <c r="CA137" s="320">
        <v>616.31428571428569</v>
      </c>
      <c r="CB137" s="44">
        <v>186.05714285714285</v>
      </c>
    </row>
    <row r="138" spans="1:80">
      <c r="A138" s="386">
        <v>40277</v>
      </c>
      <c r="B138" s="387">
        <v>0.36805555555555558</v>
      </c>
      <c r="C138" s="388">
        <v>40277</v>
      </c>
      <c r="D138" s="387">
        <v>0.80555555555555547</v>
      </c>
      <c r="E138" s="78">
        <v>10.5</v>
      </c>
      <c r="F138" s="76"/>
      <c r="G138" s="56">
        <v>0</v>
      </c>
      <c r="H138" s="62">
        <v>0</v>
      </c>
      <c r="I138" s="32">
        <v>0</v>
      </c>
      <c r="J138" s="40">
        <f t="shared" si="18"/>
        <v>0</v>
      </c>
      <c r="K138" s="389">
        <v>0</v>
      </c>
      <c r="L138" s="56"/>
      <c r="M138" s="40"/>
      <c r="O138">
        <v>3</v>
      </c>
      <c r="P138" s="380">
        <v>40350</v>
      </c>
      <c r="Q138" s="163">
        <v>80</v>
      </c>
      <c r="R138" s="43">
        <v>1</v>
      </c>
      <c r="S138" s="43">
        <v>63</v>
      </c>
      <c r="T138" s="384">
        <v>16</v>
      </c>
      <c r="U138" s="152">
        <v>80</v>
      </c>
      <c r="V138" s="54">
        <v>1</v>
      </c>
      <c r="W138" s="43">
        <v>63</v>
      </c>
      <c r="X138" s="59">
        <f t="shared" si="19"/>
        <v>64</v>
      </c>
      <c r="Y138" s="153">
        <v>16</v>
      </c>
      <c r="Z138" s="134"/>
      <c r="AA138" s="144"/>
      <c r="AB138" s="44">
        <f>X138/$AG$123*$AI$123</f>
        <v>744.2285714285714</v>
      </c>
      <c r="AC138" s="44">
        <f>Y138/$AG$106*$AI$106</f>
        <v>186.05714285714285</v>
      </c>
      <c r="AD138" s="176"/>
      <c r="AE138" s="54">
        <v>9</v>
      </c>
      <c r="AF138" s="242">
        <v>40231</v>
      </c>
      <c r="AG138" s="242">
        <v>40237</v>
      </c>
      <c r="AH138" s="243">
        <v>39.25</v>
      </c>
      <c r="AI138" s="244">
        <v>0.5</v>
      </c>
      <c r="AJ138" s="32">
        <v>39</v>
      </c>
      <c r="AK138" s="40">
        <v>40</v>
      </c>
      <c r="AL138" s="62">
        <v>4</v>
      </c>
      <c r="AM138" s="32">
        <f>SUM(T19:T25)</f>
        <v>7</v>
      </c>
      <c r="AN138" s="32">
        <f>SUM(Y19:Y25)</f>
        <v>7</v>
      </c>
      <c r="AO138" s="403">
        <f>SUM(AC19:AC25)</f>
        <v>76.557894736842101</v>
      </c>
      <c r="AP138" s="62">
        <v>4</v>
      </c>
      <c r="AQ138" s="180">
        <f t="shared" si="20"/>
        <v>1</v>
      </c>
      <c r="AR138" s="32">
        <v>0</v>
      </c>
      <c r="AS138" s="245">
        <f t="shared" si="21"/>
        <v>0</v>
      </c>
      <c r="AT138" s="60">
        <f t="shared" si="22"/>
        <v>76.557894736842101</v>
      </c>
      <c r="AU138" s="61">
        <f t="shared" si="23"/>
        <v>0</v>
      </c>
      <c r="AY138" s="2">
        <v>40348</v>
      </c>
      <c r="AZ138" t="s">
        <v>146</v>
      </c>
      <c r="BA138">
        <v>25</v>
      </c>
      <c r="BB138">
        <v>10</v>
      </c>
      <c r="BC138" t="s">
        <v>132</v>
      </c>
      <c r="BD138">
        <v>98</v>
      </c>
      <c r="BM138" s="81">
        <v>18</v>
      </c>
      <c r="BN138" s="82">
        <v>40299</v>
      </c>
      <c r="BO138" s="81">
        <v>10</v>
      </c>
      <c r="BP138" s="81">
        <v>63</v>
      </c>
      <c r="BZ138" s="120">
        <v>40352</v>
      </c>
      <c r="CA138" s="320">
        <v>558.17142857142858</v>
      </c>
      <c r="CB138" s="44">
        <v>151.17142857142858</v>
      </c>
    </row>
    <row r="139" spans="1:80">
      <c r="A139" s="386">
        <v>40277</v>
      </c>
      <c r="B139" s="387">
        <v>0.80555555555555547</v>
      </c>
      <c r="C139" s="388">
        <v>40278</v>
      </c>
      <c r="D139" s="387">
        <v>1.7361111111111112E-2</v>
      </c>
      <c r="E139" s="78">
        <v>5.083333333333333</v>
      </c>
      <c r="F139" s="79">
        <v>0</v>
      </c>
      <c r="G139" s="56">
        <v>0</v>
      </c>
      <c r="H139" s="62">
        <v>0</v>
      </c>
      <c r="I139" s="32">
        <v>0</v>
      </c>
      <c r="J139" s="40">
        <f t="shared" si="18"/>
        <v>0</v>
      </c>
      <c r="K139" s="389">
        <v>0</v>
      </c>
      <c r="L139" s="56"/>
      <c r="M139" s="40"/>
      <c r="O139">
        <v>3</v>
      </c>
      <c r="P139" s="380">
        <v>40351</v>
      </c>
      <c r="Q139" s="163">
        <v>69</v>
      </c>
      <c r="R139" s="43"/>
      <c r="S139" s="43">
        <v>53</v>
      </c>
      <c r="T139" s="384">
        <v>16</v>
      </c>
      <c r="U139" s="152">
        <v>69</v>
      </c>
      <c r="V139" s="54">
        <v>0</v>
      </c>
      <c r="W139" s="43">
        <v>53</v>
      </c>
      <c r="X139" s="59">
        <f t="shared" si="19"/>
        <v>53</v>
      </c>
      <c r="Y139" s="153">
        <v>16</v>
      </c>
      <c r="Z139" s="134"/>
      <c r="AA139" s="144"/>
      <c r="AB139" s="44">
        <f t="shared" ref="AB139:AB144" si="24">X139/$AG$123*$AI$123</f>
        <v>616.31428571428569</v>
      </c>
      <c r="AC139" s="44">
        <f t="shared" ref="AC139:AC144" si="25">Y139/$AG$106*$AI$106</f>
        <v>186.05714285714285</v>
      </c>
      <c r="AD139" s="176"/>
      <c r="AE139" s="62">
        <v>10</v>
      </c>
      <c r="AF139" s="242">
        <v>40238</v>
      </c>
      <c r="AG139" s="242">
        <v>40244</v>
      </c>
      <c r="AH139" s="243">
        <v>39.333333333333336</v>
      </c>
      <c r="AI139" s="244">
        <v>0.57735026918975707</v>
      </c>
      <c r="AJ139" s="32">
        <v>39</v>
      </c>
      <c r="AK139" s="40">
        <v>40</v>
      </c>
      <c r="AL139" s="62">
        <v>3</v>
      </c>
      <c r="AM139" s="32">
        <f>SUM(T26:T32)</f>
        <v>3</v>
      </c>
      <c r="AN139" s="32">
        <f>SUM(Y26:Y32)</f>
        <v>3</v>
      </c>
      <c r="AO139" s="403">
        <f>SUM(AC26:AC32)</f>
        <v>32.810526315789474</v>
      </c>
      <c r="AP139" s="62">
        <v>3</v>
      </c>
      <c r="AQ139" s="180">
        <f t="shared" si="20"/>
        <v>1</v>
      </c>
      <c r="AR139" s="32">
        <v>0</v>
      </c>
      <c r="AS139" s="245">
        <f t="shared" si="21"/>
        <v>0</v>
      </c>
      <c r="AT139" s="60">
        <f t="shared" si="22"/>
        <v>32.810526315789474</v>
      </c>
      <c r="AU139" s="61">
        <f t="shared" si="23"/>
        <v>0</v>
      </c>
      <c r="AY139" s="2">
        <v>40348</v>
      </c>
      <c r="AZ139" t="s">
        <v>146</v>
      </c>
      <c r="BA139">
        <v>25</v>
      </c>
      <c r="BB139">
        <v>10</v>
      </c>
      <c r="BC139" t="s">
        <v>132</v>
      </c>
      <c r="BD139">
        <v>94</v>
      </c>
      <c r="BM139" s="81">
        <v>19</v>
      </c>
      <c r="BN139" s="82">
        <v>40303</v>
      </c>
      <c r="BO139" s="81">
        <v>10</v>
      </c>
      <c r="BP139" s="81">
        <v>66</v>
      </c>
      <c r="BZ139" s="120">
        <v>40353</v>
      </c>
      <c r="CA139" s="320">
        <v>1127.9714285714285</v>
      </c>
      <c r="CB139" s="44">
        <v>139.54285714285712</v>
      </c>
    </row>
    <row r="140" spans="1:80">
      <c r="A140" s="386">
        <v>40278</v>
      </c>
      <c r="B140" s="387">
        <v>1.7361111111111112E-2</v>
      </c>
      <c r="C140" s="388">
        <v>40278</v>
      </c>
      <c r="D140" s="387">
        <v>0.3576388888888889</v>
      </c>
      <c r="E140" s="78">
        <v>8.1666666666666661</v>
      </c>
      <c r="F140" s="79">
        <v>0</v>
      </c>
      <c r="G140" s="56">
        <v>0</v>
      </c>
      <c r="H140" s="62">
        <v>0</v>
      </c>
      <c r="I140" s="32">
        <v>0</v>
      </c>
      <c r="J140" s="40">
        <f t="shared" si="18"/>
        <v>0</v>
      </c>
      <c r="K140" s="389">
        <v>0</v>
      </c>
      <c r="L140" s="56"/>
      <c r="M140" s="40"/>
      <c r="O140">
        <v>3</v>
      </c>
      <c r="P140" s="380">
        <v>40352</v>
      </c>
      <c r="Q140" s="163">
        <v>61</v>
      </c>
      <c r="R140" s="43"/>
      <c r="S140" s="43">
        <v>48</v>
      </c>
      <c r="T140" s="384">
        <v>13</v>
      </c>
      <c r="U140" s="152">
        <v>61</v>
      </c>
      <c r="V140" s="54">
        <v>0</v>
      </c>
      <c r="W140" s="43">
        <v>48</v>
      </c>
      <c r="X140" s="59">
        <f t="shared" si="19"/>
        <v>48</v>
      </c>
      <c r="Y140" s="153">
        <v>13</v>
      </c>
      <c r="Z140" s="134"/>
      <c r="AA140" s="144"/>
      <c r="AB140" s="44">
        <f t="shared" si="24"/>
        <v>558.17142857142858</v>
      </c>
      <c r="AC140" s="44">
        <f t="shared" si="25"/>
        <v>151.17142857142858</v>
      </c>
      <c r="AD140" s="176"/>
      <c r="AE140" s="54">
        <v>11</v>
      </c>
      <c r="AF140" s="242">
        <v>40245</v>
      </c>
      <c r="AG140" s="242">
        <v>40251</v>
      </c>
      <c r="AH140" s="243">
        <v>39.652173913043477</v>
      </c>
      <c r="AI140" s="244">
        <v>1.8242980132386708</v>
      </c>
      <c r="AJ140" s="32">
        <v>37</v>
      </c>
      <c r="AK140" s="40">
        <v>47</v>
      </c>
      <c r="AL140" s="62">
        <v>23</v>
      </c>
      <c r="AM140" s="32">
        <f>SUM(T33:T39)</f>
        <v>26</v>
      </c>
      <c r="AN140" s="32">
        <f>SUM(Y33:Y39)</f>
        <v>26</v>
      </c>
      <c r="AO140" s="403">
        <f>SUM(AC33:AC39)</f>
        <v>284.35789473684213</v>
      </c>
      <c r="AP140" s="62">
        <v>22</v>
      </c>
      <c r="AQ140" s="180">
        <f t="shared" si="20"/>
        <v>0.95652173913043481</v>
      </c>
      <c r="AR140" s="32">
        <v>1</v>
      </c>
      <c r="AS140" s="245">
        <f t="shared" si="21"/>
        <v>4.3478260869565216E-2</v>
      </c>
      <c r="AT140" s="60">
        <f t="shared" si="22"/>
        <v>271.99450800915332</v>
      </c>
      <c r="AU140" s="61">
        <f t="shared" si="23"/>
        <v>12.363386727688788</v>
      </c>
      <c r="AY140" s="2">
        <v>40348</v>
      </c>
      <c r="AZ140" t="s">
        <v>146</v>
      </c>
      <c r="BA140">
        <v>25</v>
      </c>
      <c r="BB140">
        <v>10</v>
      </c>
      <c r="BC140" t="s">
        <v>132</v>
      </c>
      <c r="BD140">
        <v>86</v>
      </c>
      <c r="BM140" s="81">
        <v>19</v>
      </c>
      <c r="BN140" s="82">
        <v>40305</v>
      </c>
      <c r="BO140" s="81">
        <v>10</v>
      </c>
      <c r="BP140" s="81">
        <v>60</v>
      </c>
      <c r="BZ140" s="120">
        <v>40354</v>
      </c>
      <c r="CA140" s="320">
        <v>790.74285714285713</v>
      </c>
      <c r="CB140" s="44">
        <v>116.28571428571428</v>
      </c>
    </row>
    <row r="141" spans="1:80">
      <c r="A141" s="386">
        <v>40278</v>
      </c>
      <c r="B141" s="387">
        <v>0.3576388888888889</v>
      </c>
      <c r="C141" s="388">
        <v>40278</v>
      </c>
      <c r="D141" s="387">
        <v>0.375</v>
      </c>
      <c r="E141" s="62"/>
      <c r="F141" s="127">
        <v>0.41666666666666669</v>
      </c>
      <c r="G141" s="128">
        <f>ROUND(AVERAGE(G138/$E138,G142/$E142)*$F141,0)</f>
        <v>0</v>
      </c>
      <c r="H141" s="129">
        <f>ROUND(AVERAGE(H138/$E138,H142/$E142)*$F141,0)</f>
        <v>0</v>
      </c>
      <c r="I141" s="130">
        <f>ROUND(AVERAGE(I138/$E138,I142/$E142)*$F141,0)</f>
        <v>0</v>
      </c>
      <c r="J141" s="130">
        <f>ROUND(AVERAGE(J138/$E138,J142/$E142)*$F141,0)</f>
        <v>0</v>
      </c>
      <c r="K141" s="390">
        <f>ROUND(AVERAGE(K138/$E138,K142/$E142)*$F141,0)</f>
        <v>0</v>
      </c>
      <c r="L141" s="132">
        <f>DEVSQ((J138/$E138),(J142/$E142))/2*$F141^2</f>
        <v>0</v>
      </c>
      <c r="M141" s="133">
        <f>DEVSQ((K138/$E138),(K142/$E142))/2*$F141^2</f>
        <v>0</v>
      </c>
      <c r="O141">
        <v>3</v>
      </c>
      <c r="P141" s="380">
        <v>40353</v>
      </c>
      <c r="Q141" s="163">
        <v>109</v>
      </c>
      <c r="R141" s="43"/>
      <c r="S141" s="43">
        <v>97</v>
      </c>
      <c r="T141" s="384">
        <v>12</v>
      </c>
      <c r="U141" s="152">
        <v>109</v>
      </c>
      <c r="V141" s="54">
        <v>0</v>
      </c>
      <c r="W141" s="43">
        <v>97</v>
      </c>
      <c r="X141" s="59">
        <f t="shared" si="19"/>
        <v>97</v>
      </c>
      <c r="Y141" s="153">
        <v>12</v>
      </c>
      <c r="Z141" s="134"/>
      <c r="AA141" s="144"/>
      <c r="AB141" s="44">
        <f t="shared" si="24"/>
        <v>1127.9714285714285</v>
      </c>
      <c r="AC141" s="44">
        <f t="shared" si="25"/>
        <v>139.54285714285712</v>
      </c>
      <c r="AD141" s="176"/>
      <c r="AE141" s="54">
        <v>12</v>
      </c>
      <c r="AF141" s="242">
        <v>40252</v>
      </c>
      <c r="AG141" s="242">
        <v>40258</v>
      </c>
      <c r="AH141" s="243">
        <v>39.217391304347828</v>
      </c>
      <c r="AI141" s="244">
        <v>1.8575771546225539</v>
      </c>
      <c r="AJ141" s="32">
        <v>35</v>
      </c>
      <c r="AK141" s="40">
        <v>45</v>
      </c>
      <c r="AL141" s="62">
        <v>23</v>
      </c>
      <c r="AM141" s="32">
        <f>SUM(T40:T46)</f>
        <v>23</v>
      </c>
      <c r="AN141" s="32">
        <f>SUM(Y40:Y46)</f>
        <v>23</v>
      </c>
      <c r="AO141" s="403">
        <f>SUM(AC40:AC46)</f>
        <v>251.54736842105265</v>
      </c>
      <c r="AP141" s="62">
        <v>23</v>
      </c>
      <c r="AQ141" s="180">
        <f t="shared" si="20"/>
        <v>1</v>
      </c>
      <c r="AR141" s="32">
        <v>0</v>
      </c>
      <c r="AS141" s="245">
        <f t="shared" si="21"/>
        <v>0</v>
      </c>
      <c r="AT141" s="60">
        <f t="shared" si="22"/>
        <v>251.54736842105265</v>
      </c>
      <c r="AU141" s="61">
        <f t="shared" si="23"/>
        <v>0</v>
      </c>
      <c r="AY141" s="2">
        <v>40348</v>
      </c>
      <c r="AZ141" t="s">
        <v>146</v>
      </c>
      <c r="BA141">
        <v>25</v>
      </c>
      <c r="BB141">
        <v>10</v>
      </c>
      <c r="BC141" t="s">
        <v>132</v>
      </c>
      <c r="BD141">
        <v>84</v>
      </c>
      <c r="BM141" s="81">
        <v>19</v>
      </c>
      <c r="BN141" s="82">
        <v>40305</v>
      </c>
      <c r="BO141" s="81">
        <v>10</v>
      </c>
      <c r="BP141" s="81">
        <v>71</v>
      </c>
      <c r="BZ141" s="120">
        <v>40355</v>
      </c>
      <c r="CA141" s="320">
        <v>383.74285714285713</v>
      </c>
      <c r="CB141" s="44">
        <v>93.028571428571425</v>
      </c>
    </row>
    <row r="142" spans="1:80">
      <c r="A142" s="386">
        <v>40278</v>
      </c>
      <c r="B142" s="387">
        <v>0.375</v>
      </c>
      <c r="C142" s="388">
        <v>40278</v>
      </c>
      <c r="D142" s="387">
        <v>0.85416666666666663</v>
      </c>
      <c r="E142" s="78">
        <v>11.5</v>
      </c>
      <c r="F142" s="76"/>
      <c r="G142" s="56">
        <v>0</v>
      </c>
      <c r="H142" s="62">
        <v>0</v>
      </c>
      <c r="I142" s="32">
        <v>0</v>
      </c>
      <c r="J142" s="40">
        <f t="shared" si="18"/>
        <v>0</v>
      </c>
      <c r="K142" s="389">
        <v>0</v>
      </c>
      <c r="L142" s="56"/>
      <c r="M142" s="40"/>
      <c r="O142">
        <v>3</v>
      </c>
      <c r="P142" s="380">
        <v>40354</v>
      </c>
      <c r="Q142" s="163">
        <v>52</v>
      </c>
      <c r="R142" s="43"/>
      <c r="S142" s="43">
        <v>44</v>
      </c>
      <c r="T142" s="384">
        <v>8</v>
      </c>
      <c r="U142" s="152">
        <v>78</v>
      </c>
      <c r="V142" s="54">
        <v>0</v>
      </c>
      <c r="W142" s="43">
        <v>68</v>
      </c>
      <c r="X142" s="59">
        <f t="shared" si="19"/>
        <v>68</v>
      </c>
      <c r="Y142" s="153">
        <v>10</v>
      </c>
      <c r="Z142" s="134">
        <v>107.63239103048627</v>
      </c>
      <c r="AA142" s="144">
        <v>0.25368066247065174</v>
      </c>
      <c r="AB142" s="44">
        <f t="shared" si="24"/>
        <v>790.74285714285713</v>
      </c>
      <c r="AC142" s="44">
        <f t="shared" si="25"/>
        <v>116.28571428571428</v>
      </c>
      <c r="AD142" s="176"/>
      <c r="AE142" s="62">
        <v>13</v>
      </c>
      <c r="AF142" s="242">
        <v>40259</v>
      </c>
      <c r="AG142" s="242">
        <v>40265</v>
      </c>
      <c r="AH142" s="243">
        <v>38.444444444444443</v>
      </c>
      <c r="AI142" s="244">
        <v>1.6666666666666818</v>
      </c>
      <c r="AJ142" s="32">
        <v>35</v>
      </c>
      <c r="AK142" s="40">
        <v>40</v>
      </c>
      <c r="AL142" s="62">
        <v>9</v>
      </c>
      <c r="AM142" s="32">
        <f>SUM(T47:T53)</f>
        <v>15</v>
      </c>
      <c r="AN142" s="32">
        <f>SUM(Y47:Y53)</f>
        <v>15</v>
      </c>
      <c r="AO142" s="403">
        <f>SUM(AC47:AC53)</f>
        <v>164.0526315789474</v>
      </c>
      <c r="AP142" s="62">
        <v>9</v>
      </c>
      <c r="AQ142" s="180">
        <f t="shared" si="20"/>
        <v>1</v>
      </c>
      <c r="AR142" s="32">
        <v>0</v>
      </c>
      <c r="AS142" s="245">
        <f t="shared" si="21"/>
        <v>0</v>
      </c>
      <c r="AT142" s="60">
        <f t="shared" si="22"/>
        <v>164.0526315789474</v>
      </c>
      <c r="AU142" s="61">
        <f t="shared" si="23"/>
        <v>0</v>
      </c>
      <c r="AY142" s="2">
        <v>40348</v>
      </c>
      <c r="AZ142" t="s">
        <v>146</v>
      </c>
      <c r="BA142">
        <v>25</v>
      </c>
      <c r="BB142">
        <v>10</v>
      </c>
      <c r="BC142" t="s">
        <v>132</v>
      </c>
      <c r="BD142">
        <v>97</v>
      </c>
      <c r="BM142" s="81">
        <v>20</v>
      </c>
      <c r="BN142" s="82">
        <v>40308</v>
      </c>
      <c r="BO142" s="81">
        <v>10</v>
      </c>
      <c r="BP142" s="81">
        <v>55</v>
      </c>
      <c r="BZ142" s="120">
        <v>40356</v>
      </c>
      <c r="CA142" s="320">
        <v>255.82857142857142</v>
      </c>
      <c r="CB142" s="44">
        <v>81.400000000000006</v>
      </c>
    </row>
    <row r="143" spans="1:80">
      <c r="A143" s="386">
        <v>40278</v>
      </c>
      <c r="B143" s="387">
        <v>0.85416666666666663</v>
      </c>
      <c r="C143" s="388">
        <v>40279</v>
      </c>
      <c r="D143" s="387">
        <v>0.35069444444444442</v>
      </c>
      <c r="E143" s="78">
        <v>11.916666666666666</v>
      </c>
      <c r="F143" s="79">
        <v>0</v>
      </c>
      <c r="G143" s="56">
        <v>2</v>
      </c>
      <c r="H143" s="62">
        <v>0</v>
      </c>
      <c r="I143" s="32">
        <v>0</v>
      </c>
      <c r="J143" s="40">
        <f t="shared" si="18"/>
        <v>0</v>
      </c>
      <c r="K143" s="389">
        <v>2</v>
      </c>
      <c r="L143" s="57"/>
      <c r="M143" s="40"/>
      <c r="O143">
        <v>3</v>
      </c>
      <c r="P143" s="380">
        <v>40355</v>
      </c>
      <c r="Q143" s="163">
        <v>41</v>
      </c>
      <c r="R143" s="43"/>
      <c r="S143" s="43">
        <v>33</v>
      </c>
      <c r="T143" s="384">
        <v>8</v>
      </c>
      <c r="U143" s="152">
        <v>41</v>
      </c>
      <c r="V143" s="54">
        <v>0</v>
      </c>
      <c r="W143" s="43">
        <v>33</v>
      </c>
      <c r="X143" s="59">
        <f t="shared" si="19"/>
        <v>33</v>
      </c>
      <c r="Y143" s="153">
        <v>8</v>
      </c>
      <c r="Z143" s="134"/>
      <c r="AA143" s="144"/>
      <c r="AB143" s="44">
        <f t="shared" si="24"/>
        <v>383.74285714285713</v>
      </c>
      <c r="AC143" s="44">
        <f t="shared" si="25"/>
        <v>93.028571428571425</v>
      </c>
      <c r="AD143" s="176"/>
      <c r="AE143" s="54">
        <v>14</v>
      </c>
      <c r="AF143" s="242">
        <v>40266</v>
      </c>
      <c r="AG143" s="242">
        <v>40272</v>
      </c>
      <c r="AH143" s="243">
        <v>39</v>
      </c>
      <c r="AI143" s="244">
        <v>1.4142135623730951</v>
      </c>
      <c r="AJ143" s="32">
        <v>38</v>
      </c>
      <c r="AK143" s="40">
        <v>40</v>
      </c>
      <c r="AL143" s="62">
        <v>2</v>
      </c>
      <c r="AM143" s="32">
        <f>SUM(T54:T60)</f>
        <v>2</v>
      </c>
      <c r="AN143" s="32">
        <f>SUM(Y54:Y60)</f>
        <v>2</v>
      </c>
      <c r="AO143" s="403">
        <f>SUM(AC54:AC60)</f>
        <v>21.873684210526317</v>
      </c>
      <c r="AP143" s="62">
        <v>2</v>
      </c>
      <c r="AQ143" s="180">
        <f t="shared" si="20"/>
        <v>1</v>
      </c>
      <c r="AR143" s="32">
        <v>0</v>
      </c>
      <c r="AS143" s="245">
        <f t="shared" si="21"/>
        <v>0</v>
      </c>
      <c r="AT143" s="60">
        <f t="shared" si="22"/>
        <v>21.873684210526317</v>
      </c>
      <c r="AU143" s="61">
        <f t="shared" si="23"/>
        <v>0</v>
      </c>
      <c r="AY143" s="2">
        <v>40348</v>
      </c>
      <c r="AZ143" t="s">
        <v>146</v>
      </c>
      <c r="BA143">
        <v>25</v>
      </c>
      <c r="BB143">
        <v>10</v>
      </c>
      <c r="BC143" t="s">
        <v>132</v>
      </c>
      <c r="BD143">
        <v>92</v>
      </c>
      <c r="BM143" s="81">
        <v>20</v>
      </c>
      <c r="BN143" s="82">
        <v>40309</v>
      </c>
      <c r="BO143" s="81">
        <v>10</v>
      </c>
      <c r="BP143" s="81">
        <v>79</v>
      </c>
      <c r="BZ143" s="120">
        <v>40357</v>
      </c>
      <c r="CA143" s="320">
        <v>1022.684210526316</v>
      </c>
      <c r="CB143" s="44">
        <v>160.42105263157896</v>
      </c>
    </row>
    <row r="144" spans="1:80">
      <c r="A144" s="386">
        <v>40279</v>
      </c>
      <c r="B144" s="387">
        <v>0.35416666666666669</v>
      </c>
      <c r="C144" s="388">
        <v>40279</v>
      </c>
      <c r="D144" s="387">
        <v>0.85416666666666663</v>
      </c>
      <c r="E144" s="78">
        <v>12</v>
      </c>
      <c r="F144" s="79">
        <v>8.3333333333333329E-2</v>
      </c>
      <c r="G144" s="56">
        <v>1</v>
      </c>
      <c r="H144" s="62">
        <v>0</v>
      </c>
      <c r="I144" s="32">
        <v>0</v>
      </c>
      <c r="J144" s="40">
        <f t="shared" si="18"/>
        <v>0</v>
      </c>
      <c r="K144" s="389">
        <v>1</v>
      </c>
      <c r="L144" s="57"/>
      <c r="M144" s="40"/>
      <c r="O144">
        <v>3</v>
      </c>
      <c r="P144" s="380">
        <v>40356</v>
      </c>
      <c r="Q144" s="163">
        <v>29</v>
      </c>
      <c r="R144" s="43"/>
      <c r="S144" s="43">
        <v>22</v>
      </c>
      <c r="T144" s="384">
        <v>7</v>
      </c>
      <c r="U144" s="152">
        <v>29</v>
      </c>
      <c r="V144" s="54">
        <v>0</v>
      </c>
      <c r="W144" s="43">
        <v>22</v>
      </c>
      <c r="X144" s="59">
        <f t="shared" si="19"/>
        <v>22</v>
      </c>
      <c r="Y144" s="153">
        <v>7</v>
      </c>
      <c r="Z144" s="134">
        <v>2.2842911581771961E-2</v>
      </c>
      <c r="AA144" s="144">
        <v>4.2865287261722558E-6</v>
      </c>
      <c r="AB144" s="44">
        <f t="shared" si="24"/>
        <v>255.82857142857142</v>
      </c>
      <c r="AC144" s="44">
        <f t="shared" si="25"/>
        <v>81.400000000000006</v>
      </c>
      <c r="AD144" s="176"/>
      <c r="AE144" s="54">
        <v>15</v>
      </c>
      <c r="AF144" s="242">
        <v>40273</v>
      </c>
      <c r="AG144" s="242">
        <v>40279</v>
      </c>
      <c r="AH144" s="243">
        <v>52.5</v>
      </c>
      <c r="AI144" s="244">
        <v>9.7125348562223106</v>
      </c>
      <c r="AJ144" s="32">
        <v>38</v>
      </c>
      <c r="AK144" s="40">
        <v>58</v>
      </c>
      <c r="AL144" s="62">
        <v>4</v>
      </c>
      <c r="AM144" s="32">
        <f>SUM(T61:T67)</f>
        <v>8</v>
      </c>
      <c r="AN144" s="32">
        <f>SUM(Y61:Y67)</f>
        <v>8</v>
      </c>
      <c r="AO144" s="403">
        <f>SUM(AC61:AC67)</f>
        <v>87.494736842105269</v>
      </c>
      <c r="AP144" s="62">
        <v>1</v>
      </c>
      <c r="AQ144" s="180">
        <f t="shared" si="20"/>
        <v>0.25</v>
      </c>
      <c r="AR144" s="32">
        <v>3</v>
      </c>
      <c r="AS144" s="245">
        <f t="shared" si="21"/>
        <v>0.75</v>
      </c>
      <c r="AT144" s="60">
        <f t="shared" si="22"/>
        <v>21.873684210526317</v>
      </c>
      <c r="AU144" s="61">
        <f t="shared" si="23"/>
        <v>65.621052631578948</v>
      </c>
      <c r="AY144" s="2">
        <v>40348</v>
      </c>
      <c r="AZ144" t="s">
        <v>146</v>
      </c>
      <c r="BA144">
        <v>25</v>
      </c>
      <c r="BB144">
        <v>10</v>
      </c>
      <c r="BC144" t="s">
        <v>132</v>
      </c>
      <c r="BD144">
        <v>98</v>
      </c>
      <c r="BM144" s="81">
        <v>20</v>
      </c>
      <c r="BN144" s="82">
        <v>40309</v>
      </c>
      <c r="BO144" s="81">
        <v>10</v>
      </c>
      <c r="BP144" s="81">
        <v>74</v>
      </c>
      <c r="BZ144" s="120">
        <v>40358</v>
      </c>
      <c r="CA144" s="320">
        <v>822.15789473684208</v>
      </c>
      <c r="CB144" s="44">
        <v>160.42105263157896</v>
      </c>
    </row>
    <row r="145" spans="1:80">
      <c r="A145" s="386">
        <v>40279</v>
      </c>
      <c r="B145" s="387">
        <v>0.85416666666666663</v>
      </c>
      <c r="C145" s="388">
        <v>40280</v>
      </c>
      <c r="D145" s="387">
        <v>0.33333333333333331</v>
      </c>
      <c r="E145" s="78">
        <v>11.5</v>
      </c>
      <c r="F145" s="79">
        <v>0</v>
      </c>
      <c r="G145" s="56">
        <v>0</v>
      </c>
      <c r="H145" s="62">
        <v>0</v>
      </c>
      <c r="I145" s="32">
        <v>0</v>
      </c>
      <c r="J145" s="40">
        <f t="shared" si="18"/>
        <v>0</v>
      </c>
      <c r="K145" s="389">
        <v>0</v>
      </c>
      <c r="L145" s="56"/>
      <c r="M145" s="40"/>
      <c r="O145">
        <v>4</v>
      </c>
      <c r="P145" s="380">
        <v>40357</v>
      </c>
      <c r="Q145" s="163">
        <v>59</v>
      </c>
      <c r="R145" s="43"/>
      <c r="S145" s="43">
        <v>51</v>
      </c>
      <c r="T145" s="384">
        <v>8</v>
      </c>
      <c r="U145" s="152">
        <v>59</v>
      </c>
      <c r="V145" s="54">
        <v>0</v>
      </c>
      <c r="W145" s="43">
        <v>51</v>
      </c>
      <c r="X145" s="59">
        <f t="shared" si="19"/>
        <v>51</v>
      </c>
      <c r="Y145" s="153">
        <v>8</v>
      </c>
      <c r="Z145" s="134"/>
      <c r="AA145" s="144"/>
      <c r="AB145" s="44">
        <f>X145/$AG$124*$AI$124</f>
        <v>1022.684210526316</v>
      </c>
      <c r="AC145" s="44">
        <f>Y145/$AG$107*$AI$107</f>
        <v>160.42105263157896</v>
      </c>
      <c r="AD145" s="176"/>
      <c r="AE145" s="62">
        <v>16</v>
      </c>
      <c r="AF145" s="242">
        <v>40280</v>
      </c>
      <c r="AG145" s="242">
        <v>40286</v>
      </c>
      <c r="AH145" s="243">
        <v>50.5</v>
      </c>
      <c r="AI145" s="244">
        <v>6.3639610306789276</v>
      </c>
      <c r="AJ145" s="32">
        <v>46</v>
      </c>
      <c r="AK145" s="40">
        <v>55</v>
      </c>
      <c r="AL145" s="62">
        <v>2</v>
      </c>
      <c r="AM145" s="32">
        <f>SUM(T68:T74)</f>
        <v>2</v>
      </c>
      <c r="AN145" s="32">
        <f>SUM(Y68:Y74)</f>
        <v>2</v>
      </c>
      <c r="AO145" s="403">
        <f>SUM(AC68:AC74)</f>
        <v>21.873684210526317</v>
      </c>
      <c r="AP145" s="62">
        <v>0</v>
      </c>
      <c r="AQ145" s="180">
        <f t="shared" si="20"/>
        <v>0</v>
      </c>
      <c r="AR145" s="32">
        <v>2</v>
      </c>
      <c r="AS145" s="245">
        <f t="shared" si="21"/>
        <v>1</v>
      </c>
      <c r="AT145" s="60">
        <f t="shared" si="22"/>
        <v>0</v>
      </c>
      <c r="AU145" s="61">
        <f t="shared" si="23"/>
        <v>21.873684210526317</v>
      </c>
      <c r="AY145" s="2">
        <v>40348</v>
      </c>
      <c r="AZ145" t="s">
        <v>146</v>
      </c>
      <c r="BA145">
        <v>25</v>
      </c>
      <c r="BB145">
        <v>10</v>
      </c>
      <c r="BC145" t="s">
        <v>132</v>
      </c>
      <c r="BD145">
        <v>88</v>
      </c>
      <c r="BM145" s="81">
        <v>20</v>
      </c>
      <c r="BN145" s="82">
        <v>40312</v>
      </c>
      <c r="BO145" s="81">
        <v>10</v>
      </c>
      <c r="BP145" s="81">
        <v>71</v>
      </c>
      <c r="BZ145" s="120">
        <v>40359</v>
      </c>
      <c r="CA145" s="320">
        <v>922.42105263157896</v>
      </c>
      <c r="CB145" s="44">
        <v>120.31578947368422</v>
      </c>
    </row>
    <row r="146" spans="1:80">
      <c r="A146" s="386">
        <v>40280</v>
      </c>
      <c r="B146" s="387">
        <v>0.33680555555555558</v>
      </c>
      <c r="C146" s="388">
        <v>40280</v>
      </c>
      <c r="D146" s="387">
        <v>0.85416666666666663</v>
      </c>
      <c r="E146" s="78">
        <v>12.416666666666666</v>
      </c>
      <c r="F146" s="79">
        <v>8.3333333333333329E-2</v>
      </c>
      <c r="G146" s="56">
        <v>0</v>
      </c>
      <c r="H146" s="62">
        <v>0</v>
      </c>
      <c r="I146" s="32">
        <v>0</v>
      </c>
      <c r="J146" s="40">
        <f t="shared" si="18"/>
        <v>0</v>
      </c>
      <c r="K146" s="389">
        <v>0</v>
      </c>
      <c r="L146" s="56"/>
      <c r="M146" s="40"/>
      <c r="O146">
        <v>4</v>
      </c>
      <c r="P146" s="380">
        <v>40358</v>
      </c>
      <c r="Q146" s="163">
        <v>49</v>
      </c>
      <c r="R146" s="43"/>
      <c r="S146" s="43">
        <v>41</v>
      </c>
      <c r="T146" s="384">
        <v>8</v>
      </c>
      <c r="U146" s="152">
        <v>49</v>
      </c>
      <c r="V146" s="54">
        <v>0</v>
      </c>
      <c r="W146" s="43">
        <v>41</v>
      </c>
      <c r="X146" s="59">
        <f t="shared" si="19"/>
        <v>41</v>
      </c>
      <c r="Y146" s="153">
        <v>8</v>
      </c>
      <c r="Z146" s="134"/>
      <c r="AA146" s="144"/>
      <c r="AB146" s="44">
        <f t="shared" ref="AB146:AB152" si="26">X146/$AG$124*$AI$124</f>
        <v>822.15789473684208</v>
      </c>
      <c r="AC146" s="44">
        <f t="shared" ref="AC146:AC152" si="27">Y146/$AG$107*$AI$107</f>
        <v>160.42105263157896</v>
      </c>
      <c r="AD146" s="176"/>
      <c r="AE146" s="54">
        <v>17</v>
      </c>
      <c r="AF146" s="242">
        <v>40287</v>
      </c>
      <c r="AG146" s="242">
        <v>40293</v>
      </c>
      <c r="AH146" s="608" t="s">
        <v>244</v>
      </c>
      <c r="AI146" s="609"/>
      <c r="AJ146" s="609"/>
      <c r="AK146" s="592"/>
      <c r="AL146" s="62">
        <v>0</v>
      </c>
      <c r="AM146" s="32">
        <f>SUM(T75:T81)</f>
        <v>2</v>
      </c>
      <c r="AN146" s="32">
        <f>SUM(Y75:Y81)</f>
        <v>2</v>
      </c>
      <c r="AO146" s="403">
        <f>SUM(AC75:AC81)</f>
        <v>21.873684210526317</v>
      </c>
      <c r="AP146" s="62">
        <v>0</v>
      </c>
      <c r="AQ146" s="180">
        <v>0</v>
      </c>
      <c r="AR146" s="32">
        <v>0</v>
      </c>
      <c r="AS146" s="245">
        <v>1</v>
      </c>
      <c r="AT146" s="60">
        <f t="shared" si="22"/>
        <v>0</v>
      </c>
      <c r="AU146" s="61">
        <f t="shared" si="23"/>
        <v>21.873684210526317</v>
      </c>
      <c r="AY146" s="2">
        <v>40348</v>
      </c>
      <c r="AZ146" t="s">
        <v>146</v>
      </c>
      <c r="BA146">
        <v>25</v>
      </c>
      <c r="BB146">
        <v>10</v>
      </c>
      <c r="BC146" t="s">
        <v>132</v>
      </c>
      <c r="BD146">
        <v>90</v>
      </c>
      <c r="BM146" s="81">
        <v>20</v>
      </c>
      <c r="BN146" s="82">
        <v>40313</v>
      </c>
      <c r="BO146" s="81">
        <v>10</v>
      </c>
      <c r="BP146" s="81">
        <v>74</v>
      </c>
      <c r="BZ146" s="120">
        <v>40360</v>
      </c>
      <c r="CA146" s="320">
        <v>1122.9473684210527</v>
      </c>
      <c r="CB146" s="44">
        <v>381</v>
      </c>
    </row>
    <row r="147" spans="1:80">
      <c r="A147" s="386">
        <v>40280</v>
      </c>
      <c r="B147" s="387">
        <v>0.85416666666666663</v>
      </c>
      <c r="C147" s="388">
        <v>40281</v>
      </c>
      <c r="D147" s="387">
        <v>0.34722222222222227</v>
      </c>
      <c r="E147" s="78">
        <v>11.833333333333334</v>
      </c>
      <c r="F147" s="79">
        <v>0</v>
      </c>
      <c r="G147" s="56">
        <v>0</v>
      </c>
      <c r="H147" s="62">
        <v>0</v>
      </c>
      <c r="I147" s="32">
        <v>0</v>
      </c>
      <c r="J147" s="40">
        <f t="shared" si="18"/>
        <v>0</v>
      </c>
      <c r="K147" s="389">
        <v>0</v>
      </c>
      <c r="L147" s="56"/>
      <c r="M147" s="40"/>
      <c r="O147">
        <v>4</v>
      </c>
      <c r="P147" s="380">
        <v>40359</v>
      </c>
      <c r="Q147" s="163">
        <v>52</v>
      </c>
      <c r="R147" s="43"/>
      <c r="S147" s="43">
        <v>46</v>
      </c>
      <c r="T147" s="384">
        <v>6</v>
      </c>
      <c r="U147" s="152">
        <v>52</v>
      </c>
      <c r="V147" s="54">
        <v>0</v>
      </c>
      <c r="W147" s="43">
        <v>46</v>
      </c>
      <c r="X147" s="59">
        <f t="shared" si="19"/>
        <v>46</v>
      </c>
      <c r="Y147" s="153">
        <v>6</v>
      </c>
      <c r="Z147" s="134"/>
      <c r="AA147" s="144"/>
      <c r="AB147" s="44">
        <f t="shared" si="26"/>
        <v>922.42105263157896</v>
      </c>
      <c r="AC147" s="44">
        <f t="shared" si="27"/>
        <v>120.31578947368422</v>
      </c>
      <c r="AD147" s="176"/>
      <c r="AE147" s="54">
        <v>18</v>
      </c>
      <c r="AF147" s="242">
        <v>40294</v>
      </c>
      <c r="AG147" s="242">
        <v>40300</v>
      </c>
      <c r="AH147" s="243">
        <v>60.875</v>
      </c>
      <c r="AI147" s="244">
        <v>7.9899490432846765</v>
      </c>
      <c r="AJ147" s="32">
        <v>51</v>
      </c>
      <c r="AK147" s="40">
        <v>69</v>
      </c>
      <c r="AL147" s="62">
        <v>8</v>
      </c>
      <c r="AM147" s="32">
        <f>SUM(T82:T88)</f>
        <v>7</v>
      </c>
      <c r="AN147" s="32">
        <f>SUM(Y82:Y88)</f>
        <v>7</v>
      </c>
      <c r="AO147" s="403">
        <f>SUM(AC82:AC88)</f>
        <v>76.557894736842101</v>
      </c>
      <c r="AP147" s="62"/>
      <c r="AQ147" s="180">
        <f t="shared" si="20"/>
        <v>0</v>
      </c>
      <c r="AR147" s="32">
        <v>8</v>
      </c>
      <c r="AS147" s="245">
        <f t="shared" si="21"/>
        <v>1</v>
      </c>
      <c r="AT147" s="60">
        <f t="shared" si="22"/>
        <v>0</v>
      </c>
      <c r="AU147" s="61">
        <f t="shared" si="23"/>
        <v>76.557894736842101</v>
      </c>
      <c r="AY147" s="2">
        <v>40348</v>
      </c>
      <c r="AZ147" t="s">
        <v>146</v>
      </c>
      <c r="BA147">
        <v>25</v>
      </c>
      <c r="BB147">
        <v>10</v>
      </c>
      <c r="BC147" t="s">
        <v>132</v>
      </c>
      <c r="BD147">
        <v>90</v>
      </c>
      <c r="BM147" s="81">
        <v>20</v>
      </c>
      <c r="BN147" s="82">
        <v>40314</v>
      </c>
      <c r="BO147" s="81">
        <v>10</v>
      </c>
      <c r="BP147" s="81">
        <v>65</v>
      </c>
      <c r="BZ147" s="120">
        <v>40361</v>
      </c>
      <c r="CA147" s="320">
        <v>1203.1578947368421</v>
      </c>
      <c r="CB147" s="44">
        <v>320.84210526315792</v>
      </c>
    </row>
    <row r="148" spans="1:80">
      <c r="A148" s="386">
        <v>40281</v>
      </c>
      <c r="B148" s="387">
        <v>0.34722222222222227</v>
      </c>
      <c r="C148" s="388">
        <v>40281</v>
      </c>
      <c r="D148" s="387">
        <v>0.59722222222222221</v>
      </c>
      <c r="E148" s="78">
        <v>6</v>
      </c>
      <c r="F148" s="79">
        <v>0</v>
      </c>
      <c r="G148" s="56">
        <v>0</v>
      </c>
      <c r="H148" s="62">
        <v>0</v>
      </c>
      <c r="I148" s="32">
        <v>0</v>
      </c>
      <c r="J148" s="40">
        <f t="shared" si="18"/>
        <v>0</v>
      </c>
      <c r="K148" s="389">
        <v>0</v>
      </c>
      <c r="L148" s="56"/>
      <c r="M148" s="40"/>
      <c r="O148">
        <v>4</v>
      </c>
      <c r="P148" s="380">
        <v>40360</v>
      </c>
      <c r="Q148" s="163">
        <v>75</v>
      </c>
      <c r="R148" s="43"/>
      <c r="S148" s="43">
        <v>56</v>
      </c>
      <c r="T148" s="384">
        <v>19</v>
      </c>
      <c r="U148" s="152">
        <v>75</v>
      </c>
      <c r="V148" s="54">
        <v>0</v>
      </c>
      <c r="W148" s="43">
        <v>56</v>
      </c>
      <c r="X148" s="59">
        <f t="shared" si="19"/>
        <v>56</v>
      </c>
      <c r="Y148" s="153">
        <v>19</v>
      </c>
      <c r="Z148" s="134"/>
      <c r="AA148" s="144"/>
      <c r="AB148" s="44">
        <f t="shared" si="26"/>
        <v>1122.9473684210527</v>
      </c>
      <c r="AC148" s="44">
        <f t="shared" si="27"/>
        <v>381</v>
      </c>
      <c r="AD148" s="176"/>
      <c r="AE148" s="62">
        <v>19</v>
      </c>
      <c r="AF148" s="242">
        <v>40301</v>
      </c>
      <c r="AG148" s="242">
        <v>40307</v>
      </c>
      <c r="AH148" s="243">
        <v>65.666666666666671</v>
      </c>
      <c r="AI148" s="244">
        <v>5.5075705472860745</v>
      </c>
      <c r="AJ148" s="32">
        <v>60</v>
      </c>
      <c r="AK148" s="40">
        <v>71</v>
      </c>
      <c r="AL148" s="62">
        <v>3</v>
      </c>
      <c r="AM148" s="32">
        <f>SUM(T89:T95)</f>
        <v>3</v>
      </c>
      <c r="AN148" s="32">
        <f>SUM(Y89:Y95)</f>
        <v>3</v>
      </c>
      <c r="AO148" s="403">
        <f>SUM(AC89:AC95)</f>
        <v>32.810526315789474</v>
      </c>
      <c r="AP148" s="62"/>
      <c r="AQ148" s="180">
        <f t="shared" si="20"/>
        <v>0</v>
      </c>
      <c r="AR148" s="32">
        <v>3</v>
      </c>
      <c r="AS148" s="245">
        <f t="shared" si="21"/>
        <v>1</v>
      </c>
      <c r="AT148" s="60">
        <f t="shared" si="22"/>
        <v>0</v>
      </c>
      <c r="AU148" s="61">
        <f t="shared" si="23"/>
        <v>32.810526315789474</v>
      </c>
      <c r="AY148" s="2">
        <v>40348</v>
      </c>
      <c r="AZ148" t="s">
        <v>146</v>
      </c>
      <c r="BA148">
        <v>25</v>
      </c>
      <c r="BB148">
        <v>10</v>
      </c>
      <c r="BC148" t="s">
        <v>132</v>
      </c>
      <c r="BD148">
        <v>89</v>
      </c>
      <c r="BM148" s="81">
        <v>21</v>
      </c>
      <c r="BN148" s="82">
        <v>40315</v>
      </c>
      <c r="BO148" s="81">
        <v>10</v>
      </c>
      <c r="BP148" s="81">
        <v>65</v>
      </c>
      <c r="BZ148" s="120">
        <v>40362</v>
      </c>
      <c r="CA148" s="320">
        <v>661.73684210526324</v>
      </c>
      <c r="CB148" s="44">
        <v>260.68421052631578</v>
      </c>
    </row>
    <row r="149" spans="1:80">
      <c r="A149" s="386">
        <v>40281</v>
      </c>
      <c r="B149" s="387">
        <v>0.59722222222222221</v>
      </c>
      <c r="C149" s="388">
        <v>40282</v>
      </c>
      <c r="D149" s="387">
        <v>0.36805555555555558</v>
      </c>
      <c r="E149" s="78">
        <v>18.5</v>
      </c>
      <c r="F149" s="79">
        <v>0</v>
      </c>
      <c r="G149" s="56">
        <v>1</v>
      </c>
      <c r="H149" s="62">
        <v>0</v>
      </c>
      <c r="I149" s="32">
        <v>0</v>
      </c>
      <c r="J149" s="40">
        <f t="shared" si="18"/>
        <v>0</v>
      </c>
      <c r="K149" s="389">
        <v>1</v>
      </c>
      <c r="L149" s="57"/>
      <c r="M149" s="40"/>
      <c r="O149">
        <v>4</v>
      </c>
      <c r="P149" s="380">
        <v>40361</v>
      </c>
      <c r="Q149" s="163">
        <v>76</v>
      </c>
      <c r="R149" s="43"/>
      <c r="S149" s="43">
        <v>60</v>
      </c>
      <c r="T149" s="384">
        <v>16</v>
      </c>
      <c r="U149" s="152">
        <v>76</v>
      </c>
      <c r="V149" s="54">
        <v>0</v>
      </c>
      <c r="W149" s="43">
        <v>60</v>
      </c>
      <c r="X149" s="59">
        <f t="shared" si="19"/>
        <v>60</v>
      </c>
      <c r="Y149" s="153">
        <v>16</v>
      </c>
      <c r="Z149" s="134"/>
      <c r="AA149" s="144"/>
      <c r="AB149" s="44">
        <f t="shared" si="26"/>
        <v>1203.1578947368421</v>
      </c>
      <c r="AC149" s="44">
        <f t="shared" si="27"/>
        <v>320.84210526315792</v>
      </c>
      <c r="AD149" s="176"/>
      <c r="AE149" s="54">
        <v>20</v>
      </c>
      <c r="AF149" s="242">
        <v>40308</v>
      </c>
      <c r="AG149" s="242">
        <v>40314</v>
      </c>
      <c r="AH149" s="243">
        <v>69.666666666666671</v>
      </c>
      <c r="AI149" s="244">
        <v>8.5244745683629333</v>
      </c>
      <c r="AJ149" s="32">
        <v>55</v>
      </c>
      <c r="AK149" s="40">
        <v>79</v>
      </c>
      <c r="AL149" s="62">
        <v>6</v>
      </c>
      <c r="AM149" s="32">
        <f>SUM(T96:T102)</f>
        <v>6</v>
      </c>
      <c r="AN149" s="32">
        <f>SUM(Y96:Y102)</f>
        <v>6</v>
      </c>
      <c r="AO149" s="403">
        <f>SUM(AC96:AC102)</f>
        <v>65.621052631578948</v>
      </c>
      <c r="AP149" s="62"/>
      <c r="AQ149" s="180">
        <f t="shared" si="20"/>
        <v>0</v>
      </c>
      <c r="AR149" s="32">
        <v>6</v>
      </c>
      <c r="AS149" s="245">
        <f t="shared" si="21"/>
        <v>1</v>
      </c>
      <c r="AT149" s="60">
        <f t="shared" si="22"/>
        <v>0</v>
      </c>
      <c r="AU149" s="61">
        <f t="shared" si="23"/>
        <v>65.621052631578948</v>
      </c>
      <c r="AY149" s="2">
        <v>40348</v>
      </c>
      <c r="AZ149" t="s">
        <v>146</v>
      </c>
      <c r="BA149">
        <v>25</v>
      </c>
      <c r="BB149">
        <v>10</v>
      </c>
      <c r="BC149" t="s">
        <v>132</v>
      </c>
      <c r="BD149">
        <v>85</v>
      </c>
      <c r="BM149" s="81">
        <v>21</v>
      </c>
      <c r="BN149" s="82">
        <v>40315</v>
      </c>
      <c r="BO149" s="81">
        <v>10</v>
      </c>
      <c r="BP149" s="81">
        <v>64</v>
      </c>
      <c r="BZ149" s="120">
        <v>40363</v>
      </c>
      <c r="CA149" s="320">
        <v>762</v>
      </c>
      <c r="CB149" s="44">
        <v>260.68421052631578</v>
      </c>
    </row>
    <row r="150" spans="1:80">
      <c r="A150" s="386">
        <v>40282</v>
      </c>
      <c r="B150" s="387">
        <v>0.36805555555555558</v>
      </c>
      <c r="C150" s="388">
        <v>40282</v>
      </c>
      <c r="D150" s="387">
        <v>0.65625</v>
      </c>
      <c r="E150" s="78">
        <v>6.916666666666667</v>
      </c>
      <c r="F150" s="79">
        <v>0</v>
      </c>
      <c r="G150" s="56">
        <v>0</v>
      </c>
      <c r="H150" s="62">
        <v>0</v>
      </c>
      <c r="I150" s="32">
        <v>0</v>
      </c>
      <c r="J150" s="40">
        <f t="shared" si="18"/>
        <v>0</v>
      </c>
      <c r="K150" s="389">
        <v>0</v>
      </c>
      <c r="L150" s="56"/>
      <c r="M150" s="40"/>
      <c r="O150">
        <v>4</v>
      </c>
      <c r="P150" s="380">
        <v>40362</v>
      </c>
      <c r="Q150" s="163">
        <v>46</v>
      </c>
      <c r="R150" s="43"/>
      <c r="S150" s="43">
        <v>33</v>
      </c>
      <c r="T150" s="384">
        <v>13</v>
      </c>
      <c r="U150" s="152">
        <v>46</v>
      </c>
      <c r="V150" s="54">
        <v>0</v>
      </c>
      <c r="W150" s="43">
        <v>33</v>
      </c>
      <c r="X150" s="59">
        <f t="shared" si="19"/>
        <v>33</v>
      </c>
      <c r="Y150" s="153">
        <v>13</v>
      </c>
      <c r="Z150" s="134"/>
      <c r="AA150" s="144"/>
      <c r="AB150" s="44">
        <f t="shared" si="26"/>
        <v>661.73684210526324</v>
      </c>
      <c r="AC150" s="44">
        <f t="shared" si="27"/>
        <v>260.68421052631578</v>
      </c>
      <c r="AD150" s="176"/>
      <c r="AE150" s="54">
        <v>21</v>
      </c>
      <c r="AF150" s="242">
        <v>40315</v>
      </c>
      <c r="AG150" s="242">
        <v>40321</v>
      </c>
      <c r="AH150" s="243">
        <v>68.189189189189193</v>
      </c>
      <c r="AI150" s="244">
        <v>5.9760533141207288</v>
      </c>
      <c r="AJ150" s="32">
        <v>56</v>
      </c>
      <c r="AK150" s="40">
        <v>80</v>
      </c>
      <c r="AL150" s="62">
        <v>37</v>
      </c>
      <c r="AM150" s="32">
        <f>SUM(T103:T109)</f>
        <v>66</v>
      </c>
      <c r="AN150" s="32">
        <f>SUM(Y103:Y109)</f>
        <v>104</v>
      </c>
      <c r="AO150" s="403">
        <f>SUM(AC103:AC109)</f>
        <v>1137.4315789473685</v>
      </c>
      <c r="AP150" s="62"/>
      <c r="AQ150" s="180">
        <f t="shared" si="20"/>
        <v>0</v>
      </c>
      <c r="AR150" s="32">
        <v>37</v>
      </c>
      <c r="AS150" s="245">
        <f t="shared" si="21"/>
        <v>1</v>
      </c>
      <c r="AT150" s="60">
        <f t="shared" si="22"/>
        <v>0</v>
      </c>
      <c r="AU150" s="61">
        <f t="shared" si="23"/>
        <v>1137.4315789473685</v>
      </c>
      <c r="AY150" s="2">
        <v>40348</v>
      </c>
      <c r="AZ150" t="s">
        <v>146</v>
      </c>
      <c r="BA150">
        <v>25</v>
      </c>
      <c r="BB150">
        <v>10</v>
      </c>
      <c r="BC150" t="s">
        <v>132</v>
      </c>
      <c r="BD150">
        <v>92</v>
      </c>
      <c r="BM150" s="81">
        <v>21</v>
      </c>
      <c r="BN150" s="82">
        <v>40316</v>
      </c>
      <c r="BO150" s="81">
        <v>10</v>
      </c>
      <c r="BP150" s="81">
        <v>80</v>
      </c>
      <c r="BZ150" s="120">
        <v>40364</v>
      </c>
      <c r="CA150" s="320">
        <v>521.36842105263156</v>
      </c>
      <c r="CB150" s="44">
        <v>381</v>
      </c>
    </row>
    <row r="151" spans="1:80">
      <c r="A151" s="386">
        <v>40282</v>
      </c>
      <c r="B151" s="387">
        <v>0.65625</v>
      </c>
      <c r="C151" s="388">
        <v>40283</v>
      </c>
      <c r="D151" s="387">
        <v>0.375</v>
      </c>
      <c r="E151" s="78">
        <v>17.25</v>
      </c>
      <c r="F151" s="79">
        <v>0</v>
      </c>
      <c r="G151" s="56">
        <v>0</v>
      </c>
      <c r="H151" s="62">
        <v>0</v>
      </c>
      <c r="I151" s="32">
        <v>0</v>
      </c>
      <c r="J151" s="40">
        <f t="shared" si="18"/>
        <v>0</v>
      </c>
      <c r="K151" s="389">
        <v>0</v>
      </c>
      <c r="L151" s="56"/>
      <c r="M151" s="40"/>
      <c r="O151">
        <v>4</v>
      </c>
      <c r="P151" s="380">
        <v>40363</v>
      </c>
      <c r="Q151" s="163">
        <v>51</v>
      </c>
      <c r="R151" s="43"/>
      <c r="S151" s="43">
        <v>38</v>
      </c>
      <c r="T151" s="384">
        <v>13</v>
      </c>
      <c r="U151" s="152">
        <v>51</v>
      </c>
      <c r="V151" s="54">
        <v>0</v>
      </c>
      <c r="W151" s="43">
        <v>38</v>
      </c>
      <c r="X151" s="59">
        <f t="shared" si="19"/>
        <v>38</v>
      </c>
      <c r="Y151" s="153">
        <v>13</v>
      </c>
      <c r="Z151" s="134"/>
      <c r="AA151" s="144"/>
      <c r="AB151" s="44">
        <f t="shared" si="26"/>
        <v>762</v>
      </c>
      <c r="AC151" s="44">
        <f t="shared" si="27"/>
        <v>260.68421052631578</v>
      </c>
      <c r="AD151" s="176"/>
      <c r="AE151" s="62">
        <v>22</v>
      </c>
      <c r="AF151" s="242">
        <v>40322</v>
      </c>
      <c r="AG151" s="242">
        <v>40328</v>
      </c>
      <c r="AH151" s="243">
        <v>73.31481481481481</v>
      </c>
      <c r="AI151" s="244">
        <v>6.8096049647817392</v>
      </c>
      <c r="AJ151" s="32">
        <v>55</v>
      </c>
      <c r="AK151" s="40">
        <v>85</v>
      </c>
      <c r="AL151" s="62">
        <v>54</v>
      </c>
      <c r="AM151" s="32">
        <f>SUM(T110:T116)</f>
        <v>63</v>
      </c>
      <c r="AN151" s="32">
        <f>SUM(Y110:Y116)</f>
        <v>63</v>
      </c>
      <c r="AO151" s="403">
        <f>SUM(AC110:AC116)</f>
        <v>689.02105263157898</v>
      </c>
      <c r="AP151" s="62"/>
      <c r="AQ151" s="180">
        <f t="shared" si="20"/>
        <v>0</v>
      </c>
      <c r="AR151" s="32">
        <v>54</v>
      </c>
      <c r="AS151" s="245">
        <f t="shared" si="21"/>
        <v>1</v>
      </c>
      <c r="AT151" s="60">
        <f t="shared" si="22"/>
        <v>0</v>
      </c>
      <c r="AU151" s="61">
        <f t="shared" si="23"/>
        <v>689.02105263157898</v>
      </c>
      <c r="AY151" s="2">
        <v>40349</v>
      </c>
      <c r="AZ151" t="s">
        <v>146</v>
      </c>
      <c r="BA151">
        <v>25</v>
      </c>
      <c r="BB151">
        <v>10</v>
      </c>
      <c r="BC151" t="s">
        <v>132</v>
      </c>
      <c r="BD151">
        <v>93</v>
      </c>
      <c r="BM151" s="81">
        <v>21</v>
      </c>
      <c r="BN151" s="82">
        <v>40316</v>
      </c>
      <c r="BO151" s="81">
        <v>10</v>
      </c>
      <c r="BP151" s="81">
        <v>73</v>
      </c>
      <c r="BZ151" s="120">
        <v>40365</v>
      </c>
      <c r="CA151" s="320">
        <v>302.35714285714289</v>
      </c>
      <c r="CB151" s="44">
        <v>160.07142857142858</v>
      </c>
    </row>
    <row r="152" spans="1:80">
      <c r="A152" s="386">
        <v>40283</v>
      </c>
      <c r="B152" s="387">
        <v>0.38194444444444442</v>
      </c>
      <c r="C152" s="388">
        <v>40283</v>
      </c>
      <c r="D152" s="387">
        <v>0.84722222222222221</v>
      </c>
      <c r="E152" s="78">
        <v>11.166666666666666</v>
      </c>
      <c r="F152" s="79">
        <v>0.16666666666666666</v>
      </c>
      <c r="G152" s="56">
        <v>0</v>
      </c>
      <c r="H152" s="62">
        <v>0</v>
      </c>
      <c r="I152" s="32">
        <v>0</v>
      </c>
      <c r="J152" s="40">
        <f t="shared" si="18"/>
        <v>0</v>
      </c>
      <c r="K152" s="389">
        <v>0</v>
      </c>
      <c r="L152" s="56"/>
      <c r="M152" s="40"/>
      <c r="O152">
        <v>4</v>
      </c>
      <c r="P152" s="380">
        <v>40364</v>
      </c>
      <c r="Q152" s="163">
        <v>45</v>
      </c>
      <c r="R152" s="43"/>
      <c r="S152" s="43">
        <v>26</v>
      </c>
      <c r="T152" s="384">
        <v>19</v>
      </c>
      <c r="U152" s="152">
        <v>45</v>
      </c>
      <c r="V152" s="54">
        <v>0</v>
      </c>
      <c r="W152" s="43">
        <v>26</v>
      </c>
      <c r="X152" s="59">
        <f t="shared" si="19"/>
        <v>26</v>
      </c>
      <c r="Y152" s="153">
        <v>19</v>
      </c>
      <c r="Z152" s="134"/>
      <c r="AA152" s="144"/>
      <c r="AB152" s="44">
        <f t="shared" si="26"/>
        <v>521.36842105263156</v>
      </c>
      <c r="AC152" s="44">
        <f t="shared" si="27"/>
        <v>381</v>
      </c>
      <c r="AD152" s="176"/>
      <c r="AE152" s="54">
        <v>23</v>
      </c>
      <c r="AF152" s="242">
        <v>40329</v>
      </c>
      <c r="AG152" s="242">
        <v>40335</v>
      </c>
      <c r="AH152" s="243">
        <v>76.88</v>
      </c>
      <c r="AI152" s="244">
        <v>11.118361353350323</v>
      </c>
      <c r="AJ152" s="32">
        <v>54</v>
      </c>
      <c r="AK152" s="40">
        <v>104</v>
      </c>
      <c r="AL152" s="62">
        <v>50</v>
      </c>
      <c r="AM152" s="32">
        <f>SUM(T117:T123)</f>
        <v>47</v>
      </c>
      <c r="AN152" s="32">
        <f>SUM(Y117:Y123)</f>
        <v>47</v>
      </c>
      <c r="AO152" s="403">
        <f>SUM(AC117:AC123)</f>
        <v>514.03157894736842</v>
      </c>
      <c r="AP152" s="62"/>
      <c r="AQ152" s="180">
        <f t="shared" si="20"/>
        <v>0</v>
      </c>
      <c r="AR152" s="32">
        <v>50</v>
      </c>
      <c r="AS152" s="245">
        <f t="shared" si="21"/>
        <v>1</v>
      </c>
      <c r="AT152" s="60">
        <f t="shared" si="22"/>
        <v>0</v>
      </c>
      <c r="AU152" s="61">
        <f t="shared" si="23"/>
        <v>514.03157894736842</v>
      </c>
      <c r="AY152" s="2">
        <v>40349</v>
      </c>
      <c r="AZ152" t="s">
        <v>146</v>
      </c>
      <c r="BA152">
        <v>25</v>
      </c>
      <c r="BB152">
        <v>10</v>
      </c>
      <c r="BC152" t="s">
        <v>132</v>
      </c>
      <c r="BD152">
        <v>93</v>
      </c>
      <c r="BM152" s="81">
        <v>21</v>
      </c>
      <c r="BN152" s="82">
        <v>40316</v>
      </c>
      <c r="BO152" s="81">
        <v>10</v>
      </c>
      <c r="BP152" s="81">
        <v>72</v>
      </c>
      <c r="BZ152" s="120">
        <v>40366</v>
      </c>
      <c r="CA152" s="320">
        <v>204.53571428571431</v>
      </c>
      <c r="CB152" s="44">
        <v>53.357142857142861</v>
      </c>
    </row>
    <row r="153" spans="1:80">
      <c r="A153" s="386">
        <v>40283</v>
      </c>
      <c r="B153" s="387">
        <v>0.84722222222222221</v>
      </c>
      <c r="C153" s="388">
        <v>40284</v>
      </c>
      <c r="D153" s="387">
        <v>0.34375</v>
      </c>
      <c r="E153" s="78">
        <v>11.916666666666666</v>
      </c>
      <c r="F153" s="79">
        <v>0</v>
      </c>
      <c r="G153" s="56">
        <v>0</v>
      </c>
      <c r="H153" s="62">
        <v>0</v>
      </c>
      <c r="I153" s="32">
        <v>0</v>
      </c>
      <c r="J153" s="40">
        <f t="shared" si="18"/>
        <v>0</v>
      </c>
      <c r="K153" s="389">
        <v>0</v>
      </c>
      <c r="L153" s="56"/>
      <c r="M153" s="40"/>
      <c r="O153">
        <v>5</v>
      </c>
      <c r="P153" s="380">
        <v>40365</v>
      </c>
      <c r="Q153" s="163">
        <v>52</v>
      </c>
      <c r="R153" s="43"/>
      <c r="S153" s="43">
        <v>34</v>
      </c>
      <c r="T153" s="384">
        <v>18</v>
      </c>
      <c r="U153" s="152">
        <v>52</v>
      </c>
      <c r="V153" s="54">
        <v>0</v>
      </c>
      <c r="W153" s="43">
        <v>34</v>
      </c>
      <c r="X153" s="59">
        <f t="shared" si="19"/>
        <v>34</v>
      </c>
      <c r="Y153" s="153">
        <v>18</v>
      </c>
      <c r="Z153" s="134"/>
      <c r="AA153" s="144"/>
      <c r="AB153" s="44">
        <f>X153/$AG$125*$AI$125</f>
        <v>302.35714285714289</v>
      </c>
      <c r="AC153" s="44">
        <f>Y153/$AG$108*$AI$108</f>
        <v>160.07142857142858</v>
      </c>
      <c r="AD153" s="176"/>
      <c r="AE153" s="54">
        <v>24</v>
      </c>
      <c r="AF153" s="242">
        <v>40336</v>
      </c>
      <c r="AG153" s="242">
        <v>40342</v>
      </c>
      <c r="AH153" s="243">
        <v>79.38095238095238</v>
      </c>
      <c r="AI153" s="244">
        <v>5.5978929544922691</v>
      </c>
      <c r="AJ153" s="32">
        <v>68</v>
      </c>
      <c r="AK153" s="40">
        <v>97</v>
      </c>
      <c r="AL153" s="62">
        <v>63</v>
      </c>
      <c r="AM153" s="32">
        <f>SUM(T124:T130)</f>
        <v>75</v>
      </c>
      <c r="AN153" s="32">
        <f>SUM(Y124:Y130)</f>
        <v>75</v>
      </c>
      <c r="AO153" s="403">
        <f>SUM(AC124:AC130)</f>
        <v>820.26315789473688</v>
      </c>
      <c r="AP153" s="62"/>
      <c r="AQ153" s="180">
        <f t="shared" si="20"/>
        <v>0</v>
      </c>
      <c r="AR153" s="32">
        <v>63</v>
      </c>
      <c r="AS153" s="245">
        <f t="shared" si="21"/>
        <v>1</v>
      </c>
      <c r="AT153" s="60">
        <f t="shared" si="22"/>
        <v>0</v>
      </c>
      <c r="AU153" s="61">
        <f t="shared" si="23"/>
        <v>820.26315789473688</v>
      </c>
      <c r="AY153" s="2">
        <v>40349</v>
      </c>
      <c r="AZ153" t="s">
        <v>146</v>
      </c>
      <c r="BA153">
        <v>25</v>
      </c>
      <c r="BB153">
        <v>10</v>
      </c>
      <c r="BC153" t="s">
        <v>132</v>
      </c>
      <c r="BD153">
        <v>95</v>
      </c>
      <c r="BM153" s="81">
        <v>21</v>
      </c>
      <c r="BN153" s="82">
        <v>40317</v>
      </c>
      <c r="BO153" s="81">
        <v>10</v>
      </c>
      <c r="BP153" s="81">
        <v>56</v>
      </c>
      <c r="BZ153" s="120">
        <v>40367</v>
      </c>
      <c r="CA153" s="320">
        <v>222.32142857142858</v>
      </c>
      <c r="CB153" s="44">
        <v>62.25</v>
      </c>
    </row>
    <row r="154" spans="1:80">
      <c r="A154" s="386">
        <v>40284</v>
      </c>
      <c r="B154" s="387">
        <v>0.34375</v>
      </c>
      <c r="C154" s="388">
        <v>40284</v>
      </c>
      <c r="D154" s="387">
        <v>0.82291666666666663</v>
      </c>
      <c r="E154" s="78">
        <v>11.5</v>
      </c>
      <c r="F154" s="79">
        <v>0</v>
      </c>
      <c r="G154" s="56">
        <v>0</v>
      </c>
      <c r="H154" s="62">
        <v>0</v>
      </c>
      <c r="I154" s="32">
        <v>0</v>
      </c>
      <c r="J154" s="40">
        <f t="shared" si="18"/>
        <v>0</v>
      </c>
      <c r="K154" s="389">
        <v>0</v>
      </c>
      <c r="L154" s="56"/>
      <c r="M154" s="40"/>
      <c r="O154">
        <v>5</v>
      </c>
      <c r="P154" s="380">
        <v>40366</v>
      </c>
      <c r="Q154" s="163">
        <v>29</v>
      </c>
      <c r="R154" s="43"/>
      <c r="S154" s="43">
        <v>23</v>
      </c>
      <c r="T154" s="384">
        <v>6</v>
      </c>
      <c r="U154" s="152">
        <v>29</v>
      </c>
      <c r="V154" s="54">
        <v>0</v>
      </c>
      <c r="W154" s="43">
        <v>23</v>
      </c>
      <c r="X154" s="59">
        <f t="shared" si="19"/>
        <v>23</v>
      </c>
      <c r="Y154" s="153">
        <v>6</v>
      </c>
      <c r="Z154" s="134">
        <v>1.0489570578691184E-2</v>
      </c>
      <c r="AA154" s="144">
        <v>1.3776181719848566E-3</v>
      </c>
      <c r="AB154" s="44">
        <f t="shared" ref="AB154:AB175" si="28">X154/$AG$125*$AI$125</f>
        <v>204.53571428571431</v>
      </c>
      <c r="AC154" s="44">
        <f t="shared" ref="AC154:AC175" si="29">Y154/$AG$108*$AI$108</f>
        <v>53.357142857142861</v>
      </c>
      <c r="AD154" s="176"/>
      <c r="AE154" s="62">
        <v>25</v>
      </c>
      <c r="AF154" s="242">
        <v>40343</v>
      </c>
      <c r="AG154" s="242">
        <v>40349</v>
      </c>
      <c r="AH154" s="243">
        <v>78.675324675324674</v>
      </c>
      <c r="AI154" s="244">
        <v>7.2519354194180004</v>
      </c>
      <c r="AJ154" s="32">
        <v>63</v>
      </c>
      <c r="AK154" s="40">
        <v>91</v>
      </c>
      <c r="AL154" s="62">
        <v>77</v>
      </c>
      <c r="AM154" s="32">
        <f>SUM(T131:T137)</f>
        <v>95</v>
      </c>
      <c r="AN154" s="32">
        <f>SUM(Y131:Y137)</f>
        <v>95</v>
      </c>
      <c r="AO154" s="403">
        <f>SUM(AC131:AC137)</f>
        <v>586.83544303797476</v>
      </c>
      <c r="AP154" s="62"/>
      <c r="AQ154" s="180">
        <f t="shared" si="20"/>
        <v>0</v>
      </c>
      <c r="AR154" s="32">
        <v>77</v>
      </c>
      <c r="AS154" s="245">
        <f t="shared" si="21"/>
        <v>1</v>
      </c>
      <c r="AT154" s="60">
        <f t="shared" si="22"/>
        <v>0</v>
      </c>
      <c r="AU154" s="61">
        <f t="shared" si="23"/>
        <v>586.83544303797476</v>
      </c>
      <c r="AY154" s="2">
        <v>40349</v>
      </c>
      <c r="AZ154" t="s">
        <v>146</v>
      </c>
      <c r="BA154">
        <v>25</v>
      </c>
      <c r="BB154">
        <v>10</v>
      </c>
      <c r="BC154" t="s">
        <v>132</v>
      </c>
      <c r="BD154">
        <v>94</v>
      </c>
      <c r="BM154" s="81">
        <v>21</v>
      </c>
      <c r="BN154" s="82">
        <v>40317</v>
      </c>
      <c r="BO154" s="81">
        <v>10</v>
      </c>
      <c r="BP154" s="81">
        <v>74</v>
      </c>
      <c r="BZ154" s="120">
        <v>40368</v>
      </c>
      <c r="CA154" s="320">
        <v>329.03571428571428</v>
      </c>
      <c r="CB154" s="44">
        <v>106.71428571428572</v>
      </c>
    </row>
    <row r="155" spans="1:80">
      <c r="A155" s="386">
        <v>40284</v>
      </c>
      <c r="B155" s="387">
        <v>0.82291666666666663</v>
      </c>
      <c r="C155" s="388">
        <v>40285</v>
      </c>
      <c r="D155" s="387">
        <v>0.36458333333333331</v>
      </c>
      <c r="E155" s="78">
        <v>13</v>
      </c>
      <c r="F155" s="79">
        <v>0</v>
      </c>
      <c r="G155" s="56">
        <v>0</v>
      </c>
      <c r="H155" s="62">
        <v>0</v>
      </c>
      <c r="I155" s="32">
        <v>0</v>
      </c>
      <c r="J155" s="40">
        <f t="shared" si="18"/>
        <v>0</v>
      </c>
      <c r="K155" s="389">
        <v>0</v>
      </c>
      <c r="L155" s="56"/>
      <c r="M155" s="40"/>
      <c r="O155">
        <v>5</v>
      </c>
      <c r="P155" s="380">
        <v>40367</v>
      </c>
      <c r="Q155" s="163">
        <v>32</v>
      </c>
      <c r="R155" s="43"/>
      <c r="S155" s="43">
        <v>25</v>
      </c>
      <c r="T155" s="384">
        <v>7</v>
      </c>
      <c r="U155" s="152">
        <v>32</v>
      </c>
      <c r="V155" s="54">
        <v>0</v>
      </c>
      <c r="W155" s="43">
        <v>25</v>
      </c>
      <c r="X155" s="59">
        <f t="shared" si="19"/>
        <v>25</v>
      </c>
      <c r="Y155" s="153">
        <v>7</v>
      </c>
      <c r="Z155" s="134"/>
      <c r="AA155" s="144"/>
      <c r="AB155" s="44">
        <f t="shared" si="28"/>
        <v>222.32142857142858</v>
      </c>
      <c r="AC155" s="44">
        <f t="shared" si="29"/>
        <v>62.25</v>
      </c>
      <c r="AD155" s="176"/>
      <c r="AE155" s="54">
        <v>26</v>
      </c>
      <c r="AF155" s="242">
        <v>40350</v>
      </c>
      <c r="AG155" s="242">
        <v>40356</v>
      </c>
      <c r="AH155" s="243">
        <v>81.402985074626869</v>
      </c>
      <c r="AI155" s="244">
        <v>6.880053958325548</v>
      </c>
      <c r="AJ155" s="32">
        <v>60</v>
      </c>
      <c r="AK155" s="40">
        <v>97</v>
      </c>
      <c r="AL155" s="62">
        <v>67</v>
      </c>
      <c r="AM155" s="32">
        <f>SUM(T138:T144)</f>
        <v>80</v>
      </c>
      <c r="AN155" s="32">
        <f>SUM(Y138:Y144)</f>
        <v>82</v>
      </c>
      <c r="AO155" s="403">
        <f>SUM(AC138:AC144)</f>
        <v>953.54285714285709</v>
      </c>
      <c r="AP155" s="62"/>
      <c r="AQ155" s="180">
        <f t="shared" si="20"/>
        <v>0</v>
      </c>
      <c r="AR155" s="32">
        <v>67</v>
      </c>
      <c r="AS155" s="245">
        <f t="shared" si="21"/>
        <v>1</v>
      </c>
      <c r="AT155" s="60">
        <f t="shared" si="22"/>
        <v>0</v>
      </c>
      <c r="AU155" s="61">
        <f t="shared" si="23"/>
        <v>953.54285714285709</v>
      </c>
      <c r="AY155" s="2">
        <v>40349</v>
      </c>
      <c r="AZ155" t="s">
        <v>146</v>
      </c>
      <c r="BA155">
        <v>25</v>
      </c>
      <c r="BB155">
        <v>10</v>
      </c>
      <c r="BC155" t="s">
        <v>132</v>
      </c>
      <c r="BD155">
        <v>91</v>
      </c>
      <c r="BM155" s="81">
        <v>21</v>
      </c>
      <c r="BN155" s="82">
        <v>40317</v>
      </c>
      <c r="BO155" s="81">
        <v>10</v>
      </c>
      <c r="BP155" s="81">
        <v>64</v>
      </c>
      <c r="BZ155" s="120">
        <v>40369</v>
      </c>
      <c r="CA155" s="320">
        <v>97.821428571428569</v>
      </c>
      <c r="CB155" s="44">
        <v>97.821428571428569</v>
      </c>
    </row>
    <row r="156" spans="1:80">
      <c r="A156" s="386">
        <v>40285</v>
      </c>
      <c r="B156" s="387">
        <v>0.36805555555555558</v>
      </c>
      <c r="C156" s="388">
        <v>40285</v>
      </c>
      <c r="D156" s="387">
        <v>0.80902777777777779</v>
      </c>
      <c r="E156" s="78">
        <v>10.583333333333334</v>
      </c>
      <c r="F156" s="79">
        <v>8.3333333333333329E-2</v>
      </c>
      <c r="G156" s="56">
        <v>0</v>
      </c>
      <c r="H156" s="62">
        <v>0</v>
      </c>
      <c r="I156" s="32">
        <v>0</v>
      </c>
      <c r="J156" s="40">
        <f t="shared" si="18"/>
        <v>0</v>
      </c>
      <c r="K156" s="389">
        <v>0</v>
      </c>
      <c r="L156" s="56"/>
      <c r="M156" s="40"/>
      <c r="O156">
        <v>5</v>
      </c>
      <c r="P156" s="380">
        <v>40368</v>
      </c>
      <c r="Q156" s="163">
        <v>49</v>
      </c>
      <c r="R156" s="43"/>
      <c r="S156" s="43">
        <v>37</v>
      </c>
      <c r="T156" s="384">
        <v>12</v>
      </c>
      <c r="U156" s="152">
        <v>49</v>
      </c>
      <c r="V156" s="54">
        <v>0</v>
      </c>
      <c r="W156" s="43">
        <v>37</v>
      </c>
      <c r="X156" s="59">
        <f t="shared" si="19"/>
        <v>37</v>
      </c>
      <c r="Y156" s="153">
        <v>12</v>
      </c>
      <c r="Z156" s="134"/>
      <c r="AA156" s="144"/>
      <c r="AB156" s="44">
        <f t="shared" si="28"/>
        <v>329.03571428571428</v>
      </c>
      <c r="AC156" s="44">
        <f t="shared" si="29"/>
        <v>106.71428571428572</v>
      </c>
      <c r="AD156" s="176"/>
      <c r="AE156" s="54">
        <v>27</v>
      </c>
      <c r="AF156" s="242">
        <v>40357</v>
      </c>
      <c r="AG156" s="242">
        <v>40363</v>
      </c>
      <c r="AH156" s="243">
        <v>82.588235294117652</v>
      </c>
      <c r="AI156" s="244">
        <v>6.3085710332153582</v>
      </c>
      <c r="AJ156" s="32">
        <v>66</v>
      </c>
      <c r="AK156" s="40">
        <v>97</v>
      </c>
      <c r="AL156" s="62">
        <v>68</v>
      </c>
      <c r="AM156" s="32">
        <f>SUM(T145:T151)</f>
        <v>83</v>
      </c>
      <c r="AN156" s="32">
        <f>SUM(Y145:Y151)</f>
        <v>83</v>
      </c>
      <c r="AO156" s="403">
        <f>SUM(AC145:AC151)</f>
        <v>1664.3684210526317</v>
      </c>
      <c r="AP156" s="62"/>
      <c r="AQ156" s="180">
        <f t="shared" si="20"/>
        <v>0</v>
      </c>
      <c r="AR156" s="32">
        <v>68</v>
      </c>
      <c r="AS156" s="245">
        <f t="shared" si="21"/>
        <v>1</v>
      </c>
      <c r="AT156" s="60">
        <f t="shared" si="22"/>
        <v>0</v>
      </c>
      <c r="AU156" s="61">
        <f t="shared" si="23"/>
        <v>1664.3684210526317</v>
      </c>
      <c r="AY156" s="2">
        <v>40350</v>
      </c>
      <c r="AZ156" t="s">
        <v>146</v>
      </c>
      <c r="BA156">
        <v>26</v>
      </c>
      <c r="BB156">
        <v>10</v>
      </c>
      <c r="BC156" t="s">
        <v>132</v>
      </c>
      <c r="BD156">
        <v>86</v>
      </c>
      <c r="BM156" s="81">
        <v>21</v>
      </c>
      <c r="BN156" s="82">
        <v>40317</v>
      </c>
      <c r="BO156" s="81">
        <v>10</v>
      </c>
      <c r="BP156" s="81">
        <v>67</v>
      </c>
      <c r="BZ156" s="120">
        <v>40370</v>
      </c>
      <c r="CA156" s="320">
        <v>151.17857142857144</v>
      </c>
      <c r="CB156" s="44">
        <v>44.464285714285715</v>
      </c>
    </row>
    <row r="157" spans="1:80">
      <c r="A157" s="386">
        <v>40285</v>
      </c>
      <c r="B157" s="387">
        <v>0.80902777777777779</v>
      </c>
      <c r="C157" s="388">
        <v>40286</v>
      </c>
      <c r="D157" s="387">
        <v>0.40625</v>
      </c>
      <c r="E157" s="78">
        <v>14.333333333333334</v>
      </c>
      <c r="F157" s="79">
        <v>0</v>
      </c>
      <c r="G157" s="56">
        <v>1</v>
      </c>
      <c r="H157" s="62">
        <v>0</v>
      </c>
      <c r="I157" s="32">
        <v>0</v>
      </c>
      <c r="J157" s="40">
        <f t="shared" si="18"/>
        <v>0</v>
      </c>
      <c r="K157" s="389">
        <v>1</v>
      </c>
      <c r="L157" s="57"/>
      <c r="M157" s="40"/>
      <c r="O157">
        <v>5</v>
      </c>
      <c r="P157" s="380">
        <v>40369</v>
      </c>
      <c r="Q157" s="163">
        <v>22</v>
      </c>
      <c r="R157" s="43"/>
      <c r="S157" s="43">
        <v>11</v>
      </c>
      <c r="T157" s="384">
        <v>11</v>
      </c>
      <c r="U157" s="152">
        <v>22</v>
      </c>
      <c r="V157" s="54">
        <v>0</v>
      </c>
      <c r="W157" s="43">
        <v>11</v>
      </c>
      <c r="X157" s="59">
        <f t="shared" si="19"/>
        <v>11</v>
      </c>
      <c r="Y157" s="153">
        <v>11</v>
      </c>
      <c r="Z157" s="134"/>
      <c r="AA157" s="144"/>
      <c r="AB157" s="44">
        <f t="shared" si="28"/>
        <v>97.821428571428569</v>
      </c>
      <c r="AC157" s="44">
        <f t="shared" si="29"/>
        <v>97.821428571428569</v>
      </c>
      <c r="AD157" s="176"/>
      <c r="AE157" s="62">
        <v>28</v>
      </c>
      <c r="AF157" s="242">
        <v>40364</v>
      </c>
      <c r="AG157" s="242">
        <v>40370</v>
      </c>
      <c r="AH157" s="243">
        <v>84.390625</v>
      </c>
      <c r="AI157" s="244">
        <v>5.1504883032490003</v>
      </c>
      <c r="AJ157" s="32">
        <v>73</v>
      </c>
      <c r="AK157" s="40">
        <v>98</v>
      </c>
      <c r="AL157" s="62">
        <v>64</v>
      </c>
      <c r="AM157" s="32">
        <f>SUM(T152:T158)</f>
        <v>78</v>
      </c>
      <c r="AN157" s="32">
        <f>SUM(Y152:Y158)</f>
        <v>78</v>
      </c>
      <c r="AO157" s="403">
        <f>SUM(AC152:AC158)</f>
        <v>905.67857142857133</v>
      </c>
      <c r="AP157" s="62"/>
      <c r="AQ157" s="180">
        <f t="shared" si="20"/>
        <v>0</v>
      </c>
      <c r="AR157" s="32">
        <v>64</v>
      </c>
      <c r="AS157" s="245">
        <f t="shared" si="21"/>
        <v>1</v>
      </c>
      <c r="AT157" s="60">
        <f t="shared" si="22"/>
        <v>0</v>
      </c>
      <c r="AU157" s="61">
        <f t="shared" si="23"/>
        <v>905.67857142857133</v>
      </c>
      <c r="AY157" s="2">
        <v>40350</v>
      </c>
      <c r="AZ157" t="s">
        <v>146</v>
      </c>
      <c r="BA157">
        <v>26</v>
      </c>
      <c r="BB157">
        <v>10</v>
      </c>
      <c r="BC157" t="s">
        <v>132</v>
      </c>
      <c r="BD157">
        <v>86</v>
      </c>
      <c r="BM157" s="81">
        <v>21</v>
      </c>
      <c r="BN157" s="82">
        <v>40317</v>
      </c>
      <c r="BO157" s="81">
        <v>10</v>
      </c>
      <c r="BP157" s="81">
        <v>63</v>
      </c>
      <c r="BZ157" s="27">
        <v>40371</v>
      </c>
      <c r="CA157" s="171">
        <v>124.5</v>
      </c>
      <c r="CB157" s="171">
        <v>44.464285714285715</v>
      </c>
    </row>
    <row r="158" spans="1:80">
      <c r="A158" s="386">
        <v>40286</v>
      </c>
      <c r="B158" s="387">
        <v>0.41319444444444442</v>
      </c>
      <c r="C158" s="388">
        <v>40286</v>
      </c>
      <c r="D158" s="387">
        <v>0.83333333333333337</v>
      </c>
      <c r="E158" s="78">
        <v>10.083333333333334</v>
      </c>
      <c r="F158" s="79">
        <v>0.16666666666666666</v>
      </c>
      <c r="G158" s="56">
        <v>0</v>
      </c>
      <c r="H158" s="62">
        <v>0</v>
      </c>
      <c r="I158" s="32">
        <v>0</v>
      </c>
      <c r="J158" s="40">
        <f t="shared" si="18"/>
        <v>0</v>
      </c>
      <c r="K158" s="389">
        <v>0</v>
      </c>
      <c r="L158" s="56"/>
      <c r="M158" s="40"/>
      <c r="O158">
        <v>5</v>
      </c>
      <c r="P158" s="380">
        <v>40370</v>
      </c>
      <c r="Q158" s="163">
        <v>22</v>
      </c>
      <c r="R158" s="43"/>
      <c r="S158" s="43">
        <v>17</v>
      </c>
      <c r="T158" s="384">
        <v>5</v>
      </c>
      <c r="U158" s="152">
        <v>22</v>
      </c>
      <c r="V158" s="54">
        <v>0</v>
      </c>
      <c r="W158" s="43">
        <v>17</v>
      </c>
      <c r="X158" s="59">
        <f t="shared" si="19"/>
        <v>17</v>
      </c>
      <c r="Y158" s="153">
        <v>5</v>
      </c>
      <c r="Z158" s="134"/>
      <c r="AA158" s="144"/>
      <c r="AB158" s="44">
        <f t="shared" si="28"/>
        <v>151.17857142857144</v>
      </c>
      <c r="AC158" s="44">
        <f t="shared" si="29"/>
        <v>44.464285714285715</v>
      </c>
      <c r="AD158" s="176"/>
      <c r="AE158" s="54">
        <v>29</v>
      </c>
      <c r="AF158" s="242">
        <v>40371</v>
      </c>
      <c r="AG158" s="242">
        <v>40377</v>
      </c>
      <c r="AH158" s="243">
        <v>86</v>
      </c>
      <c r="AI158" s="244">
        <v>3.186510027262766</v>
      </c>
      <c r="AJ158" s="32">
        <v>78</v>
      </c>
      <c r="AK158" s="40">
        <v>90</v>
      </c>
      <c r="AL158" s="62">
        <v>14</v>
      </c>
      <c r="AM158" s="32">
        <f>SUM(T159:T165)</f>
        <v>21</v>
      </c>
      <c r="AN158" s="32">
        <f>SUM(Y159:Y165)</f>
        <v>30</v>
      </c>
      <c r="AO158" s="403">
        <f>SUM(AC159:AC165)</f>
        <v>266.78571428571433</v>
      </c>
      <c r="AP158" s="62"/>
      <c r="AQ158" s="180">
        <f t="shared" si="20"/>
        <v>0</v>
      </c>
      <c r="AR158" s="32">
        <v>14</v>
      </c>
      <c r="AS158" s="245">
        <f t="shared" si="21"/>
        <v>1</v>
      </c>
      <c r="AT158" s="60">
        <f t="shared" si="22"/>
        <v>0</v>
      </c>
      <c r="AU158" s="61">
        <f t="shared" si="23"/>
        <v>266.78571428571433</v>
      </c>
      <c r="AY158" s="2">
        <v>40350</v>
      </c>
      <c r="AZ158" t="s">
        <v>146</v>
      </c>
      <c r="BA158">
        <v>26</v>
      </c>
      <c r="BB158">
        <v>10</v>
      </c>
      <c r="BC158" t="s">
        <v>132</v>
      </c>
      <c r="BD158">
        <v>93</v>
      </c>
      <c r="BM158" s="81">
        <v>21</v>
      </c>
      <c r="BN158" s="82">
        <v>40317</v>
      </c>
      <c r="BO158" s="81">
        <v>10</v>
      </c>
      <c r="BP158" s="81">
        <v>67</v>
      </c>
      <c r="BZ158" s="120">
        <v>40372</v>
      </c>
      <c r="CA158" s="320">
        <v>151.17857142857144</v>
      </c>
      <c r="CB158" s="44">
        <v>53.357142857142861</v>
      </c>
    </row>
    <row r="159" spans="1:80">
      <c r="A159" s="386">
        <v>40286</v>
      </c>
      <c r="B159" s="387">
        <v>0.83333333333333337</v>
      </c>
      <c r="C159" s="388">
        <v>40287</v>
      </c>
      <c r="D159" s="387">
        <v>0.29166666666666669</v>
      </c>
      <c r="E159" s="78">
        <v>11</v>
      </c>
      <c r="F159" s="79">
        <v>0</v>
      </c>
      <c r="G159" s="56">
        <v>0</v>
      </c>
      <c r="H159" s="62">
        <v>0</v>
      </c>
      <c r="I159" s="32">
        <v>0</v>
      </c>
      <c r="J159" s="40">
        <f t="shared" si="18"/>
        <v>0</v>
      </c>
      <c r="K159" s="389">
        <v>0</v>
      </c>
      <c r="L159" s="56"/>
      <c r="M159" s="40"/>
      <c r="O159">
        <v>5</v>
      </c>
      <c r="P159" s="381">
        <v>40371</v>
      </c>
      <c r="T159" s="385"/>
      <c r="U159" s="152">
        <v>19</v>
      </c>
      <c r="V159" s="54">
        <v>0</v>
      </c>
      <c r="W159" s="43">
        <v>14</v>
      </c>
      <c r="X159" s="59">
        <f t="shared" si="19"/>
        <v>14</v>
      </c>
      <c r="Y159" s="153">
        <v>5</v>
      </c>
      <c r="Z159" s="134">
        <v>69.772726826747601</v>
      </c>
      <c r="AA159" s="144">
        <v>1.7596316743087765</v>
      </c>
      <c r="AB159" s="44">
        <f t="shared" si="28"/>
        <v>124.5</v>
      </c>
      <c r="AC159" s="44">
        <f t="shared" si="29"/>
        <v>44.464285714285715</v>
      </c>
      <c r="AD159" s="176"/>
      <c r="AE159" s="54">
        <v>30</v>
      </c>
      <c r="AF159" s="242">
        <v>40378</v>
      </c>
      <c r="AG159" s="242">
        <v>40384</v>
      </c>
      <c r="AH159" s="243">
        <v>89.272727272727266</v>
      </c>
      <c r="AI159" s="244">
        <v>5.4788850889740655</v>
      </c>
      <c r="AJ159" s="32">
        <v>78</v>
      </c>
      <c r="AK159" s="40">
        <v>95</v>
      </c>
      <c r="AL159" s="62">
        <v>11</v>
      </c>
      <c r="AM159" s="32">
        <f>SUM(T166:T172)</f>
        <v>17</v>
      </c>
      <c r="AN159" s="32">
        <f>SUM(Y166:Y172)</f>
        <v>18</v>
      </c>
      <c r="AO159" s="403">
        <f>SUM(AC166:AC172)</f>
        <v>160.07142857142856</v>
      </c>
      <c r="AP159" s="62"/>
      <c r="AQ159" s="180">
        <f t="shared" si="20"/>
        <v>0</v>
      </c>
      <c r="AR159" s="32">
        <v>11</v>
      </c>
      <c r="AS159" s="245">
        <f t="shared" si="21"/>
        <v>1</v>
      </c>
      <c r="AT159" s="60">
        <f t="shared" si="22"/>
        <v>0</v>
      </c>
      <c r="AU159" s="61">
        <f t="shared" si="23"/>
        <v>160.07142857142856</v>
      </c>
      <c r="AY159" s="2">
        <v>40350</v>
      </c>
      <c r="AZ159" t="s">
        <v>146</v>
      </c>
      <c r="BA159">
        <v>26</v>
      </c>
      <c r="BB159">
        <v>10</v>
      </c>
      <c r="BC159" t="s">
        <v>132</v>
      </c>
      <c r="BD159">
        <v>89</v>
      </c>
      <c r="BM159" s="81">
        <v>21</v>
      </c>
      <c r="BN159" s="82">
        <v>40318</v>
      </c>
      <c r="BO159" s="81">
        <v>10</v>
      </c>
      <c r="BP159" s="81">
        <v>64</v>
      </c>
      <c r="BZ159" s="120">
        <v>40373</v>
      </c>
      <c r="CA159" s="320">
        <v>35.571428571428569</v>
      </c>
      <c r="CB159" s="44">
        <v>26.678571428571431</v>
      </c>
    </row>
    <row r="160" spans="1:80">
      <c r="A160" s="386">
        <v>40287</v>
      </c>
      <c r="B160" s="387">
        <v>0.29166666666666669</v>
      </c>
      <c r="C160" s="388">
        <v>40287</v>
      </c>
      <c r="D160" s="387">
        <v>0.79166666666666663</v>
      </c>
      <c r="E160" s="78">
        <v>12</v>
      </c>
      <c r="F160" s="79">
        <v>0</v>
      </c>
      <c r="G160" s="56">
        <v>0</v>
      </c>
      <c r="H160" s="62">
        <v>0</v>
      </c>
      <c r="I160" s="32">
        <v>0</v>
      </c>
      <c r="J160" s="40">
        <f t="shared" si="18"/>
        <v>0</v>
      </c>
      <c r="K160" s="389">
        <v>0</v>
      </c>
      <c r="L160" s="56"/>
      <c r="M160" s="40"/>
      <c r="O160">
        <v>5</v>
      </c>
      <c r="P160" s="380">
        <v>40372</v>
      </c>
      <c r="Q160" s="163">
        <v>10</v>
      </c>
      <c r="R160" s="43"/>
      <c r="S160" s="43">
        <v>8</v>
      </c>
      <c r="T160" s="384">
        <v>2</v>
      </c>
      <c r="U160" s="152">
        <v>23</v>
      </c>
      <c r="V160" s="54">
        <v>0</v>
      </c>
      <c r="W160" s="43">
        <v>17</v>
      </c>
      <c r="X160" s="59">
        <f t="shared" si="19"/>
        <v>17</v>
      </c>
      <c r="Y160" s="153">
        <v>6</v>
      </c>
      <c r="Z160" s="134">
        <v>53.307193415577089</v>
      </c>
      <c r="AA160" s="144">
        <v>0.83778868180266775</v>
      </c>
      <c r="AB160" s="44">
        <f t="shared" si="28"/>
        <v>151.17857142857144</v>
      </c>
      <c r="AC160" s="44">
        <f t="shared" si="29"/>
        <v>53.357142857142861</v>
      </c>
      <c r="AD160" s="176"/>
      <c r="AE160" s="62">
        <v>31</v>
      </c>
      <c r="AF160" s="242">
        <v>40385</v>
      </c>
      <c r="AG160" s="242">
        <v>40391</v>
      </c>
      <c r="AH160" s="243">
        <v>98</v>
      </c>
      <c r="AI160" s="249" t="s">
        <v>245</v>
      </c>
      <c r="AJ160" s="32">
        <v>98</v>
      </c>
      <c r="AK160" s="40">
        <v>98</v>
      </c>
      <c r="AL160" s="62">
        <v>1</v>
      </c>
      <c r="AM160" s="32">
        <f>SUM(T173:T175)</f>
        <v>2</v>
      </c>
      <c r="AN160" s="32">
        <f>SUM(Y173:Y175)</f>
        <v>2</v>
      </c>
      <c r="AO160" s="403">
        <f>SUM(AC173:AC175)</f>
        <v>17.785714285714285</v>
      </c>
      <c r="AP160" s="62"/>
      <c r="AQ160" s="180">
        <f t="shared" si="20"/>
        <v>0</v>
      </c>
      <c r="AR160" s="32">
        <v>1</v>
      </c>
      <c r="AS160" s="245">
        <f t="shared" si="21"/>
        <v>1</v>
      </c>
      <c r="AT160" s="60">
        <f t="shared" si="22"/>
        <v>0</v>
      </c>
      <c r="AU160" s="61">
        <f t="shared" si="23"/>
        <v>17.785714285714285</v>
      </c>
      <c r="AY160" s="2">
        <v>40350</v>
      </c>
      <c r="AZ160" t="s">
        <v>146</v>
      </c>
      <c r="BA160">
        <v>26</v>
      </c>
      <c r="BB160">
        <v>10</v>
      </c>
      <c r="BC160" t="s">
        <v>132</v>
      </c>
      <c r="BD160">
        <v>99</v>
      </c>
      <c r="BM160" s="81">
        <v>21</v>
      </c>
      <c r="BN160" s="82">
        <v>40318</v>
      </c>
      <c r="BO160" s="81">
        <v>10</v>
      </c>
      <c r="BP160" s="81">
        <v>68</v>
      </c>
      <c r="BZ160" s="120">
        <v>40374</v>
      </c>
      <c r="CA160" s="320">
        <v>35.571428571428569</v>
      </c>
      <c r="CB160" s="44">
        <v>17.785714285714285</v>
      </c>
    </row>
    <row r="161" spans="1:80">
      <c r="A161" s="386">
        <v>40287</v>
      </c>
      <c r="B161" s="387">
        <v>0.79166666666666663</v>
      </c>
      <c r="C161" s="388">
        <v>40288</v>
      </c>
      <c r="D161" s="387">
        <v>0.34375</v>
      </c>
      <c r="E161" s="78">
        <v>13.25</v>
      </c>
      <c r="F161" s="79">
        <v>0</v>
      </c>
      <c r="G161" s="56">
        <v>1</v>
      </c>
      <c r="H161" s="62">
        <v>0</v>
      </c>
      <c r="I161" s="32">
        <v>0</v>
      </c>
      <c r="J161" s="40">
        <f t="shared" si="18"/>
        <v>0</v>
      </c>
      <c r="K161" s="389">
        <v>1</v>
      </c>
      <c r="L161" s="57"/>
      <c r="M161" s="40"/>
      <c r="O161">
        <v>5</v>
      </c>
      <c r="P161" s="380">
        <v>40373</v>
      </c>
      <c r="Q161" s="163">
        <v>7</v>
      </c>
      <c r="R161" s="43"/>
      <c r="S161" s="43">
        <v>4</v>
      </c>
      <c r="T161" s="384">
        <v>3</v>
      </c>
      <c r="U161" s="152">
        <v>7</v>
      </c>
      <c r="V161" s="54">
        <v>0</v>
      </c>
      <c r="W161" s="43">
        <v>4</v>
      </c>
      <c r="X161" s="59">
        <f t="shared" si="19"/>
        <v>4</v>
      </c>
      <c r="Y161" s="153">
        <v>3</v>
      </c>
      <c r="Z161" s="134"/>
      <c r="AA161" s="144"/>
      <c r="AB161" s="44">
        <f t="shared" si="28"/>
        <v>35.571428571428569</v>
      </c>
      <c r="AC161" s="44">
        <f t="shared" si="29"/>
        <v>26.678571428571431</v>
      </c>
      <c r="AD161" s="176"/>
      <c r="AE161" s="554" t="s">
        <v>203</v>
      </c>
      <c r="AF161" s="606"/>
      <c r="AG161" s="607"/>
      <c r="AH161" s="146">
        <v>71.14</v>
      </c>
      <c r="AI161" s="246">
        <v>17.592908117325372</v>
      </c>
      <c r="AJ161" s="192">
        <v>32</v>
      </c>
      <c r="AK161" s="193">
        <v>104</v>
      </c>
      <c r="AL161" s="146">
        <v>650</v>
      </c>
      <c r="AM161" s="192">
        <f>SUM(AM136:AM160)</f>
        <v>806</v>
      </c>
      <c r="AN161" s="192">
        <f>SUM(AN136:AN160)</f>
        <v>856</v>
      </c>
      <c r="AO161" s="404">
        <f>SUM(AO136:AO160)</f>
        <v>9673.5102550680494</v>
      </c>
      <c r="AP161" s="146">
        <f>SUM(AP136:AP160)</f>
        <v>121</v>
      </c>
      <c r="AQ161" s="223">
        <f t="shared" si="20"/>
        <v>0.18615384615384614</v>
      </c>
      <c r="AR161" s="192">
        <f>SUM(AR136:AR160)</f>
        <v>529</v>
      </c>
      <c r="AS161" s="248">
        <f t="shared" si="21"/>
        <v>0.81384615384615389</v>
      </c>
      <c r="AT161" s="191">
        <f t="shared" si="22"/>
        <v>1800.7611397895905</v>
      </c>
      <c r="AU161" s="247">
        <f t="shared" si="23"/>
        <v>7872.7491152784587</v>
      </c>
      <c r="AY161" s="2">
        <v>40351</v>
      </c>
      <c r="AZ161" t="s">
        <v>146</v>
      </c>
      <c r="BA161">
        <v>26</v>
      </c>
      <c r="BB161">
        <v>10</v>
      </c>
      <c r="BC161" t="s">
        <v>132</v>
      </c>
      <c r="BD161">
        <v>88</v>
      </c>
      <c r="BM161" s="81">
        <v>21</v>
      </c>
      <c r="BN161" s="82">
        <v>40318</v>
      </c>
      <c r="BO161" s="81">
        <v>10</v>
      </c>
      <c r="BP161" s="81">
        <v>72</v>
      </c>
      <c r="BZ161" s="120">
        <v>40375</v>
      </c>
      <c r="CA161" s="320">
        <v>44.464285714285715</v>
      </c>
      <c r="CB161" s="44">
        <v>80.035714285714292</v>
      </c>
    </row>
    <row r="162" spans="1:80">
      <c r="A162" s="386">
        <v>40288</v>
      </c>
      <c r="B162" s="387">
        <v>0.34375</v>
      </c>
      <c r="C162" s="388">
        <v>40288</v>
      </c>
      <c r="D162" s="387">
        <v>0.35416666666666669</v>
      </c>
      <c r="E162" s="62"/>
      <c r="F162" s="127">
        <v>0.25</v>
      </c>
      <c r="G162" s="128">
        <f>ROUND(AVERAGE(G160/$E160,G163/$E163)*$F162,0)</f>
        <v>0</v>
      </c>
      <c r="H162" s="129">
        <f>ROUND(AVERAGE(H160/$E160,H163/$E163)*$F162,0)</f>
        <v>0</v>
      </c>
      <c r="I162" s="130">
        <f>ROUND(AVERAGE(I160/$E160,I163/$E163)*$F162,0)</f>
        <v>0</v>
      </c>
      <c r="J162" s="130">
        <f>ROUND(AVERAGE(J160/$E160,J163/$E163)*$F162,0)</f>
        <v>0</v>
      </c>
      <c r="K162" s="390">
        <f>ROUND(AVERAGE(K160/$E160,K163/$E163)*$F162,0)</f>
        <v>0</v>
      </c>
      <c r="L162" s="132">
        <f>DEVSQ((J160/$E160),(J163/$E163))/2*$F162^2</f>
        <v>0</v>
      </c>
      <c r="M162" s="133">
        <f>DEVSQ((K160/$E160),(K163/$E163))/2*$F162^2</f>
        <v>0</v>
      </c>
      <c r="O162">
        <v>5</v>
      </c>
      <c r="P162" s="380">
        <v>40374</v>
      </c>
      <c r="Q162" s="163">
        <v>6</v>
      </c>
      <c r="R162" s="43"/>
      <c r="S162" s="43">
        <v>4</v>
      </c>
      <c r="T162" s="384">
        <v>2</v>
      </c>
      <c r="U162" s="152">
        <v>6</v>
      </c>
      <c r="V162" s="54">
        <v>0</v>
      </c>
      <c r="W162" s="43">
        <v>4</v>
      </c>
      <c r="X162" s="59">
        <f t="shared" si="19"/>
        <v>4</v>
      </c>
      <c r="Y162" s="153">
        <v>2</v>
      </c>
      <c r="Z162" s="134"/>
      <c r="AA162" s="144"/>
      <c r="AB162" s="44">
        <f t="shared" si="28"/>
        <v>35.571428571428569</v>
      </c>
      <c r="AC162" s="44">
        <f t="shared" si="29"/>
        <v>17.785714285714285</v>
      </c>
      <c r="AD162" s="176"/>
      <c r="AE162" s="43"/>
      <c r="AY162" s="2">
        <v>40351</v>
      </c>
      <c r="AZ162" t="s">
        <v>146</v>
      </c>
      <c r="BA162">
        <v>26</v>
      </c>
      <c r="BB162">
        <v>10</v>
      </c>
      <c r="BC162" t="s">
        <v>132</v>
      </c>
      <c r="BD162">
        <v>98</v>
      </c>
      <c r="BM162" s="81">
        <v>21</v>
      </c>
      <c r="BN162" s="82">
        <v>40318</v>
      </c>
      <c r="BO162" s="81">
        <v>10</v>
      </c>
      <c r="BP162" s="81">
        <v>75</v>
      </c>
      <c r="BZ162" s="120">
        <v>40376</v>
      </c>
      <c r="CA162" s="320">
        <v>71.142857142857139</v>
      </c>
      <c r="CB162" s="44">
        <v>8.8928571428571423</v>
      </c>
    </row>
    <row r="163" spans="1:80">
      <c r="A163" s="386">
        <v>40288</v>
      </c>
      <c r="B163" s="387">
        <v>0.35416666666666669</v>
      </c>
      <c r="C163" s="388">
        <v>40289</v>
      </c>
      <c r="D163" s="387">
        <v>0.30902777777777779</v>
      </c>
      <c r="E163" s="78">
        <v>22.916666666666668</v>
      </c>
      <c r="F163" s="76"/>
      <c r="G163" s="56">
        <v>0</v>
      </c>
      <c r="H163" s="62">
        <v>0</v>
      </c>
      <c r="I163" s="32">
        <v>0</v>
      </c>
      <c r="J163" s="40">
        <f t="shared" si="18"/>
        <v>0</v>
      </c>
      <c r="K163" s="389">
        <v>0</v>
      </c>
      <c r="L163" s="56"/>
      <c r="M163" s="40"/>
      <c r="O163">
        <v>5</v>
      </c>
      <c r="P163" s="380">
        <v>40375</v>
      </c>
      <c r="Q163" s="163">
        <v>14</v>
      </c>
      <c r="R163" s="43"/>
      <c r="S163" s="43">
        <v>5</v>
      </c>
      <c r="T163" s="384">
        <v>9</v>
      </c>
      <c r="U163" s="152">
        <v>14</v>
      </c>
      <c r="V163" s="54">
        <v>0</v>
      </c>
      <c r="W163" s="43">
        <v>5</v>
      </c>
      <c r="X163" s="59">
        <f t="shared" si="19"/>
        <v>5</v>
      </c>
      <c r="Y163" s="153">
        <v>9</v>
      </c>
      <c r="Z163" s="134"/>
      <c r="AA163" s="144"/>
      <c r="AB163" s="44">
        <f t="shared" si="28"/>
        <v>44.464285714285715</v>
      </c>
      <c r="AC163" s="44">
        <f t="shared" si="29"/>
        <v>80.035714285714292</v>
      </c>
      <c r="AD163" s="176"/>
      <c r="AE163" s="43"/>
      <c r="AY163" s="2">
        <v>40351</v>
      </c>
      <c r="AZ163" t="s">
        <v>146</v>
      </c>
      <c r="BA163">
        <v>26</v>
      </c>
      <c r="BB163">
        <v>10</v>
      </c>
      <c r="BC163" t="s">
        <v>132</v>
      </c>
      <c r="BD163">
        <v>92</v>
      </c>
      <c r="BM163" s="81">
        <v>21</v>
      </c>
      <c r="BN163" s="82">
        <v>40318</v>
      </c>
      <c r="BO163" s="81">
        <v>10</v>
      </c>
      <c r="BP163" s="81">
        <v>74</v>
      </c>
      <c r="BZ163" s="120">
        <v>40377</v>
      </c>
      <c r="CA163" s="320">
        <v>44.464285714285715</v>
      </c>
      <c r="CB163" s="44">
        <v>35.571428571428569</v>
      </c>
    </row>
    <row r="164" spans="1:80">
      <c r="A164" s="386">
        <v>40289</v>
      </c>
      <c r="B164" s="387">
        <v>0.30902777777777779</v>
      </c>
      <c r="C164" s="388">
        <v>40289</v>
      </c>
      <c r="D164" s="387">
        <v>0.31944444444444448</v>
      </c>
      <c r="E164" s="62"/>
      <c r="F164" s="127">
        <v>0.25</v>
      </c>
      <c r="G164" s="128">
        <f>ROUND(AVERAGE(G160/$E160,G165/$E165)*$F164,0)</f>
        <v>0</v>
      </c>
      <c r="H164" s="129">
        <f>ROUND(AVERAGE(H160/$E160,H165/$E165)*$F164,0)</f>
        <v>0</v>
      </c>
      <c r="I164" s="130">
        <f>ROUND(AVERAGE(I160/$E160,I165/$E165)*$F164,0)</f>
        <v>0</v>
      </c>
      <c r="J164" s="130">
        <f>ROUND(AVERAGE(J160/$E160,J165/$E165)*$F164,0)</f>
        <v>0</v>
      </c>
      <c r="K164" s="390">
        <f>ROUND(AVERAGE(K160/$E160,K165/$E165)*$F164,0)</f>
        <v>0</v>
      </c>
      <c r="L164" s="132">
        <f>DEVSQ((J160/$E160),(J165/$E165))/2*$F164^2</f>
        <v>0</v>
      </c>
      <c r="M164" s="133">
        <f>DEVSQ((K160/$E160),(K165/$E165))/2*$F164^2</f>
        <v>0</v>
      </c>
      <c r="O164">
        <v>5</v>
      </c>
      <c r="P164" s="380">
        <v>40376</v>
      </c>
      <c r="Q164" s="163">
        <v>8</v>
      </c>
      <c r="R164" s="43"/>
      <c r="S164" s="43">
        <v>7</v>
      </c>
      <c r="T164" s="384">
        <v>1</v>
      </c>
      <c r="U164" s="152">
        <v>9</v>
      </c>
      <c r="V164" s="54">
        <v>0</v>
      </c>
      <c r="W164" s="43">
        <v>8</v>
      </c>
      <c r="X164" s="59">
        <f t="shared" si="19"/>
        <v>8</v>
      </c>
      <c r="Y164" s="153">
        <v>1</v>
      </c>
      <c r="Z164" s="134">
        <v>0.35688549537776693</v>
      </c>
      <c r="AA164" s="144">
        <v>0</v>
      </c>
      <c r="AB164" s="44">
        <f t="shared" si="28"/>
        <v>71.142857142857139</v>
      </c>
      <c r="AC164" s="44">
        <f t="shared" si="29"/>
        <v>8.8928571428571423</v>
      </c>
      <c r="AD164" s="176"/>
      <c r="AE164" s="275"/>
      <c r="AY164" s="2">
        <v>40351</v>
      </c>
      <c r="AZ164" t="s">
        <v>146</v>
      </c>
      <c r="BA164">
        <v>26</v>
      </c>
      <c r="BB164">
        <v>10</v>
      </c>
      <c r="BC164" t="s">
        <v>132</v>
      </c>
      <c r="BD164">
        <v>96</v>
      </c>
      <c r="BM164" s="81">
        <v>21</v>
      </c>
      <c r="BN164" s="82">
        <v>40318</v>
      </c>
      <c r="BO164" s="81">
        <v>10</v>
      </c>
      <c r="BP164" s="81">
        <v>64</v>
      </c>
      <c r="BZ164" s="120">
        <v>40378</v>
      </c>
      <c r="CA164" s="320">
        <v>17.785714285714285</v>
      </c>
      <c r="CB164" s="44">
        <v>35.571428571428569</v>
      </c>
    </row>
    <row r="165" spans="1:80">
      <c r="A165" s="386">
        <v>40289</v>
      </c>
      <c r="B165" s="387">
        <v>0.31944444444444448</v>
      </c>
      <c r="C165" s="388">
        <v>40289</v>
      </c>
      <c r="D165" s="387">
        <v>0.83333333333333337</v>
      </c>
      <c r="E165" s="78">
        <v>12.333333333333334</v>
      </c>
      <c r="F165" s="76"/>
      <c r="G165" s="56">
        <v>0</v>
      </c>
      <c r="H165" s="62">
        <v>0</v>
      </c>
      <c r="I165" s="32">
        <v>0</v>
      </c>
      <c r="J165" s="40">
        <f t="shared" si="18"/>
        <v>0</v>
      </c>
      <c r="K165" s="389">
        <v>0</v>
      </c>
      <c r="L165" s="56"/>
      <c r="M165" s="40"/>
      <c r="O165">
        <v>5</v>
      </c>
      <c r="P165" s="380">
        <v>40377</v>
      </c>
      <c r="Q165" s="163">
        <v>9</v>
      </c>
      <c r="R165" s="43"/>
      <c r="S165" s="43">
        <v>5</v>
      </c>
      <c r="T165" s="384">
        <v>4</v>
      </c>
      <c r="U165" s="152">
        <v>9</v>
      </c>
      <c r="V165" s="54">
        <v>0</v>
      </c>
      <c r="W165" s="43">
        <v>5</v>
      </c>
      <c r="X165" s="59">
        <f t="shared" si="19"/>
        <v>5</v>
      </c>
      <c r="Y165" s="153">
        <v>4</v>
      </c>
      <c r="Z165" s="134"/>
      <c r="AA165" s="144"/>
      <c r="AB165" s="44">
        <f t="shared" si="28"/>
        <v>44.464285714285715</v>
      </c>
      <c r="AC165" s="44">
        <f t="shared" si="29"/>
        <v>35.571428571428569</v>
      </c>
      <c r="AD165" s="176"/>
      <c r="AE165" s="43"/>
      <c r="AY165" s="2">
        <v>40351</v>
      </c>
      <c r="AZ165" t="s">
        <v>146</v>
      </c>
      <c r="BA165">
        <v>26</v>
      </c>
      <c r="BB165">
        <v>10</v>
      </c>
      <c r="BC165" t="s">
        <v>132</v>
      </c>
      <c r="BD165">
        <v>87</v>
      </c>
      <c r="BM165" s="81">
        <v>21</v>
      </c>
      <c r="BN165" s="82">
        <v>40318</v>
      </c>
      <c r="BO165" s="81">
        <v>10</v>
      </c>
      <c r="BP165" s="81">
        <v>71</v>
      </c>
      <c r="BZ165" s="120">
        <v>40379</v>
      </c>
      <c r="CA165" s="320">
        <v>26.678571428571431</v>
      </c>
      <c r="CB165" s="44">
        <v>26.678571428571431</v>
      </c>
    </row>
    <row r="166" spans="1:80">
      <c r="A166" s="386">
        <v>40289</v>
      </c>
      <c r="B166" s="387">
        <v>0.83333333333333337</v>
      </c>
      <c r="C166" s="388">
        <v>40290</v>
      </c>
      <c r="D166" s="387">
        <v>0.29166666666666669</v>
      </c>
      <c r="E166" s="78">
        <v>11</v>
      </c>
      <c r="F166" s="79">
        <v>0</v>
      </c>
      <c r="G166" s="56">
        <v>0</v>
      </c>
      <c r="H166" s="62">
        <v>0</v>
      </c>
      <c r="I166" s="32">
        <v>0</v>
      </c>
      <c r="J166" s="40">
        <f t="shared" si="18"/>
        <v>0</v>
      </c>
      <c r="K166" s="389">
        <v>0</v>
      </c>
      <c r="L166" s="56"/>
      <c r="M166" s="40"/>
      <c r="O166">
        <v>5</v>
      </c>
      <c r="P166" s="380">
        <v>40378</v>
      </c>
      <c r="Q166" s="163">
        <v>4</v>
      </c>
      <c r="R166" s="43"/>
      <c r="S166" s="43">
        <v>1</v>
      </c>
      <c r="T166" s="384">
        <v>3</v>
      </c>
      <c r="U166" s="152">
        <v>5</v>
      </c>
      <c r="V166" s="54">
        <v>0</v>
      </c>
      <c r="W166" s="43">
        <v>2</v>
      </c>
      <c r="X166" s="59">
        <f t="shared" si="19"/>
        <v>2</v>
      </c>
      <c r="Y166" s="153">
        <v>4</v>
      </c>
      <c r="Z166" s="134">
        <v>0.31443794217835624</v>
      </c>
      <c r="AA166" s="144">
        <v>0.83911193986364419</v>
      </c>
      <c r="AB166" s="44">
        <f t="shared" si="28"/>
        <v>17.785714285714285</v>
      </c>
      <c r="AC166" s="44">
        <f t="shared" si="29"/>
        <v>35.571428571428569</v>
      </c>
      <c r="AD166" s="176"/>
      <c r="AE166" s="43"/>
      <c r="AY166" s="2">
        <v>40351</v>
      </c>
      <c r="AZ166" t="s">
        <v>146</v>
      </c>
      <c r="BA166">
        <v>26</v>
      </c>
      <c r="BB166">
        <v>10</v>
      </c>
      <c r="BC166" t="s">
        <v>132</v>
      </c>
      <c r="BD166">
        <v>92</v>
      </c>
      <c r="BM166" s="81">
        <v>21</v>
      </c>
      <c r="BN166" s="82">
        <v>40318</v>
      </c>
      <c r="BO166" s="81">
        <v>10</v>
      </c>
      <c r="BP166" s="81">
        <v>65</v>
      </c>
      <c r="BZ166" s="120">
        <v>40380</v>
      </c>
      <c r="CA166" s="320">
        <v>35.571428571428569</v>
      </c>
      <c r="CB166" s="44">
        <v>17.785714285714285</v>
      </c>
    </row>
    <row r="167" spans="1:80">
      <c r="A167" s="386">
        <v>40290</v>
      </c>
      <c r="B167" s="387">
        <v>0.29166666666666669</v>
      </c>
      <c r="C167" s="388">
        <v>40290</v>
      </c>
      <c r="D167" s="387">
        <v>0.84375</v>
      </c>
      <c r="E167" s="78">
        <v>13.25</v>
      </c>
      <c r="F167" s="79">
        <v>0</v>
      </c>
      <c r="G167" s="56">
        <v>1</v>
      </c>
      <c r="H167" s="62">
        <v>0</v>
      </c>
      <c r="I167" s="32">
        <v>0</v>
      </c>
      <c r="J167" s="40">
        <f t="shared" si="18"/>
        <v>0</v>
      </c>
      <c r="K167" s="389">
        <v>1</v>
      </c>
      <c r="L167" s="57"/>
      <c r="M167" s="40"/>
      <c r="O167">
        <v>5</v>
      </c>
      <c r="P167" s="380">
        <v>40379</v>
      </c>
      <c r="Q167" s="163">
        <v>6</v>
      </c>
      <c r="R167" s="43"/>
      <c r="S167" s="43">
        <v>3</v>
      </c>
      <c r="T167" s="384">
        <v>3</v>
      </c>
      <c r="U167" s="152">
        <v>6</v>
      </c>
      <c r="V167" s="54">
        <v>0</v>
      </c>
      <c r="W167" s="43">
        <v>3</v>
      </c>
      <c r="X167" s="59">
        <f t="shared" si="19"/>
        <v>3</v>
      </c>
      <c r="Y167" s="153">
        <v>3</v>
      </c>
      <c r="Z167" s="134"/>
      <c r="AA167" s="144"/>
      <c r="AB167" s="44">
        <f t="shared" si="28"/>
        <v>26.678571428571431</v>
      </c>
      <c r="AC167" s="44">
        <f t="shared" si="29"/>
        <v>26.678571428571431</v>
      </c>
      <c r="AD167" s="176"/>
      <c r="AE167" s="43"/>
      <c r="AY167" s="2">
        <v>40351</v>
      </c>
      <c r="AZ167" t="s">
        <v>146</v>
      </c>
      <c r="BA167">
        <v>26</v>
      </c>
      <c r="BB167">
        <v>10</v>
      </c>
      <c r="BC167" t="s">
        <v>132</v>
      </c>
      <c r="BD167">
        <v>87</v>
      </c>
      <c r="BM167" s="81">
        <v>21</v>
      </c>
      <c r="BN167" s="82">
        <v>40318</v>
      </c>
      <c r="BO167" s="81">
        <v>10</v>
      </c>
      <c r="BP167" s="81">
        <v>80</v>
      </c>
      <c r="BZ167" s="120">
        <v>40381</v>
      </c>
      <c r="CA167" s="320">
        <v>17.785714285714285</v>
      </c>
      <c r="CB167" s="44">
        <v>35.571428571428569</v>
      </c>
    </row>
    <row r="168" spans="1:80">
      <c r="A168" s="386">
        <v>40290</v>
      </c>
      <c r="B168" s="387">
        <v>0.84375</v>
      </c>
      <c r="C168" s="388">
        <v>40291</v>
      </c>
      <c r="D168" s="387">
        <v>0.33333333333333331</v>
      </c>
      <c r="E168" s="78">
        <v>11.75</v>
      </c>
      <c r="F168" s="79">
        <v>0</v>
      </c>
      <c r="G168" s="56">
        <v>0</v>
      </c>
      <c r="H168" s="62">
        <v>0</v>
      </c>
      <c r="I168" s="32">
        <v>0</v>
      </c>
      <c r="J168" s="40">
        <f t="shared" si="18"/>
        <v>0</v>
      </c>
      <c r="K168" s="389">
        <v>0</v>
      </c>
      <c r="L168" s="56"/>
      <c r="M168" s="40"/>
      <c r="O168">
        <v>5</v>
      </c>
      <c r="P168" s="380">
        <v>40380</v>
      </c>
      <c r="Q168" s="163">
        <v>6</v>
      </c>
      <c r="R168" s="43"/>
      <c r="S168" s="43">
        <v>4</v>
      </c>
      <c r="T168" s="384">
        <v>2</v>
      </c>
      <c r="U168" s="152">
        <v>6</v>
      </c>
      <c r="V168" s="54">
        <v>0</v>
      </c>
      <c r="W168" s="43">
        <v>4</v>
      </c>
      <c r="X168" s="59">
        <f t="shared" si="19"/>
        <v>4</v>
      </c>
      <c r="Y168" s="153">
        <v>2</v>
      </c>
      <c r="Z168" s="134"/>
      <c r="AA168" s="144"/>
      <c r="AB168" s="44">
        <f t="shared" si="28"/>
        <v>35.571428571428569</v>
      </c>
      <c r="AC168" s="44">
        <f t="shared" si="29"/>
        <v>17.785714285714285</v>
      </c>
      <c r="AD168" s="176"/>
      <c r="AE168" s="43"/>
      <c r="AK168" s="167"/>
      <c r="AY168" s="2">
        <v>40351</v>
      </c>
      <c r="AZ168" t="s">
        <v>146</v>
      </c>
      <c r="BA168">
        <v>26</v>
      </c>
      <c r="BB168">
        <v>10</v>
      </c>
      <c r="BC168" t="s">
        <v>132</v>
      </c>
      <c r="BD168">
        <v>92</v>
      </c>
      <c r="BM168" s="81">
        <v>21</v>
      </c>
      <c r="BN168" s="82">
        <v>40318</v>
      </c>
      <c r="BO168" s="81">
        <v>10</v>
      </c>
      <c r="BP168" s="81">
        <v>67</v>
      </c>
      <c r="BZ168" s="120">
        <v>40382</v>
      </c>
      <c r="CA168" s="320">
        <v>17.785714285714285</v>
      </c>
      <c r="CB168" s="44">
        <v>35.571428571428569</v>
      </c>
    </row>
    <row r="169" spans="1:80">
      <c r="A169" s="386">
        <v>40291</v>
      </c>
      <c r="B169" s="387">
        <v>0.33680555555555558</v>
      </c>
      <c r="C169" s="388">
        <v>40291</v>
      </c>
      <c r="D169" s="387">
        <v>0.70833333333333337</v>
      </c>
      <c r="E169" s="78">
        <v>8.9166666666666661</v>
      </c>
      <c r="F169" s="79">
        <v>8.3333333333333329E-2</v>
      </c>
      <c r="G169" s="56">
        <v>0</v>
      </c>
      <c r="H169" s="62">
        <v>0</v>
      </c>
      <c r="I169" s="32">
        <v>0</v>
      </c>
      <c r="J169" s="40">
        <f t="shared" si="18"/>
        <v>0</v>
      </c>
      <c r="K169" s="389">
        <v>0</v>
      </c>
      <c r="L169" s="56"/>
      <c r="M169" s="40"/>
      <c r="O169">
        <v>5</v>
      </c>
      <c r="P169" s="380">
        <v>40381</v>
      </c>
      <c r="Q169" s="163">
        <v>6</v>
      </c>
      <c r="R169" s="43"/>
      <c r="S169" s="43">
        <v>2</v>
      </c>
      <c r="T169" s="384">
        <v>4</v>
      </c>
      <c r="U169" s="152">
        <v>6</v>
      </c>
      <c r="V169" s="54">
        <v>0</v>
      </c>
      <c r="W169" s="43">
        <v>2</v>
      </c>
      <c r="X169" s="59">
        <f t="shared" si="19"/>
        <v>2</v>
      </c>
      <c r="Y169" s="153">
        <v>4</v>
      </c>
      <c r="Z169" s="134"/>
      <c r="AA169" s="144"/>
      <c r="AB169" s="44">
        <f t="shared" si="28"/>
        <v>17.785714285714285</v>
      </c>
      <c r="AC169" s="44">
        <f t="shared" si="29"/>
        <v>35.571428571428569</v>
      </c>
      <c r="AD169" s="176"/>
      <c r="AE169" s="43"/>
      <c r="AK169" s="167"/>
      <c r="AY169" s="2">
        <v>40352</v>
      </c>
      <c r="AZ169" t="s">
        <v>146</v>
      </c>
      <c r="BA169">
        <v>26</v>
      </c>
      <c r="BB169">
        <v>10</v>
      </c>
      <c r="BC169" t="s">
        <v>132</v>
      </c>
      <c r="BD169">
        <v>86</v>
      </c>
      <c r="BM169" s="81">
        <v>21</v>
      </c>
      <c r="BN169" s="82">
        <v>40318</v>
      </c>
      <c r="BO169" s="81">
        <v>10</v>
      </c>
      <c r="BP169" s="81">
        <v>74</v>
      </c>
      <c r="BZ169" s="120">
        <v>40383</v>
      </c>
      <c r="CA169" s="320">
        <v>8.8928571428571423</v>
      </c>
      <c r="CB169" s="44">
        <v>0</v>
      </c>
    </row>
    <row r="170" spans="1:80">
      <c r="A170" s="386">
        <v>40291</v>
      </c>
      <c r="B170" s="387">
        <v>0.70833333333333337</v>
      </c>
      <c r="C170" s="388">
        <v>40292</v>
      </c>
      <c r="D170" s="387">
        <v>0.33333333333333331</v>
      </c>
      <c r="E170" s="78">
        <v>15</v>
      </c>
      <c r="F170" s="79">
        <v>0</v>
      </c>
      <c r="G170" s="56">
        <v>0</v>
      </c>
      <c r="H170" s="62">
        <v>0</v>
      </c>
      <c r="I170" s="32">
        <v>0</v>
      </c>
      <c r="J170" s="40">
        <f t="shared" si="18"/>
        <v>0</v>
      </c>
      <c r="K170" s="389">
        <v>0</v>
      </c>
      <c r="L170" s="56"/>
      <c r="M170" s="40"/>
      <c r="O170">
        <v>5</v>
      </c>
      <c r="P170" s="380">
        <v>40382</v>
      </c>
      <c r="Q170" s="163">
        <v>6</v>
      </c>
      <c r="R170" s="43"/>
      <c r="S170" s="43">
        <v>2</v>
      </c>
      <c r="T170" s="384">
        <v>4</v>
      </c>
      <c r="U170" s="152">
        <v>6</v>
      </c>
      <c r="V170" s="54">
        <v>0</v>
      </c>
      <c r="W170" s="43">
        <v>2</v>
      </c>
      <c r="X170" s="59">
        <f t="shared" si="19"/>
        <v>2</v>
      </c>
      <c r="Y170" s="153">
        <v>4</v>
      </c>
      <c r="Z170" s="134"/>
      <c r="AA170" s="144"/>
      <c r="AB170" s="44">
        <f t="shared" si="28"/>
        <v>17.785714285714285</v>
      </c>
      <c r="AC170" s="44">
        <f t="shared" si="29"/>
        <v>35.571428571428569</v>
      </c>
      <c r="AD170" s="176"/>
      <c r="AE170" s="43"/>
      <c r="AM170" s="171"/>
      <c r="AY170" s="2">
        <v>40352</v>
      </c>
      <c r="AZ170" t="s">
        <v>146</v>
      </c>
      <c r="BA170">
        <v>26</v>
      </c>
      <c r="BB170">
        <v>10</v>
      </c>
      <c r="BC170" t="s">
        <v>132</v>
      </c>
      <c r="BD170">
        <v>105</v>
      </c>
      <c r="BM170" s="81">
        <v>21</v>
      </c>
      <c r="BN170" s="82">
        <v>40318</v>
      </c>
      <c r="BO170" s="81">
        <v>10</v>
      </c>
      <c r="BP170" s="81">
        <v>56</v>
      </c>
      <c r="BZ170" s="120">
        <v>40384</v>
      </c>
      <c r="CA170" s="320">
        <v>0</v>
      </c>
      <c r="CB170" s="44">
        <v>8.8928571428571423</v>
      </c>
    </row>
    <row r="171" spans="1:80">
      <c r="A171" s="386">
        <v>40292</v>
      </c>
      <c r="B171" s="387">
        <v>0.33680555555555558</v>
      </c>
      <c r="C171" s="388">
        <v>40292</v>
      </c>
      <c r="D171" s="387">
        <v>0.88541666666666663</v>
      </c>
      <c r="E171" s="78">
        <v>13.166666666666666</v>
      </c>
      <c r="F171" s="79">
        <v>8.3333333333333329E-2</v>
      </c>
      <c r="G171" s="56">
        <v>0</v>
      </c>
      <c r="H171" s="62">
        <v>0</v>
      </c>
      <c r="I171" s="32">
        <v>0</v>
      </c>
      <c r="J171" s="40">
        <f t="shared" si="18"/>
        <v>0</v>
      </c>
      <c r="K171" s="389">
        <v>0</v>
      </c>
      <c r="L171" s="56"/>
      <c r="M171" s="40"/>
      <c r="O171">
        <v>5</v>
      </c>
      <c r="P171" s="380">
        <v>40383</v>
      </c>
      <c r="Q171" s="163">
        <v>1</v>
      </c>
      <c r="R171" s="43"/>
      <c r="S171" s="43">
        <v>1</v>
      </c>
      <c r="T171" s="384"/>
      <c r="U171" s="152">
        <v>1</v>
      </c>
      <c r="V171" s="54">
        <v>0</v>
      </c>
      <c r="W171" s="43">
        <v>1</v>
      </c>
      <c r="X171" s="59">
        <f t="shared" si="19"/>
        <v>1</v>
      </c>
      <c r="Y171" s="153">
        <v>0</v>
      </c>
      <c r="Z171" s="134"/>
      <c r="AA171" s="144"/>
      <c r="AB171" s="44">
        <f t="shared" si="28"/>
        <v>8.8928571428571423</v>
      </c>
      <c r="AC171" s="44">
        <f t="shared" si="29"/>
        <v>0</v>
      </c>
      <c r="AD171" s="176"/>
      <c r="AE171" s="43"/>
      <c r="AM171" s="171"/>
      <c r="AY171" s="2">
        <v>40352</v>
      </c>
      <c r="AZ171" t="s">
        <v>146</v>
      </c>
      <c r="BA171">
        <v>26</v>
      </c>
      <c r="BB171">
        <v>10</v>
      </c>
      <c r="BC171" t="s">
        <v>132</v>
      </c>
      <c r="BD171">
        <v>98</v>
      </c>
      <c r="BM171" s="81">
        <v>21</v>
      </c>
      <c r="BN171" s="82">
        <v>40318</v>
      </c>
      <c r="BO171" s="81">
        <v>10</v>
      </c>
      <c r="BP171" s="81">
        <v>70</v>
      </c>
      <c r="BZ171" s="120">
        <v>40385</v>
      </c>
      <c r="CA171" s="320">
        <v>0</v>
      </c>
      <c r="CB171" s="44">
        <v>0</v>
      </c>
    </row>
    <row r="172" spans="1:80">
      <c r="A172" s="386">
        <v>40292</v>
      </c>
      <c r="B172" s="387">
        <v>0.88541666666666663</v>
      </c>
      <c r="C172" s="388">
        <v>40293</v>
      </c>
      <c r="D172" s="387">
        <v>0.3298611111111111</v>
      </c>
      <c r="E172" s="78">
        <v>10.666666666666666</v>
      </c>
      <c r="F172" s="79">
        <v>0</v>
      </c>
      <c r="G172" s="56">
        <v>0</v>
      </c>
      <c r="H172" s="62">
        <v>0</v>
      </c>
      <c r="I172" s="32">
        <v>0</v>
      </c>
      <c r="J172" s="40">
        <f t="shared" si="18"/>
        <v>0</v>
      </c>
      <c r="K172" s="389">
        <v>0</v>
      </c>
      <c r="L172" s="56"/>
      <c r="M172" s="40"/>
      <c r="O172">
        <v>5</v>
      </c>
      <c r="P172" s="380">
        <v>40384</v>
      </c>
      <c r="Q172" s="163">
        <v>1</v>
      </c>
      <c r="R172" s="43"/>
      <c r="S172" s="43"/>
      <c r="T172" s="384">
        <v>1</v>
      </c>
      <c r="U172" s="152">
        <v>1</v>
      </c>
      <c r="V172" s="54">
        <v>0</v>
      </c>
      <c r="W172" s="43">
        <v>0</v>
      </c>
      <c r="X172" s="59">
        <f t="shared" si="19"/>
        <v>0</v>
      </c>
      <c r="Y172" s="153">
        <v>1</v>
      </c>
      <c r="Z172" s="134">
        <v>0</v>
      </c>
      <c r="AA172" s="144">
        <v>0</v>
      </c>
      <c r="AB172" s="44">
        <f t="shared" si="28"/>
        <v>0</v>
      </c>
      <c r="AC172" s="44">
        <f t="shared" si="29"/>
        <v>8.8928571428571423</v>
      </c>
      <c r="AD172" s="176"/>
      <c r="AE172" s="43"/>
      <c r="AM172" s="171"/>
      <c r="AY172" s="2">
        <v>40352</v>
      </c>
      <c r="AZ172" t="s">
        <v>146</v>
      </c>
      <c r="BA172">
        <v>26</v>
      </c>
      <c r="BB172">
        <v>10</v>
      </c>
      <c r="BC172" t="s">
        <v>132</v>
      </c>
      <c r="BD172">
        <v>91</v>
      </c>
      <c r="BM172" s="81">
        <v>21</v>
      </c>
      <c r="BN172" s="82">
        <v>40318</v>
      </c>
      <c r="BO172" s="81">
        <v>10</v>
      </c>
      <c r="BP172" s="81">
        <v>66</v>
      </c>
      <c r="BZ172" s="120">
        <v>40386</v>
      </c>
      <c r="CA172" s="320">
        <v>0</v>
      </c>
      <c r="CB172" s="44">
        <v>8.8928571428571423</v>
      </c>
    </row>
    <row r="173" spans="1:80">
      <c r="A173" s="386">
        <v>40293</v>
      </c>
      <c r="B173" s="387">
        <v>0.33680555555555558</v>
      </c>
      <c r="C173" s="388">
        <v>40293</v>
      </c>
      <c r="D173" s="387">
        <v>0.73611111111111116</v>
      </c>
      <c r="E173" s="78">
        <v>9.5833333333333339</v>
      </c>
      <c r="F173" s="79">
        <v>0.16666666666666666</v>
      </c>
      <c r="G173" s="56">
        <v>0</v>
      </c>
      <c r="H173" s="62">
        <v>0</v>
      </c>
      <c r="I173" s="32">
        <v>0</v>
      </c>
      <c r="J173" s="40">
        <f t="shared" si="18"/>
        <v>0</v>
      </c>
      <c r="K173" s="389">
        <v>0</v>
      </c>
      <c r="L173" s="56"/>
      <c r="M173" s="40"/>
      <c r="O173">
        <v>5</v>
      </c>
      <c r="P173" s="380">
        <v>40385</v>
      </c>
      <c r="Q173" s="163">
        <v>0</v>
      </c>
      <c r="R173" s="43"/>
      <c r="S173" s="43"/>
      <c r="T173" s="384"/>
      <c r="U173" s="152">
        <v>0</v>
      </c>
      <c r="V173" s="54">
        <v>0</v>
      </c>
      <c r="W173" s="43">
        <v>0</v>
      </c>
      <c r="X173" s="59">
        <f t="shared" si="19"/>
        <v>0</v>
      </c>
      <c r="Y173" s="153">
        <v>0</v>
      </c>
      <c r="Z173" s="134"/>
      <c r="AA173" s="144"/>
      <c r="AB173" s="44">
        <f t="shared" si="28"/>
        <v>0</v>
      </c>
      <c r="AC173" s="44">
        <f t="shared" si="29"/>
        <v>0</v>
      </c>
      <c r="AD173" s="176"/>
      <c r="AE173" s="43"/>
      <c r="AM173" s="171"/>
      <c r="AY173" s="2">
        <v>40353</v>
      </c>
      <c r="AZ173" t="s">
        <v>146</v>
      </c>
      <c r="BA173">
        <v>26</v>
      </c>
      <c r="BB173">
        <v>10</v>
      </c>
      <c r="BC173" t="s">
        <v>132</v>
      </c>
      <c r="BD173">
        <v>94</v>
      </c>
      <c r="BM173" s="81">
        <v>21</v>
      </c>
      <c r="BN173" s="82">
        <v>40318</v>
      </c>
      <c r="BO173" s="81">
        <v>10</v>
      </c>
      <c r="BP173" s="81">
        <v>66</v>
      </c>
      <c r="BZ173" s="120">
        <v>40387</v>
      </c>
      <c r="CA173" s="320">
        <v>0</v>
      </c>
      <c r="CB173" s="321">
        <v>8.8928571428571423</v>
      </c>
    </row>
    <row r="174" spans="1:80" ht="13.5" thickBot="1">
      <c r="A174" s="386">
        <v>40293</v>
      </c>
      <c r="B174" s="387">
        <v>0.73611111111111116</v>
      </c>
      <c r="C174" s="388">
        <v>40294</v>
      </c>
      <c r="D174" s="387">
        <v>0.32291666666666669</v>
      </c>
      <c r="E174" s="78">
        <v>14.083333333333334</v>
      </c>
      <c r="F174" s="79">
        <v>0</v>
      </c>
      <c r="G174" s="56">
        <v>0</v>
      </c>
      <c r="H174" s="62">
        <v>0</v>
      </c>
      <c r="I174" s="32">
        <v>0</v>
      </c>
      <c r="J174" s="40">
        <f t="shared" si="18"/>
        <v>0</v>
      </c>
      <c r="K174" s="389">
        <v>0</v>
      </c>
      <c r="L174" s="56"/>
      <c r="M174" s="40"/>
      <c r="O174">
        <v>5</v>
      </c>
      <c r="P174" s="380">
        <v>40386</v>
      </c>
      <c r="Q174" s="163">
        <v>1</v>
      </c>
      <c r="R174" s="43"/>
      <c r="S174" s="43"/>
      <c r="T174" s="384">
        <v>1</v>
      </c>
      <c r="U174" s="152">
        <v>1</v>
      </c>
      <c r="V174" s="54">
        <v>0</v>
      </c>
      <c r="W174" s="43">
        <v>0</v>
      </c>
      <c r="X174" s="59">
        <f t="shared" si="19"/>
        <v>0</v>
      </c>
      <c r="Y174" s="153">
        <v>1</v>
      </c>
      <c r="Z174" s="134"/>
      <c r="AA174" s="144"/>
      <c r="AB174" s="44">
        <f t="shared" si="28"/>
        <v>0</v>
      </c>
      <c r="AC174" s="44">
        <f t="shared" si="29"/>
        <v>8.8928571428571423</v>
      </c>
      <c r="AD174" s="176"/>
      <c r="AE174" s="43"/>
      <c r="AM174" s="171"/>
      <c r="AY174" s="2">
        <v>40355</v>
      </c>
      <c r="AZ174" t="s">
        <v>146</v>
      </c>
      <c r="BA174">
        <v>26</v>
      </c>
      <c r="BB174">
        <v>10</v>
      </c>
      <c r="BC174" t="s">
        <v>132</v>
      </c>
      <c r="BD174">
        <v>99</v>
      </c>
      <c r="BM174" s="81">
        <v>21</v>
      </c>
      <c r="BN174" s="82">
        <v>40318</v>
      </c>
      <c r="BO174" s="81">
        <v>10</v>
      </c>
      <c r="BP174" s="81">
        <v>63</v>
      </c>
      <c r="BZ174" s="146" t="s">
        <v>147</v>
      </c>
      <c r="CA174" s="322"/>
      <c r="CB174" s="323"/>
    </row>
    <row r="175" spans="1:80">
      <c r="A175" s="386">
        <v>40294</v>
      </c>
      <c r="B175" s="387">
        <v>0.32291666666666669</v>
      </c>
      <c r="C175" s="388">
        <v>40294</v>
      </c>
      <c r="D175" s="387">
        <v>0.82638888888888884</v>
      </c>
      <c r="E175" s="78">
        <v>12.083333333333334</v>
      </c>
      <c r="F175" s="79">
        <v>0</v>
      </c>
      <c r="G175" s="56">
        <v>0</v>
      </c>
      <c r="H175" s="62">
        <v>0</v>
      </c>
      <c r="I175" s="32">
        <v>0</v>
      </c>
      <c r="J175" s="40">
        <f t="shared" si="18"/>
        <v>0</v>
      </c>
      <c r="K175" s="389">
        <v>0</v>
      </c>
      <c r="L175" s="56"/>
      <c r="M175" s="40"/>
      <c r="O175">
        <v>5</v>
      </c>
      <c r="P175" s="380">
        <v>40387</v>
      </c>
      <c r="Q175" s="163">
        <v>1</v>
      </c>
      <c r="R175" s="73">
        <v>0</v>
      </c>
      <c r="S175" s="73">
        <v>0</v>
      </c>
      <c r="T175" s="384">
        <v>1</v>
      </c>
      <c r="U175" s="152">
        <v>1</v>
      </c>
      <c r="V175" s="54">
        <v>0</v>
      </c>
      <c r="W175" s="43">
        <v>0</v>
      </c>
      <c r="X175" s="59">
        <f t="shared" si="19"/>
        <v>0</v>
      </c>
      <c r="Y175" s="153">
        <v>1</v>
      </c>
      <c r="Z175" s="134"/>
      <c r="AA175" s="144"/>
      <c r="AB175" s="44">
        <f t="shared" si="28"/>
        <v>0</v>
      </c>
      <c r="AC175" s="44">
        <f t="shared" si="29"/>
        <v>8.8928571428571423</v>
      </c>
      <c r="AD175" s="176"/>
      <c r="AE175" s="43"/>
      <c r="AG175" s="171"/>
      <c r="AY175" s="2">
        <v>40355</v>
      </c>
      <c r="AZ175" t="s">
        <v>146</v>
      </c>
      <c r="BA175">
        <v>26</v>
      </c>
      <c r="BB175">
        <v>10</v>
      </c>
      <c r="BC175" t="s">
        <v>132</v>
      </c>
      <c r="BD175">
        <v>96</v>
      </c>
      <c r="BM175" s="81">
        <v>21</v>
      </c>
      <c r="BN175" s="82">
        <v>40318</v>
      </c>
      <c r="BO175" s="81">
        <v>10</v>
      </c>
      <c r="BP175" s="81">
        <v>65</v>
      </c>
    </row>
    <row r="176" spans="1:80" ht="13.5" thickBot="1">
      <c r="A176" s="386">
        <v>40294</v>
      </c>
      <c r="B176" s="387">
        <v>0.83333333333333337</v>
      </c>
      <c r="C176" s="388">
        <v>40295</v>
      </c>
      <c r="D176" s="387">
        <v>0.31597222222222221</v>
      </c>
      <c r="E176" s="78">
        <v>11.583333333333334</v>
      </c>
      <c r="F176" s="79">
        <v>0.16666666666666666</v>
      </c>
      <c r="G176" s="56">
        <v>0</v>
      </c>
      <c r="H176" s="62">
        <v>0</v>
      </c>
      <c r="I176" s="32">
        <v>0</v>
      </c>
      <c r="J176" s="40">
        <f t="shared" si="18"/>
        <v>0</v>
      </c>
      <c r="K176" s="389">
        <v>0</v>
      </c>
      <c r="L176" s="56"/>
      <c r="M176" s="40"/>
      <c r="P176" s="146" t="s">
        <v>147</v>
      </c>
      <c r="Q176" s="164">
        <v>4081</v>
      </c>
      <c r="R176" s="165">
        <v>15</v>
      </c>
      <c r="S176" s="165">
        <v>3260</v>
      </c>
      <c r="T176" s="166">
        <v>806</v>
      </c>
      <c r="U176" s="154">
        <f>SUM(U6:U175)</f>
        <v>4179</v>
      </c>
      <c r="V176" s="155">
        <f>SUM(V6:V175)</f>
        <v>15</v>
      </c>
      <c r="W176" s="156">
        <f>SUM(W6:W175)</f>
        <v>3309</v>
      </c>
      <c r="X176" s="157">
        <f>SUM(X6:X175)</f>
        <v>3324</v>
      </c>
      <c r="Y176" s="158">
        <f>SUM(Y6:Y175)</f>
        <v>856</v>
      </c>
      <c r="Z176" s="147">
        <v>231.41801527492493</v>
      </c>
      <c r="AA176" s="147">
        <v>79.629621797791515</v>
      </c>
      <c r="AB176" s="44"/>
      <c r="AC176" s="44">
        <f>SUM(AC6:AC175)</f>
        <v>9673.5102550680567</v>
      </c>
      <c r="AD176" s="176"/>
      <c r="AY176" s="2">
        <v>40355</v>
      </c>
      <c r="AZ176" t="s">
        <v>146</v>
      </c>
      <c r="BA176">
        <v>26</v>
      </c>
      <c r="BB176">
        <v>10</v>
      </c>
      <c r="BC176" t="s">
        <v>132</v>
      </c>
      <c r="BD176">
        <v>99</v>
      </c>
      <c r="BM176" s="81">
        <v>21</v>
      </c>
      <c r="BN176" s="82">
        <v>40320</v>
      </c>
      <c r="BO176" s="81">
        <v>10</v>
      </c>
      <c r="BP176" s="81">
        <v>76</v>
      </c>
    </row>
    <row r="177" spans="1:68">
      <c r="A177" s="386">
        <v>40295</v>
      </c>
      <c r="B177" s="387">
        <v>0.32291666666666669</v>
      </c>
      <c r="C177" s="388">
        <v>40295</v>
      </c>
      <c r="D177" s="387">
        <v>0.79166666666666663</v>
      </c>
      <c r="E177" s="78">
        <v>11.25</v>
      </c>
      <c r="F177" s="79">
        <v>0.16666666666666666</v>
      </c>
      <c r="G177" s="56">
        <v>0</v>
      </c>
      <c r="H177" s="62">
        <v>0</v>
      </c>
      <c r="I177" s="32">
        <v>0</v>
      </c>
      <c r="J177" s="40">
        <f t="shared" si="18"/>
        <v>0</v>
      </c>
      <c r="K177" s="389">
        <v>0</v>
      </c>
      <c r="L177" s="56"/>
      <c r="M177" s="40"/>
      <c r="AY177" s="2">
        <v>40355</v>
      </c>
      <c r="AZ177" t="s">
        <v>146</v>
      </c>
      <c r="BA177">
        <v>26</v>
      </c>
      <c r="BB177">
        <v>10</v>
      </c>
      <c r="BC177" t="s">
        <v>132</v>
      </c>
      <c r="BD177">
        <v>96</v>
      </c>
      <c r="BM177" s="81">
        <v>21</v>
      </c>
      <c r="BN177" s="82">
        <v>40320</v>
      </c>
      <c r="BO177" s="81">
        <v>10</v>
      </c>
      <c r="BP177" s="81">
        <v>70</v>
      </c>
    </row>
    <row r="178" spans="1:68">
      <c r="A178" s="386">
        <v>40295</v>
      </c>
      <c r="B178" s="387">
        <v>0.79166666666666663</v>
      </c>
      <c r="C178" s="388">
        <v>40296</v>
      </c>
      <c r="D178" s="387">
        <v>0.3125</v>
      </c>
      <c r="E178" s="78">
        <v>12.5</v>
      </c>
      <c r="F178" s="79">
        <v>0</v>
      </c>
      <c r="G178" s="56">
        <v>0</v>
      </c>
      <c r="H178" s="62">
        <v>0</v>
      </c>
      <c r="I178" s="32">
        <v>0</v>
      </c>
      <c r="J178" s="40">
        <f t="shared" si="18"/>
        <v>0</v>
      </c>
      <c r="K178" s="389">
        <v>0</v>
      </c>
      <c r="L178" s="56"/>
      <c r="M178" s="40"/>
      <c r="AY178" s="2">
        <v>40355</v>
      </c>
      <c r="AZ178" t="s">
        <v>146</v>
      </c>
      <c r="BA178">
        <v>26</v>
      </c>
      <c r="BB178">
        <v>10</v>
      </c>
      <c r="BC178" t="s">
        <v>132</v>
      </c>
      <c r="BD178">
        <v>101</v>
      </c>
      <c r="BM178" s="81">
        <v>21</v>
      </c>
      <c r="BN178" s="82">
        <v>40321</v>
      </c>
      <c r="BO178" s="81">
        <v>10</v>
      </c>
      <c r="BP178" s="81">
        <v>72</v>
      </c>
    </row>
    <row r="179" spans="1:68">
      <c r="A179" s="386">
        <v>40296</v>
      </c>
      <c r="B179" s="387">
        <v>0.31944444444444448</v>
      </c>
      <c r="C179" s="388">
        <v>40296</v>
      </c>
      <c r="D179" s="387">
        <v>0.77083333333333337</v>
      </c>
      <c r="E179" s="78">
        <v>10.833333333333334</v>
      </c>
      <c r="F179" s="79">
        <v>0.16666666666666666</v>
      </c>
      <c r="G179" s="56">
        <v>2</v>
      </c>
      <c r="H179" s="62">
        <v>0</v>
      </c>
      <c r="I179" s="32">
        <v>0</v>
      </c>
      <c r="J179" s="40">
        <f t="shared" si="18"/>
        <v>0</v>
      </c>
      <c r="K179" s="389">
        <v>2</v>
      </c>
      <c r="L179" s="57"/>
      <c r="M179" s="40"/>
      <c r="AY179" s="2">
        <v>40355</v>
      </c>
      <c r="AZ179" t="s">
        <v>146</v>
      </c>
      <c r="BA179">
        <v>26</v>
      </c>
      <c r="BB179">
        <v>10</v>
      </c>
      <c r="BC179" t="s">
        <v>132</v>
      </c>
      <c r="BD179">
        <v>91</v>
      </c>
      <c r="BM179" s="81">
        <v>21</v>
      </c>
      <c r="BN179" s="82">
        <v>40321</v>
      </c>
      <c r="BO179" s="81">
        <v>10</v>
      </c>
      <c r="BP179" s="81">
        <v>72</v>
      </c>
    </row>
    <row r="180" spans="1:68">
      <c r="A180" s="386">
        <v>40296</v>
      </c>
      <c r="B180" s="387">
        <v>0.77083333333333337</v>
      </c>
      <c r="C180" s="388">
        <v>40297</v>
      </c>
      <c r="D180" s="387">
        <v>0.3263888888888889</v>
      </c>
      <c r="E180" s="78">
        <v>13.333333333333334</v>
      </c>
      <c r="F180" s="79">
        <v>0</v>
      </c>
      <c r="G180" s="56">
        <v>4</v>
      </c>
      <c r="H180" s="62">
        <v>0</v>
      </c>
      <c r="I180" s="32">
        <v>0</v>
      </c>
      <c r="J180" s="40">
        <f t="shared" si="18"/>
        <v>0</v>
      </c>
      <c r="K180" s="389">
        <v>4</v>
      </c>
      <c r="L180" s="57"/>
      <c r="M180" s="40"/>
      <c r="AY180" s="2">
        <v>40355</v>
      </c>
      <c r="AZ180" t="s">
        <v>146</v>
      </c>
      <c r="BA180">
        <v>26</v>
      </c>
      <c r="BB180">
        <v>10</v>
      </c>
      <c r="BC180" t="s">
        <v>132</v>
      </c>
      <c r="BD180">
        <v>92</v>
      </c>
      <c r="BM180" s="81">
        <v>21</v>
      </c>
      <c r="BN180" s="82">
        <v>40321</v>
      </c>
      <c r="BO180" s="81">
        <v>10</v>
      </c>
      <c r="BP180" s="81">
        <v>66</v>
      </c>
    </row>
    <row r="181" spans="1:68">
      <c r="A181" s="386">
        <v>40297</v>
      </c>
      <c r="B181" s="387">
        <v>0.3298611111111111</v>
      </c>
      <c r="C181" s="388">
        <v>40297</v>
      </c>
      <c r="D181" s="387">
        <v>0.84375</v>
      </c>
      <c r="E181" s="78">
        <v>12.333333333333334</v>
      </c>
      <c r="F181" s="79">
        <v>8.3333333333333329E-2</v>
      </c>
      <c r="G181" s="56">
        <v>0</v>
      </c>
      <c r="H181" s="62">
        <v>0</v>
      </c>
      <c r="I181" s="32">
        <v>0</v>
      </c>
      <c r="J181" s="40">
        <f t="shared" si="18"/>
        <v>0</v>
      </c>
      <c r="K181" s="389">
        <v>0</v>
      </c>
      <c r="L181" s="56"/>
      <c r="M181" s="40"/>
      <c r="AY181" s="2">
        <v>40356</v>
      </c>
      <c r="AZ181" t="s">
        <v>158</v>
      </c>
      <c r="BA181">
        <v>26</v>
      </c>
      <c r="BB181">
        <v>10</v>
      </c>
      <c r="BC181" t="s">
        <v>132</v>
      </c>
      <c r="BD181">
        <v>105</v>
      </c>
      <c r="BM181" s="81">
        <v>21</v>
      </c>
      <c r="BN181" s="82">
        <v>40321</v>
      </c>
      <c r="BO181" s="81">
        <v>10</v>
      </c>
      <c r="BP181" s="81">
        <v>64</v>
      </c>
    </row>
    <row r="182" spans="1:68">
      <c r="A182" s="386">
        <v>40297</v>
      </c>
      <c r="B182" s="387">
        <v>0.84375</v>
      </c>
      <c r="C182" s="388">
        <v>40298</v>
      </c>
      <c r="D182" s="387">
        <v>0.34027777777777773</v>
      </c>
      <c r="E182" s="78">
        <v>11.916666666666666</v>
      </c>
      <c r="F182" s="79">
        <v>0</v>
      </c>
      <c r="G182" s="56">
        <v>0</v>
      </c>
      <c r="H182" s="62">
        <v>0</v>
      </c>
      <c r="I182" s="32">
        <v>0</v>
      </c>
      <c r="J182" s="40">
        <f t="shared" si="18"/>
        <v>0</v>
      </c>
      <c r="K182" s="389">
        <v>0</v>
      </c>
      <c r="L182" s="56"/>
      <c r="M182" s="40"/>
      <c r="AY182" s="2">
        <v>40356</v>
      </c>
      <c r="AZ182" t="s">
        <v>158</v>
      </c>
      <c r="BA182">
        <v>26</v>
      </c>
      <c r="BB182">
        <v>10</v>
      </c>
      <c r="BC182" t="s">
        <v>132</v>
      </c>
      <c r="BD182">
        <v>89</v>
      </c>
      <c r="BM182" s="81">
        <v>21</v>
      </c>
      <c r="BN182" s="82">
        <v>40321</v>
      </c>
      <c r="BO182" s="81">
        <v>10</v>
      </c>
      <c r="BP182" s="81">
        <v>56</v>
      </c>
    </row>
    <row r="183" spans="1:68">
      <c r="A183" s="386">
        <v>40298</v>
      </c>
      <c r="B183" s="387">
        <v>0.34375</v>
      </c>
      <c r="C183" s="388">
        <v>40298</v>
      </c>
      <c r="D183" s="387">
        <v>0.8125</v>
      </c>
      <c r="E183" s="78">
        <v>11.25</v>
      </c>
      <c r="F183" s="79">
        <v>8.3333333333333329E-2</v>
      </c>
      <c r="G183" s="56">
        <v>0</v>
      </c>
      <c r="H183" s="62">
        <v>0</v>
      </c>
      <c r="I183" s="32">
        <v>0</v>
      </c>
      <c r="J183" s="40">
        <f t="shared" si="18"/>
        <v>0</v>
      </c>
      <c r="K183" s="389">
        <v>0</v>
      </c>
      <c r="L183" s="56"/>
      <c r="M183" s="40"/>
      <c r="AY183" s="2">
        <v>40356</v>
      </c>
      <c r="AZ183" t="s">
        <v>158</v>
      </c>
      <c r="BA183">
        <v>26</v>
      </c>
      <c r="BB183">
        <v>10</v>
      </c>
      <c r="BC183" t="s">
        <v>132</v>
      </c>
      <c r="BD183">
        <v>93</v>
      </c>
      <c r="BM183" s="81">
        <v>21</v>
      </c>
      <c r="BN183" s="82">
        <v>40321</v>
      </c>
      <c r="BO183" s="81">
        <v>10</v>
      </c>
      <c r="BP183" s="81">
        <v>66</v>
      </c>
    </row>
    <row r="184" spans="1:68">
      <c r="A184" s="386">
        <v>40298</v>
      </c>
      <c r="B184" s="387">
        <v>0.8125</v>
      </c>
      <c r="C184" s="388">
        <v>40299</v>
      </c>
      <c r="D184" s="387">
        <v>0.3263888888888889</v>
      </c>
      <c r="E184" s="78">
        <v>12.333333333333334</v>
      </c>
      <c r="F184" s="79">
        <v>0</v>
      </c>
      <c r="G184" s="56">
        <v>1</v>
      </c>
      <c r="H184" s="62">
        <v>0</v>
      </c>
      <c r="I184" s="32">
        <v>0</v>
      </c>
      <c r="J184" s="40">
        <f t="shared" si="18"/>
        <v>0</v>
      </c>
      <c r="K184" s="389">
        <v>1</v>
      </c>
      <c r="L184" s="57"/>
      <c r="M184" s="40"/>
      <c r="AY184" s="2">
        <v>40356</v>
      </c>
      <c r="AZ184" t="s">
        <v>158</v>
      </c>
      <c r="BA184">
        <v>26</v>
      </c>
      <c r="BB184">
        <v>10</v>
      </c>
      <c r="BC184" t="s">
        <v>132</v>
      </c>
      <c r="BD184">
        <v>92</v>
      </c>
      <c r="BM184" s="81">
        <v>21</v>
      </c>
      <c r="BN184" s="82">
        <v>40321</v>
      </c>
      <c r="BO184" s="81">
        <v>10</v>
      </c>
      <c r="BP184" s="81">
        <v>76</v>
      </c>
    </row>
    <row r="185" spans="1:68">
      <c r="A185" s="386">
        <v>40299</v>
      </c>
      <c r="B185" s="387">
        <v>0.3298611111111111</v>
      </c>
      <c r="C185" s="388">
        <v>40299</v>
      </c>
      <c r="D185" s="387">
        <v>0.80902777777777779</v>
      </c>
      <c r="E185" s="78">
        <v>11.5</v>
      </c>
      <c r="F185" s="79">
        <v>8.3333333333333329E-2</v>
      </c>
      <c r="G185" s="56">
        <v>0</v>
      </c>
      <c r="H185" s="62">
        <v>0</v>
      </c>
      <c r="I185" s="32">
        <v>0</v>
      </c>
      <c r="J185" s="40">
        <f t="shared" si="18"/>
        <v>0</v>
      </c>
      <c r="K185" s="389">
        <v>0</v>
      </c>
      <c r="L185" s="56"/>
      <c r="M185" s="40"/>
      <c r="AY185" s="2">
        <v>40356</v>
      </c>
      <c r="AZ185" t="s">
        <v>158</v>
      </c>
      <c r="BA185">
        <v>26</v>
      </c>
      <c r="BB185">
        <v>10</v>
      </c>
      <c r="BC185" t="s">
        <v>132</v>
      </c>
      <c r="BD185">
        <v>91</v>
      </c>
      <c r="BM185" s="81">
        <v>22</v>
      </c>
      <c r="BN185" s="82">
        <v>40322</v>
      </c>
      <c r="BO185" s="81">
        <v>10</v>
      </c>
      <c r="BP185" s="81">
        <v>80</v>
      </c>
    </row>
    <row r="186" spans="1:68">
      <c r="A186" s="386">
        <v>40299</v>
      </c>
      <c r="B186" s="387">
        <v>0.80902777777777779</v>
      </c>
      <c r="C186" s="388">
        <v>40300</v>
      </c>
      <c r="D186" s="387">
        <v>0.375</v>
      </c>
      <c r="E186" s="78">
        <v>13.583333333333334</v>
      </c>
      <c r="F186" s="79">
        <v>0</v>
      </c>
      <c r="G186" s="56">
        <v>0</v>
      </c>
      <c r="H186" s="62">
        <v>0</v>
      </c>
      <c r="I186" s="32">
        <v>0</v>
      </c>
      <c r="J186" s="40">
        <f t="shared" si="18"/>
        <v>0</v>
      </c>
      <c r="K186" s="389">
        <v>0</v>
      </c>
      <c r="L186" s="56"/>
      <c r="M186" s="40"/>
      <c r="AY186" s="2">
        <v>40356</v>
      </c>
      <c r="AZ186" t="s">
        <v>158</v>
      </c>
      <c r="BA186">
        <v>26</v>
      </c>
      <c r="BB186">
        <v>10</v>
      </c>
      <c r="BC186" t="s">
        <v>132</v>
      </c>
      <c r="BD186">
        <v>94</v>
      </c>
      <c r="BM186" s="81">
        <v>22</v>
      </c>
      <c r="BN186" s="82">
        <v>40322</v>
      </c>
      <c r="BO186" s="81">
        <v>10</v>
      </c>
      <c r="BP186" s="81">
        <v>69</v>
      </c>
    </row>
    <row r="187" spans="1:68">
      <c r="A187" s="386">
        <v>40300</v>
      </c>
      <c r="B187" s="387">
        <v>0.375</v>
      </c>
      <c r="C187" s="388">
        <v>40300</v>
      </c>
      <c r="D187" s="387">
        <v>0.8125</v>
      </c>
      <c r="E187" s="78">
        <v>10.5</v>
      </c>
      <c r="F187" s="79">
        <v>0</v>
      </c>
      <c r="G187" s="56">
        <v>0</v>
      </c>
      <c r="H187" s="62">
        <v>0</v>
      </c>
      <c r="I187" s="32">
        <v>0</v>
      </c>
      <c r="J187" s="40">
        <f t="shared" si="18"/>
        <v>0</v>
      </c>
      <c r="K187" s="389">
        <v>0</v>
      </c>
      <c r="L187" s="56"/>
      <c r="M187" s="40"/>
      <c r="AY187" s="2">
        <v>40357</v>
      </c>
      <c r="AZ187" t="s">
        <v>158</v>
      </c>
      <c r="BA187">
        <v>27</v>
      </c>
      <c r="BB187">
        <v>10</v>
      </c>
      <c r="BC187" t="s">
        <v>132</v>
      </c>
      <c r="BD187">
        <v>101</v>
      </c>
      <c r="BM187" s="81">
        <v>22</v>
      </c>
      <c r="BN187" s="82">
        <v>40322</v>
      </c>
      <c r="BO187" s="81">
        <v>10</v>
      </c>
      <c r="BP187" s="81">
        <v>78</v>
      </c>
    </row>
    <row r="188" spans="1:68">
      <c r="A188" s="386">
        <v>40300</v>
      </c>
      <c r="B188" s="387">
        <v>0.8125</v>
      </c>
      <c r="C188" s="388">
        <v>40301</v>
      </c>
      <c r="D188" s="387">
        <v>0.22916666666666666</v>
      </c>
      <c r="E188" s="78">
        <v>10</v>
      </c>
      <c r="F188" s="79">
        <v>0</v>
      </c>
      <c r="G188" s="56">
        <v>0</v>
      </c>
      <c r="H188" s="62">
        <v>0</v>
      </c>
      <c r="I188" s="32">
        <v>0</v>
      </c>
      <c r="J188" s="40">
        <f t="shared" si="18"/>
        <v>0</v>
      </c>
      <c r="K188" s="389">
        <v>0</v>
      </c>
      <c r="L188" s="56"/>
      <c r="M188" s="40"/>
      <c r="AY188" s="2">
        <v>40357</v>
      </c>
      <c r="AZ188" t="s">
        <v>158</v>
      </c>
      <c r="BA188">
        <v>27</v>
      </c>
      <c r="BB188">
        <v>10</v>
      </c>
      <c r="BC188" t="s">
        <v>132</v>
      </c>
      <c r="BD188">
        <v>97</v>
      </c>
      <c r="BM188" s="81">
        <v>22</v>
      </c>
      <c r="BN188" s="82">
        <v>40322</v>
      </c>
      <c r="BO188" s="81">
        <v>10</v>
      </c>
      <c r="BP188" s="81">
        <v>78</v>
      </c>
    </row>
    <row r="189" spans="1:68">
      <c r="A189" s="386">
        <v>40301</v>
      </c>
      <c r="B189" s="387">
        <v>0.22916666666666666</v>
      </c>
      <c r="C189" s="388">
        <v>40301</v>
      </c>
      <c r="D189" s="387">
        <v>0.78472222222222221</v>
      </c>
      <c r="E189" s="78">
        <v>13.333333333333334</v>
      </c>
      <c r="F189" s="79">
        <v>0</v>
      </c>
      <c r="G189" s="56">
        <v>0</v>
      </c>
      <c r="H189" s="62">
        <v>0</v>
      </c>
      <c r="I189" s="32">
        <v>0</v>
      </c>
      <c r="J189" s="40">
        <f t="shared" si="18"/>
        <v>0</v>
      </c>
      <c r="K189" s="389">
        <v>0</v>
      </c>
      <c r="L189" s="56"/>
      <c r="M189" s="40"/>
      <c r="AY189" s="2">
        <v>40358</v>
      </c>
      <c r="AZ189" t="s">
        <v>158</v>
      </c>
      <c r="BA189">
        <v>27</v>
      </c>
      <c r="BB189">
        <v>10</v>
      </c>
      <c r="BC189" t="s">
        <v>132</v>
      </c>
      <c r="BD189">
        <v>101</v>
      </c>
      <c r="BM189" s="81">
        <v>22</v>
      </c>
      <c r="BN189" s="82">
        <v>40322</v>
      </c>
      <c r="BO189" s="81">
        <v>10</v>
      </c>
      <c r="BP189" s="81">
        <v>71</v>
      </c>
    </row>
    <row r="190" spans="1:68">
      <c r="A190" s="386">
        <v>40301</v>
      </c>
      <c r="B190" s="387">
        <v>0.79166666666666663</v>
      </c>
      <c r="C190" s="388">
        <v>40302</v>
      </c>
      <c r="D190" s="387">
        <v>0.27430555555555552</v>
      </c>
      <c r="E190" s="78">
        <v>11.583333333333334</v>
      </c>
      <c r="F190" s="79">
        <v>0.16666666666666666</v>
      </c>
      <c r="G190" s="56">
        <v>0</v>
      </c>
      <c r="H190" s="62">
        <v>0</v>
      </c>
      <c r="I190" s="32">
        <v>0</v>
      </c>
      <c r="J190" s="40">
        <f t="shared" si="18"/>
        <v>0</v>
      </c>
      <c r="K190" s="389">
        <v>0</v>
      </c>
      <c r="L190" s="56"/>
      <c r="M190" s="40"/>
      <c r="AY190" s="2">
        <v>40358</v>
      </c>
      <c r="AZ190" t="s">
        <v>158</v>
      </c>
      <c r="BA190">
        <v>27</v>
      </c>
      <c r="BB190">
        <v>10</v>
      </c>
      <c r="BC190" t="s">
        <v>132</v>
      </c>
      <c r="BD190">
        <v>95</v>
      </c>
      <c r="BM190" s="81">
        <v>22</v>
      </c>
      <c r="BN190" s="82">
        <v>40322</v>
      </c>
      <c r="BO190" s="81">
        <v>10</v>
      </c>
      <c r="BP190" s="81">
        <v>68</v>
      </c>
    </row>
    <row r="191" spans="1:68">
      <c r="A191" s="386">
        <v>40302</v>
      </c>
      <c r="B191" s="387">
        <v>0.27777777777777779</v>
      </c>
      <c r="C191" s="388">
        <v>40302</v>
      </c>
      <c r="D191" s="387">
        <v>0.83333333333333337</v>
      </c>
      <c r="E191" s="78">
        <v>13.333333333333334</v>
      </c>
      <c r="F191" s="79">
        <v>8.3333333333333329E-2</v>
      </c>
      <c r="G191" s="56">
        <v>0</v>
      </c>
      <c r="H191" s="62">
        <v>0</v>
      </c>
      <c r="I191" s="32">
        <v>0</v>
      </c>
      <c r="J191" s="40">
        <f t="shared" si="18"/>
        <v>0</v>
      </c>
      <c r="K191" s="389">
        <v>0</v>
      </c>
      <c r="L191" s="56"/>
      <c r="M191" s="40"/>
      <c r="AY191" s="2">
        <v>40358</v>
      </c>
      <c r="AZ191" t="s">
        <v>158</v>
      </c>
      <c r="BA191">
        <v>27</v>
      </c>
      <c r="BB191">
        <v>10</v>
      </c>
      <c r="BC191" t="s">
        <v>132</v>
      </c>
      <c r="BD191">
        <v>93</v>
      </c>
      <c r="BM191" s="81">
        <v>22</v>
      </c>
      <c r="BN191" s="82">
        <v>40322</v>
      </c>
      <c r="BO191" s="81">
        <v>10</v>
      </c>
      <c r="BP191" s="81">
        <v>69</v>
      </c>
    </row>
    <row r="192" spans="1:68">
      <c r="A192" s="386">
        <v>40302</v>
      </c>
      <c r="B192" s="387">
        <v>0.83333333333333337</v>
      </c>
      <c r="C192" s="388">
        <v>40303</v>
      </c>
      <c r="D192" s="387">
        <v>0.3298611111111111</v>
      </c>
      <c r="E192" s="78">
        <v>11.916666666666666</v>
      </c>
      <c r="F192" s="79">
        <v>0</v>
      </c>
      <c r="G192" s="56">
        <v>1</v>
      </c>
      <c r="H192" s="62">
        <v>0</v>
      </c>
      <c r="I192" s="32">
        <v>0</v>
      </c>
      <c r="J192" s="40">
        <f t="shared" si="18"/>
        <v>0</v>
      </c>
      <c r="K192" s="389">
        <v>1</v>
      </c>
      <c r="L192" s="57"/>
      <c r="M192" s="40"/>
      <c r="AY192" s="2">
        <v>40360</v>
      </c>
      <c r="AZ192" t="s">
        <v>158</v>
      </c>
      <c r="BA192">
        <v>27</v>
      </c>
      <c r="BB192">
        <v>10</v>
      </c>
      <c r="BC192" t="s">
        <v>132</v>
      </c>
      <c r="BD192">
        <v>99</v>
      </c>
      <c r="BM192" s="81">
        <v>22</v>
      </c>
      <c r="BN192" s="82">
        <v>40322</v>
      </c>
      <c r="BO192" s="81">
        <v>10</v>
      </c>
      <c r="BP192" s="81">
        <v>63</v>
      </c>
    </row>
    <row r="193" spans="1:68">
      <c r="A193" s="386">
        <v>40303</v>
      </c>
      <c r="B193" s="387">
        <v>0.33333333333333331</v>
      </c>
      <c r="C193" s="388">
        <v>40303</v>
      </c>
      <c r="D193" s="387">
        <v>0.82986111111111116</v>
      </c>
      <c r="E193" s="78">
        <v>11.916666666666666</v>
      </c>
      <c r="F193" s="79">
        <v>8.3333333333333329E-2</v>
      </c>
      <c r="G193" s="56">
        <v>0</v>
      </c>
      <c r="H193" s="62">
        <v>0</v>
      </c>
      <c r="I193" s="32">
        <v>0</v>
      </c>
      <c r="J193" s="40">
        <f t="shared" si="18"/>
        <v>0</v>
      </c>
      <c r="K193" s="389">
        <v>0</v>
      </c>
      <c r="L193" s="56"/>
      <c r="M193" s="40"/>
      <c r="AY193" s="2">
        <v>40360</v>
      </c>
      <c r="AZ193" t="s">
        <v>158</v>
      </c>
      <c r="BA193">
        <v>27</v>
      </c>
      <c r="BB193">
        <v>10</v>
      </c>
      <c r="BC193" t="s">
        <v>132</v>
      </c>
      <c r="BD193">
        <v>103</v>
      </c>
      <c r="BM193" s="81">
        <v>22</v>
      </c>
      <c r="BN193" s="82">
        <v>40322</v>
      </c>
      <c r="BO193" s="81">
        <v>10</v>
      </c>
      <c r="BP193" s="81">
        <v>76</v>
      </c>
    </row>
    <row r="194" spans="1:68">
      <c r="A194" s="386">
        <v>40303</v>
      </c>
      <c r="B194" s="387">
        <v>0.82986111111111116</v>
      </c>
      <c r="C194" s="388">
        <v>40304</v>
      </c>
      <c r="D194" s="387">
        <v>0.35416666666666669</v>
      </c>
      <c r="E194" s="78">
        <v>12.583333333333334</v>
      </c>
      <c r="F194" s="79">
        <v>0</v>
      </c>
      <c r="G194" s="56">
        <v>0</v>
      </c>
      <c r="H194" s="62">
        <v>0</v>
      </c>
      <c r="I194" s="32">
        <v>0</v>
      </c>
      <c r="J194" s="40">
        <f t="shared" si="18"/>
        <v>0</v>
      </c>
      <c r="K194" s="389">
        <v>0</v>
      </c>
      <c r="L194" s="56"/>
      <c r="M194" s="40"/>
      <c r="AY194" s="2">
        <v>40361</v>
      </c>
      <c r="AZ194" t="s">
        <v>158</v>
      </c>
      <c r="BA194">
        <v>27</v>
      </c>
      <c r="BB194">
        <v>10</v>
      </c>
      <c r="BC194" t="s">
        <v>132</v>
      </c>
      <c r="BD194">
        <v>100</v>
      </c>
      <c r="BM194" s="81">
        <v>22</v>
      </c>
      <c r="BN194" s="82">
        <v>40322</v>
      </c>
      <c r="BO194" s="81">
        <v>10</v>
      </c>
      <c r="BP194" s="81">
        <v>75</v>
      </c>
    </row>
    <row r="195" spans="1:68">
      <c r="A195" s="386">
        <v>40304</v>
      </c>
      <c r="B195" s="387">
        <v>0.3576388888888889</v>
      </c>
      <c r="C195" s="388">
        <v>40304</v>
      </c>
      <c r="D195" s="387">
        <v>0.80555555555555547</v>
      </c>
      <c r="E195" s="78">
        <v>10.75</v>
      </c>
      <c r="F195" s="79">
        <v>8.3333333333333329E-2</v>
      </c>
      <c r="G195" s="56">
        <v>0</v>
      </c>
      <c r="H195" s="62">
        <v>0</v>
      </c>
      <c r="I195" s="32">
        <v>0</v>
      </c>
      <c r="J195" s="40">
        <f t="shared" si="18"/>
        <v>0</v>
      </c>
      <c r="K195" s="389">
        <v>0</v>
      </c>
      <c r="L195" s="56"/>
      <c r="M195" s="40"/>
      <c r="AY195" s="2">
        <v>40361</v>
      </c>
      <c r="AZ195" t="s">
        <v>158</v>
      </c>
      <c r="BA195">
        <v>27</v>
      </c>
      <c r="BB195">
        <v>10</v>
      </c>
      <c r="BC195" t="s">
        <v>132</v>
      </c>
      <c r="BD195">
        <v>92</v>
      </c>
      <c r="BM195" s="81">
        <v>22</v>
      </c>
      <c r="BN195" s="82">
        <v>40322</v>
      </c>
      <c r="BO195" s="81">
        <v>10</v>
      </c>
      <c r="BP195" s="81">
        <v>80</v>
      </c>
    </row>
    <row r="196" spans="1:68">
      <c r="A196" s="386">
        <v>40304</v>
      </c>
      <c r="B196" s="387">
        <v>0.80555555555555547</v>
      </c>
      <c r="C196" s="388">
        <v>40305</v>
      </c>
      <c r="D196" s="387">
        <v>0.30902777777777779</v>
      </c>
      <c r="E196" s="78">
        <v>12.083333333333334</v>
      </c>
      <c r="F196" s="79">
        <v>0</v>
      </c>
      <c r="G196" s="56">
        <v>2</v>
      </c>
      <c r="H196" s="62">
        <v>0</v>
      </c>
      <c r="I196" s="32">
        <v>0</v>
      </c>
      <c r="J196" s="40">
        <f t="shared" si="18"/>
        <v>0</v>
      </c>
      <c r="K196" s="389">
        <v>2</v>
      </c>
      <c r="L196" s="57"/>
      <c r="M196" s="40"/>
      <c r="AY196" s="2">
        <v>40361</v>
      </c>
      <c r="AZ196" t="s">
        <v>158</v>
      </c>
      <c r="BA196">
        <v>27</v>
      </c>
      <c r="BB196">
        <v>10</v>
      </c>
      <c r="BC196" t="s">
        <v>132</v>
      </c>
      <c r="BD196">
        <v>101</v>
      </c>
      <c r="BM196" s="81">
        <v>22</v>
      </c>
      <c r="BN196" s="82">
        <v>40323</v>
      </c>
      <c r="BO196" s="81">
        <v>10</v>
      </c>
      <c r="BP196" s="81">
        <v>70</v>
      </c>
    </row>
    <row r="197" spans="1:68">
      <c r="A197" s="386">
        <v>40305</v>
      </c>
      <c r="B197" s="387">
        <v>0.30902777777777779</v>
      </c>
      <c r="C197" s="388">
        <v>40305</v>
      </c>
      <c r="D197" s="387">
        <v>0.60416666666666663</v>
      </c>
      <c r="E197" s="78">
        <v>7.083333333333333</v>
      </c>
      <c r="F197" s="79">
        <v>0</v>
      </c>
      <c r="G197" s="56">
        <v>0</v>
      </c>
      <c r="H197" s="62">
        <v>0</v>
      </c>
      <c r="I197" s="32">
        <v>0</v>
      </c>
      <c r="J197" s="40">
        <f t="shared" si="18"/>
        <v>0</v>
      </c>
      <c r="K197" s="389">
        <v>0</v>
      </c>
      <c r="L197" s="56"/>
      <c r="M197" s="40"/>
      <c r="AY197" s="2">
        <v>40361</v>
      </c>
      <c r="AZ197" t="s">
        <v>158</v>
      </c>
      <c r="BA197">
        <v>27</v>
      </c>
      <c r="BB197">
        <v>10</v>
      </c>
      <c r="BC197" t="s">
        <v>132</v>
      </c>
      <c r="BD197">
        <v>106</v>
      </c>
      <c r="BM197" s="81">
        <v>22</v>
      </c>
      <c r="BN197" s="82">
        <v>40323</v>
      </c>
      <c r="BO197" s="81">
        <v>10</v>
      </c>
      <c r="BP197" s="81">
        <v>65</v>
      </c>
    </row>
    <row r="198" spans="1:68">
      <c r="A198" s="386">
        <v>40305</v>
      </c>
      <c r="B198" s="387">
        <v>0.60416666666666663</v>
      </c>
      <c r="C198" s="388">
        <v>40306</v>
      </c>
      <c r="D198" s="387">
        <v>0.34722222222222227</v>
      </c>
      <c r="E198" s="78">
        <v>17.833333333333332</v>
      </c>
      <c r="F198" s="79">
        <v>0</v>
      </c>
      <c r="G198" s="56">
        <v>0</v>
      </c>
      <c r="H198" s="62">
        <v>0</v>
      </c>
      <c r="I198" s="32">
        <v>0</v>
      </c>
      <c r="J198" s="40">
        <f t="shared" si="18"/>
        <v>0</v>
      </c>
      <c r="K198" s="389">
        <v>0</v>
      </c>
      <c r="L198" s="56"/>
      <c r="M198" s="40"/>
      <c r="AY198" s="2">
        <v>40362</v>
      </c>
      <c r="AZ198" t="s">
        <v>146</v>
      </c>
      <c r="BA198">
        <v>27</v>
      </c>
      <c r="BB198">
        <v>10</v>
      </c>
      <c r="BC198" t="s">
        <v>132</v>
      </c>
      <c r="BD198">
        <v>96</v>
      </c>
      <c r="BM198" s="81">
        <v>22</v>
      </c>
      <c r="BN198" s="82">
        <v>40323</v>
      </c>
      <c r="BO198" s="81">
        <v>10</v>
      </c>
      <c r="BP198" s="81">
        <v>78</v>
      </c>
    </row>
    <row r="199" spans="1:68">
      <c r="A199" s="386">
        <v>40306</v>
      </c>
      <c r="B199" s="387">
        <v>0.35416666666666669</v>
      </c>
      <c r="C199" s="388">
        <v>40307</v>
      </c>
      <c r="D199" s="387">
        <v>0.33680555555555558</v>
      </c>
      <c r="E199" s="78">
        <v>23.583333333333332</v>
      </c>
      <c r="F199" s="79">
        <v>0.16666666666666666</v>
      </c>
      <c r="G199" s="56">
        <v>0</v>
      </c>
      <c r="H199" s="62">
        <v>0</v>
      </c>
      <c r="I199" s="32">
        <v>0</v>
      </c>
      <c r="J199" s="40">
        <f t="shared" ref="J199:J262" si="30">H199+I199</f>
        <v>0</v>
      </c>
      <c r="K199" s="389">
        <v>0</v>
      </c>
      <c r="L199" s="56"/>
      <c r="M199" s="40"/>
      <c r="AY199" s="2">
        <v>40365</v>
      </c>
      <c r="AZ199" t="s">
        <v>158</v>
      </c>
      <c r="BA199">
        <v>28</v>
      </c>
      <c r="BB199">
        <v>10</v>
      </c>
      <c r="BC199" t="s">
        <v>132</v>
      </c>
      <c r="BD199">
        <v>109</v>
      </c>
      <c r="BM199" s="81">
        <v>22</v>
      </c>
      <c r="BN199" s="82">
        <v>40323</v>
      </c>
      <c r="BO199" s="81">
        <v>10</v>
      </c>
      <c r="BP199" s="81">
        <v>70</v>
      </c>
    </row>
    <row r="200" spans="1:68">
      <c r="A200" s="386">
        <v>40307</v>
      </c>
      <c r="B200" s="387">
        <v>0.33680555555555558</v>
      </c>
      <c r="C200" s="388">
        <v>40307</v>
      </c>
      <c r="D200" s="387">
        <v>0.875</v>
      </c>
      <c r="E200" s="78">
        <v>12.916666666666666</v>
      </c>
      <c r="F200" s="79">
        <v>0</v>
      </c>
      <c r="G200" s="56">
        <v>0</v>
      </c>
      <c r="H200" s="62">
        <v>0</v>
      </c>
      <c r="I200" s="32">
        <v>0</v>
      </c>
      <c r="J200" s="40">
        <f t="shared" si="30"/>
        <v>0</v>
      </c>
      <c r="K200" s="389">
        <v>0</v>
      </c>
      <c r="L200" s="56"/>
      <c r="M200" s="40"/>
      <c r="AY200" s="2">
        <v>40365</v>
      </c>
      <c r="AZ200" t="s">
        <v>158</v>
      </c>
      <c r="BA200">
        <v>28</v>
      </c>
      <c r="BB200">
        <v>10</v>
      </c>
      <c r="BC200" t="s">
        <v>132</v>
      </c>
      <c r="BD200">
        <v>105</v>
      </c>
      <c r="BM200" s="81">
        <v>22</v>
      </c>
      <c r="BN200" s="82">
        <v>40323</v>
      </c>
      <c r="BO200" s="81">
        <v>10</v>
      </c>
      <c r="BP200" s="81">
        <v>73</v>
      </c>
    </row>
    <row r="201" spans="1:68">
      <c r="A201" s="386">
        <v>40307</v>
      </c>
      <c r="B201" s="387">
        <v>0.875</v>
      </c>
      <c r="C201" s="388">
        <v>40308</v>
      </c>
      <c r="D201" s="387">
        <v>0.31597222222222221</v>
      </c>
      <c r="E201" s="78">
        <v>10.583333333333334</v>
      </c>
      <c r="F201" s="79">
        <v>0</v>
      </c>
      <c r="G201" s="56">
        <v>1</v>
      </c>
      <c r="H201" s="62">
        <v>0</v>
      </c>
      <c r="I201" s="32">
        <v>0</v>
      </c>
      <c r="J201" s="40">
        <f t="shared" si="30"/>
        <v>0</v>
      </c>
      <c r="K201" s="389">
        <v>1</v>
      </c>
      <c r="L201" s="57"/>
      <c r="M201" s="40"/>
      <c r="AY201" s="2">
        <v>40365</v>
      </c>
      <c r="AZ201" t="s">
        <v>158</v>
      </c>
      <c r="BA201">
        <v>28</v>
      </c>
      <c r="BB201">
        <v>10</v>
      </c>
      <c r="BC201" t="s">
        <v>132</v>
      </c>
      <c r="BD201">
        <v>101</v>
      </c>
      <c r="BM201" s="81">
        <v>22</v>
      </c>
      <c r="BN201" s="82">
        <v>40325</v>
      </c>
      <c r="BO201" s="81">
        <v>10</v>
      </c>
      <c r="BP201" s="81">
        <v>62</v>
      </c>
    </row>
    <row r="202" spans="1:68">
      <c r="A202" s="386">
        <v>40308</v>
      </c>
      <c r="B202" s="387">
        <v>0.31597222222222221</v>
      </c>
      <c r="C202" s="388">
        <v>40308</v>
      </c>
      <c r="D202" s="387">
        <v>0.79861111111111116</v>
      </c>
      <c r="E202" s="78">
        <v>11.583333333333334</v>
      </c>
      <c r="F202" s="79">
        <v>0</v>
      </c>
      <c r="G202" s="56">
        <v>0</v>
      </c>
      <c r="H202" s="62">
        <v>0</v>
      </c>
      <c r="I202" s="32">
        <v>0</v>
      </c>
      <c r="J202" s="40">
        <f t="shared" si="30"/>
        <v>0</v>
      </c>
      <c r="K202" s="389">
        <v>0</v>
      </c>
      <c r="L202" s="56"/>
      <c r="M202" s="40"/>
      <c r="AY202" s="2">
        <v>40365</v>
      </c>
      <c r="AZ202" t="s">
        <v>158</v>
      </c>
      <c r="BA202">
        <v>28</v>
      </c>
      <c r="BB202">
        <v>10</v>
      </c>
      <c r="BC202" t="s">
        <v>132</v>
      </c>
      <c r="BD202">
        <v>104</v>
      </c>
      <c r="BM202" s="81">
        <v>22</v>
      </c>
      <c r="BN202" s="82">
        <v>40325</v>
      </c>
      <c r="BO202" s="81">
        <v>10</v>
      </c>
      <c r="BP202" s="81">
        <v>68</v>
      </c>
    </row>
    <row r="203" spans="1:68">
      <c r="A203" s="386">
        <v>40308</v>
      </c>
      <c r="B203" s="387">
        <v>0.79861111111111116</v>
      </c>
      <c r="C203" s="388">
        <v>40309</v>
      </c>
      <c r="D203" s="387">
        <v>0.30902777777777779</v>
      </c>
      <c r="E203" s="78">
        <v>12.25</v>
      </c>
      <c r="F203" s="79">
        <v>0</v>
      </c>
      <c r="G203" s="56">
        <v>2</v>
      </c>
      <c r="H203" s="62">
        <v>0</v>
      </c>
      <c r="I203" s="32">
        <v>0</v>
      </c>
      <c r="J203" s="40">
        <f t="shared" si="30"/>
        <v>0</v>
      </c>
      <c r="K203" s="389">
        <v>2</v>
      </c>
      <c r="L203" s="57"/>
      <c r="M203" s="40"/>
      <c r="AY203" s="2">
        <v>40365</v>
      </c>
      <c r="AZ203" t="s">
        <v>158</v>
      </c>
      <c r="BA203">
        <v>28</v>
      </c>
      <c r="BB203">
        <v>10</v>
      </c>
      <c r="BC203" t="s">
        <v>132</v>
      </c>
      <c r="BD203">
        <v>105</v>
      </c>
      <c r="BM203" s="81">
        <v>22</v>
      </c>
      <c r="BN203" s="82">
        <v>40325</v>
      </c>
      <c r="BO203" s="81">
        <v>10</v>
      </c>
      <c r="BP203" s="81">
        <v>80</v>
      </c>
    </row>
    <row r="204" spans="1:68">
      <c r="A204" s="386">
        <v>40309</v>
      </c>
      <c r="B204" s="387">
        <v>0.3125</v>
      </c>
      <c r="C204" s="388">
        <v>40309</v>
      </c>
      <c r="D204" s="387">
        <v>0.84722222222222221</v>
      </c>
      <c r="E204" s="78">
        <v>12.833333333333334</v>
      </c>
      <c r="F204" s="79">
        <v>8.3333333333333329E-2</v>
      </c>
      <c r="G204" s="56">
        <v>0</v>
      </c>
      <c r="H204" s="62">
        <v>0</v>
      </c>
      <c r="I204" s="32">
        <v>0</v>
      </c>
      <c r="J204" s="40">
        <f t="shared" si="30"/>
        <v>0</v>
      </c>
      <c r="K204" s="389">
        <v>0</v>
      </c>
      <c r="L204" s="56"/>
      <c r="M204" s="40"/>
      <c r="AY204" s="2">
        <v>40365</v>
      </c>
      <c r="AZ204" t="s">
        <v>158</v>
      </c>
      <c r="BA204">
        <v>28</v>
      </c>
      <c r="BB204">
        <v>10</v>
      </c>
      <c r="BC204" t="s">
        <v>132</v>
      </c>
      <c r="BD204">
        <v>99</v>
      </c>
      <c r="BM204" s="81">
        <v>22</v>
      </c>
      <c r="BN204" s="82">
        <v>40325</v>
      </c>
      <c r="BO204" s="81">
        <v>10</v>
      </c>
      <c r="BP204" s="81">
        <v>75</v>
      </c>
    </row>
    <row r="205" spans="1:68">
      <c r="A205" s="386">
        <v>40309</v>
      </c>
      <c r="B205" s="387">
        <v>0.84722222222222221</v>
      </c>
      <c r="C205" s="388">
        <v>40310</v>
      </c>
      <c r="D205" s="387">
        <v>0.31944444444444448</v>
      </c>
      <c r="E205" s="78">
        <v>11.333333333333334</v>
      </c>
      <c r="F205" s="79">
        <v>0</v>
      </c>
      <c r="G205" s="56">
        <v>0</v>
      </c>
      <c r="H205" s="62">
        <v>0</v>
      </c>
      <c r="I205" s="32">
        <v>0</v>
      </c>
      <c r="J205" s="40">
        <f t="shared" si="30"/>
        <v>0</v>
      </c>
      <c r="K205" s="389">
        <v>0</v>
      </c>
      <c r="L205" s="56"/>
      <c r="M205" s="40"/>
      <c r="AY205" s="2">
        <v>40365</v>
      </c>
      <c r="AZ205" t="s">
        <v>158</v>
      </c>
      <c r="BA205">
        <v>28</v>
      </c>
      <c r="BB205">
        <v>10</v>
      </c>
      <c r="BC205" t="s">
        <v>132</v>
      </c>
      <c r="BD205">
        <v>83</v>
      </c>
      <c r="BM205" s="81">
        <v>22</v>
      </c>
      <c r="BN205" s="82">
        <v>40325</v>
      </c>
      <c r="BO205" s="81">
        <v>10</v>
      </c>
      <c r="BP205" s="81">
        <v>80</v>
      </c>
    </row>
    <row r="206" spans="1:68">
      <c r="A206" s="386">
        <v>40310</v>
      </c>
      <c r="B206" s="387">
        <v>0.32291666666666669</v>
      </c>
      <c r="C206" s="388">
        <v>40310</v>
      </c>
      <c r="D206" s="387">
        <v>0.88541666666666663</v>
      </c>
      <c r="E206" s="78">
        <v>13.5</v>
      </c>
      <c r="F206" s="79">
        <v>8.3333333333333329E-2</v>
      </c>
      <c r="G206" s="56">
        <v>0</v>
      </c>
      <c r="H206" s="62">
        <v>0</v>
      </c>
      <c r="I206" s="32">
        <v>0</v>
      </c>
      <c r="J206" s="40">
        <f t="shared" si="30"/>
        <v>0</v>
      </c>
      <c r="K206" s="389">
        <v>0</v>
      </c>
      <c r="L206" s="56"/>
      <c r="M206" s="40"/>
      <c r="AY206" s="2">
        <v>40365</v>
      </c>
      <c r="AZ206" t="s">
        <v>158</v>
      </c>
      <c r="BA206">
        <v>28</v>
      </c>
      <c r="BB206">
        <v>10</v>
      </c>
      <c r="BC206" t="s">
        <v>132</v>
      </c>
      <c r="BD206">
        <v>97</v>
      </c>
      <c r="BM206" s="81">
        <v>22</v>
      </c>
      <c r="BN206" s="82">
        <v>40325</v>
      </c>
      <c r="BO206" s="81">
        <v>10</v>
      </c>
      <c r="BP206" s="81">
        <v>68</v>
      </c>
    </row>
    <row r="207" spans="1:68">
      <c r="A207" s="386">
        <v>40310</v>
      </c>
      <c r="B207" s="387">
        <v>0.88541666666666663</v>
      </c>
      <c r="C207" s="388">
        <v>40311</v>
      </c>
      <c r="D207" s="387">
        <v>0.2986111111111111</v>
      </c>
      <c r="E207" s="78">
        <v>9.9166666666666661</v>
      </c>
      <c r="F207" s="79">
        <v>0</v>
      </c>
      <c r="G207" s="56">
        <v>0</v>
      </c>
      <c r="H207" s="62">
        <v>0</v>
      </c>
      <c r="I207" s="32">
        <v>0</v>
      </c>
      <c r="J207" s="40">
        <f t="shared" si="30"/>
        <v>0</v>
      </c>
      <c r="K207" s="389">
        <v>0</v>
      </c>
      <c r="L207" s="56"/>
      <c r="M207" s="40"/>
      <c r="AY207" s="2">
        <v>40365</v>
      </c>
      <c r="AZ207" t="s">
        <v>158</v>
      </c>
      <c r="BA207">
        <v>28</v>
      </c>
      <c r="BB207">
        <v>10</v>
      </c>
      <c r="BC207" t="s">
        <v>132</v>
      </c>
      <c r="BD207">
        <v>104</v>
      </c>
      <c r="BM207" s="81">
        <v>22</v>
      </c>
      <c r="BN207" s="82">
        <v>40325</v>
      </c>
      <c r="BO207" s="81">
        <v>10</v>
      </c>
      <c r="BP207" s="81">
        <v>75</v>
      </c>
    </row>
    <row r="208" spans="1:68">
      <c r="A208" s="386">
        <v>40311</v>
      </c>
      <c r="B208" s="387">
        <v>0.30208333333333331</v>
      </c>
      <c r="C208" s="388">
        <v>40311</v>
      </c>
      <c r="D208" s="387">
        <v>0.67361111111111116</v>
      </c>
      <c r="E208" s="78">
        <v>8.9166666666666661</v>
      </c>
      <c r="F208" s="79">
        <v>8.3333333333333329E-2</v>
      </c>
      <c r="G208" s="56">
        <v>0</v>
      </c>
      <c r="H208" s="62">
        <v>0</v>
      </c>
      <c r="I208" s="32">
        <v>0</v>
      </c>
      <c r="J208" s="40">
        <f t="shared" si="30"/>
        <v>0</v>
      </c>
      <c r="K208" s="389">
        <v>0</v>
      </c>
      <c r="L208" s="56"/>
      <c r="M208" s="40"/>
      <c r="AY208" s="2">
        <v>40365</v>
      </c>
      <c r="AZ208" t="s">
        <v>158</v>
      </c>
      <c r="BA208">
        <v>28</v>
      </c>
      <c r="BB208">
        <v>10</v>
      </c>
      <c r="BC208" t="s">
        <v>132</v>
      </c>
      <c r="BD208">
        <v>89</v>
      </c>
      <c r="BM208" s="81">
        <v>22</v>
      </c>
      <c r="BN208" s="82">
        <v>40325</v>
      </c>
      <c r="BO208" s="81">
        <v>10</v>
      </c>
      <c r="BP208" s="81">
        <v>68</v>
      </c>
    </row>
    <row r="209" spans="1:68">
      <c r="A209" s="386">
        <v>40311</v>
      </c>
      <c r="B209" s="387">
        <v>0.67361111111111116</v>
      </c>
      <c r="C209" s="388">
        <v>40312</v>
      </c>
      <c r="D209" s="387">
        <v>0.36805555555555558</v>
      </c>
      <c r="E209" s="78">
        <v>16.666666666666668</v>
      </c>
      <c r="F209" s="79">
        <v>0</v>
      </c>
      <c r="G209" s="56">
        <v>1</v>
      </c>
      <c r="H209" s="62">
        <v>0</v>
      </c>
      <c r="I209" s="32">
        <v>0</v>
      </c>
      <c r="J209" s="40">
        <f t="shared" si="30"/>
        <v>0</v>
      </c>
      <c r="K209" s="389">
        <v>1</v>
      </c>
      <c r="L209" s="57"/>
      <c r="M209" s="40"/>
      <c r="AY209" s="2">
        <v>40365</v>
      </c>
      <c r="AZ209" t="s">
        <v>158</v>
      </c>
      <c r="BA209">
        <v>28</v>
      </c>
      <c r="BB209">
        <v>10</v>
      </c>
      <c r="BC209" t="s">
        <v>132</v>
      </c>
      <c r="BD209">
        <v>96</v>
      </c>
      <c r="BM209" s="81">
        <v>22</v>
      </c>
      <c r="BN209" s="82">
        <v>40325</v>
      </c>
      <c r="BO209" s="81">
        <v>10</v>
      </c>
      <c r="BP209" s="81">
        <v>80</v>
      </c>
    </row>
    <row r="210" spans="1:68">
      <c r="A210" s="386">
        <v>40312</v>
      </c>
      <c r="B210" s="387">
        <v>0.36805555555555558</v>
      </c>
      <c r="C210" s="388">
        <v>40312</v>
      </c>
      <c r="D210" s="387">
        <v>0.65625</v>
      </c>
      <c r="E210" s="78">
        <v>6.916666666666667</v>
      </c>
      <c r="F210" s="79">
        <v>0</v>
      </c>
      <c r="G210" s="56">
        <v>0</v>
      </c>
      <c r="H210" s="62">
        <v>0</v>
      </c>
      <c r="I210" s="32">
        <v>0</v>
      </c>
      <c r="J210" s="40">
        <f t="shared" si="30"/>
        <v>0</v>
      </c>
      <c r="K210" s="389">
        <v>0</v>
      </c>
      <c r="L210" s="56"/>
      <c r="M210" s="40"/>
      <c r="AY210" s="2">
        <v>40367</v>
      </c>
      <c r="AZ210" t="s">
        <v>158</v>
      </c>
      <c r="BA210">
        <v>28</v>
      </c>
      <c r="BB210">
        <v>10</v>
      </c>
      <c r="BC210" t="s">
        <v>132</v>
      </c>
      <c r="BD210">
        <v>103</v>
      </c>
      <c r="BM210" s="81">
        <v>22</v>
      </c>
      <c r="BN210" s="82">
        <v>40325</v>
      </c>
      <c r="BO210" s="81">
        <v>10</v>
      </c>
      <c r="BP210" s="81">
        <v>64</v>
      </c>
    </row>
    <row r="211" spans="1:68">
      <c r="A211" s="386">
        <v>40312</v>
      </c>
      <c r="B211" s="387">
        <v>0.65625</v>
      </c>
      <c r="C211" s="388">
        <v>40313</v>
      </c>
      <c r="D211" s="387">
        <v>0.32291666666666669</v>
      </c>
      <c r="E211" s="78">
        <v>16</v>
      </c>
      <c r="F211" s="79">
        <v>0</v>
      </c>
      <c r="G211" s="56">
        <v>1</v>
      </c>
      <c r="H211" s="62">
        <v>0</v>
      </c>
      <c r="I211" s="32">
        <v>0</v>
      </c>
      <c r="J211" s="40">
        <f t="shared" si="30"/>
        <v>0</v>
      </c>
      <c r="K211" s="389">
        <v>1</v>
      </c>
      <c r="L211" s="57"/>
      <c r="M211" s="40"/>
      <c r="AY211" s="2">
        <v>40367</v>
      </c>
      <c r="AZ211" t="s">
        <v>158</v>
      </c>
      <c r="BA211">
        <v>28</v>
      </c>
      <c r="BB211">
        <v>10</v>
      </c>
      <c r="BC211" t="s">
        <v>132</v>
      </c>
      <c r="BD211">
        <v>94</v>
      </c>
      <c r="BM211" s="81">
        <v>22</v>
      </c>
      <c r="BN211" s="82">
        <v>40325</v>
      </c>
      <c r="BO211" s="81">
        <v>10</v>
      </c>
      <c r="BP211" s="81">
        <v>80</v>
      </c>
    </row>
    <row r="212" spans="1:68">
      <c r="A212" s="386">
        <v>40313</v>
      </c>
      <c r="B212" s="387">
        <v>0.32291666666666669</v>
      </c>
      <c r="C212" s="388">
        <v>40313</v>
      </c>
      <c r="D212" s="387">
        <v>0.86111111111111116</v>
      </c>
      <c r="E212" s="78">
        <v>12.916666666666666</v>
      </c>
      <c r="F212" s="79">
        <v>0</v>
      </c>
      <c r="G212" s="56">
        <v>0</v>
      </c>
      <c r="H212" s="62">
        <v>0</v>
      </c>
      <c r="I212" s="32">
        <v>0</v>
      </c>
      <c r="J212" s="40">
        <f t="shared" si="30"/>
        <v>0</v>
      </c>
      <c r="K212" s="389">
        <v>0</v>
      </c>
      <c r="L212" s="56"/>
      <c r="M212" s="40"/>
      <c r="AY212" s="2">
        <v>40379</v>
      </c>
      <c r="AZ212" t="s">
        <v>146</v>
      </c>
      <c r="BA212">
        <v>30</v>
      </c>
      <c r="BB212">
        <v>10</v>
      </c>
      <c r="BC212" t="s">
        <v>132</v>
      </c>
      <c r="BD212">
        <v>84</v>
      </c>
      <c r="BM212" s="81">
        <v>22</v>
      </c>
      <c r="BN212" s="82">
        <v>40326</v>
      </c>
      <c r="BO212" s="81">
        <v>10</v>
      </c>
      <c r="BP212" s="81">
        <v>83</v>
      </c>
    </row>
    <row r="213" spans="1:68">
      <c r="A213" s="386">
        <v>40313</v>
      </c>
      <c r="B213" s="387">
        <v>0.86111111111111116</v>
      </c>
      <c r="C213" s="388">
        <v>40314</v>
      </c>
      <c r="D213" s="387">
        <v>0.31597222222222221</v>
      </c>
      <c r="E213" s="78">
        <v>10.916666666666666</v>
      </c>
      <c r="F213" s="79">
        <v>0</v>
      </c>
      <c r="G213" s="56">
        <v>1</v>
      </c>
      <c r="H213" s="62">
        <v>0</v>
      </c>
      <c r="I213" s="32">
        <v>0</v>
      </c>
      <c r="J213" s="40">
        <f t="shared" si="30"/>
        <v>0</v>
      </c>
      <c r="K213" s="389">
        <v>1</v>
      </c>
      <c r="L213" s="57"/>
      <c r="M213" s="40"/>
      <c r="AY213" t="s">
        <v>82</v>
      </c>
      <c r="AZ213" t="s">
        <v>119</v>
      </c>
      <c r="BA213" t="s">
        <v>94</v>
      </c>
      <c r="BB213" t="s">
        <v>93</v>
      </c>
      <c r="BC213" t="s">
        <v>120</v>
      </c>
      <c r="BD213" t="s">
        <v>92</v>
      </c>
      <c r="BM213" s="81">
        <v>22</v>
      </c>
      <c r="BN213" s="82">
        <v>40326</v>
      </c>
      <c r="BO213" s="81">
        <v>10</v>
      </c>
      <c r="BP213" s="81">
        <v>69</v>
      </c>
    </row>
    <row r="214" spans="1:68">
      <c r="A214" s="386">
        <v>40314</v>
      </c>
      <c r="B214" s="387">
        <v>0.31944444444444448</v>
      </c>
      <c r="C214" s="388">
        <v>40314</v>
      </c>
      <c r="D214" s="387">
        <v>0.89583333333333337</v>
      </c>
      <c r="E214" s="78">
        <v>13.833333333333334</v>
      </c>
      <c r="F214" s="79">
        <v>8.3333333333333329E-2</v>
      </c>
      <c r="G214" s="56">
        <v>0</v>
      </c>
      <c r="H214" s="62">
        <v>0</v>
      </c>
      <c r="I214" s="32">
        <v>0</v>
      </c>
      <c r="J214" s="40">
        <f t="shared" si="30"/>
        <v>0</v>
      </c>
      <c r="K214" s="389">
        <v>0</v>
      </c>
      <c r="L214" s="56"/>
      <c r="M214" s="40"/>
      <c r="AY214" s="2">
        <v>40298</v>
      </c>
      <c r="AZ214" t="s">
        <v>146</v>
      </c>
      <c r="BA214">
        <v>18</v>
      </c>
      <c r="BB214">
        <v>10</v>
      </c>
      <c r="BC214" t="s">
        <v>134</v>
      </c>
      <c r="BD214">
        <v>69</v>
      </c>
      <c r="BM214" s="81">
        <v>22</v>
      </c>
      <c r="BN214" s="82">
        <v>40326</v>
      </c>
      <c r="BO214" s="81">
        <v>10</v>
      </c>
      <c r="BP214" s="81">
        <v>59</v>
      </c>
    </row>
    <row r="215" spans="1:68">
      <c r="A215" s="386">
        <v>40314</v>
      </c>
      <c r="B215" s="387">
        <v>0.89583333333333337</v>
      </c>
      <c r="C215" s="388">
        <v>40315</v>
      </c>
      <c r="D215" s="387">
        <v>0.30902777777777779</v>
      </c>
      <c r="E215" s="78">
        <v>9.9166666666666661</v>
      </c>
      <c r="F215" s="79">
        <v>0</v>
      </c>
      <c r="G215" s="56">
        <v>0</v>
      </c>
      <c r="H215" s="62">
        <v>0</v>
      </c>
      <c r="I215" s="32">
        <v>0</v>
      </c>
      <c r="J215" s="40">
        <f t="shared" si="30"/>
        <v>0</v>
      </c>
      <c r="K215" s="389">
        <v>0</v>
      </c>
      <c r="L215" s="56"/>
      <c r="M215" s="40"/>
      <c r="AY215" s="2">
        <v>40322</v>
      </c>
      <c r="AZ215" t="s">
        <v>146</v>
      </c>
      <c r="BA215">
        <v>22</v>
      </c>
      <c r="BB215" s="26">
        <v>10</v>
      </c>
      <c r="BC215" t="s">
        <v>134</v>
      </c>
      <c r="BD215">
        <v>77</v>
      </c>
      <c r="BM215" s="81">
        <v>22</v>
      </c>
      <c r="BN215" s="82">
        <v>40326</v>
      </c>
      <c r="BO215" s="81">
        <v>10</v>
      </c>
      <c r="BP215" s="81">
        <v>67</v>
      </c>
    </row>
    <row r="216" spans="1:68">
      <c r="A216" s="386">
        <v>40315</v>
      </c>
      <c r="B216" s="387">
        <v>0.3125</v>
      </c>
      <c r="C216" s="388">
        <v>40315</v>
      </c>
      <c r="D216" s="387">
        <v>0.83333333333333337</v>
      </c>
      <c r="E216" s="78">
        <v>12.5</v>
      </c>
      <c r="F216" s="79">
        <v>8.3333333333333329E-2</v>
      </c>
      <c r="G216" s="56">
        <v>2</v>
      </c>
      <c r="H216" s="62">
        <v>0</v>
      </c>
      <c r="I216" s="32">
        <v>0</v>
      </c>
      <c r="J216" s="40">
        <f t="shared" si="30"/>
        <v>0</v>
      </c>
      <c r="K216" s="389">
        <v>2</v>
      </c>
      <c r="L216" s="57"/>
      <c r="M216" s="40"/>
      <c r="AY216" s="2">
        <v>40323</v>
      </c>
      <c r="AZ216" t="s">
        <v>146</v>
      </c>
      <c r="BA216">
        <v>22</v>
      </c>
      <c r="BB216" s="26">
        <v>10</v>
      </c>
      <c r="BC216" t="s">
        <v>134</v>
      </c>
      <c r="BD216">
        <v>80</v>
      </c>
      <c r="BM216" s="81">
        <v>22</v>
      </c>
      <c r="BN216" s="82">
        <v>40326</v>
      </c>
      <c r="BO216" s="81">
        <v>10</v>
      </c>
      <c r="BP216" s="81">
        <v>80</v>
      </c>
    </row>
    <row r="217" spans="1:68">
      <c r="A217" s="386">
        <v>40315</v>
      </c>
      <c r="B217" s="387">
        <v>0.83333333333333337</v>
      </c>
      <c r="C217" s="388">
        <v>40316</v>
      </c>
      <c r="D217" s="387">
        <v>0.3125</v>
      </c>
      <c r="E217" s="78">
        <v>11.5</v>
      </c>
      <c r="F217" s="79">
        <v>0</v>
      </c>
      <c r="G217" s="56">
        <v>3</v>
      </c>
      <c r="H217" s="62">
        <v>0</v>
      </c>
      <c r="I217" s="32">
        <v>0</v>
      </c>
      <c r="J217" s="40">
        <f t="shared" si="30"/>
        <v>0</v>
      </c>
      <c r="K217" s="389">
        <v>3</v>
      </c>
      <c r="L217" s="57"/>
      <c r="M217" s="40"/>
      <c r="AY217" s="2">
        <v>40327</v>
      </c>
      <c r="AZ217" t="s">
        <v>146</v>
      </c>
      <c r="BA217">
        <v>22</v>
      </c>
      <c r="BB217">
        <v>10</v>
      </c>
      <c r="BC217" t="s">
        <v>134</v>
      </c>
      <c r="BD217">
        <v>84</v>
      </c>
      <c r="BM217" s="81">
        <v>22</v>
      </c>
      <c r="BN217" s="82">
        <v>40326</v>
      </c>
      <c r="BO217" s="81">
        <v>10</v>
      </c>
      <c r="BP217" s="81">
        <v>84</v>
      </c>
    </row>
    <row r="218" spans="1:68">
      <c r="A218" s="386">
        <v>40316</v>
      </c>
      <c r="B218" s="387">
        <v>0.3125</v>
      </c>
      <c r="C218" s="388">
        <v>40316</v>
      </c>
      <c r="D218" s="387">
        <v>0.32291666666666669</v>
      </c>
      <c r="E218" s="62"/>
      <c r="F218" s="127">
        <v>0.25</v>
      </c>
      <c r="G218" s="128">
        <f>ROUND(AVERAGE(G216/$E216,G219/$E219)*$F218,0)</f>
        <v>0</v>
      </c>
      <c r="H218" s="129">
        <f>ROUND(AVERAGE(H216/$E216,H219/$E219)*$F218,0)</f>
        <v>0</v>
      </c>
      <c r="I218" s="130">
        <f>ROUND(AVERAGE(I216/$E216,I219/$E219)*$F218,0)</f>
        <v>0</v>
      </c>
      <c r="J218" s="130">
        <f>ROUND(AVERAGE(J216/$E216,J219/$E219)*$F218,0)</f>
        <v>0</v>
      </c>
      <c r="K218" s="390">
        <f>ROUND(AVERAGE(K216/$E216,K219/$E219)*$F218,0)</f>
        <v>0</v>
      </c>
      <c r="L218" s="132">
        <f>DEVSQ((J216/$E216),(J219/$E219))/2*$F218^2</f>
        <v>0</v>
      </c>
      <c r="M218" s="133">
        <f>DEVSQ((K216/$E216),(K219/$E219))/2*$F218^2</f>
        <v>1.0396001537870051E-4</v>
      </c>
      <c r="AY218" s="2">
        <v>40328</v>
      </c>
      <c r="AZ218" t="s">
        <v>146</v>
      </c>
      <c r="BA218">
        <v>22</v>
      </c>
      <c r="BB218">
        <v>10</v>
      </c>
      <c r="BC218" t="s">
        <v>134</v>
      </c>
      <c r="BD218">
        <v>75</v>
      </c>
      <c r="BM218" s="81">
        <v>22</v>
      </c>
      <c r="BN218" s="82">
        <v>40326</v>
      </c>
      <c r="BO218" s="81">
        <v>10</v>
      </c>
      <c r="BP218" s="81">
        <v>81</v>
      </c>
    </row>
    <row r="219" spans="1:68">
      <c r="A219" s="386">
        <v>40316</v>
      </c>
      <c r="B219" s="387">
        <v>0.32291666666666669</v>
      </c>
      <c r="C219" s="388">
        <v>40316</v>
      </c>
      <c r="D219" s="387">
        <v>0.85416666666666663</v>
      </c>
      <c r="E219" s="78">
        <v>12.75</v>
      </c>
      <c r="F219" s="76"/>
      <c r="G219" s="56">
        <v>1</v>
      </c>
      <c r="H219" s="62">
        <v>0</v>
      </c>
      <c r="I219" s="32">
        <v>0</v>
      </c>
      <c r="J219" s="40">
        <f t="shared" si="30"/>
        <v>0</v>
      </c>
      <c r="K219" s="389">
        <v>1</v>
      </c>
      <c r="L219" s="57"/>
      <c r="M219" s="40"/>
      <c r="AY219" s="2">
        <v>40328</v>
      </c>
      <c r="AZ219" t="s">
        <v>146</v>
      </c>
      <c r="BA219">
        <v>22</v>
      </c>
      <c r="BB219">
        <v>10</v>
      </c>
      <c r="BC219" t="s">
        <v>134</v>
      </c>
      <c r="BD219">
        <v>79</v>
      </c>
      <c r="BM219" s="81">
        <v>22</v>
      </c>
      <c r="BN219" s="82">
        <v>40326</v>
      </c>
      <c r="BO219" s="81">
        <v>10</v>
      </c>
      <c r="BP219" s="81">
        <v>75</v>
      </c>
    </row>
    <row r="220" spans="1:68">
      <c r="A220" s="386">
        <v>40316</v>
      </c>
      <c r="B220" s="387">
        <v>0.85416666666666663</v>
      </c>
      <c r="C220" s="388">
        <v>40317</v>
      </c>
      <c r="D220" s="387">
        <v>0.32291666666666669</v>
      </c>
      <c r="E220" s="78">
        <v>11.25</v>
      </c>
      <c r="F220" s="79">
        <v>0</v>
      </c>
      <c r="G220" s="56">
        <v>3</v>
      </c>
      <c r="H220" s="62">
        <v>0</v>
      </c>
      <c r="I220" s="32">
        <v>0</v>
      </c>
      <c r="J220" s="40">
        <f t="shared" si="30"/>
        <v>0</v>
      </c>
      <c r="K220" s="389">
        <v>3</v>
      </c>
      <c r="L220" s="57"/>
      <c r="M220" s="40"/>
      <c r="AY220" s="2">
        <v>40330</v>
      </c>
      <c r="AZ220" t="s">
        <v>131</v>
      </c>
      <c r="BA220">
        <v>23</v>
      </c>
      <c r="BB220">
        <v>10</v>
      </c>
      <c r="BC220" t="s">
        <v>134</v>
      </c>
      <c r="BD220">
        <v>75</v>
      </c>
      <c r="BM220" s="81">
        <v>22</v>
      </c>
      <c r="BN220" s="82">
        <v>40326</v>
      </c>
      <c r="BO220" s="81">
        <v>10</v>
      </c>
      <c r="BP220" s="81">
        <v>77</v>
      </c>
    </row>
    <row r="221" spans="1:68">
      <c r="A221" s="386">
        <v>40317</v>
      </c>
      <c r="B221" s="387">
        <v>0.3263888888888889</v>
      </c>
      <c r="C221" s="388">
        <v>40317</v>
      </c>
      <c r="D221" s="387">
        <v>0.75694444444444453</v>
      </c>
      <c r="E221" s="78">
        <v>10.333333333333334</v>
      </c>
      <c r="F221" s="79">
        <v>8.3333333333333329E-2</v>
      </c>
      <c r="G221" s="56">
        <v>1</v>
      </c>
      <c r="H221" s="62">
        <v>0</v>
      </c>
      <c r="I221" s="32">
        <v>0</v>
      </c>
      <c r="J221" s="40">
        <f t="shared" si="30"/>
        <v>0</v>
      </c>
      <c r="K221" s="389">
        <v>1</v>
      </c>
      <c r="L221" s="57"/>
      <c r="M221" s="40"/>
      <c r="AY221" s="2">
        <v>40330</v>
      </c>
      <c r="AZ221" t="s">
        <v>160</v>
      </c>
      <c r="BA221">
        <v>23</v>
      </c>
      <c r="BB221">
        <v>10</v>
      </c>
      <c r="BC221" t="s">
        <v>134</v>
      </c>
      <c r="BD221">
        <v>57</v>
      </c>
      <c r="BM221" s="81">
        <v>22</v>
      </c>
      <c r="BN221" s="82">
        <v>40326</v>
      </c>
      <c r="BO221" s="81">
        <v>10</v>
      </c>
      <c r="BP221" s="81">
        <v>76</v>
      </c>
    </row>
    <row r="222" spans="1:68">
      <c r="A222" s="386">
        <v>40317</v>
      </c>
      <c r="B222" s="387">
        <v>0.75694444444444453</v>
      </c>
      <c r="C222" s="388">
        <v>40317</v>
      </c>
      <c r="D222" s="387">
        <v>0.98611111111111116</v>
      </c>
      <c r="E222" s="78">
        <v>5.5</v>
      </c>
      <c r="F222" s="79">
        <v>0</v>
      </c>
      <c r="G222" s="56">
        <v>1</v>
      </c>
      <c r="H222" s="62">
        <v>0</v>
      </c>
      <c r="I222" s="32">
        <v>0</v>
      </c>
      <c r="J222" s="40">
        <f t="shared" si="30"/>
        <v>0</v>
      </c>
      <c r="K222" s="389">
        <v>1</v>
      </c>
      <c r="L222" s="57"/>
      <c r="M222" s="40"/>
      <c r="AY222" s="2">
        <v>40352</v>
      </c>
      <c r="AZ222" t="s">
        <v>146</v>
      </c>
      <c r="BA222">
        <v>26</v>
      </c>
      <c r="BB222">
        <v>10</v>
      </c>
      <c r="BC222" t="s">
        <v>134</v>
      </c>
      <c r="BD222">
        <v>77</v>
      </c>
      <c r="BM222" s="81">
        <v>22</v>
      </c>
      <c r="BN222" s="82">
        <v>40327</v>
      </c>
      <c r="BO222" s="81">
        <v>10</v>
      </c>
      <c r="BP222" s="81">
        <v>68</v>
      </c>
    </row>
    <row r="223" spans="1:68">
      <c r="A223" s="386">
        <v>40317</v>
      </c>
      <c r="B223" s="387">
        <v>0.98611111111111116</v>
      </c>
      <c r="C223" s="388">
        <v>40318</v>
      </c>
      <c r="D223" s="387">
        <v>0.30555555555555552</v>
      </c>
      <c r="E223" s="78">
        <v>7.666666666666667</v>
      </c>
      <c r="F223" s="79">
        <v>0</v>
      </c>
      <c r="G223" s="56">
        <v>9</v>
      </c>
      <c r="H223" s="62">
        <v>0</v>
      </c>
      <c r="I223" s="32">
        <v>0</v>
      </c>
      <c r="J223" s="40">
        <f t="shared" si="30"/>
        <v>0</v>
      </c>
      <c r="K223" s="389">
        <v>9</v>
      </c>
      <c r="L223" s="57"/>
      <c r="M223" s="40"/>
      <c r="AY223" s="2">
        <v>40352</v>
      </c>
      <c r="AZ223" t="s">
        <v>146</v>
      </c>
      <c r="BA223">
        <v>26</v>
      </c>
      <c r="BB223">
        <v>10</v>
      </c>
      <c r="BC223" t="s">
        <v>134</v>
      </c>
      <c r="BD223">
        <v>81</v>
      </c>
      <c r="BM223" s="81">
        <v>22</v>
      </c>
      <c r="BN223" s="82">
        <v>40327</v>
      </c>
      <c r="BO223" s="81">
        <v>10</v>
      </c>
      <c r="BP223" s="81">
        <v>78</v>
      </c>
    </row>
    <row r="224" spans="1:68">
      <c r="A224" s="386">
        <v>40318</v>
      </c>
      <c r="B224" s="387">
        <v>0.3125</v>
      </c>
      <c r="C224" s="388">
        <v>40318</v>
      </c>
      <c r="D224" s="387">
        <v>0.89583333333333337</v>
      </c>
      <c r="E224" s="78">
        <v>14</v>
      </c>
      <c r="F224" s="79">
        <v>0.16666666666666666</v>
      </c>
      <c r="G224" s="56">
        <v>8</v>
      </c>
      <c r="H224" s="62">
        <v>0</v>
      </c>
      <c r="I224" s="32">
        <v>0</v>
      </c>
      <c r="J224" s="40">
        <f t="shared" si="30"/>
        <v>0</v>
      </c>
      <c r="K224" s="389">
        <v>8</v>
      </c>
      <c r="L224" s="57"/>
      <c r="M224" s="40"/>
      <c r="AY224" s="2">
        <v>40352</v>
      </c>
      <c r="AZ224" t="s">
        <v>146</v>
      </c>
      <c r="BA224">
        <v>26</v>
      </c>
      <c r="BB224">
        <v>10</v>
      </c>
      <c r="BC224" t="s">
        <v>134</v>
      </c>
      <c r="BD224">
        <v>80</v>
      </c>
      <c r="BM224" s="81">
        <v>22</v>
      </c>
      <c r="BN224" s="82">
        <v>40327</v>
      </c>
      <c r="BO224" s="81">
        <v>10</v>
      </c>
      <c r="BP224" s="81">
        <v>80</v>
      </c>
    </row>
    <row r="225" spans="1:68">
      <c r="A225" s="386">
        <v>40318</v>
      </c>
      <c r="B225" s="387">
        <v>0.89583333333333337</v>
      </c>
      <c r="C225" s="388">
        <v>40318</v>
      </c>
      <c r="D225" s="387">
        <v>0.91666666666666663</v>
      </c>
      <c r="E225" s="62"/>
      <c r="F225" s="127">
        <v>0.5</v>
      </c>
      <c r="G225" s="128">
        <f>ROUND(AVERAGE(G224/$E224,G226/$E226)*$F225,0)</f>
        <v>0</v>
      </c>
      <c r="H225" s="129">
        <f>ROUND(AVERAGE(H224/$E224,H226/$E226)*$F225,0)</f>
        <v>0</v>
      </c>
      <c r="I225" s="130">
        <f>ROUND(AVERAGE(I224/$E224,I226/$E226)*$F225,0)</f>
        <v>0</v>
      </c>
      <c r="J225" s="130">
        <f>ROUND(AVERAGE(J224/$E224,J226/$E226)*$F225,0)</f>
        <v>0</v>
      </c>
      <c r="K225" s="390">
        <f>ROUND(AVERAGE(K224/$E224,K226/$E226)*$F225,0)</f>
        <v>0</v>
      </c>
      <c r="L225" s="132">
        <f>DEVSQ((J224/$E224),(J226/$E226))/2*$F225^2</f>
        <v>0</v>
      </c>
      <c r="M225" s="133">
        <f>DEVSQ((K224/$E224),(K226/$E226))/2*$F225^2</f>
        <v>2.0408163265306121E-2</v>
      </c>
      <c r="AY225" s="2">
        <v>40353</v>
      </c>
      <c r="AZ225" t="s">
        <v>146</v>
      </c>
      <c r="BA225">
        <v>26</v>
      </c>
      <c r="BB225">
        <v>10</v>
      </c>
      <c r="BC225" t="s">
        <v>134</v>
      </c>
      <c r="BD225">
        <v>83</v>
      </c>
      <c r="BM225" s="81">
        <v>22</v>
      </c>
      <c r="BN225" s="82">
        <v>40327</v>
      </c>
      <c r="BO225" s="81">
        <v>10</v>
      </c>
      <c r="BP225" s="81">
        <v>81</v>
      </c>
    </row>
    <row r="226" spans="1:68">
      <c r="A226" s="386">
        <v>40318</v>
      </c>
      <c r="B226" s="387">
        <v>0.91666666666666663</v>
      </c>
      <c r="C226" s="388">
        <v>40318</v>
      </c>
      <c r="D226" s="387">
        <v>0.92708333333333337</v>
      </c>
      <c r="E226" s="78">
        <v>0.25</v>
      </c>
      <c r="F226" s="76"/>
      <c r="G226" s="56">
        <v>0</v>
      </c>
      <c r="H226" s="62">
        <v>0</v>
      </c>
      <c r="I226" s="32">
        <v>0</v>
      </c>
      <c r="J226" s="40">
        <f t="shared" si="30"/>
        <v>0</v>
      </c>
      <c r="K226" s="389">
        <v>0</v>
      </c>
      <c r="L226" s="56"/>
      <c r="M226" s="40"/>
      <c r="AY226" s="2">
        <v>40356</v>
      </c>
      <c r="AZ226" t="s">
        <v>146</v>
      </c>
      <c r="BA226">
        <v>26</v>
      </c>
      <c r="BB226">
        <v>10</v>
      </c>
      <c r="BC226" t="s">
        <v>134</v>
      </c>
      <c r="BD226">
        <v>78</v>
      </c>
      <c r="BM226" s="81">
        <v>22</v>
      </c>
      <c r="BN226" s="82">
        <v>40327</v>
      </c>
      <c r="BO226" s="81">
        <v>10</v>
      </c>
      <c r="BP226" s="81">
        <v>76</v>
      </c>
    </row>
    <row r="227" spans="1:68">
      <c r="A227" s="386">
        <v>40318</v>
      </c>
      <c r="B227" s="387">
        <v>0.92708333333333337</v>
      </c>
      <c r="C227" s="388">
        <v>40318</v>
      </c>
      <c r="D227" s="387">
        <v>0.97916666666666663</v>
      </c>
      <c r="E227" s="62"/>
      <c r="F227" s="127">
        <v>1.25</v>
      </c>
      <c r="G227" s="128">
        <f>ROUND(AVERAGE(G226/$E226,G228/$E228)*$F227,0)</f>
        <v>4</v>
      </c>
      <c r="H227" s="129">
        <f>ROUND(AVERAGE(H226/$E226,H228/$E228)*$F227,0)</f>
        <v>0</v>
      </c>
      <c r="I227" s="130">
        <f>ROUND(AVERAGE(I226/$E226,I228/$E228)*$F227,0)</f>
        <v>0</v>
      </c>
      <c r="J227" s="130">
        <f>ROUND(AVERAGE(J226/$E226,J228/$E228)*$F227,0)</f>
        <v>0</v>
      </c>
      <c r="K227" s="390">
        <f>ROUND(AVERAGE(K226/$E226,K228/$E228)*$F227,0)</f>
        <v>4</v>
      </c>
      <c r="L227" s="132">
        <f>DEVSQ((J226/$E226),(J228/$E228))/2*$F227^2</f>
        <v>0</v>
      </c>
      <c r="M227" s="133">
        <f>DEVSQ((K226/$E226),(K228/$E228))/2*$F227^2</f>
        <v>14.0625</v>
      </c>
      <c r="AY227" s="2">
        <v>40356</v>
      </c>
      <c r="AZ227" t="s">
        <v>146</v>
      </c>
      <c r="BA227">
        <v>26</v>
      </c>
      <c r="BB227">
        <v>10</v>
      </c>
      <c r="BC227" t="s">
        <v>134</v>
      </c>
      <c r="BD227">
        <v>86</v>
      </c>
      <c r="BH227" s="4"/>
      <c r="BM227" s="81">
        <v>22</v>
      </c>
      <c r="BN227" s="82">
        <v>40327</v>
      </c>
      <c r="BO227" s="81">
        <v>10</v>
      </c>
      <c r="BP227" s="81">
        <v>79</v>
      </c>
    </row>
    <row r="228" spans="1:68">
      <c r="A228" s="386">
        <v>40318</v>
      </c>
      <c r="B228" s="387">
        <v>0.97916666666666663</v>
      </c>
      <c r="C228" s="388">
        <v>40318</v>
      </c>
      <c r="D228" s="387">
        <v>0.98611111111111116</v>
      </c>
      <c r="E228" s="78">
        <v>0.16666666666666666</v>
      </c>
      <c r="F228" s="76"/>
      <c r="G228" s="56">
        <v>1</v>
      </c>
      <c r="H228" s="62">
        <v>0</v>
      </c>
      <c r="I228" s="32">
        <v>0</v>
      </c>
      <c r="J228" s="40">
        <f t="shared" si="30"/>
        <v>0</v>
      </c>
      <c r="K228" s="389">
        <v>1</v>
      </c>
      <c r="L228" s="57"/>
      <c r="M228" s="40"/>
      <c r="AY228" s="2">
        <v>40358</v>
      </c>
      <c r="AZ228" t="s">
        <v>158</v>
      </c>
      <c r="BA228">
        <v>27</v>
      </c>
      <c r="BB228">
        <v>10</v>
      </c>
      <c r="BC228" t="s">
        <v>134</v>
      </c>
      <c r="BD228">
        <v>84</v>
      </c>
      <c r="BM228" s="81">
        <v>22</v>
      </c>
      <c r="BN228" s="82">
        <v>40327</v>
      </c>
      <c r="BO228" s="81">
        <v>10</v>
      </c>
      <c r="BP228" s="81">
        <v>85</v>
      </c>
    </row>
    <row r="229" spans="1:68">
      <c r="A229" s="386">
        <v>40318</v>
      </c>
      <c r="B229" s="387">
        <v>0.98611111111111116</v>
      </c>
      <c r="C229" s="388">
        <v>40319</v>
      </c>
      <c r="D229" s="387">
        <v>2.0833333333333332E-2</v>
      </c>
      <c r="E229" s="62"/>
      <c r="F229" s="127">
        <v>0.83333333333333337</v>
      </c>
      <c r="G229" s="128">
        <f>ROUND(AVERAGE(G228/$E228,G230/$E230)*$F229,0)</f>
        <v>3</v>
      </c>
      <c r="H229" s="129">
        <f>ROUND(AVERAGE(H228/$E228,H230/$E230)*$F229,0)</f>
        <v>0</v>
      </c>
      <c r="I229" s="130">
        <f>ROUND(AVERAGE(I228/$E228,I230/$E230)*$F229,0)</f>
        <v>0</v>
      </c>
      <c r="J229" s="130">
        <f>ROUND(AVERAGE(J228/$E228,J230/$E230)*$F229,0)</f>
        <v>0</v>
      </c>
      <c r="K229" s="390">
        <f>ROUND(AVERAGE(K228/$E228,K230/$E230)*$F229,0)</f>
        <v>3</v>
      </c>
      <c r="L229" s="132">
        <f>DEVSQ((J228/$E228),(J230/$E230))/2*$F229^2</f>
        <v>0</v>
      </c>
      <c r="M229" s="133">
        <f>DEVSQ((K228/$E228),(K230/$E230))/2*$F229^2</f>
        <v>6.2500000000000009</v>
      </c>
      <c r="AY229" s="2">
        <v>40361</v>
      </c>
      <c r="AZ229" t="s">
        <v>158</v>
      </c>
      <c r="BA229">
        <v>27</v>
      </c>
      <c r="BB229">
        <v>10</v>
      </c>
      <c r="BC229" t="s">
        <v>134</v>
      </c>
      <c r="BD229">
        <v>88</v>
      </c>
      <c r="BM229" s="81">
        <v>22</v>
      </c>
      <c r="BN229" s="82">
        <v>40327</v>
      </c>
      <c r="BO229" s="81">
        <v>10</v>
      </c>
      <c r="BP229" s="81">
        <v>70</v>
      </c>
    </row>
    <row r="230" spans="1:68">
      <c r="A230" s="386">
        <v>40319</v>
      </c>
      <c r="B230" s="387">
        <v>2.0833333333333332E-2</v>
      </c>
      <c r="C230" s="388">
        <v>40319</v>
      </c>
      <c r="D230" s="387">
        <v>2.4305555555555556E-2</v>
      </c>
      <c r="E230" s="78">
        <v>8.3333333333333329E-2</v>
      </c>
      <c r="F230" s="76"/>
      <c r="G230" s="56">
        <v>0</v>
      </c>
      <c r="H230" s="62">
        <v>0</v>
      </c>
      <c r="I230" s="32">
        <v>0</v>
      </c>
      <c r="J230" s="40">
        <f t="shared" si="30"/>
        <v>0</v>
      </c>
      <c r="K230" s="389">
        <v>0</v>
      </c>
      <c r="L230" s="56"/>
      <c r="M230" s="40"/>
      <c r="AY230" s="2">
        <v>40361</v>
      </c>
      <c r="AZ230" t="s">
        <v>158</v>
      </c>
      <c r="BA230">
        <v>27</v>
      </c>
      <c r="BB230">
        <v>10</v>
      </c>
      <c r="BC230" t="s">
        <v>134</v>
      </c>
      <c r="BD230">
        <v>77</v>
      </c>
      <c r="BM230" s="81">
        <v>22</v>
      </c>
      <c r="BN230" s="82">
        <v>40327</v>
      </c>
      <c r="BO230" s="81">
        <v>10</v>
      </c>
      <c r="BP230" s="81">
        <v>70</v>
      </c>
    </row>
    <row r="231" spans="1:68">
      <c r="A231" s="386">
        <v>40319</v>
      </c>
      <c r="B231" s="387">
        <v>2.4305555555555556E-2</v>
      </c>
      <c r="C231" s="388">
        <v>40319</v>
      </c>
      <c r="D231" s="387">
        <v>4.1666666666666664E-2</v>
      </c>
      <c r="E231" s="62"/>
      <c r="F231" s="127">
        <v>0.41666666666666669</v>
      </c>
      <c r="G231" s="128">
        <f>ROUND(AVERAGE(G230/$E230,G232/$E232)*$F231,0)</f>
        <v>0</v>
      </c>
      <c r="H231" s="129">
        <f>ROUND(AVERAGE(H230/$E230,H232/$E232)*$F231,0)</f>
        <v>0</v>
      </c>
      <c r="I231" s="130">
        <f>ROUND(AVERAGE(I230/$E230,I232/$E232)*$F231,0)</f>
        <v>0</v>
      </c>
      <c r="J231" s="130">
        <f>ROUND(AVERAGE(J230/$E230,J232/$E232)*$F231,0)</f>
        <v>0</v>
      </c>
      <c r="K231" s="390">
        <f>ROUND(AVERAGE(K230/$E230,K232/$E232)*$F231,0)</f>
        <v>0</v>
      </c>
      <c r="L231" s="132">
        <f>DEVSQ((J230/$E230),(J232/$E232))/2*$F231^2</f>
        <v>0</v>
      </c>
      <c r="M231" s="133">
        <f>DEVSQ((K230/$E230),(K232/$E232))/2*$F231^2</f>
        <v>0</v>
      </c>
      <c r="AY231" s="2">
        <v>40361</v>
      </c>
      <c r="AZ231" t="s">
        <v>158</v>
      </c>
      <c r="BA231">
        <v>27</v>
      </c>
      <c r="BB231">
        <v>10</v>
      </c>
      <c r="BC231" t="s">
        <v>134</v>
      </c>
      <c r="BD231">
        <v>81</v>
      </c>
      <c r="BM231" s="81">
        <v>22</v>
      </c>
      <c r="BN231" s="82">
        <v>40327</v>
      </c>
      <c r="BO231" s="81">
        <v>10</v>
      </c>
      <c r="BP231" s="81">
        <v>77</v>
      </c>
    </row>
    <row r="232" spans="1:68">
      <c r="A232" s="386">
        <v>40319</v>
      </c>
      <c r="B232" s="387">
        <v>4.1666666666666664E-2</v>
      </c>
      <c r="C232" s="388">
        <v>40319</v>
      </c>
      <c r="D232" s="387">
        <v>4.5138888888888888E-2</v>
      </c>
      <c r="E232" s="78">
        <v>8.3333333333333329E-2</v>
      </c>
      <c r="F232" s="76"/>
      <c r="G232" s="56">
        <v>0</v>
      </c>
      <c r="H232" s="62">
        <v>0</v>
      </c>
      <c r="I232" s="32">
        <v>0</v>
      </c>
      <c r="J232" s="40">
        <f t="shared" si="30"/>
        <v>0</v>
      </c>
      <c r="K232" s="389">
        <v>0</v>
      </c>
      <c r="L232" s="56"/>
      <c r="M232" s="40"/>
      <c r="AY232" s="2">
        <v>40362</v>
      </c>
      <c r="AZ232" t="s">
        <v>146</v>
      </c>
      <c r="BA232">
        <v>27</v>
      </c>
      <c r="BB232">
        <v>10</v>
      </c>
      <c r="BC232" t="s">
        <v>134</v>
      </c>
      <c r="BD232">
        <v>82</v>
      </c>
      <c r="BM232" s="81">
        <v>22</v>
      </c>
      <c r="BN232" s="82">
        <v>40327</v>
      </c>
      <c r="BO232" s="81">
        <v>10</v>
      </c>
      <c r="BP232" s="81">
        <v>63</v>
      </c>
    </row>
    <row r="233" spans="1:68">
      <c r="A233" s="386">
        <v>40319</v>
      </c>
      <c r="B233" s="387">
        <v>4.5138888888888888E-2</v>
      </c>
      <c r="C233" s="388">
        <v>40319</v>
      </c>
      <c r="D233" s="387">
        <v>8.3333333333333329E-2</v>
      </c>
      <c r="E233" s="62"/>
      <c r="F233" s="127">
        <v>0.91666666666666663</v>
      </c>
      <c r="G233" s="128">
        <f>ROUND(AVERAGE(G232/$E232,G234/$E234)*$F233,0)</f>
        <v>0</v>
      </c>
      <c r="H233" s="129">
        <f>ROUND(AVERAGE(H232/$E232,H234/$E234)*$F233,0)</f>
        <v>0</v>
      </c>
      <c r="I233" s="130">
        <f>ROUND(AVERAGE(I232/$E232,I234/$E234)*$F233,0)</f>
        <v>0</v>
      </c>
      <c r="J233" s="130">
        <f>ROUND(AVERAGE(J232/$E232,J234/$E234)*$F233,0)</f>
        <v>0</v>
      </c>
      <c r="K233" s="390">
        <f>ROUND(AVERAGE(K232/$E232,K234/$E234)*$F233,0)</f>
        <v>0</v>
      </c>
      <c r="L233" s="132">
        <f>DEVSQ((J232/$E232),(J234/$E234))/2*$F233^2</f>
        <v>0</v>
      </c>
      <c r="M233" s="133">
        <f>DEVSQ((K232/$E232),(K234/$E234))/2*$F233^2</f>
        <v>0</v>
      </c>
      <c r="AY233" s="2">
        <v>40363</v>
      </c>
      <c r="AZ233" t="s">
        <v>158</v>
      </c>
      <c r="BA233">
        <v>27</v>
      </c>
      <c r="BB233">
        <v>10</v>
      </c>
      <c r="BC233" t="s">
        <v>134</v>
      </c>
      <c r="BD233">
        <v>79</v>
      </c>
      <c r="BM233" s="81">
        <v>22</v>
      </c>
      <c r="BN233" s="82">
        <v>40327</v>
      </c>
      <c r="BO233" s="81">
        <v>10</v>
      </c>
      <c r="BP233" s="81">
        <v>72</v>
      </c>
    </row>
    <row r="234" spans="1:68">
      <c r="A234" s="386">
        <v>40319</v>
      </c>
      <c r="B234" s="387">
        <v>8.3333333333333329E-2</v>
      </c>
      <c r="C234" s="388">
        <v>40319</v>
      </c>
      <c r="D234" s="387">
        <v>9.375E-2</v>
      </c>
      <c r="E234" s="78">
        <v>0.25</v>
      </c>
      <c r="F234" s="76"/>
      <c r="G234" s="56">
        <v>0</v>
      </c>
      <c r="H234" s="62">
        <v>0</v>
      </c>
      <c r="I234" s="32">
        <v>0</v>
      </c>
      <c r="J234" s="40">
        <f t="shared" si="30"/>
        <v>0</v>
      </c>
      <c r="K234" s="389">
        <v>0</v>
      </c>
      <c r="L234" s="56"/>
      <c r="M234" s="40"/>
      <c r="AY234" s="2">
        <v>40363</v>
      </c>
      <c r="AZ234" t="s">
        <v>158</v>
      </c>
      <c r="BA234">
        <v>27</v>
      </c>
      <c r="BB234">
        <v>10</v>
      </c>
      <c r="BC234" t="s">
        <v>134</v>
      </c>
      <c r="BD234">
        <v>79</v>
      </c>
      <c r="BM234" s="81">
        <v>22</v>
      </c>
      <c r="BN234" s="82">
        <v>40328</v>
      </c>
      <c r="BO234" s="81">
        <v>10</v>
      </c>
      <c r="BP234" s="81">
        <v>73</v>
      </c>
    </row>
    <row r="235" spans="1:68">
      <c r="A235" s="386">
        <v>40319</v>
      </c>
      <c r="B235" s="387">
        <v>9.375E-2</v>
      </c>
      <c r="C235" s="388">
        <v>40319</v>
      </c>
      <c r="D235" s="387">
        <v>0.125</v>
      </c>
      <c r="E235" s="62"/>
      <c r="F235" s="127">
        <v>0.75</v>
      </c>
      <c r="G235" s="128">
        <f>ROUND(AVERAGE(G234/$E234,G236/$E236)*$F235,0)</f>
        <v>0</v>
      </c>
      <c r="H235" s="129">
        <f>ROUND(AVERAGE(H234/$E234,H236/$E236)*$F235,0)</f>
        <v>0</v>
      </c>
      <c r="I235" s="130">
        <f>ROUND(AVERAGE(I234/$E234,I236/$E236)*$F235,0)</f>
        <v>0</v>
      </c>
      <c r="J235" s="130">
        <f>ROUND(AVERAGE(J234/$E234,J236/$E236)*$F235,0)</f>
        <v>0</v>
      </c>
      <c r="K235" s="390">
        <f>ROUND(AVERAGE(K234/$E234,K236/$E236)*$F235,0)</f>
        <v>0</v>
      </c>
      <c r="L235" s="132">
        <f>DEVSQ((J234/$E234),(J236/$E236))/2*$F235^2</f>
        <v>0</v>
      </c>
      <c r="M235" s="133">
        <f>DEVSQ((K234/$E234),(K236/$E236))/2*$F235^2</f>
        <v>0.140625</v>
      </c>
      <c r="AY235" s="2">
        <v>40363</v>
      </c>
      <c r="AZ235" t="s">
        <v>158</v>
      </c>
      <c r="BA235">
        <v>27</v>
      </c>
      <c r="BB235">
        <v>10</v>
      </c>
      <c r="BC235" t="s">
        <v>134</v>
      </c>
      <c r="BD235">
        <v>86</v>
      </c>
      <c r="BM235" s="81">
        <v>22</v>
      </c>
      <c r="BN235" s="82">
        <v>40328</v>
      </c>
      <c r="BO235" s="81">
        <v>10</v>
      </c>
      <c r="BP235" s="81">
        <v>55</v>
      </c>
    </row>
    <row r="236" spans="1:68">
      <c r="A236" s="386">
        <v>40319</v>
      </c>
      <c r="B236" s="387">
        <v>0.125</v>
      </c>
      <c r="C236" s="388">
        <v>40319</v>
      </c>
      <c r="D236" s="387">
        <v>0.20833333333333334</v>
      </c>
      <c r="E236" s="78">
        <v>2</v>
      </c>
      <c r="F236" s="76"/>
      <c r="G236" s="56">
        <v>2</v>
      </c>
      <c r="H236" s="62">
        <v>0</v>
      </c>
      <c r="I236" s="32">
        <v>0</v>
      </c>
      <c r="J236" s="40">
        <f t="shared" si="30"/>
        <v>0</v>
      </c>
      <c r="K236" s="389">
        <v>2</v>
      </c>
      <c r="L236" s="57"/>
      <c r="M236" s="40"/>
      <c r="AY236" s="2">
        <v>40365</v>
      </c>
      <c r="AZ236" t="s">
        <v>158</v>
      </c>
      <c r="BA236">
        <v>28</v>
      </c>
      <c r="BB236">
        <v>10</v>
      </c>
      <c r="BC236" t="s">
        <v>134</v>
      </c>
      <c r="BD236">
        <v>86</v>
      </c>
      <c r="BM236" s="81">
        <v>22</v>
      </c>
      <c r="BN236" s="82">
        <v>40328</v>
      </c>
      <c r="BO236" s="81">
        <v>10</v>
      </c>
      <c r="BP236" s="81">
        <v>68</v>
      </c>
    </row>
    <row r="237" spans="1:68">
      <c r="A237" s="386">
        <v>40319</v>
      </c>
      <c r="B237" s="387">
        <v>0.20833333333333334</v>
      </c>
      <c r="C237" s="388">
        <v>40319</v>
      </c>
      <c r="D237" s="387">
        <v>0.21875</v>
      </c>
      <c r="E237" s="62"/>
      <c r="F237" s="127">
        <v>0.25</v>
      </c>
      <c r="G237" s="128">
        <f>ROUND(AVERAGE(G236/$E236,G238/$E238)*$F237,0)</f>
        <v>0</v>
      </c>
      <c r="H237" s="129">
        <f>ROUND(AVERAGE(H236/$E236,H238/$E238)*$F237,0)</f>
        <v>0</v>
      </c>
      <c r="I237" s="130">
        <f>ROUND(AVERAGE(I236/$E236,I238/$E238)*$F237,0)</f>
        <v>0</v>
      </c>
      <c r="J237" s="130">
        <f>ROUND(AVERAGE(J236/$E236,J238/$E238)*$F237,0)</f>
        <v>0</v>
      </c>
      <c r="K237" s="390">
        <f>ROUND(AVERAGE(K236/$E236,K238/$E238)*$F237,0)</f>
        <v>0</v>
      </c>
      <c r="L237" s="132">
        <f>DEVSQ((J236/$E236),(J238/$E238))/2*$F237^2</f>
        <v>0</v>
      </c>
      <c r="M237" s="133">
        <f>DEVSQ((K236/$E236),(K238/$E238))/2*$F237^2</f>
        <v>2.2657342178120102E-4</v>
      </c>
      <c r="AY237" s="2">
        <v>40365</v>
      </c>
      <c r="AZ237" t="s">
        <v>158</v>
      </c>
      <c r="BA237">
        <v>28</v>
      </c>
      <c r="BB237">
        <v>10</v>
      </c>
      <c r="BC237" t="s">
        <v>134</v>
      </c>
      <c r="BD237">
        <v>88</v>
      </c>
      <c r="BM237" s="81">
        <v>22</v>
      </c>
      <c r="BN237" s="82">
        <v>40328</v>
      </c>
      <c r="BO237" s="81">
        <v>10</v>
      </c>
      <c r="BP237" s="81">
        <v>68</v>
      </c>
    </row>
    <row r="238" spans="1:68">
      <c r="A238" s="386">
        <v>40319</v>
      </c>
      <c r="B238" s="387">
        <v>0.21875</v>
      </c>
      <c r="C238" s="388">
        <v>40319</v>
      </c>
      <c r="D238" s="387">
        <v>0.88194444444444453</v>
      </c>
      <c r="E238" s="78">
        <v>15.916666666666666</v>
      </c>
      <c r="F238" s="76"/>
      <c r="G238" s="56">
        <v>14</v>
      </c>
      <c r="H238" s="62">
        <v>0</v>
      </c>
      <c r="I238" s="32">
        <v>0</v>
      </c>
      <c r="J238" s="40">
        <f t="shared" si="30"/>
        <v>0</v>
      </c>
      <c r="K238" s="389">
        <v>14</v>
      </c>
      <c r="L238" s="57"/>
      <c r="M238" s="40"/>
      <c r="AY238" s="2">
        <v>40365</v>
      </c>
      <c r="AZ238" t="s">
        <v>158</v>
      </c>
      <c r="BA238">
        <v>28</v>
      </c>
      <c r="BB238">
        <v>10</v>
      </c>
      <c r="BC238" t="s">
        <v>134</v>
      </c>
      <c r="BD238">
        <v>77</v>
      </c>
      <c r="BM238" s="81">
        <v>22</v>
      </c>
      <c r="BN238" s="82">
        <v>40328</v>
      </c>
      <c r="BO238" s="81">
        <v>10</v>
      </c>
      <c r="BP238" s="81">
        <v>82</v>
      </c>
    </row>
    <row r="239" spans="1:68">
      <c r="A239" s="386">
        <v>40319</v>
      </c>
      <c r="B239" s="387">
        <v>0.88194444444444453</v>
      </c>
      <c r="C239" s="388">
        <v>40319</v>
      </c>
      <c r="D239" s="387">
        <v>0.91666666666666663</v>
      </c>
      <c r="E239" s="62"/>
      <c r="F239" s="127">
        <v>0.83333333333333337</v>
      </c>
      <c r="G239" s="128">
        <f>ROUND(AVERAGE(G224/$E224,G249/$E249)*$F239,0)</f>
        <v>0</v>
      </c>
      <c r="H239" s="129">
        <f>ROUND(AVERAGE(H224/$E224,H249/$E249)*$F239,0)</f>
        <v>0</v>
      </c>
      <c r="I239" s="130">
        <f>ROUND(AVERAGE(I224/$E224,I249/$E249)*$F239,0)</f>
        <v>0</v>
      </c>
      <c r="J239" s="130">
        <f>ROUND(AVERAGE(J224/$E224,J249/$E249)*$F239,0)</f>
        <v>0</v>
      </c>
      <c r="K239" s="390">
        <f>ROUND(AVERAGE(K224/$E224,K249/$E249)*$F239,0)</f>
        <v>0</v>
      </c>
      <c r="L239" s="132">
        <f>DEVSQ((J224/$E224),(J249/$E249))/2*$F239^2</f>
        <v>0</v>
      </c>
      <c r="M239" s="133">
        <f>DEVSQ((K224/$E224),(K249/$E249))/2*$F239^2</f>
        <v>3.290809899167528E-2</v>
      </c>
      <c r="AY239" s="2">
        <v>40365</v>
      </c>
      <c r="AZ239" t="s">
        <v>158</v>
      </c>
      <c r="BA239">
        <v>28</v>
      </c>
      <c r="BB239">
        <v>10</v>
      </c>
      <c r="BC239" t="s">
        <v>134</v>
      </c>
      <c r="BD239">
        <v>89</v>
      </c>
      <c r="BM239" s="81">
        <v>23</v>
      </c>
      <c r="BN239" s="82">
        <v>40329</v>
      </c>
      <c r="BO239" s="81">
        <v>10</v>
      </c>
      <c r="BP239" s="81">
        <v>57</v>
      </c>
    </row>
    <row r="240" spans="1:68">
      <c r="A240" s="386">
        <v>40319</v>
      </c>
      <c r="B240" s="387">
        <v>0.91666666666666663</v>
      </c>
      <c r="C240" s="388">
        <v>40319</v>
      </c>
      <c r="D240" s="387">
        <v>0.92361111111111116</v>
      </c>
      <c r="E240" s="78">
        <v>0.16666666666666666</v>
      </c>
      <c r="F240" s="76"/>
      <c r="G240" s="56">
        <v>3</v>
      </c>
      <c r="H240" s="62">
        <v>0</v>
      </c>
      <c r="I240" s="32">
        <v>0</v>
      </c>
      <c r="J240" s="40">
        <f t="shared" si="30"/>
        <v>0</v>
      </c>
      <c r="K240" s="389">
        <v>3</v>
      </c>
      <c r="L240" s="57"/>
      <c r="M240" s="40"/>
      <c r="AY240" s="2">
        <v>40365</v>
      </c>
      <c r="AZ240" t="s">
        <v>158</v>
      </c>
      <c r="BA240">
        <v>28</v>
      </c>
      <c r="BB240">
        <v>10</v>
      </c>
      <c r="BC240" t="s">
        <v>134</v>
      </c>
      <c r="BD240">
        <v>86</v>
      </c>
      <c r="BM240" s="81">
        <v>23</v>
      </c>
      <c r="BN240" s="82">
        <v>40329</v>
      </c>
      <c r="BO240" s="81">
        <v>10</v>
      </c>
      <c r="BP240" s="81">
        <v>80</v>
      </c>
    </row>
    <row r="241" spans="1:68">
      <c r="A241" s="386">
        <v>40319</v>
      </c>
      <c r="B241" s="387">
        <v>0.92361111111111116</v>
      </c>
      <c r="C241" s="388">
        <v>40319</v>
      </c>
      <c r="D241" s="387">
        <v>0.95833333333333337</v>
      </c>
      <c r="E241" s="62"/>
      <c r="F241" s="127">
        <v>0.83333333333333337</v>
      </c>
      <c r="G241" s="128">
        <f>ROUND(AVERAGE(G240/$E240,G242/$E242)*$F241,0)</f>
        <v>13</v>
      </c>
      <c r="H241" s="129">
        <f>ROUND(AVERAGE(H240/$E240,H242/$E242)*$F241,0)</f>
        <v>0</v>
      </c>
      <c r="I241" s="130">
        <f>ROUND(AVERAGE(I240/$E240,I242/$E242)*$F241,0)</f>
        <v>0</v>
      </c>
      <c r="J241" s="130">
        <f>ROUND(AVERAGE(J240/$E240,J242/$E242)*$F241,0)</f>
        <v>0</v>
      </c>
      <c r="K241" s="390">
        <f>ROUND(AVERAGE(K240/$E240,K242/$E242)*$F241,0)</f>
        <v>13</v>
      </c>
      <c r="L241" s="132">
        <f>DEVSQ((J240/$E240),(J242/$E242))/2*$F241^2</f>
        <v>0</v>
      </c>
      <c r="M241" s="133">
        <f>DEVSQ((K240/$E240),(K242/$E242))/2*$F241^2</f>
        <v>6.2500000000000009</v>
      </c>
      <c r="AY241" s="2">
        <v>40365</v>
      </c>
      <c r="AZ241" t="s">
        <v>158</v>
      </c>
      <c r="BA241">
        <v>28</v>
      </c>
      <c r="BB241">
        <v>10</v>
      </c>
      <c r="BC241" t="s">
        <v>134</v>
      </c>
      <c r="BD241">
        <v>80</v>
      </c>
      <c r="BM241" s="81">
        <v>23</v>
      </c>
      <c r="BN241" s="82">
        <v>40329</v>
      </c>
      <c r="BO241" s="81">
        <v>10</v>
      </c>
      <c r="BP241" s="81">
        <v>70</v>
      </c>
    </row>
    <row r="242" spans="1:68">
      <c r="A242" s="386">
        <v>40319</v>
      </c>
      <c r="B242" s="387">
        <v>0.95833333333333337</v>
      </c>
      <c r="C242" s="388">
        <v>40319</v>
      </c>
      <c r="D242" s="387">
        <v>0.96180555555555547</v>
      </c>
      <c r="E242" s="78">
        <v>8.3333333333333329E-2</v>
      </c>
      <c r="F242" s="76"/>
      <c r="G242" s="56">
        <v>1</v>
      </c>
      <c r="H242" s="62">
        <v>0</v>
      </c>
      <c r="I242" s="32">
        <v>0</v>
      </c>
      <c r="J242" s="40">
        <f t="shared" si="30"/>
        <v>0</v>
      </c>
      <c r="K242" s="389">
        <v>1</v>
      </c>
      <c r="L242" s="57"/>
      <c r="M242" s="40"/>
      <c r="AY242" s="2">
        <v>40365</v>
      </c>
      <c r="AZ242" t="s">
        <v>158</v>
      </c>
      <c r="BA242">
        <v>28</v>
      </c>
      <c r="BB242">
        <v>10</v>
      </c>
      <c r="BC242" t="s">
        <v>134</v>
      </c>
      <c r="BD242">
        <v>91</v>
      </c>
      <c r="BM242" s="81">
        <v>23</v>
      </c>
      <c r="BN242" s="82">
        <v>40329</v>
      </c>
      <c r="BO242" s="81">
        <v>10</v>
      </c>
      <c r="BP242" s="81">
        <v>61</v>
      </c>
    </row>
    <row r="243" spans="1:68">
      <c r="A243" s="386">
        <v>40319</v>
      </c>
      <c r="B243" s="387">
        <v>0.96180555555555547</v>
      </c>
      <c r="C243" s="388">
        <v>40320</v>
      </c>
      <c r="D243" s="387">
        <v>2400</v>
      </c>
      <c r="E243" s="62"/>
      <c r="F243" s="127">
        <v>0.91666666666666663</v>
      </c>
      <c r="G243" s="128">
        <f>ROUND(AVERAGE(G242/$E242,G244/$E244)*$F243,0)</f>
        <v>11</v>
      </c>
      <c r="H243" s="129">
        <f>ROUND(AVERAGE(H242/$E242,H244/$E244)*$F243,0)</f>
        <v>0</v>
      </c>
      <c r="I243" s="130">
        <f>ROUND(AVERAGE(I242/$E242,I244/$E244)*$F243,0)</f>
        <v>0</v>
      </c>
      <c r="J243" s="130">
        <f>ROUND(AVERAGE(J242/$E242,J244/$E244)*$F243,0)</f>
        <v>0</v>
      </c>
      <c r="K243" s="390">
        <f>ROUND(AVERAGE(K242/$E242,K244/$E244)*$F243,0)</f>
        <v>11</v>
      </c>
      <c r="L243" s="132">
        <f>DEVSQ((J242/$E242),(J244/$E244))/2*$F243^2</f>
        <v>0</v>
      </c>
      <c r="M243" s="133">
        <f>DEVSQ((K242/$E242),(K244/$E244))/2*$F243^2</f>
        <v>0</v>
      </c>
      <c r="AY243" s="2">
        <v>40365</v>
      </c>
      <c r="AZ243" t="s">
        <v>158</v>
      </c>
      <c r="BA243">
        <v>28</v>
      </c>
      <c r="BB243">
        <v>10</v>
      </c>
      <c r="BC243" t="s">
        <v>134</v>
      </c>
      <c r="BD243">
        <v>85</v>
      </c>
      <c r="BM243" s="81">
        <v>23</v>
      </c>
      <c r="BN243" s="82">
        <v>40329</v>
      </c>
      <c r="BO243" s="81">
        <v>10</v>
      </c>
      <c r="BP243" s="81">
        <v>76</v>
      </c>
    </row>
    <row r="244" spans="1:68">
      <c r="A244" s="386">
        <v>40320</v>
      </c>
      <c r="B244" s="387">
        <v>2400</v>
      </c>
      <c r="C244" s="388">
        <v>40320</v>
      </c>
      <c r="D244" s="387">
        <v>3.472222222222222E-3</v>
      </c>
      <c r="E244" s="78">
        <v>8.3333333333333329E-2</v>
      </c>
      <c r="F244" s="76"/>
      <c r="G244" s="56">
        <v>1</v>
      </c>
      <c r="H244" s="62">
        <v>0</v>
      </c>
      <c r="I244" s="32">
        <v>0</v>
      </c>
      <c r="J244" s="40">
        <f t="shared" si="30"/>
        <v>0</v>
      </c>
      <c r="K244" s="389">
        <v>1</v>
      </c>
      <c r="L244" s="57"/>
      <c r="M244" s="40"/>
      <c r="AY244" s="2">
        <v>40365</v>
      </c>
      <c r="AZ244" t="s">
        <v>158</v>
      </c>
      <c r="BA244">
        <v>28</v>
      </c>
      <c r="BB244">
        <v>10</v>
      </c>
      <c r="BC244" t="s">
        <v>134</v>
      </c>
      <c r="BD244">
        <v>84</v>
      </c>
      <c r="BM244" s="81">
        <v>23</v>
      </c>
      <c r="BN244" s="82">
        <v>40329</v>
      </c>
      <c r="BO244" s="81">
        <v>10</v>
      </c>
      <c r="BP244" s="81">
        <v>78</v>
      </c>
    </row>
    <row r="245" spans="1:68">
      <c r="A245" s="386">
        <v>40320</v>
      </c>
      <c r="B245" s="387">
        <v>3.472222222222222E-3</v>
      </c>
      <c r="C245" s="388">
        <v>40320</v>
      </c>
      <c r="D245" s="387">
        <v>5.2083333333333336E-2</v>
      </c>
      <c r="E245" s="62"/>
      <c r="F245" s="127">
        <v>1.1666666666666667</v>
      </c>
      <c r="G245" s="128">
        <f>ROUND(AVERAGE(G244/$E244,G246/$E246)*$F245,0)</f>
        <v>7</v>
      </c>
      <c r="H245" s="129">
        <f>ROUND(AVERAGE(H244/$E244,H246/$E246)*$F245,0)</f>
        <v>0</v>
      </c>
      <c r="I245" s="130">
        <f>ROUND(AVERAGE(I244/$E244,I246/$E246)*$F245,0)</f>
        <v>0</v>
      </c>
      <c r="J245" s="130">
        <f>ROUND(AVERAGE(J244/$E244,J246/$E246)*$F245,0)</f>
        <v>0</v>
      </c>
      <c r="K245" s="390">
        <f>ROUND(AVERAGE(K244/$E244,K246/$E246)*$F245,0)</f>
        <v>7</v>
      </c>
      <c r="L245" s="132">
        <f>DEVSQ((J244/$E244),(J246/$E246))/2*$F245^2</f>
        <v>0</v>
      </c>
      <c r="M245" s="133">
        <f>DEVSQ((K244/$E244),(K246/$E246))/2*$F245^2</f>
        <v>49.000000000000007</v>
      </c>
      <c r="AY245" s="2">
        <v>40376</v>
      </c>
      <c r="AZ245" t="s">
        <v>146</v>
      </c>
      <c r="BA245">
        <v>29</v>
      </c>
      <c r="BB245">
        <v>10</v>
      </c>
      <c r="BC245" t="s">
        <v>134</v>
      </c>
      <c r="BD245">
        <v>89</v>
      </c>
      <c r="BM245" s="81">
        <v>23</v>
      </c>
      <c r="BN245" s="82">
        <v>40330</v>
      </c>
      <c r="BO245" s="81">
        <v>10</v>
      </c>
      <c r="BP245" s="81">
        <v>77</v>
      </c>
    </row>
    <row r="246" spans="1:68">
      <c r="A246" s="386">
        <v>40320</v>
      </c>
      <c r="B246" s="387">
        <v>5.2083333333333336E-2</v>
      </c>
      <c r="C246" s="388">
        <v>40320</v>
      </c>
      <c r="D246" s="387">
        <v>5.5555555555555552E-2</v>
      </c>
      <c r="E246" s="78">
        <v>8.3333333333333329E-2</v>
      </c>
      <c r="F246" s="76"/>
      <c r="G246" s="56">
        <v>0</v>
      </c>
      <c r="H246" s="62">
        <v>0</v>
      </c>
      <c r="I246" s="32">
        <v>0</v>
      </c>
      <c r="J246" s="40">
        <f t="shared" si="30"/>
        <v>0</v>
      </c>
      <c r="K246" s="389">
        <v>0</v>
      </c>
      <c r="L246" s="56"/>
      <c r="M246" s="40"/>
      <c r="AY246" s="2">
        <v>40379</v>
      </c>
      <c r="AZ246" t="s">
        <v>146</v>
      </c>
      <c r="BA246">
        <v>30</v>
      </c>
      <c r="BB246">
        <v>10</v>
      </c>
      <c r="BC246" t="s">
        <v>134</v>
      </c>
      <c r="BD246">
        <v>94</v>
      </c>
      <c r="BM246" s="81">
        <v>23</v>
      </c>
      <c r="BN246" s="82">
        <v>40330</v>
      </c>
      <c r="BO246" s="81">
        <v>10</v>
      </c>
      <c r="BP246" s="81">
        <v>76</v>
      </c>
    </row>
    <row r="247" spans="1:68">
      <c r="A247" s="386">
        <v>40320</v>
      </c>
      <c r="B247" s="387">
        <v>5.5555555555555552E-2</v>
      </c>
      <c r="C247" s="388">
        <v>40320</v>
      </c>
      <c r="D247" s="387">
        <v>7.2916666666666671E-2</v>
      </c>
      <c r="E247" s="62"/>
      <c r="F247" s="127">
        <v>0.41666666666666669</v>
      </c>
      <c r="G247" s="128">
        <f>ROUND(AVERAGE(G246/$E246,G248/$E248)*$F247,0)</f>
        <v>0</v>
      </c>
      <c r="H247" s="129">
        <f>ROUND(AVERAGE(H246/$E246,H248/$E248)*$F247,0)</f>
        <v>0</v>
      </c>
      <c r="I247" s="130">
        <f>ROUND(AVERAGE(I246/$E246,I248/$E248)*$F247,0)</f>
        <v>0</v>
      </c>
      <c r="J247" s="130">
        <f>ROUND(AVERAGE(J246/$E246,J248/$E248)*$F247,0)</f>
        <v>0</v>
      </c>
      <c r="K247" s="390">
        <f>ROUND(AVERAGE(K246/$E246,K248/$E248)*$F247,0)</f>
        <v>0</v>
      </c>
      <c r="L247" s="132">
        <f>DEVSQ((J246/$E246),(J248/$E248))/2*$F247^2</f>
        <v>0</v>
      </c>
      <c r="M247" s="133">
        <f>DEVSQ((K246/$E246),(K248/$E248))/2*$F247^2</f>
        <v>0.17361111111111113</v>
      </c>
      <c r="AY247" s="2">
        <v>40387</v>
      </c>
      <c r="AZ247" t="s">
        <v>158</v>
      </c>
      <c r="BA247">
        <v>31</v>
      </c>
      <c r="BB247">
        <v>10</v>
      </c>
      <c r="BC247" t="s">
        <v>134</v>
      </c>
      <c r="BD247">
        <v>79</v>
      </c>
      <c r="BM247" s="81">
        <v>23</v>
      </c>
      <c r="BN247" s="82">
        <v>40330</v>
      </c>
      <c r="BO247" s="81">
        <v>10</v>
      </c>
      <c r="BP247" s="81">
        <v>70</v>
      </c>
    </row>
    <row r="248" spans="1:68">
      <c r="A248" s="386">
        <v>40320</v>
      </c>
      <c r="B248" s="387">
        <v>7.2916666666666671E-2</v>
      </c>
      <c r="C248" s="388">
        <v>40320</v>
      </c>
      <c r="D248" s="387">
        <v>0.21875</v>
      </c>
      <c r="E248" s="78">
        <v>3.5</v>
      </c>
      <c r="F248" s="76"/>
      <c r="G248" s="56">
        <v>7</v>
      </c>
      <c r="H248" s="62">
        <v>0</v>
      </c>
      <c r="I248" s="32">
        <v>0</v>
      </c>
      <c r="J248" s="40">
        <f t="shared" si="30"/>
        <v>0</v>
      </c>
      <c r="K248" s="389">
        <v>7</v>
      </c>
      <c r="L248" s="57"/>
      <c r="M248" s="40"/>
      <c r="BM248" s="81">
        <v>23</v>
      </c>
      <c r="BN248" s="82">
        <v>40330</v>
      </c>
      <c r="BO248" s="81">
        <v>10</v>
      </c>
      <c r="BP248" s="81">
        <v>60</v>
      </c>
    </row>
    <row r="249" spans="1:68">
      <c r="A249" s="386">
        <v>40320</v>
      </c>
      <c r="B249" s="387">
        <v>0.22083333333333333</v>
      </c>
      <c r="C249" s="388">
        <v>40320</v>
      </c>
      <c r="D249" s="387">
        <v>0.83333333333333337</v>
      </c>
      <c r="E249" s="78">
        <v>14.7</v>
      </c>
      <c r="F249" s="79">
        <v>0.05</v>
      </c>
      <c r="G249" s="56">
        <v>2</v>
      </c>
      <c r="H249" s="62">
        <v>0</v>
      </c>
      <c r="I249" s="32">
        <v>0</v>
      </c>
      <c r="J249" s="40">
        <f t="shared" si="30"/>
        <v>0</v>
      </c>
      <c r="K249" s="389">
        <v>2</v>
      </c>
      <c r="L249" s="57"/>
      <c r="M249" s="40"/>
      <c r="BM249" s="81">
        <v>23</v>
      </c>
      <c r="BN249" s="82">
        <v>40331</v>
      </c>
      <c r="BO249" s="81">
        <v>10</v>
      </c>
      <c r="BP249" s="81">
        <v>76</v>
      </c>
    </row>
    <row r="250" spans="1:68">
      <c r="A250" s="386">
        <v>40320</v>
      </c>
      <c r="B250" s="387">
        <v>0.83333333333333337</v>
      </c>
      <c r="C250" s="388">
        <v>40321</v>
      </c>
      <c r="D250" s="387">
        <v>0.33333333333333331</v>
      </c>
      <c r="E250" s="78">
        <v>12</v>
      </c>
      <c r="F250" s="79">
        <v>0</v>
      </c>
      <c r="G250" s="56">
        <v>7</v>
      </c>
      <c r="H250" s="62">
        <v>0</v>
      </c>
      <c r="I250" s="32">
        <v>0</v>
      </c>
      <c r="J250" s="40">
        <f t="shared" si="30"/>
        <v>0</v>
      </c>
      <c r="K250" s="389">
        <v>7</v>
      </c>
      <c r="L250" s="135"/>
      <c r="M250" s="40"/>
      <c r="BM250" s="81">
        <v>23</v>
      </c>
      <c r="BN250" s="82">
        <v>40331</v>
      </c>
      <c r="BO250" s="81">
        <v>10</v>
      </c>
      <c r="BP250" s="81">
        <v>75</v>
      </c>
    </row>
    <row r="251" spans="1:68">
      <c r="A251" s="386">
        <v>40321</v>
      </c>
      <c r="B251" s="387">
        <v>0.33680555555555558</v>
      </c>
      <c r="C251" s="388">
        <v>40321</v>
      </c>
      <c r="D251" s="387">
        <v>0.8125</v>
      </c>
      <c r="E251" s="78">
        <v>11.416666666666666</v>
      </c>
      <c r="F251" s="79">
        <v>8.3333333333333329E-2</v>
      </c>
      <c r="G251" s="56">
        <v>0</v>
      </c>
      <c r="H251" s="62">
        <v>0</v>
      </c>
      <c r="I251" s="32">
        <v>0</v>
      </c>
      <c r="J251" s="40">
        <f t="shared" si="30"/>
        <v>0</v>
      </c>
      <c r="K251" s="389">
        <v>0</v>
      </c>
      <c r="L251" s="56"/>
      <c r="M251" s="40"/>
      <c r="BM251" s="81">
        <v>23</v>
      </c>
      <c r="BN251" s="82">
        <v>40331</v>
      </c>
      <c r="BO251" s="81">
        <v>10</v>
      </c>
      <c r="BP251" s="81">
        <v>82</v>
      </c>
    </row>
    <row r="252" spans="1:68">
      <c r="A252" s="386">
        <v>40321</v>
      </c>
      <c r="B252" s="387">
        <v>0.8125</v>
      </c>
      <c r="C252" s="388">
        <v>40322</v>
      </c>
      <c r="D252" s="387">
        <v>0.375</v>
      </c>
      <c r="E252" s="78">
        <v>13.5</v>
      </c>
      <c r="F252" s="79">
        <v>0</v>
      </c>
      <c r="G252" s="56">
        <v>11</v>
      </c>
      <c r="H252" s="62">
        <v>0</v>
      </c>
      <c r="I252" s="32">
        <v>0</v>
      </c>
      <c r="J252" s="40">
        <f t="shared" si="30"/>
        <v>0</v>
      </c>
      <c r="K252" s="389">
        <v>11</v>
      </c>
      <c r="L252" s="57"/>
      <c r="M252" s="40"/>
      <c r="BM252" s="81">
        <v>23</v>
      </c>
      <c r="BN252" s="82">
        <v>40332</v>
      </c>
      <c r="BO252" s="81">
        <v>10</v>
      </c>
      <c r="BP252" s="81">
        <v>71</v>
      </c>
    </row>
    <row r="253" spans="1:68">
      <c r="A253" s="386">
        <v>40322</v>
      </c>
      <c r="B253" s="387">
        <v>0.37847222222222227</v>
      </c>
      <c r="C253" s="388">
        <v>40322</v>
      </c>
      <c r="D253" s="387">
        <v>0.79166666666666663</v>
      </c>
      <c r="E253" s="78">
        <v>9.9166666666666661</v>
      </c>
      <c r="F253" s="79">
        <v>8.3333333333333329E-2</v>
      </c>
      <c r="G253" s="56">
        <v>1</v>
      </c>
      <c r="H253" s="62">
        <v>0</v>
      </c>
      <c r="I253" s="32">
        <v>0</v>
      </c>
      <c r="J253" s="40">
        <f t="shared" si="30"/>
        <v>0</v>
      </c>
      <c r="K253" s="389">
        <v>1</v>
      </c>
      <c r="L253" s="57"/>
      <c r="M253" s="40"/>
      <c r="BM253" s="81">
        <v>23</v>
      </c>
      <c r="BN253" s="82">
        <v>40332</v>
      </c>
      <c r="BO253" s="81">
        <v>10</v>
      </c>
      <c r="BP253" s="81">
        <v>79</v>
      </c>
    </row>
    <row r="254" spans="1:68">
      <c r="A254" s="386">
        <v>40322</v>
      </c>
      <c r="B254" s="387">
        <v>0.79166666666666663</v>
      </c>
      <c r="C254" s="388">
        <v>40323</v>
      </c>
      <c r="D254" s="387">
        <v>0.30208333333333331</v>
      </c>
      <c r="E254" s="78">
        <v>12.25</v>
      </c>
      <c r="F254" s="79">
        <v>0</v>
      </c>
      <c r="G254" s="56">
        <v>5</v>
      </c>
      <c r="H254" s="62">
        <v>0</v>
      </c>
      <c r="I254" s="32">
        <v>0</v>
      </c>
      <c r="J254" s="40">
        <f t="shared" si="30"/>
        <v>0</v>
      </c>
      <c r="K254" s="389">
        <v>5</v>
      </c>
      <c r="L254" s="57"/>
      <c r="M254" s="40"/>
      <c r="BM254" s="81">
        <v>23</v>
      </c>
      <c r="BN254" s="82">
        <v>40332</v>
      </c>
      <c r="BO254" s="81">
        <v>10</v>
      </c>
      <c r="BP254" s="81">
        <v>75</v>
      </c>
    </row>
    <row r="255" spans="1:68">
      <c r="A255" s="386">
        <v>40323</v>
      </c>
      <c r="B255" s="387">
        <v>0.30555555555555552</v>
      </c>
      <c r="C255" s="388">
        <v>40323</v>
      </c>
      <c r="D255" s="387">
        <v>0.64583333333333337</v>
      </c>
      <c r="E255" s="78">
        <v>8.1666666666666661</v>
      </c>
      <c r="F255" s="79">
        <v>8.3333333333333329E-2</v>
      </c>
      <c r="G255" s="56">
        <v>0</v>
      </c>
      <c r="H255" s="62">
        <v>0</v>
      </c>
      <c r="I255" s="32">
        <v>0</v>
      </c>
      <c r="J255" s="40">
        <f t="shared" si="30"/>
        <v>0</v>
      </c>
      <c r="K255" s="389">
        <v>0</v>
      </c>
      <c r="L255" s="56"/>
      <c r="M255" s="40"/>
      <c r="BM255" s="81">
        <v>23</v>
      </c>
      <c r="BN255" s="82">
        <v>40332</v>
      </c>
      <c r="BO255" s="81">
        <v>10</v>
      </c>
      <c r="BP255" s="81">
        <v>75</v>
      </c>
    </row>
    <row r="256" spans="1:68">
      <c r="A256" s="386">
        <v>40323</v>
      </c>
      <c r="B256" s="387">
        <v>0.64583333333333337</v>
      </c>
      <c r="C256" s="388">
        <v>40324</v>
      </c>
      <c r="D256" s="387">
        <v>0.28819444444444448</v>
      </c>
      <c r="E256" s="78">
        <v>15.416666666666666</v>
      </c>
      <c r="F256" s="79">
        <v>0</v>
      </c>
      <c r="G256" s="56">
        <v>5</v>
      </c>
      <c r="H256" s="62">
        <v>0</v>
      </c>
      <c r="I256" s="32">
        <v>0</v>
      </c>
      <c r="J256" s="40">
        <f t="shared" si="30"/>
        <v>0</v>
      </c>
      <c r="K256" s="389">
        <v>5</v>
      </c>
      <c r="L256" s="57"/>
      <c r="M256" s="40"/>
      <c r="BM256" s="81">
        <v>23</v>
      </c>
      <c r="BN256" s="82">
        <v>40332</v>
      </c>
      <c r="BO256" s="81">
        <v>10</v>
      </c>
      <c r="BP256" s="81">
        <v>67</v>
      </c>
    </row>
    <row r="257" spans="1:68">
      <c r="A257" s="386">
        <v>40324</v>
      </c>
      <c r="B257" s="387">
        <v>0.29166666666666669</v>
      </c>
      <c r="C257" s="388">
        <v>40324</v>
      </c>
      <c r="D257" s="387">
        <v>0.75347222222222221</v>
      </c>
      <c r="E257" s="78">
        <v>11.083333333333334</v>
      </c>
      <c r="F257" s="79">
        <v>8.3333333333333329E-2</v>
      </c>
      <c r="G257" s="56">
        <v>0</v>
      </c>
      <c r="H257" s="62">
        <v>0</v>
      </c>
      <c r="I257" s="32">
        <v>0</v>
      </c>
      <c r="J257" s="40">
        <f t="shared" si="30"/>
        <v>0</v>
      </c>
      <c r="K257" s="389">
        <v>0</v>
      </c>
      <c r="L257" s="56"/>
      <c r="M257" s="40"/>
      <c r="BM257" s="81">
        <v>23</v>
      </c>
      <c r="BN257" s="82">
        <v>40332</v>
      </c>
      <c r="BO257" s="81">
        <v>10</v>
      </c>
      <c r="BP257" s="81">
        <v>80</v>
      </c>
    </row>
    <row r="258" spans="1:68">
      <c r="A258" s="386">
        <v>40324</v>
      </c>
      <c r="B258" s="387">
        <v>0.75347222222222221</v>
      </c>
      <c r="C258" s="388">
        <v>40325</v>
      </c>
      <c r="D258" s="387">
        <v>0.33333333333333331</v>
      </c>
      <c r="E258" s="78">
        <v>13.916666666666666</v>
      </c>
      <c r="F258" s="79">
        <v>0</v>
      </c>
      <c r="G258" s="56">
        <v>12</v>
      </c>
      <c r="H258" s="62">
        <v>0</v>
      </c>
      <c r="I258" s="32">
        <v>0</v>
      </c>
      <c r="J258" s="40">
        <f t="shared" si="30"/>
        <v>0</v>
      </c>
      <c r="K258" s="389">
        <v>12</v>
      </c>
      <c r="L258" s="57"/>
      <c r="M258" s="40"/>
      <c r="BM258" s="81">
        <v>23</v>
      </c>
      <c r="BN258" s="82">
        <v>40332</v>
      </c>
      <c r="BO258" s="81">
        <v>10</v>
      </c>
      <c r="BP258" s="81">
        <v>54</v>
      </c>
    </row>
    <row r="259" spans="1:68">
      <c r="A259" s="386">
        <v>40325</v>
      </c>
      <c r="B259" s="387">
        <v>0.33333333333333331</v>
      </c>
      <c r="C259" s="388">
        <v>40325</v>
      </c>
      <c r="D259" s="387">
        <v>0.66666666666666663</v>
      </c>
      <c r="E259" s="78">
        <v>8</v>
      </c>
      <c r="F259" s="79">
        <v>0</v>
      </c>
      <c r="G259" s="56">
        <v>1</v>
      </c>
      <c r="H259" s="62">
        <v>0</v>
      </c>
      <c r="I259" s="32">
        <v>0</v>
      </c>
      <c r="J259" s="40">
        <f t="shared" si="30"/>
        <v>0</v>
      </c>
      <c r="K259" s="389">
        <v>1</v>
      </c>
      <c r="L259" s="57"/>
      <c r="M259" s="40"/>
      <c r="BM259" s="81">
        <v>23</v>
      </c>
      <c r="BN259" s="82">
        <v>40332</v>
      </c>
      <c r="BO259" s="81">
        <v>10</v>
      </c>
      <c r="BP259" s="81">
        <v>70</v>
      </c>
    </row>
    <row r="260" spans="1:68">
      <c r="A260" s="386">
        <v>40325</v>
      </c>
      <c r="B260" s="387">
        <v>0.66666666666666663</v>
      </c>
      <c r="C260" s="388">
        <v>40326</v>
      </c>
      <c r="D260" s="387">
        <v>0.28472222222222221</v>
      </c>
      <c r="E260" s="78">
        <v>14.833333333333334</v>
      </c>
      <c r="F260" s="79">
        <v>0</v>
      </c>
      <c r="G260" s="56">
        <v>4</v>
      </c>
      <c r="H260" s="62">
        <v>0</v>
      </c>
      <c r="I260" s="32">
        <v>0</v>
      </c>
      <c r="J260" s="40">
        <f t="shared" si="30"/>
        <v>0</v>
      </c>
      <c r="K260" s="389">
        <v>4</v>
      </c>
      <c r="L260" s="57"/>
      <c r="M260" s="40"/>
      <c r="BM260" s="81">
        <v>23</v>
      </c>
      <c r="BN260" s="82">
        <v>40332</v>
      </c>
      <c r="BO260" s="81">
        <v>10</v>
      </c>
      <c r="BP260" s="81">
        <v>78</v>
      </c>
    </row>
    <row r="261" spans="1:68">
      <c r="A261" s="386">
        <v>40326</v>
      </c>
      <c r="B261" s="387">
        <v>0.28472222222222221</v>
      </c>
      <c r="C261" s="388">
        <v>40326</v>
      </c>
      <c r="D261" s="387">
        <v>0.875</v>
      </c>
      <c r="E261" s="78">
        <v>14.166666666666666</v>
      </c>
      <c r="F261" s="79">
        <v>0</v>
      </c>
      <c r="G261" s="56">
        <v>6</v>
      </c>
      <c r="H261" s="62">
        <v>0</v>
      </c>
      <c r="I261" s="32">
        <v>0</v>
      </c>
      <c r="J261" s="40">
        <f t="shared" si="30"/>
        <v>0</v>
      </c>
      <c r="K261" s="389">
        <v>6</v>
      </c>
      <c r="L261" s="57"/>
      <c r="M261" s="40"/>
      <c r="BM261" s="81">
        <v>23</v>
      </c>
      <c r="BN261" s="82">
        <v>40332</v>
      </c>
      <c r="BO261" s="81">
        <v>10</v>
      </c>
      <c r="BP261" s="81">
        <v>78</v>
      </c>
    </row>
    <row r="262" spans="1:68">
      <c r="A262" s="386">
        <v>40326</v>
      </c>
      <c r="B262" s="387">
        <v>0.875</v>
      </c>
      <c r="C262" s="388">
        <v>40327</v>
      </c>
      <c r="D262" s="387">
        <v>0.29166666666666669</v>
      </c>
      <c r="E262" s="78">
        <v>10</v>
      </c>
      <c r="F262" s="79">
        <v>0</v>
      </c>
      <c r="G262" s="56">
        <v>3</v>
      </c>
      <c r="H262" s="62">
        <v>0</v>
      </c>
      <c r="I262" s="32">
        <v>0</v>
      </c>
      <c r="J262" s="40">
        <f t="shared" si="30"/>
        <v>0</v>
      </c>
      <c r="K262" s="389">
        <v>3</v>
      </c>
      <c r="L262" s="57"/>
      <c r="M262" s="40"/>
      <c r="BM262" s="81">
        <v>23</v>
      </c>
      <c r="BN262" s="82">
        <v>40332</v>
      </c>
      <c r="BO262" s="81">
        <v>10</v>
      </c>
      <c r="BP262" s="81">
        <v>67</v>
      </c>
    </row>
    <row r="263" spans="1:68">
      <c r="A263" s="386">
        <v>40327</v>
      </c>
      <c r="B263" s="387">
        <v>0.29166666666666669</v>
      </c>
      <c r="C263" s="388">
        <v>40327</v>
      </c>
      <c r="D263" s="387">
        <v>0.30208333333333331</v>
      </c>
      <c r="E263" s="62"/>
      <c r="F263" s="127">
        <v>0.25</v>
      </c>
      <c r="G263" s="128">
        <f>ROUND(AVERAGE(G261/$E261,G264/$E264)*$F263,0)</f>
        <v>0</v>
      </c>
      <c r="H263" s="129">
        <f>ROUND(AVERAGE(H261/$E261,H264/$E264)*$F263,0)</f>
        <v>0</v>
      </c>
      <c r="I263" s="130">
        <f>ROUND(AVERAGE(I261/$E261,I264/$E264)*$F263,0)</f>
        <v>0</v>
      </c>
      <c r="J263" s="130">
        <f>ROUND(AVERAGE(J261/$E261,J264/$E264)*$F263,0)</f>
        <v>0</v>
      </c>
      <c r="K263" s="390">
        <f>ROUND(AVERAGE(K261/$E261,K264/$E264)*$F263,0)</f>
        <v>0</v>
      </c>
      <c r="L263" s="132">
        <f>DEVSQ((J261/$E261),(J264/$E264))/2*$F263^2</f>
        <v>0</v>
      </c>
      <c r="M263" s="133">
        <f>DEVSQ((K261/$E261),(K264/$E264))/2*$F263^2</f>
        <v>2.624050845828528E-3</v>
      </c>
      <c r="BM263" s="81">
        <v>23</v>
      </c>
      <c r="BN263" s="82">
        <v>40333</v>
      </c>
      <c r="BO263" s="81">
        <v>10</v>
      </c>
      <c r="BP263" s="81">
        <v>75</v>
      </c>
    </row>
    <row r="264" spans="1:68">
      <c r="A264" s="386">
        <v>40327</v>
      </c>
      <c r="B264" s="387">
        <v>0.30208333333333331</v>
      </c>
      <c r="C264" s="388">
        <v>40327</v>
      </c>
      <c r="D264" s="387">
        <v>0.80208333333333337</v>
      </c>
      <c r="E264" s="78">
        <v>12</v>
      </c>
      <c r="F264" s="76"/>
      <c r="G264" s="56">
        <v>10</v>
      </c>
      <c r="H264" s="62">
        <v>0</v>
      </c>
      <c r="I264" s="32">
        <v>0</v>
      </c>
      <c r="J264" s="40">
        <f t="shared" ref="J264:J326" si="31">H264+I264</f>
        <v>0</v>
      </c>
      <c r="K264" s="389">
        <v>10</v>
      </c>
      <c r="L264" s="57"/>
      <c r="M264" s="40"/>
      <c r="BM264" s="81">
        <v>23</v>
      </c>
      <c r="BN264" s="82">
        <v>40333</v>
      </c>
      <c r="BO264" s="81">
        <v>10</v>
      </c>
      <c r="BP264" s="81">
        <v>75</v>
      </c>
    </row>
    <row r="265" spans="1:68">
      <c r="A265" s="386">
        <v>40327</v>
      </c>
      <c r="B265" s="387">
        <v>0.80208333333333337</v>
      </c>
      <c r="C265" s="388">
        <v>40328</v>
      </c>
      <c r="D265" s="387">
        <v>0.3888888888888889</v>
      </c>
      <c r="E265" s="78">
        <v>14.083333333333334</v>
      </c>
      <c r="F265" s="79">
        <v>0</v>
      </c>
      <c r="G265" s="56">
        <v>2</v>
      </c>
      <c r="H265" s="62">
        <v>0</v>
      </c>
      <c r="I265" s="32">
        <v>0</v>
      </c>
      <c r="J265" s="40">
        <f t="shared" si="31"/>
        <v>0</v>
      </c>
      <c r="K265" s="389">
        <v>2</v>
      </c>
      <c r="L265" s="57"/>
      <c r="M265" s="40"/>
      <c r="BM265" s="81">
        <v>23</v>
      </c>
      <c r="BN265" s="82">
        <v>40333</v>
      </c>
      <c r="BO265" s="81">
        <v>10</v>
      </c>
      <c r="BP265" s="81">
        <v>64</v>
      </c>
    </row>
    <row r="266" spans="1:68">
      <c r="A266" s="386">
        <v>40328</v>
      </c>
      <c r="B266" s="387">
        <v>0.3923611111111111</v>
      </c>
      <c r="C266" s="388">
        <v>40328</v>
      </c>
      <c r="D266" s="387">
        <v>0.8125</v>
      </c>
      <c r="E266" s="78">
        <v>10.083333333333334</v>
      </c>
      <c r="F266" s="79">
        <v>8.3333333333333329E-2</v>
      </c>
      <c r="G266" s="56">
        <v>3</v>
      </c>
      <c r="H266" s="62">
        <v>0</v>
      </c>
      <c r="I266" s="32">
        <v>0</v>
      </c>
      <c r="J266" s="40">
        <f t="shared" si="31"/>
        <v>0</v>
      </c>
      <c r="K266" s="389">
        <v>3</v>
      </c>
      <c r="L266" s="57"/>
      <c r="M266" s="40"/>
      <c r="BM266" s="81">
        <v>23</v>
      </c>
      <c r="BN266" s="82">
        <v>40333</v>
      </c>
      <c r="BO266" s="81">
        <v>10</v>
      </c>
      <c r="BP266" s="81">
        <v>70</v>
      </c>
    </row>
    <row r="267" spans="1:68">
      <c r="A267" s="386">
        <v>40328</v>
      </c>
      <c r="B267" s="387">
        <v>0.8125</v>
      </c>
      <c r="C267" s="388">
        <v>40329</v>
      </c>
      <c r="D267" s="387">
        <v>0.36458333333333331</v>
      </c>
      <c r="E267" s="78">
        <v>13.25</v>
      </c>
      <c r="F267" s="79">
        <v>0</v>
      </c>
      <c r="G267" s="56">
        <v>6</v>
      </c>
      <c r="H267" s="62">
        <v>0</v>
      </c>
      <c r="I267" s="32">
        <v>0</v>
      </c>
      <c r="J267" s="40">
        <f t="shared" si="31"/>
        <v>0</v>
      </c>
      <c r="K267" s="389">
        <v>6</v>
      </c>
      <c r="L267" s="57"/>
      <c r="M267" s="40"/>
      <c r="BM267" s="81">
        <v>23</v>
      </c>
      <c r="BN267" s="82">
        <v>40333</v>
      </c>
      <c r="BO267" s="81">
        <v>10</v>
      </c>
      <c r="BP267" s="81">
        <v>74</v>
      </c>
    </row>
    <row r="268" spans="1:68">
      <c r="A268" s="386">
        <v>40329</v>
      </c>
      <c r="B268" s="387">
        <v>0.36458333333333331</v>
      </c>
      <c r="C268" s="388">
        <v>40329</v>
      </c>
      <c r="D268" s="387">
        <v>0.83333333333333337</v>
      </c>
      <c r="E268" s="78">
        <v>11.25</v>
      </c>
      <c r="F268" s="79">
        <v>0</v>
      </c>
      <c r="G268" s="56">
        <v>0</v>
      </c>
      <c r="H268" s="62">
        <v>0</v>
      </c>
      <c r="I268" s="32">
        <v>0</v>
      </c>
      <c r="J268" s="40">
        <f t="shared" si="31"/>
        <v>0</v>
      </c>
      <c r="K268" s="389">
        <v>0</v>
      </c>
      <c r="L268" s="56"/>
      <c r="M268" s="40"/>
      <c r="BM268" s="81">
        <v>23</v>
      </c>
      <c r="BN268" s="82">
        <v>40333</v>
      </c>
      <c r="BO268" s="81">
        <v>10</v>
      </c>
      <c r="BP268" s="81">
        <v>78</v>
      </c>
    </row>
    <row r="269" spans="1:68">
      <c r="A269" s="386">
        <v>40329</v>
      </c>
      <c r="B269" s="387">
        <v>0.83333333333333337</v>
      </c>
      <c r="C269" s="388">
        <v>40330</v>
      </c>
      <c r="D269" s="387">
        <v>0.3263888888888889</v>
      </c>
      <c r="E269" s="78">
        <v>11.833333333333334</v>
      </c>
      <c r="F269" s="79">
        <v>0</v>
      </c>
      <c r="G269" s="56">
        <v>4</v>
      </c>
      <c r="H269" s="62">
        <v>0</v>
      </c>
      <c r="I269" s="32">
        <v>0</v>
      </c>
      <c r="J269" s="40">
        <f t="shared" si="31"/>
        <v>0</v>
      </c>
      <c r="K269" s="389">
        <v>4</v>
      </c>
      <c r="L269" s="57"/>
      <c r="M269" s="40"/>
      <c r="BM269" s="81">
        <v>23</v>
      </c>
      <c r="BN269" s="82">
        <v>40333</v>
      </c>
      <c r="BO269" s="81">
        <v>10</v>
      </c>
      <c r="BP269" s="81">
        <v>66</v>
      </c>
    </row>
    <row r="270" spans="1:68">
      <c r="A270" s="386">
        <v>40330</v>
      </c>
      <c r="B270" s="387">
        <v>0.3263888888888889</v>
      </c>
      <c r="C270" s="388">
        <v>40330</v>
      </c>
      <c r="D270" s="387">
        <v>0.75</v>
      </c>
      <c r="E270" s="78">
        <v>10.166666666666666</v>
      </c>
      <c r="F270" s="79">
        <v>0</v>
      </c>
      <c r="G270" s="56">
        <v>0</v>
      </c>
      <c r="H270" s="62">
        <v>0</v>
      </c>
      <c r="I270" s="32">
        <v>0</v>
      </c>
      <c r="J270" s="40">
        <f t="shared" si="31"/>
        <v>0</v>
      </c>
      <c r="K270" s="389">
        <v>0</v>
      </c>
      <c r="L270" s="56"/>
      <c r="M270" s="40"/>
      <c r="BM270" s="81">
        <v>23</v>
      </c>
      <c r="BN270" s="82">
        <v>40333</v>
      </c>
      <c r="BO270" s="81">
        <v>10</v>
      </c>
      <c r="BP270" s="81">
        <v>65</v>
      </c>
    </row>
    <row r="271" spans="1:68">
      <c r="A271" s="386">
        <v>40330</v>
      </c>
      <c r="B271" s="387">
        <v>0.75</v>
      </c>
      <c r="C271" s="388">
        <v>40331</v>
      </c>
      <c r="D271" s="387">
        <v>0.34722222222222227</v>
      </c>
      <c r="E271" s="78">
        <v>14.333333333333334</v>
      </c>
      <c r="F271" s="79">
        <v>0</v>
      </c>
      <c r="G271" s="56">
        <v>3</v>
      </c>
      <c r="H271" s="62">
        <v>0</v>
      </c>
      <c r="I271" s="32">
        <v>0</v>
      </c>
      <c r="J271" s="40">
        <f t="shared" si="31"/>
        <v>0</v>
      </c>
      <c r="K271" s="389">
        <v>3</v>
      </c>
      <c r="L271" s="57"/>
      <c r="M271" s="40"/>
      <c r="BM271" s="81">
        <v>23</v>
      </c>
      <c r="BN271" s="82">
        <v>40333</v>
      </c>
      <c r="BO271" s="81">
        <v>10</v>
      </c>
      <c r="BP271" s="81">
        <v>92</v>
      </c>
    </row>
    <row r="272" spans="1:68">
      <c r="A272" s="386">
        <v>40331</v>
      </c>
      <c r="B272" s="387">
        <v>0.34722222222222227</v>
      </c>
      <c r="C272" s="388">
        <v>40331</v>
      </c>
      <c r="D272" s="387">
        <v>0.81597222222222221</v>
      </c>
      <c r="E272" s="78">
        <v>11.25</v>
      </c>
      <c r="F272" s="79">
        <v>0</v>
      </c>
      <c r="G272" s="56">
        <v>2</v>
      </c>
      <c r="H272" s="62">
        <v>0</v>
      </c>
      <c r="I272" s="32">
        <v>0</v>
      </c>
      <c r="J272" s="40">
        <f t="shared" si="31"/>
        <v>0</v>
      </c>
      <c r="K272" s="389">
        <v>2</v>
      </c>
      <c r="L272" s="57"/>
      <c r="M272" s="40"/>
      <c r="BM272" s="81">
        <v>23</v>
      </c>
      <c r="BN272" s="82">
        <v>40333</v>
      </c>
      <c r="BO272" s="81">
        <v>10</v>
      </c>
      <c r="BP272" s="81">
        <v>104</v>
      </c>
    </row>
    <row r="273" spans="1:68">
      <c r="A273" s="386">
        <v>40331</v>
      </c>
      <c r="B273" s="387">
        <v>0.81944444444444453</v>
      </c>
      <c r="C273" s="388">
        <v>40332</v>
      </c>
      <c r="D273" s="387">
        <v>0.2986111111111111</v>
      </c>
      <c r="E273" s="78">
        <v>11.5</v>
      </c>
      <c r="F273" s="79">
        <v>8.3333333333333329E-2</v>
      </c>
      <c r="G273" s="56">
        <v>10</v>
      </c>
      <c r="H273" s="62">
        <v>0</v>
      </c>
      <c r="I273" s="32">
        <v>2</v>
      </c>
      <c r="J273" s="40">
        <f t="shared" si="31"/>
        <v>2</v>
      </c>
      <c r="K273" s="389">
        <v>8</v>
      </c>
      <c r="L273" s="57"/>
      <c r="M273" s="40"/>
      <c r="BM273" s="81">
        <v>23</v>
      </c>
      <c r="BN273" s="82">
        <v>40333</v>
      </c>
      <c r="BO273" s="81">
        <v>10</v>
      </c>
      <c r="BP273" s="81">
        <v>99</v>
      </c>
    </row>
    <row r="274" spans="1:68">
      <c r="A274" s="386">
        <v>40332</v>
      </c>
      <c r="B274" s="387">
        <v>0.2986111111111111</v>
      </c>
      <c r="C274" s="388">
        <v>40332</v>
      </c>
      <c r="D274" s="387">
        <v>0.30902777777777779</v>
      </c>
      <c r="E274" s="62"/>
      <c r="F274" s="127">
        <v>0.25</v>
      </c>
      <c r="G274" s="128">
        <f>ROUND(AVERAGE(G272/$E272,G275/$E275)*$F274,0)</f>
        <v>0</v>
      </c>
      <c r="H274" s="129">
        <f>ROUND(AVERAGE(H272/$E272,H275/$E275)*$F274,0)</f>
        <v>0</v>
      </c>
      <c r="I274" s="130">
        <f>ROUND(AVERAGE(I272/$E272,I275/$E275)*$F274,0)</f>
        <v>0</v>
      </c>
      <c r="J274" s="130">
        <f>ROUND(AVERAGE(J272/$E272,J275/$E275)*$F274,0)</f>
        <v>0</v>
      </c>
      <c r="K274" s="390">
        <f>ROUND(AVERAGE(K272/$E272,K275/$E275)*$F274,0)</f>
        <v>0</v>
      </c>
      <c r="L274" s="132">
        <f>DEVSQ((J272/$E272),(J275/$E275))/2*$F274^2</f>
        <v>1.0480823973914393E-3</v>
      </c>
      <c r="M274" s="133">
        <f>DEVSQ((K272/$E272),(K275/$E275))/2*$F274^2</f>
        <v>1.0306063702195716E-4</v>
      </c>
      <c r="BM274" s="81">
        <v>23</v>
      </c>
      <c r="BN274" s="82">
        <v>40333</v>
      </c>
      <c r="BO274" s="81">
        <v>10</v>
      </c>
      <c r="BP274" s="81">
        <v>95</v>
      </c>
    </row>
    <row r="275" spans="1:68">
      <c r="A275" s="386">
        <v>40332</v>
      </c>
      <c r="B275" s="387">
        <v>0.30902777777777779</v>
      </c>
      <c r="C275" s="388">
        <v>40332</v>
      </c>
      <c r="D275" s="387">
        <v>0.79166666666666663</v>
      </c>
      <c r="E275" s="78">
        <v>11.583333333333334</v>
      </c>
      <c r="F275" s="76"/>
      <c r="G275" s="56">
        <v>6</v>
      </c>
      <c r="H275" s="62">
        <v>0</v>
      </c>
      <c r="I275" s="32">
        <v>3</v>
      </c>
      <c r="J275" s="40">
        <f t="shared" si="31"/>
        <v>3</v>
      </c>
      <c r="K275" s="389">
        <v>3</v>
      </c>
      <c r="L275" s="57"/>
      <c r="M275" s="40"/>
      <c r="BM275" s="81">
        <v>23</v>
      </c>
      <c r="BN275" s="82">
        <v>40333</v>
      </c>
      <c r="BO275" s="81">
        <v>10</v>
      </c>
      <c r="BP275" s="81">
        <v>84</v>
      </c>
    </row>
    <row r="276" spans="1:68">
      <c r="A276" s="386">
        <v>40332</v>
      </c>
      <c r="B276" s="387">
        <v>0.79166666666666663</v>
      </c>
      <c r="C276" s="388">
        <v>40333</v>
      </c>
      <c r="D276" s="387">
        <v>0.31944444444444448</v>
      </c>
      <c r="E276" s="78">
        <v>12.666666666666666</v>
      </c>
      <c r="F276" s="79">
        <v>0</v>
      </c>
      <c r="G276" s="56">
        <v>62</v>
      </c>
      <c r="H276" s="62">
        <v>0</v>
      </c>
      <c r="I276" s="32">
        <v>54</v>
      </c>
      <c r="J276" s="40">
        <f t="shared" si="31"/>
        <v>54</v>
      </c>
      <c r="K276" s="389">
        <v>8</v>
      </c>
      <c r="L276" s="57"/>
      <c r="M276" s="40"/>
      <c r="BM276" s="81">
        <v>23</v>
      </c>
      <c r="BN276" s="82">
        <v>40333</v>
      </c>
      <c r="BO276" s="81">
        <v>10</v>
      </c>
      <c r="BP276" s="81">
        <v>86</v>
      </c>
    </row>
    <row r="277" spans="1:68">
      <c r="A277" s="386">
        <v>40333</v>
      </c>
      <c r="B277" s="387">
        <v>0.32291666666666669</v>
      </c>
      <c r="C277" s="388">
        <v>40333</v>
      </c>
      <c r="D277" s="387">
        <v>0.875</v>
      </c>
      <c r="E277" s="78">
        <v>13.25</v>
      </c>
      <c r="F277" s="79">
        <v>8.3333333333333329E-2</v>
      </c>
      <c r="G277" s="56">
        <v>47</v>
      </c>
      <c r="H277" s="62">
        <v>0</v>
      </c>
      <c r="I277" s="32">
        <v>46</v>
      </c>
      <c r="J277" s="40">
        <f t="shared" si="31"/>
        <v>46</v>
      </c>
      <c r="K277" s="389">
        <v>1</v>
      </c>
      <c r="L277" s="57"/>
      <c r="M277" s="40"/>
      <c r="BM277" s="81">
        <v>23</v>
      </c>
      <c r="BN277" s="82">
        <v>40333</v>
      </c>
      <c r="BO277" s="81">
        <v>10</v>
      </c>
      <c r="BP277" s="81">
        <v>90</v>
      </c>
    </row>
    <row r="278" spans="1:68">
      <c r="A278" s="386">
        <v>40333</v>
      </c>
      <c r="B278" s="387">
        <v>0.875</v>
      </c>
      <c r="C278" s="388">
        <v>40334</v>
      </c>
      <c r="D278" s="387">
        <v>0.36805555555555558</v>
      </c>
      <c r="E278" s="78">
        <v>11.833333333333334</v>
      </c>
      <c r="F278" s="79">
        <v>0</v>
      </c>
      <c r="G278" s="56">
        <v>463</v>
      </c>
      <c r="H278" s="62">
        <v>5</v>
      </c>
      <c r="I278" s="32">
        <v>453</v>
      </c>
      <c r="J278" s="40">
        <f t="shared" si="31"/>
        <v>458</v>
      </c>
      <c r="K278" s="389">
        <v>5</v>
      </c>
      <c r="L278" s="57"/>
      <c r="M278" s="40"/>
      <c r="BM278" s="81">
        <v>23</v>
      </c>
      <c r="BN278" s="82">
        <v>40333</v>
      </c>
      <c r="BO278" s="81">
        <v>10</v>
      </c>
      <c r="BP278" s="81">
        <v>103</v>
      </c>
    </row>
    <row r="279" spans="1:68">
      <c r="A279" s="386">
        <v>40334</v>
      </c>
      <c r="B279" s="387">
        <v>0.375</v>
      </c>
      <c r="C279" s="388">
        <v>40334</v>
      </c>
      <c r="D279" s="387">
        <v>0.86458333333333337</v>
      </c>
      <c r="E279" s="78">
        <v>11.75</v>
      </c>
      <c r="F279" s="79">
        <v>0.16666666666666666</v>
      </c>
      <c r="G279" s="56">
        <v>29</v>
      </c>
      <c r="H279" s="62">
        <v>0</v>
      </c>
      <c r="I279" s="32">
        <v>25</v>
      </c>
      <c r="J279" s="40">
        <f t="shared" si="31"/>
        <v>25</v>
      </c>
      <c r="K279" s="389">
        <v>4</v>
      </c>
      <c r="L279" s="57"/>
      <c r="M279" s="40"/>
      <c r="BM279" s="81">
        <v>23</v>
      </c>
      <c r="BN279" s="82">
        <v>40333</v>
      </c>
      <c r="BO279" s="81">
        <v>10</v>
      </c>
      <c r="BP279" s="81">
        <v>88</v>
      </c>
    </row>
    <row r="280" spans="1:68">
      <c r="A280" s="386">
        <v>40334</v>
      </c>
      <c r="B280" s="387">
        <v>0.86458333333333337</v>
      </c>
      <c r="C280" s="388">
        <v>40335</v>
      </c>
      <c r="D280" s="387">
        <v>0.25694444444444448</v>
      </c>
      <c r="E280" s="78">
        <v>9.4166666666666661</v>
      </c>
      <c r="F280" s="79">
        <v>0</v>
      </c>
      <c r="G280" s="56">
        <v>195</v>
      </c>
      <c r="H280" s="62">
        <v>3</v>
      </c>
      <c r="I280" s="32">
        <v>191</v>
      </c>
      <c r="J280" s="40">
        <f t="shared" si="31"/>
        <v>194</v>
      </c>
      <c r="K280" s="389">
        <v>1</v>
      </c>
      <c r="L280" s="57"/>
      <c r="M280" s="40"/>
      <c r="BM280" s="81">
        <v>23</v>
      </c>
      <c r="BN280" s="82">
        <v>40333</v>
      </c>
      <c r="BO280" s="81">
        <v>10</v>
      </c>
      <c r="BP280" s="81">
        <v>95</v>
      </c>
    </row>
    <row r="281" spans="1:68">
      <c r="A281" s="386">
        <v>40335</v>
      </c>
      <c r="B281" s="387">
        <v>0.26041666666666669</v>
      </c>
      <c r="C281" s="388">
        <v>40335</v>
      </c>
      <c r="D281" s="387">
        <v>0.73263888888888884</v>
      </c>
      <c r="E281" s="78">
        <v>11.333333333333334</v>
      </c>
      <c r="F281" s="79">
        <v>8.3333333333333329E-2</v>
      </c>
      <c r="G281" s="56">
        <v>29</v>
      </c>
      <c r="H281" s="62">
        <v>0</v>
      </c>
      <c r="I281" s="32">
        <v>27</v>
      </c>
      <c r="J281" s="40">
        <f t="shared" si="31"/>
        <v>27</v>
      </c>
      <c r="K281" s="389">
        <v>2</v>
      </c>
      <c r="L281" s="57"/>
      <c r="M281" s="40"/>
      <c r="BM281" s="81">
        <v>23</v>
      </c>
      <c r="BN281" s="82">
        <v>40333</v>
      </c>
      <c r="BO281" s="81">
        <v>10</v>
      </c>
      <c r="BP281" s="81">
        <v>91</v>
      </c>
    </row>
    <row r="282" spans="1:68">
      <c r="A282" s="386">
        <v>40335</v>
      </c>
      <c r="B282" s="387">
        <v>0.73263888888888884</v>
      </c>
      <c r="C282" s="388">
        <v>40336</v>
      </c>
      <c r="D282" s="387">
        <v>0.35416666666666669</v>
      </c>
      <c r="E282" s="78">
        <v>14.916666666666666</v>
      </c>
      <c r="F282" s="79">
        <v>0</v>
      </c>
      <c r="G282" s="56">
        <v>306</v>
      </c>
      <c r="H282" s="62">
        <v>0</v>
      </c>
      <c r="I282" s="32">
        <v>300</v>
      </c>
      <c r="J282" s="40">
        <f t="shared" si="31"/>
        <v>300</v>
      </c>
      <c r="K282" s="389">
        <v>6</v>
      </c>
      <c r="L282" s="57"/>
      <c r="M282" s="40"/>
      <c r="BM282" s="81">
        <v>23</v>
      </c>
      <c r="BN282" s="82">
        <v>40333</v>
      </c>
      <c r="BO282" s="81">
        <v>10</v>
      </c>
      <c r="BP282" s="81">
        <v>65</v>
      </c>
    </row>
    <row r="283" spans="1:68">
      <c r="A283" s="386">
        <v>40336</v>
      </c>
      <c r="B283" s="387">
        <v>0.3611111111111111</v>
      </c>
      <c r="C283" s="388">
        <v>40336</v>
      </c>
      <c r="D283" s="387">
        <v>0.84722222222222221</v>
      </c>
      <c r="E283" s="78">
        <v>11.666666666666666</v>
      </c>
      <c r="F283" s="79">
        <v>0.16666666666666666</v>
      </c>
      <c r="G283" s="56">
        <v>36</v>
      </c>
      <c r="H283" s="62">
        <v>0</v>
      </c>
      <c r="I283" s="32">
        <v>35</v>
      </c>
      <c r="J283" s="40">
        <f t="shared" si="31"/>
        <v>35</v>
      </c>
      <c r="K283" s="389">
        <v>1</v>
      </c>
      <c r="L283" s="57"/>
      <c r="M283" s="40"/>
      <c r="BM283" s="81">
        <v>23</v>
      </c>
      <c r="BN283" s="82">
        <v>40334</v>
      </c>
      <c r="BO283" s="81">
        <v>10</v>
      </c>
      <c r="BP283" s="81">
        <v>81</v>
      </c>
    </row>
    <row r="284" spans="1:68">
      <c r="A284" s="386">
        <v>40336</v>
      </c>
      <c r="B284" s="387">
        <v>0.84722222222222221</v>
      </c>
      <c r="C284" s="388">
        <v>40337</v>
      </c>
      <c r="D284" s="387">
        <v>0.3298611111111111</v>
      </c>
      <c r="E284" s="78">
        <v>11.583333333333334</v>
      </c>
      <c r="F284" s="79">
        <v>0</v>
      </c>
      <c r="G284" s="56">
        <v>158</v>
      </c>
      <c r="H284" s="62">
        <v>0</v>
      </c>
      <c r="I284" s="32">
        <v>152</v>
      </c>
      <c r="J284" s="40">
        <f t="shared" si="31"/>
        <v>152</v>
      </c>
      <c r="K284" s="389">
        <v>6</v>
      </c>
      <c r="L284" s="57"/>
      <c r="M284" s="40"/>
      <c r="BM284" s="81">
        <v>23</v>
      </c>
      <c r="BN284" s="82">
        <v>40334</v>
      </c>
      <c r="BO284" s="81">
        <v>10</v>
      </c>
      <c r="BP284" s="81">
        <v>69</v>
      </c>
    </row>
    <row r="285" spans="1:68">
      <c r="A285" s="386">
        <v>40337</v>
      </c>
      <c r="B285" s="387">
        <v>0.33333333333333331</v>
      </c>
      <c r="C285" s="388">
        <v>40337</v>
      </c>
      <c r="D285" s="387">
        <v>0.66666666666666663</v>
      </c>
      <c r="E285" s="78">
        <v>8</v>
      </c>
      <c r="F285" s="79">
        <v>8.3333333333333329E-2</v>
      </c>
      <c r="G285" s="56">
        <v>9</v>
      </c>
      <c r="H285" s="62">
        <v>0</v>
      </c>
      <c r="I285" s="32">
        <v>9</v>
      </c>
      <c r="J285" s="40">
        <f t="shared" si="31"/>
        <v>9</v>
      </c>
      <c r="K285" s="389">
        <v>0</v>
      </c>
      <c r="L285" s="56"/>
      <c r="M285" s="40"/>
      <c r="BM285" s="81">
        <v>23</v>
      </c>
      <c r="BN285" s="82">
        <v>40334</v>
      </c>
      <c r="BO285" s="81">
        <v>10</v>
      </c>
      <c r="BP285" s="81">
        <v>75</v>
      </c>
    </row>
    <row r="286" spans="1:68">
      <c r="A286" s="386">
        <v>40337</v>
      </c>
      <c r="B286" s="387">
        <v>0.66666666666666663</v>
      </c>
      <c r="C286" s="388">
        <v>40338</v>
      </c>
      <c r="D286" s="387">
        <v>0.33333333333333331</v>
      </c>
      <c r="E286" s="78">
        <v>16</v>
      </c>
      <c r="F286" s="79">
        <v>0</v>
      </c>
      <c r="G286" s="56">
        <v>65</v>
      </c>
      <c r="H286" s="62">
        <v>0</v>
      </c>
      <c r="I286" s="32">
        <v>62</v>
      </c>
      <c r="J286" s="40">
        <f t="shared" si="31"/>
        <v>62</v>
      </c>
      <c r="K286" s="389">
        <v>3</v>
      </c>
      <c r="L286" s="57"/>
      <c r="M286" s="40"/>
      <c r="BM286" s="81">
        <v>23</v>
      </c>
      <c r="BN286" s="82">
        <v>40334</v>
      </c>
      <c r="BO286" s="81">
        <v>10</v>
      </c>
      <c r="BP286" s="81">
        <v>75</v>
      </c>
    </row>
    <row r="287" spans="1:68">
      <c r="A287" s="386">
        <v>40338</v>
      </c>
      <c r="B287" s="387">
        <v>0.33680555555555558</v>
      </c>
      <c r="C287" s="388">
        <v>40338</v>
      </c>
      <c r="D287" s="387">
        <v>0.88541666666666663</v>
      </c>
      <c r="E287" s="78">
        <v>13.166666666666666</v>
      </c>
      <c r="F287" s="79">
        <v>8.3333333333333329E-2</v>
      </c>
      <c r="G287" s="56">
        <v>6</v>
      </c>
      <c r="H287" s="62">
        <v>0</v>
      </c>
      <c r="I287" s="32">
        <v>6</v>
      </c>
      <c r="J287" s="40">
        <f t="shared" si="31"/>
        <v>6</v>
      </c>
      <c r="K287" s="389">
        <v>0</v>
      </c>
      <c r="L287" s="56"/>
      <c r="M287" s="40"/>
      <c r="BM287" s="81">
        <v>23</v>
      </c>
      <c r="BN287" s="82">
        <v>40334</v>
      </c>
      <c r="BO287" s="81">
        <v>10</v>
      </c>
      <c r="BP287" s="81">
        <v>73</v>
      </c>
    </row>
    <row r="288" spans="1:68">
      <c r="A288" s="386">
        <v>40338</v>
      </c>
      <c r="B288" s="387">
        <v>0.88541666666666663</v>
      </c>
      <c r="C288" s="388">
        <v>40339</v>
      </c>
      <c r="D288" s="387">
        <v>0.33680555555555558</v>
      </c>
      <c r="E288" s="78">
        <v>10.833333333333334</v>
      </c>
      <c r="F288" s="79">
        <v>0</v>
      </c>
      <c r="G288" s="56">
        <v>101</v>
      </c>
      <c r="H288" s="62">
        <v>1</v>
      </c>
      <c r="I288" s="32">
        <v>93</v>
      </c>
      <c r="J288" s="40">
        <f t="shared" si="31"/>
        <v>94</v>
      </c>
      <c r="K288" s="389">
        <v>7</v>
      </c>
      <c r="L288" s="57"/>
      <c r="M288" s="40"/>
      <c r="BM288" s="81">
        <v>23</v>
      </c>
      <c r="BN288" s="82">
        <v>40335</v>
      </c>
      <c r="BO288" s="81">
        <v>10</v>
      </c>
      <c r="BP288" s="81">
        <v>80</v>
      </c>
    </row>
    <row r="289" spans="1:68">
      <c r="A289" s="386">
        <v>40339</v>
      </c>
      <c r="B289" s="387">
        <v>0.34027777777777773</v>
      </c>
      <c r="C289" s="388">
        <v>40339</v>
      </c>
      <c r="D289" s="387">
        <v>0.84375</v>
      </c>
      <c r="E289" s="78">
        <v>12.083333333333334</v>
      </c>
      <c r="F289" s="79">
        <v>8.3333333333333329E-2</v>
      </c>
      <c r="G289" s="56">
        <v>24</v>
      </c>
      <c r="H289" s="62">
        <v>0</v>
      </c>
      <c r="I289" s="32">
        <v>21</v>
      </c>
      <c r="J289" s="40">
        <f t="shared" si="31"/>
        <v>21</v>
      </c>
      <c r="K289" s="389">
        <v>3</v>
      </c>
      <c r="L289" s="57"/>
      <c r="M289" s="40"/>
      <c r="BM289" s="81">
        <v>24</v>
      </c>
      <c r="BN289" s="82">
        <v>40336</v>
      </c>
      <c r="BO289" s="81">
        <v>10</v>
      </c>
      <c r="BP289" s="81">
        <v>82</v>
      </c>
    </row>
    <row r="290" spans="1:68">
      <c r="A290" s="386">
        <v>40339</v>
      </c>
      <c r="B290" s="387">
        <v>0.84375</v>
      </c>
      <c r="C290" s="388">
        <v>40340</v>
      </c>
      <c r="D290" s="387">
        <v>0.30555555555555552</v>
      </c>
      <c r="E290" s="78">
        <v>11.083333333333334</v>
      </c>
      <c r="F290" s="79">
        <v>0</v>
      </c>
      <c r="G290" s="56">
        <v>60</v>
      </c>
      <c r="H290" s="62">
        <v>0</v>
      </c>
      <c r="I290" s="32">
        <v>50</v>
      </c>
      <c r="J290" s="40">
        <f t="shared" si="31"/>
        <v>50</v>
      </c>
      <c r="K290" s="389">
        <v>10</v>
      </c>
      <c r="L290" s="57"/>
      <c r="M290" s="40"/>
      <c r="BM290" s="81">
        <v>24</v>
      </c>
      <c r="BN290" s="82">
        <v>40336</v>
      </c>
      <c r="BO290" s="81">
        <v>10</v>
      </c>
      <c r="BP290" s="81">
        <v>80</v>
      </c>
    </row>
    <row r="291" spans="1:68">
      <c r="A291" s="386">
        <v>40340</v>
      </c>
      <c r="B291" s="387">
        <v>0.30555555555555552</v>
      </c>
      <c r="C291" s="388">
        <v>40340</v>
      </c>
      <c r="D291" s="387">
        <v>0.9375</v>
      </c>
      <c r="E291" s="78">
        <v>15.166666666666666</v>
      </c>
      <c r="F291" s="79">
        <v>0</v>
      </c>
      <c r="G291" s="56">
        <v>29</v>
      </c>
      <c r="H291" s="62">
        <v>0</v>
      </c>
      <c r="I291" s="32">
        <v>26</v>
      </c>
      <c r="J291" s="40">
        <f t="shared" si="31"/>
        <v>26</v>
      </c>
      <c r="K291" s="389">
        <v>3</v>
      </c>
      <c r="L291" s="57"/>
      <c r="M291" s="40"/>
      <c r="BM291" s="81">
        <v>24</v>
      </c>
      <c r="BN291" s="82">
        <v>40336</v>
      </c>
      <c r="BO291" s="81">
        <v>10</v>
      </c>
      <c r="BP291" s="81">
        <v>77</v>
      </c>
    </row>
    <row r="292" spans="1:68">
      <c r="A292" s="386">
        <v>40340</v>
      </c>
      <c r="B292" s="387">
        <v>0.9375</v>
      </c>
      <c r="C292" s="388">
        <v>40341</v>
      </c>
      <c r="D292" s="387">
        <v>0.35069444444444442</v>
      </c>
      <c r="E292" s="78">
        <v>9.9166666666666661</v>
      </c>
      <c r="F292" s="79">
        <v>0</v>
      </c>
      <c r="G292" s="56">
        <v>105</v>
      </c>
      <c r="H292" s="62">
        <v>0</v>
      </c>
      <c r="I292" s="32">
        <v>91</v>
      </c>
      <c r="J292" s="40">
        <f t="shared" si="31"/>
        <v>91</v>
      </c>
      <c r="K292" s="389">
        <v>14</v>
      </c>
      <c r="L292" s="57"/>
      <c r="M292" s="40"/>
      <c r="BM292" s="81">
        <v>24</v>
      </c>
      <c r="BN292" s="82">
        <v>40336</v>
      </c>
      <c r="BO292" s="81">
        <v>10</v>
      </c>
      <c r="BP292" s="81">
        <v>85</v>
      </c>
    </row>
    <row r="293" spans="1:68">
      <c r="A293" s="386">
        <v>40341</v>
      </c>
      <c r="B293" s="387">
        <v>0.35416666666666669</v>
      </c>
      <c r="C293" s="388">
        <v>40341</v>
      </c>
      <c r="D293" s="387">
        <v>0.90277777777777779</v>
      </c>
      <c r="E293" s="78">
        <v>13.166666666666666</v>
      </c>
      <c r="F293" s="79">
        <v>8.3333333333333329E-2</v>
      </c>
      <c r="G293" s="56">
        <v>4</v>
      </c>
      <c r="H293" s="62">
        <v>0</v>
      </c>
      <c r="I293" s="32">
        <v>3</v>
      </c>
      <c r="J293" s="40">
        <f t="shared" si="31"/>
        <v>3</v>
      </c>
      <c r="K293" s="389">
        <v>1</v>
      </c>
      <c r="L293" s="57"/>
      <c r="M293" s="40"/>
      <c r="BM293" s="81">
        <v>24</v>
      </c>
      <c r="BN293" s="82">
        <v>40336</v>
      </c>
      <c r="BO293" s="81">
        <v>10</v>
      </c>
      <c r="BP293" s="81">
        <v>69</v>
      </c>
    </row>
    <row r="294" spans="1:68">
      <c r="A294" s="386">
        <v>40341</v>
      </c>
      <c r="B294" s="387">
        <v>0.90277777777777779</v>
      </c>
      <c r="C294" s="388">
        <v>40342</v>
      </c>
      <c r="D294" s="387">
        <v>0.36458333333333331</v>
      </c>
      <c r="E294" s="78">
        <v>11.083333333333334</v>
      </c>
      <c r="F294" s="79">
        <v>0</v>
      </c>
      <c r="G294" s="56">
        <v>117</v>
      </c>
      <c r="H294" s="62">
        <v>0</v>
      </c>
      <c r="I294" s="32">
        <v>103</v>
      </c>
      <c r="J294" s="40">
        <f t="shared" si="31"/>
        <v>103</v>
      </c>
      <c r="K294" s="389">
        <v>14</v>
      </c>
      <c r="L294" s="57"/>
      <c r="M294" s="40"/>
      <c r="BM294" s="81">
        <v>24</v>
      </c>
      <c r="BN294" s="82">
        <v>40336</v>
      </c>
      <c r="BO294" s="81">
        <v>10</v>
      </c>
      <c r="BP294" s="81">
        <v>81</v>
      </c>
    </row>
    <row r="295" spans="1:68">
      <c r="A295" s="386">
        <v>40342</v>
      </c>
      <c r="B295" s="387">
        <v>0.36805555555555558</v>
      </c>
      <c r="C295" s="388">
        <v>40342</v>
      </c>
      <c r="D295" s="387">
        <v>0.86458333333333337</v>
      </c>
      <c r="E295" s="78">
        <v>11.916666666666666</v>
      </c>
      <c r="F295" s="79">
        <v>8.3333333333333329E-2</v>
      </c>
      <c r="G295" s="56">
        <v>22</v>
      </c>
      <c r="H295" s="62">
        <v>0</v>
      </c>
      <c r="I295" s="32">
        <v>15</v>
      </c>
      <c r="J295" s="40">
        <f t="shared" si="31"/>
        <v>15</v>
      </c>
      <c r="K295" s="389">
        <v>7</v>
      </c>
      <c r="L295" s="57"/>
      <c r="M295" s="40"/>
      <c r="BM295" s="81">
        <v>24</v>
      </c>
      <c r="BN295" s="82">
        <v>40337</v>
      </c>
      <c r="BO295" s="81">
        <v>10</v>
      </c>
      <c r="BP295" s="81">
        <v>75</v>
      </c>
    </row>
    <row r="296" spans="1:68">
      <c r="A296" s="386">
        <v>40342</v>
      </c>
      <c r="B296" s="387">
        <v>0.86458333333333337</v>
      </c>
      <c r="C296" s="388">
        <v>40343</v>
      </c>
      <c r="D296" s="387">
        <v>0.33333333333333331</v>
      </c>
      <c r="E296" s="78">
        <v>11.25</v>
      </c>
      <c r="F296" s="79">
        <v>0</v>
      </c>
      <c r="G296" s="56">
        <v>137</v>
      </c>
      <c r="H296" s="62">
        <v>1</v>
      </c>
      <c r="I296" s="32">
        <v>120</v>
      </c>
      <c r="J296" s="40">
        <f t="shared" si="31"/>
        <v>121</v>
      </c>
      <c r="K296" s="389">
        <v>16</v>
      </c>
      <c r="L296" s="57"/>
      <c r="M296" s="40"/>
      <c r="BM296" s="81">
        <v>24</v>
      </c>
      <c r="BN296" s="82">
        <v>40337</v>
      </c>
      <c r="BO296" s="81">
        <v>10</v>
      </c>
      <c r="BP296" s="81">
        <v>84</v>
      </c>
    </row>
    <row r="297" spans="1:68">
      <c r="A297" s="386">
        <v>40343</v>
      </c>
      <c r="B297" s="387">
        <v>0.33680555555555558</v>
      </c>
      <c r="C297" s="388">
        <v>40343</v>
      </c>
      <c r="D297" s="387">
        <v>0.88194444444444453</v>
      </c>
      <c r="E297" s="78">
        <v>13.083333333333334</v>
      </c>
      <c r="F297" s="79">
        <v>8.3333333333333329E-2</v>
      </c>
      <c r="G297" s="56">
        <v>34</v>
      </c>
      <c r="H297" s="62">
        <v>0</v>
      </c>
      <c r="I297" s="32">
        <v>27</v>
      </c>
      <c r="J297" s="40">
        <f t="shared" si="31"/>
        <v>27</v>
      </c>
      <c r="K297" s="389">
        <v>7</v>
      </c>
      <c r="L297" s="57"/>
      <c r="M297" s="40"/>
      <c r="BM297" s="81">
        <v>24</v>
      </c>
      <c r="BN297" s="82">
        <v>40337</v>
      </c>
      <c r="BO297" s="81">
        <v>10</v>
      </c>
      <c r="BP297" s="81">
        <v>91</v>
      </c>
    </row>
    <row r="298" spans="1:68">
      <c r="A298" s="386">
        <v>40343</v>
      </c>
      <c r="B298" s="387">
        <v>0.88194444444444453</v>
      </c>
      <c r="C298" s="388">
        <v>40344</v>
      </c>
      <c r="D298" s="387">
        <v>0.38194444444444442</v>
      </c>
      <c r="E298" s="78">
        <v>12</v>
      </c>
      <c r="F298" s="79">
        <v>0</v>
      </c>
      <c r="G298" s="56">
        <v>50</v>
      </c>
      <c r="H298" s="62">
        <v>0</v>
      </c>
      <c r="I298" s="32">
        <v>42</v>
      </c>
      <c r="J298" s="40">
        <f t="shared" si="31"/>
        <v>42</v>
      </c>
      <c r="K298" s="389">
        <v>8</v>
      </c>
      <c r="L298" s="57"/>
      <c r="M298" s="40"/>
      <c r="BM298" s="81">
        <v>24</v>
      </c>
      <c r="BN298" s="82">
        <v>40337</v>
      </c>
      <c r="BO298" s="81">
        <v>10</v>
      </c>
      <c r="BP298" s="81">
        <v>68</v>
      </c>
    </row>
    <row r="299" spans="1:68">
      <c r="A299" s="386">
        <v>40344</v>
      </c>
      <c r="B299" s="387">
        <v>0.38541666666666669</v>
      </c>
      <c r="C299" s="388">
        <v>40344</v>
      </c>
      <c r="D299" s="387">
        <v>0.625</v>
      </c>
      <c r="E299" s="78">
        <v>5.75</v>
      </c>
      <c r="F299" s="79">
        <v>8.3333333333333329E-2</v>
      </c>
      <c r="G299" s="56">
        <v>15</v>
      </c>
      <c r="H299" s="62">
        <v>0</v>
      </c>
      <c r="I299" s="32">
        <v>14</v>
      </c>
      <c r="J299" s="40">
        <f t="shared" si="31"/>
        <v>14</v>
      </c>
      <c r="K299" s="389">
        <v>1</v>
      </c>
      <c r="L299" s="57"/>
      <c r="M299" s="40"/>
      <c r="BM299" s="81">
        <v>24</v>
      </c>
      <c r="BN299" s="82">
        <v>40337</v>
      </c>
      <c r="BO299" s="81">
        <v>10</v>
      </c>
      <c r="BP299" s="81">
        <v>82</v>
      </c>
    </row>
    <row r="300" spans="1:68">
      <c r="A300" s="386">
        <v>40344</v>
      </c>
      <c r="B300" s="387">
        <v>0.625</v>
      </c>
      <c r="C300" s="388">
        <v>40345</v>
      </c>
      <c r="D300" s="387">
        <v>0.36458333333333331</v>
      </c>
      <c r="E300" s="78">
        <v>17.75</v>
      </c>
      <c r="F300" s="79">
        <v>0</v>
      </c>
      <c r="G300" s="56">
        <v>90</v>
      </c>
      <c r="H300" s="62">
        <v>0</v>
      </c>
      <c r="I300" s="32">
        <v>83</v>
      </c>
      <c r="J300" s="40">
        <f t="shared" si="31"/>
        <v>83</v>
      </c>
      <c r="K300" s="389">
        <v>7</v>
      </c>
      <c r="L300" s="57"/>
      <c r="M300" s="40"/>
      <c r="BM300" s="81">
        <v>24</v>
      </c>
      <c r="BN300" s="82">
        <v>40337</v>
      </c>
      <c r="BO300" s="81">
        <v>10</v>
      </c>
      <c r="BP300" s="81">
        <v>68</v>
      </c>
    </row>
    <row r="301" spans="1:68">
      <c r="A301" s="386">
        <v>40345</v>
      </c>
      <c r="B301" s="387">
        <v>0.36805555555555558</v>
      </c>
      <c r="C301" s="388">
        <v>40345</v>
      </c>
      <c r="D301" s="387">
        <v>0.85763888888888884</v>
      </c>
      <c r="E301" s="78">
        <v>11.75</v>
      </c>
      <c r="F301" s="79">
        <v>8.3333333333333329E-2</v>
      </c>
      <c r="G301" s="56">
        <v>8</v>
      </c>
      <c r="H301" s="62">
        <v>0</v>
      </c>
      <c r="I301" s="32">
        <v>7</v>
      </c>
      <c r="J301" s="40">
        <f t="shared" si="31"/>
        <v>7</v>
      </c>
      <c r="K301" s="389">
        <v>1</v>
      </c>
      <c r="L301" s="57"/>
      <c r="M301" s="40"/>
      <c r="BM301" s="81">
        <v>24</v>
      </c>
      <c r="BN301" s="82">
        <v>40338</v>
      </c>
      <c r="BO301" s="81">
        <v>10</v>
      </c>
      <c r="BP301" s="81">
        <v>87</v>
      </c>
    </row>
    <row r="302" spans="1:68">
      <c r="A302" s="386">
        <v>40345</v>
      </c>
      <c r="B302" s="387">
        <v>0.85763888888888884</v>
      </c>
      <c r="C302" s="388">
        <v>40346</v>
      </c>
      <c r="D302" s="387">
        <v>0.37152777777777773</v>
      </c>
      <c r="E302" s="78">
        <v>12.333333333333334</v>
      </c>
      <c r="F302" s="79">
        <v>0</v>
      </c>
      <c r="G302" s="56">
        <v>65</v>
      </c>
      <c r="H302" s="62">
        <v>2</v>
      </c>
      <c r="I302" s="32">
        <v>52</v>
      </c>
      <c r="J302" s="40">
        <f t="shared" si="31"/>
        <v>54</v>
      </c>
      <c r="K302" s="389">
        <v>11</v>
      </c>
      <c r="L302" s="57"/>
      <c r="M302" s="40"/>
      <c r="BM302" s="81">
        <v>24</v>
      </c>
      <c r="BN302" s="82">
        <v>40338</v>
      </c>
      <c r="BO302" s="81">
        <v>10</v>
      </c>
      <c r="BP302" s="81">
        <v>75</v>
      </c>
    </row>
    <row r="303" spans="1:68">
      <c r="A303" s="386">
        <v>40346</v>
      </c>
      <c r="B303" s="387">
        <v>0.37152777777777773</v>
      </c>
      <c r="C303" s="388">
        <v>40346</v>
      </c>
      <c r="D303" s="387">
        <v>0.54166666666666663</v>
      </c>
      <c r="E303" s="78">
        <v>4.083333333333333</v>
      </c>
      <c r="F303" s="79">
        <v>0</v>
      </c>
      <c r="G303" s="56">
        <v>10</v>
      </c>
      <c r="H303" s="62">
        <v>0</v>
      </c>
      <c r="I303" s="32">
        <v>8</v>
      </c>
      <c r="J303" s="40">
        <f t="shared" si="31"/>
        <v>8</v>
      </c>
      <c r="K303" s="389">
        <v>2</v>
      </c>
      <c r="L303" s="57"/>
      <c r="M303" s="40"/>
      <c r="BM303" s="81">
        <v>24</v>
      </c>
      <c r="BN303" s="82">
        <v>40338</v>
      </c>
      <c r="BO303" s="81">
        <v>10</v>
      </c>
      <c r="BP303" s="81">
        <v>74</v>
      </c>
    </row>
    <row r="304" spans="1:68">
      <c r="A304" s="386">
        <v>40346</v>
      </c>
      <c r="B304" s="387">
        <v>0.54166666666666663</v>
      </c>
      <c r="C304" s="388">
        <v>40347</v>
      </c>
      <c r="D304" s="387">
        <v>0.38541666666666669</v>
      </c>
      <c r="E304" s="78">
        <v>20.25</v>
      </c>
      <c r="F304" s="79">
        <v>0</v>
      </c>
      <c r="G304" s="56">
        <v>152</v>
      </c>
      <c r="H304" s="62">
        <v>0</v>
      </c>
      <c r="I304" s="32">
        <v>134</v>
      </c>
      <c r="J304" s="40">
        <f t="shared" si="31"/>
        <v>134</v>
      </c>
      <c r="K304" s="389">
        <v>18</v>
      </c>
      <c r="L304" s="57"/>
      <c r="M304" s="40"/>
      <c r="BM304" s="81">
        <v>24</v>
      </c>
      <c r="BN304" s="82">
        <v>40339</v>
      </c>
      <c r="BO304" s="81">
        <v>10</v>
      </c>
      <c r="BP304" s="81">
        <v>76</v>
      </c>
    </row>
    <row r="305" spans="1:68">
      <c r="A305" s="386">
        <v>40347</v>
      </c>
      <c r="B305" s="387">
        <v>0.3888888888888889</v>
      </c>
      <c r="C305" s="388">
        <v>40347</v>
      </c>
      <c r="D305" s="387">
        <v>0.54166666666666663</v>
      </c>
      <c r="E305" s="78">
        <v>3.6666666666666665</v>
      </c>
      <c r="F305" s="79">
        <v>8.3333333333333329E-2</v>
      </c>
      <c r="G305" s="56">
        <v>4</v>
      </c>
      <c r="H305" s="62">
        <v>0</v>
      </c>
      <c r="I305" s="32">
        <v>3</v>
      </c>
      <c r="J305" s="40">
        <f t="shared" si="31"/>
        <v>3</v>
      </c>
      <c r="K305" s="389">
        <v>1</v>
      </c>
      <c r="L305" s="57"/>
      <c r="M305" s="40"/>
      <c r="BM305" s="81">
        <v>24</v>
      </c>
      <c r="BN305" s="82">
        <v>40339</v>
      </c>
      <c r="BO305" s="81">
        <v>10</v>
      </c>
      <c r="BP305" s="81">
        <v>81</v>
      </c>
    </row>
    <row r="306" spans="1:68">
      <c r="A306" s="386">
        <v>40347</v>
      </c>
      <c r="B306" s="387">
        <v>0.54166666666666663</v>
      </c>
      <c r="C306" s="388">
        <v>40347</v>
      </c>
      <c r="D306" s="387">
        <v>0.88541666666666663</v>
      </c>
      <c r="E306" s="78">
        <v>8.25</v>
      </c>
      <c r="F306" s="79">
        <v>0</v>
      </c>
      <c r="G306" s="56">
        <v>7</v>
      </c>
      <c r="H306" s="62">
        <v>0</v>
      </c>
      <c r="I306" s="32">
        <v>5</v>
      </c>
      <c r="J306" s="40">
        <f t="shared" si="31"/>
        <v>5</v>
      </c>
      <c r="K306" s="389">
        <v>2</v>
      </c>
      <c r="L306" s="57"/>
      <c r="M306" s="40"/>
      <c r="BM306" s="81">
        <v>24</v>
      </c>
      <c r="BN306" s="82">
        <v>40339</v>
      </c>
      <c r="BO306" s="81">
        <v>10</v>
      </c>
      <c r="BP306" s="81">
        <v>82</v>
      </c>
    </row>
    <row r="307" spans="1:68">
      <c r="A307" s="386">
        <v>40347</v>
      </c>
      <c r="B307" s="387">
        <v>0.88541666666666663</v>
      </c>
      <c r="C307" s="388">
        <v>40348</v>
      </c>
      <c r="D307" s="387">
        <v>0.37847222222222227</v>
      </c>
      <c r="E307" s="78">
        <v>11.833333333333334</v>
      </c>
      <c r="F307" s="79">
        <v>0</v>
      </c>
      <c r="G307" s="56">
        <v>59</v>
      </c>
      <c r="H307" s="62">
        <v>2</v>
      </c>
      <c r="I307" s="32">
        <v>47</v>
      </c>
      <c r="J307" s="40">
        <f t="shared" si="31"/>
        <v>49</v>
      </c>
      <c r="K307" s="389">
        <v>10</v>
      </c>
      <c r="L307" s="57"/>
      <c r="M307" s="40"/>
      <c r="BM307" s="81">
        <v>24</v>
      </c>
      <c r="BN307" s="82">
        <v>40339</v>
      </c>
      <c r="BO307" s="81">
        <v>10</v>
      </c>
      <c r="BP307" s="81">
        <v>82</v>
      </c>
    </row>
    <row r="308" spans="1:68">
      <c r="A308" s="386">
        <v>40348</v>
      </c>
      <c r="B308" s="387">
        <v>0.38194444444444442</v>
      </c>
      <c r="C308" s="388">
        <v>40348</v>
      </c>
      <c r="D308" s="387">
        <v>0.87152777777777779</v>
      </c>
      <c r="E308" s="78">
        <v>11.75</v>
      </c>
      <c r="F308" s="79">
        <v>8.3333333333333329E-2</v>
      </c>
      <c r="G308" s="56">
        <v>8</v>
      </c>
      <c r="H308" s="62">
        <v>0</v>
      </c>
      <c r="I308" s="32">
        <v>5</v>
      </c>
      <c r="J308" s="40">
        <f t="shared" si="31"/>
        <v>5</v>
      </c>
      <c r="K308" s="389">
        <v>3</v>
      </c>
      <c r="L308" s="57"/>
      <c r="M308" s="40"/>
      <c r="BM308" s="81">
        <v>24</v>
      </c>
      <c r="BN308" s="82">
        <v>40339</v>
      </c>
      <c r="BO308" s="81">
        <v>10</v>
      </c>
      <c r="BP308" s="81">
        <v>85</v>
      </c>
    </row>
    <row r="309" spans="1:68">
      <c r="A309" s="386">
        <v>40348</v>
      </c>
      <c r="B309" s="387">
        <v>0.875</v>
      </c>
      <c r="C309" s="388">
        <v>40349</v>
      </c>
      <c r="D309" s="387">
        <v>0.35416666666666669</v>
      </c>
      <c r="E309" s="78">
        <v>11.5</v>
      </c>
      <c r="F309" s="79">
        <v>8.3333333333333329E-2</v>
      </c>
      <c r="G309" s="56">
        <v>43</v>
      </c>
      <c r="H309" s="62">
        <v>0</v>
      </c>
      <c r="I309" s="32">
        <v>36</v>
      </c>
      <c r="J309" s="40">
        <f t="shared" si="31"/>
        <v>36</v>
      </c>
      <c r="K309" s="389">
        <v>7</v>
      </c>
      <c r="L309" s="57"/>
      <c r="M309" s="40"/>
      <c r="BM309" s="81">
        <v>24</v>
      </c>
      <c r="BN309" s="82">
        <v>40339</v>
      </c>
      <c r="BO309" s="81">
        <v>10</v>
      </c>
      <c r="BP309" s="81">
        <v>83</v>
      </c>
    </row>
    <row r="310" spans="1:68">
      <c r="A310" s="386">
        <v>40349</v>
      </c>
      <c r="B310" s="387">
        <v>0.3576388888888889</v>
      </c>
      <c r="C310" s="388">
        <v>40349</v>
      </c>
      <c r="D310" s="387">
        <v>0.84375</v>
      </c>
      <c r="E310" s="78">
        <v>11.666666666666666</v>
      </c>
      <c r="F310" s="79">
        <v>8.3333333333333329E-2</v>
      </c>
      <c r="G310" s="56">
        <v>7</v>
      </c>
      <c r="H310" s="62">
        <v>0</v>
      </c>
      <c r="I310" s="32">
        <v>6</v>
      </c>
      <c r="J310" s="40">
        <f t="shared" si="31"/>
        <v>6</v>
      </c>
      <c r="K310" s="389">
        <v>1</v>
      </c>
      <c r="L310" s="57"/>
      <c r="M310" s="40"/>
      <c r="BM310" s="81">
        <v>24</v>
      </c>
      <c r="BN310" s="82">
        <v>40339</v>
      </c>
      <c r="BO310" s="81">
        <v>10</v>
      </c>
      <c r="BP310" s="81">
        <v>80</v>
      </c>
    </row>
    <row r="311" spans="1:68">
      <c r="A311" s="386">
        <v>40349</v>
      </c>
      <c r="B311" s="387">
        <v>0.84375</v>
      </c>
      <c r="C311" s="388">
        <v>40350</v>
      </c>
      <c r="D311" s="387">
        <v>0.34027777777777773</v>
      </c>
      <c r="E311" s="78">
        <v>11.916666666666666</v>
      </c>
      <c r="F311" s="79">
        <v>0</v>
      </c>
      <c r="G311" s="56">
        <v>72</v>
      </c>
      <c r="H311" s="62">
        <v>1</v>
      </c>
      <c r="I311" s="32">
        <v>58</v>
      </c>
      <c r="J311" s="40">
        <f t="shared" si="31"/>
        <v>59</v>
      </c>
      <c r="K311" s="389">
        <v>13</v>
      </c>
      <c r="L311" s="57"/>
      <c r="M311" s="40"/>
      <c r="BM311" s="81">
        <v>24</v>
      </c>
      <c r="BN311" s="82">
        <v>40340</v>
      </c>
      <c r="BO311" s="81">
        <v>10</v>
      </c>
      <c r="BP311" s="81">
        <v>86</v>
      </c>
    </row>
    <row r="312" spans="1:68">
      <c r="A312" s="386">
        <v>40350</v>
      </c>
      <c r="B312" s="387">
        <v>0.34027777777777773</v>
      </c>
      <c r="C312" s="388">
        <v>40350</v>
      </c>
      <c r="D312" s="387">
        <v>0.83333333333333337</v>
      </c>
      <c r="E312" s="78">
        <v>11.833333333333334</v>
      </c>
      <c r="F312" s="79">
        <v>0</v>
      </c>
      <c r="G312" s="56">
        <v>8</v>
      </c>
      <c r="H312" s="62">
        <v>0</v>
      </c>
      <c r="I312" s="32">
        <v>5</v>
      </c>
      <c r="J312" s="40">
        <f t="shared" si="31"/>
        <v>5</v>
      </c>
      <c r="K312" s="389">
        <v>3</v>
      </c>
      <c r="L312" s="57"/>
      <c r="M312" s="40"/>
      <c r="BM312" s="81">
        <v>24</v>
      </c>
      <c r="BN312" s="82">
        <v>40340</v>
      </c>
      <c r="BO312" s="81">
        <v>10</v>
      </c>
      <c r="BP312" s="81">
        <v>80</v>
      </c>
    </row>
    <row r="313" spans="1:68">
      <c r="A313" s="386">
        <v>40350</v>
      </c>
      <c r="B313" s="387">
        <v>0.83333333333333337</v>
      </c>
      <c r="C313" s="388">
        <v>40351</v>
      </c>
      <c r="D313" s="387">
        <v>0.3263888888888889</v>
      </c>
      <c r="E313" s="78">
        <v>11.833333333333334</v>
      </c>
      <c r="F313" s="79">
        <v>0</v>
      </c>
      <c r="G313" s="56">
        <v>60</v>
      </c>
      <c r="H313" s="62">
        <v>0</v>
      </c>
      <c r="I313" s="32">
        <v>49</v>
      </c>
      <c r="J313" s="40">
        <f t="shared" si="31"/>
        <v>49</v>
      </c>
      <c r="K313" s="389">
        <v>11</v>
      </c>
      <c r="L313" s="57"/>
      <c r="M313" s="40"/>
      <c r="BM313" s="81">
        <v>24</v>
      </c>
      <c r="BN313" s="82">
        <v>40340</v>
      </c>
      <c r="BO313" s="81">
        <v>10</v>
      </c>
      <c r="BP313" s="81">
        <v>82</v>
      </c>
    </row>
    <row r="314" spans="1:68">
      <c r="A314" s="386">
        <v>40351</v>
      </c>
      <c r="B314" s="387">
        <v>0.3298611111111111</v>
      </c>
      <c r="C314" s="388">
        <v>40351</v>
      </c>
      <c r="D314" s="387">
        <v>0.8125</v>
      </c>
      <c r="E314" s="78">
        <v>11.583333333333334</v>
      </c>
      <c r="F314" s="79">
        <v>8.3333333333333329E-2</v>
      </c>
      <c r="G314" s="56">
        <v>9</v>
      </c>
      <c r="H314" s="62">
        <v>0</v>
      </c>
      <c r="I314" s="32">
        <v>4</v>
      </c>
      <c r="J314" s="40">
        <f t="shared" si="31"/>
        <v>4</v>
      </c>
      <c r="K314" s="389">
        <v>5</v>
      </c>
      <c r="L314" s="57"/>
      <c r="M314" s="40"/>
      <c r="BM314" s="81">
        <v>24</v>
      </c>
      <c r="BN314" s="82">
        <v>40340</v>
      </c>
      <c r="BO314" s="81">
        <v>10</v>
      </c>
      <c r="BP314" s="81">
        <v>78</v>
      </c>
    </row>
    <row r="315" spans="1:68">
      <c r="A315" s="386">
        <v>40351</v>
      </c>
      <c r="B315" s="387">
        <v>0.8125</v>
      </c>
      <c r="C315" s="388">
        <v>40352</v>
      </c>
      <c r="D315" s="387">
        <v>0.31597222222222221</v>
      </c>
      <c r="E315" s="78">
        <v>12.083333333333334</v>
      </c>
      <c r="F315" s="79">
        <v>0</v>
      </c>
      <c r="G315" s="56">
        <v>46</v>
      </c>
      <c r="H315" s="62">
        <v>0</v>
      </c>
      <c r="I315" s="32">
        <v>36</v>
      </c>
      <c r="J315" s="40">
        <f t="shared" si="31"/>
        <v>36</v>
      </c>
      <c r="K315" s="389">
        <v>10</v>
      </c>
      <c r="L315" s="57"/>
      <c r="M315" s="40"/>
      <c r="BM315" s="81">
        <v>24</v>
      </c>
      <c r="BN315" s="82">
        <v>40340</v>
      </c>
      <c r="BO315" s="81">
        <v>10</v>
      </c>
      <c r="BP315" s="81">
        <v>87</v>
      </c>
    </row>
    <row r="316" spans="1:68">
      <c r="A316" s="386">
        <v>40352</v>
      </c>
      <c r="B316" s="387">
        <v>0.31597222222222221</v>
      </c>
      <c r="C316" s="388">
        <v>40352</v>
      </c>
      <c r="D316" s="387">
        <v>0.8125</v>
      </c>
      <c r="E316" s="78">
        <v>11.916666666666666</v>
      </c>
      <c r="F316" s="79">
        <v>0</v>
      </c>
      <c r="G316" s="56">
        <v>15</v>
      </c>
      <c r="H316" s="62">
        <v>0</v>
      </c>
      <c r="I316" s="32">
        <v>12</v>
      </c>
      <c r="J316" s="40">
        <f t="shared" si="31"/>
        <v>12</v>
      </c>
      <c r="K316" s="389">
        <v>3</v>
      </c>
      <c r="L316" s="57"/>
      <c r="M316" s="40"/>
      <c r="BM316" s="81">
        <v>24</v>
      </c>
      <c r="BN316" s="82">
        <v>40340</v>
      </c>
      <c r="BO316" s="81">
        <v>10</v>
      </c>
      <c r="BP316" s="81">
        <v>71</v>
      </c>
    </row>
    <row r="317" spans="1:68">
      <c r="A317" s="386">
        <v>40352</v>
      </c>
      <c r="B317" s="387">
        <v>0.81597222222222221</v>
      </c>
      <c r="C317" s="388">
        <v>40353</v>
      </c>
      <c r="D317" s="387">
        <v>0.3263888888888889</v>
      </c>
      <c r="E317" s="78">
        <v>12.25</v>
      </c>
      <c r="F317" s="79">
        <v>8.3333333333333329E-2</v>
      </c>
      <c r="G317" s="56">
        <v>78</v>
      </c>
      <c r="H317" s="62">
        <v>0</v>
      </c>
      <c r="I317" s="32">
        <v>68</v>
      </c>
      <c r="J317" s="40">
        <f t="shared" si="31"/>
        <v>68</v>
      </c>
      <c r="K317" s="389">
        <v>10</v>
      </c>
      <c r="L317" s="57"/>
      <c r="M317" s="40"/>
      <c r="BM317" s="81">
        <v>24</v>
      </c>
      <c r="BN317" s="82">
        <v>40340</v>
      </c>
      <c r="BO317" s="81">
        <v>10</v>
      </c>
      <c r="BP317" s="81">
        <v>68</v>
      </c>
    </row>
    <row r="318" spans="1:68">
      <c r="A318" s="386">
        <v>40353</v>
      </c>
      <c r="B318" s="387">
        <v>0.3298611111111111</v>
      </c>
      <c r="C318" s="388">
        <v>40353</v>
      </c>
      <c r="D318" s="387">
        <v>0.83333333333333337</v>
      </c>
      <c r="E318" s="78">
        <v>12.083333333333334</v>
      </c>
      <c r="F318" s="79">
        <v>8.3333333333333329E-2</v>
      </c>
      <c r="G318" s="56">
        <v>31</v>
      </c>
      <c r="H318" s="62">
        <v>0</v>
      </c>
      <c r="I318" s="32">
        <v>29</v>
      </c>
      <c r="J318" s="40">
        <f t="shared" si="31"/>
        <v>29</v>
      </c>
      <c r="K318" s="389">
        <v>2</v>
      </c>
      <c r="L318" s="57"/>
      <c r="M318" s="40"/>
      <c r="BM318" s="81">
        <v>24</v>
      </c>
      <c r="BN318" s="82">
        <v>40340</v>
      </c>
      <c r="BO318" s="81">
        <v>10</v>
      </c>
      <c r="BP318" s="81">
        <v>79</v>
      </c>
    </row>
    <row r="319" spans="1:68">
      <c r="A319" s="386">
        <v>40353</v>
      </c>
      <c r="B319" s="387">
        <v>0.83333333333333337</v>
      </c>
      <c r="C319" s="388">
        <v>40354</v>
      </c>
      <c r="D319" s="387">
        <v>0.34027777777777773</v>
      </c>
      <c r="E319" s="78">
        <v>12.166666666666666</v>
      </c>
      <c r="F319" s="79">
        <v>0</v>
      </c>
      <c r="G319" s="56">
        <v>52</v>
      </c>
      <c r="H319" s="62">
        <v>0</v>
      </c>
      <c r="I319" s="32">
        <v>44</v>
      </c>
      <c r="J319" s="40">
        <f t="shared" si="31"/>
        <v>44</v>
      </c>
      <c r="K319" s="389">
        <v>8</v>
      </c>
      <c r="L319" s="57"/>
      <c r="M319" s="40"/>
      <c r="BM319" s="81">
        <v>24</v>
      </c>
      <c r="BN319" s="82">
        <v>40340</v>
      </c>
      <c r="BO319" s="81">
        <v>10</v>
      </c>
      <c r="BP319" s="81">
        <v>73</v>
      </c>
    </row>
    <row r="320" spans="1:68">
      <c r="A320" s="386">
        <v>40354</v>
      </c>
      <c r="B320" s="387">
        <v>0.34027777777777773</v>
      </c>
      <c r="C320" s="388">
        <v>40354</v>
      </c>
      <c r="D320" s="387">
        <v>0.9375</v>
      </c>
      <c r="E320" s="62"/>
      <c r="F320" s="127">
        <v>14.333333333333334</v>
      </c>
      <c r="G320" s="128">
        <f>ROUND(AVERAGE(G318/$E318,G322/$E322)*$F320,0)</f>
        <v>26</v>
      </c>
      <c r="H320" s="129">
        <f>ROUND(AVERAGE(H318/$E318,H322/$E322)*$F320,0)</f>
        <v>0</v>
      </c>
      <c r="I320" s="130">
        <f>ROUND(AVERAGE(I318/$E318,I322/$E322)*$F320,0)</f>
        <v>24</v>
      </c>
      <c r="J320" s="130">
        <f>ROUND(AVERAGE(J318/$E318,J322/$E322)*$F320,0)</f>
        <v>24</v>
      </c>
      <c r="K320" s="390">
        <f>ROUND(AVERAGE(K318/$E318,K322/$E322)*$F320,0)</f>
        <v>2</v>
      </c>
      <c r="L320" s="132">
        <f>DEVSQ((J318/$E318),(J322/$E322))/2*$F320^2</f>
        <v>107.63239103048627</v>
      </c>
      <c r="M320" s="133">
        <f>DEVSQ((K318/$E318),(K322/$E322))/2*$F320^2</f>
        <v>0.25368066247065174</v>
      </c>
      <c r="BM320" s="81">
        <v>24</v>
      </c>
      <c r="BN320" s="82">
        <v>40340</v>
      </c>
      <c r="BO320" s="81">
        <v>10</v>
      </c>
      <c r="BP320" s="81">
        <v>81</v>
      </c>
    </row>
    <row r="321" spans="1:68">
      <c r="A321" s="386">
        <v>40354</v>
      </c>
      <c r="B321" s="387">
        <v>0.9375</v>
      </c>
      <c r="C321" s="388">
        <v>40355</v>
      </c>
      <c r="D321" s="387">
        <v>0.34027777777777773</v>
      </c>
      <c r="E321" s="78">
        <v>9.6666666666666661</v>
      </c>
      <c r="F321" s="76"/>
      <c r="G321" s="56">
        <v>30</v>
      </c>
      <c r="H321" s="62">
        <v>0</v>
      </c>
      <c r="I321" s="32">
        <v>23</v>
      </c>
      <c r="J321" s="40">
        <f t="shared" si="31"/>
        <v>23</v>
      </c>
      <c r="K321" s="389">
        <v>7</v>
      </c>
      <c r="L321" s="57"/>
      <c r="M321" s="40"/>
      <c r="BM321" s="81">
        <v>24</v>
      </c>
      <c r="BN321" s="82">
        <v>40340</v>
      </c>
      <c r="BO321" s="81">
        <v>10</v>
      </c>
      <c r="BP321" s="81">
        <v>74</v>
      </c>
    </row>
    <row r="322" spans="1:68">
      <c r="A322" s="386">
        <v>40355</v>
      </c>
      <c r="B322" s="387">
        <v>0.34375</v>
      </c>
      <c r="C322" s="388">
        <v>40355</v>
      </c>
      <c r="D322" s="387">
        <v>0.78125</v>
      </c>
      <c r="E322" s="78">
        <v>10.5</v>
      </c>
      <c r="F322" s="79">
        <v>8.3333333333333329E-2</v>
      </c>
      <c r="G322" s="56">
        <v>11</v>
      </c>
      <c r="H322" s="62">
        <v>0</v>
      </c>
      <c r="I322" s="32">
        <v>10</v>
      </c>
      <c r="J322" s="40">
        <f t="shared" si="31"/>
        <v>10</v>
      </c>
      <c r="K322" s="389">
        <v>1</v>
      </c>
      <c r="L322" s="57"/>
      <c r="M322" s="40"/>
      <c r="BM322" s="81">
        <v>24</v>
      </c>
      <c r="BN322" s="82">
        <v>40340</v>
      </c>
      <c r="BO322" s="81">
        <v>10</v>
      </c>
      <c r="BP322" s="81">
        <v>78</v>
      </c>
    </row>
    <row r="323" spans="1:68">
      <c r="A323" s="386">
        <v>40355</v>
      </c>
      <c r="B323" s="387">
        <v>0.78125</v>
      </c>
      <c r="C323" s="388">
        <v>40356</v>
      </c>
      <c r="D323" s="387">
        <v>0.33333333333333331</v>
      </c>
      <c r="E323" s="78">
        <v>13.25</v>
      </c>
      <c r="F323" s="79">
        <v>0</v>
      </c>
      <c r="G323" s="56">
        <v>24</v>
      </c>
      <c r="H323" s="62">
        <v>0</v>
      </c>
      <c r="I323" s="32">
        <v>18</v>
      </c>
      <c r="J323" s="40">
        <f t="shared" si="31"/>
        <v>18</v>
      </c>
      <c r="K323" s="389">
        <v>6</v>
      </c>
      <c r="L323" s="57"/>
      <c r="M323" s="40"/>
      <c r="BM323" s="81">
        <v>24</v>
      </c>
      <c r="BN323" s="82">
        <v>40340</v>
      </c>
      <c r="BO323" s="81">
        <v>10</v>
      </c>
      <c r="BP323" s="81">
        <v>83</v>
      </c>
    </row>
    <row r="324" spans="1:68">
      <c r="A324" s="386">
        <v>40356</v>
      </c>
      <c r="B324" s="387">
        <v>0.33333333333333331</v>
      </c>
      <c r="C324" s="388">
        <v>40356</v>
      </c>
      <c r="D324" s="387">
        <v>0.35416666666666669</v>
      </c>
      <c r="E324" s="62"/>
      <c r="F324" s="127">
        <v>0.5</v>
      </c>
      <c r="G324" s="128">
        <f>ROUND(AVERAGE(G322/$E322,G325/$E325)*$F324,0)</f>
        <v>0</v>
      </c>
      <c r="H324" s="129">
        <f>ROUND(AVERAGE(H322/$E322,H325/$E325)*$F324,0)</f>
        <v>0</v>
      </c>
      <c r="I324" s="130">
        <f>ROUND(AVERAGE(I322/$E322,I325/$E325)*$F324,0)</f>
        <v>0</v>
      </c>
      <c r="J324" s="130">
        <f>ROUND(AVERAGE(J322/$E322,J325/$E325)*$F324,0)</f>
        <v>0</v>
      </c>
      <c r="K324" s="390">
        <f>ROUND(AVERAGE(K322/$E322,K325/$E325)*$F324,0)</f>
        <v>0</v>
      </c>
      <c r="L324" s="132">
        <f>DEVSQ((J322/$E322),(J325/$E325))/2*$F324^2</f>
        <v>2.2842911581771961E-2</v>
      </c>
      <c r="M324" s="133">
        <f>DEVSQ((K322/$E322),(K325/$E325))/2*$F324^2</f>
        <v>4.2865287261722558E-6</v>
      </c>
      <c r="BM324" s="81">
        <v>24</v>
      </c>
      <c r="BN324" s="82">
        <v>40341</v>
      </c>
      <c r="BO324" s="81">
        <v>10</v>
      </c>
      <c r="BP324" s="81">
        <v>75</v>
      </c>
    </row>
    <row r="325" spans="1:68">
      <c r="A325" s="386">
        <v>40356</v>
      </c>
      <c r="B325" s="387">
        <v>0.35416666666666669</v>
      </c>
      <c r="C325" s="388">
        <v>40356</v>
      </c>
      <c r="D325" s="387">
        <v>0.83333333333333337</v>
      </c>
      <c r="E325" s="78">
        <v>11.5</v>
      </c>
      <c r="F325" s="76"/>
      <c r="G325" s="56">
        <v>5</v>
      </c>
      <c r="H325" s="62">
        <v>0</v>
      </c>
      <c r="I325" s="32">
        <v>4</v>
      </c>
      <c r="J325" s="40">
        <f t="shared" si="31"/>
        <v>4</v>
      </c>
      <c r="K325" s="389">
        <v>1</v>
      </c>
      <c r="L325" s="57"/>
      <c r="M325" s="40"/>
      <c r="BM325" s="81">
        <v>24</v>
      </c>
      <c r="BN325" s="82">
        <v>40341</v>
      </c>
      <c r="BO325" s="81">
        <v>10</v>
      </c>
      <c r="BP325" s="81">
        <v>82</v>
      </c>
    </row>
    <row r="326" spans="1:68">
      <c r="A326" s="386">
        <v>40356</v>
      </c>
      <c r="B326" s="387">
        <v>0.83333333333333337</v>
      </c>
      <c r="C326" s="388">
        <v>40357</v>
      </c>
      <c r="D326" s="387">
        <v>0.31597222222222221</v>
      </c>
      <c r="E326" s="78">
        <v>11.583333333333334</v>
      </c>
      <c r="F326" s="79">
        <v>0</v>
      </c>
      <c r="G326" s="56">
        <v>32</v>
      </c>
      <c r="H326" s="62">
        <v>0</v>
      </c>
      <c r="I326" s="32">
        <v>30</v>
      </c>
      <c r="J326" s="40">
        <f t="shared" si="31"/>
        <v>30</v>
      </c>
      <c r="K326" s="389">
        <v>2</v>
      </c>
      <c r="L326" s="57"/>
      <c r="M326" s="40"/>
      <c r="BM326" s="81">
        <v>24</v>
      </c>
      <c r="BN326" s="82">
        <v>40341</v>
      </c>
      <c r="BO326" s="81">
        <v>10</v>
      </c>
      <c r="BP326" s="81">
        <v>77</v>
      </c>
    </row>
    <row r="327" spans="1:68">
      <c r="A327" s="386">
        <v>40357</v>
      </c>
      <c r="B327" s="387">
        <v>0.31944444444444448</v>
      </c>
      <c r="C327" s="388">
        <v>40357</v>
      </c>
      <c r="D327" s="387">
        <v>0.84375</v>
      </c>
      <c r="E327" s="78">
        <v>12.583333333333334</v>
      </c>
      <c r="F327" s="79">
        <v>8.3333333333333329E-2</v>
      </c>
      <c r="G327" s="56">
        <v>27</v>
      </c>
      <c r="H327" s="62">
        <v>0</v>
      </c>
      <c r="I327" s="32">
        <v>21</v>
      </c>
      <c r="J327" s="40">
        <f t="shared" ref="J327:J390" si="32">H327+I327</f>
        <v>21</v>
      </c>
      <c r="K327" s="389">
        <v>6</v>
      </c>
      <c r="L327" s="57"/>
      <c r="M327" s="40"/>
      <c r="BM327" s="81">
        <v>24</v>
      </c>
      <c r="BN327" s="82">
        <v>40341</v>
      </c>
      <c r="BO327" s="81">
        <v>10</v>
      </c>
      <c r="BP327" s="81">
        <v>85</v>
      </c>
    </row>
    <row r="328" spans="1:68">
      <c r="A328" s="386">
        <v>40357</v>
      </c>
      <c r="B328" s="387">
        <v>0.84375</v>
      </c>
      <c r="C328" s="388">
        <v>40358</v>
      </c>
      <c r="D328" s="387">
        <v>0.375</v>
      </c>
      <c r="E328" s="78">
        <v>12.75</v>
      </c>
      <c r="F328" s="79">
        <v>0</v>
      </c>
      <c r="G328" s="56">
        <v>43</v>
      </c>
      <c r="H328" s="62">
        <v>0</v>
      </c>
      <c r="I328" s="32">
        <v>36</v>
      </c>
      <c r="J328" s="40">
        <f t="shared" si="32"/>
        <v>36</v>
      </c>
      <c r="K328" s="389">
        <v>7</v>
      </c>
      <c r="L328" s="57"/>
      <c r="M328" s="40"/>
      <c r="BM328" s="81">
        <v>24</v>
      </c>
      <c r="BN328" s="82">
        <v>40341</v>
      </c>
      <c r="BO328" s="81">
        <v>10</v>
      </c>
      <c r="BP328" s="81">
        <v>86</v>
      </c>
    </row>
    <row r="329" spans="1:68">
      <c r="A329" s="386">
        <v>40358</v>
      </c>
      <c r="B329" s="387">
        <v>0.37847222222222227</v>
      </c>
      <c r="C329" s="388">
        <v>40358</v>
      </c>
      <c r="D329" s="387">
        <v>0.75</v>
      </c>
      <c r="E329" s="78">
        <v>8.9166666666666661</v>
      </c>
      <c r="F329" s="79">
        <v>8.3333333333333329E-2</v>
      </c>
      <c r="G329" s="56">
        <v>6</v>
      </c>
      <c r="H329" s="62">
        <v>0</v>
      </c>
      <c r="I329" s="32">
        <v>5</v>
      </c>
      <c r="J329" s="40">
        <f t="shared" si="32"/>
        <v>5</v>
      </c>
      <c r="K329" s="389">
        <v>1</v>
      </c>
      <c r="L329" s="57"/>
      <c r="M329" s="40"/>
      <c r="BM329" s="81">
        <v>24</v>
      </c>
      <c r="BN329" s="82">
        <v>40341</v>
      </c>
      <c r="BO329" s="81">
        <v>10</v>
      </c>
      <c r="BP329" s="81">
        <v>80</v>
      </c>
    </row>
    <row r="330" spans="1:68">
      <c r="A330" s="386">
        <v>40358</v>
      </c>
      <c r="B330" s="387">
        <v>0.75</v>
      </c>
      <c r="C330" s="388">
        <v>40359</v>
      </c>
      <c r="D330" s="387">
        <v>0.27083333333333331</v>
      </c>
      <c r="E330" s="78">
        <v>12.5</v>
      </c>
      <c r="F330" s="79">
        <v>0</v>
      </c>
      <c r="G330" s="56">
        <v>34</v>
      </c>
      <c r="H330" s="62">
        <v>0</v>
      </c>
      <c r="I330" s="32">
        <v>30</v>
      </c>
      <c r="J330" s="40">
        <f t="shared" si="32"/>
        <v>30</v>
      </c>
      <c r="K330" s="389">
        <v>4</v>
      </c>
      <c r="L330" s="57"/>
      <c r="M330" s="40"/>
      <c r="BM330" s="81">
        <v>24</v>
      </c>
      <c r="BN330" s="82">
        <v>40341</v>
      </c>
      <c r="BO330" s="81">
        <v>10</v>
      </c>
      <c r="BP330" s="81">
        <v>75</v>
      </c>
    </row>
    <row r="331" spans="1:68">
      <c r="A331" s="386">
        <v>40359</v>
      </c>
      <c r="B331" s="387">
        <v>0.27083333333333331</v>
      </c>
      <c r="C331" s="388">
        <v>40359</v>
      </c>
      <c r="D331" s="387">
        <v>0.71875</v>
      </c>
      <c r="E331" s="78">
        <v>10.75</v>
      </c>
      <c r="F331" s="79">
        <v>0</v>
      </c>
      <c r="G331" s="56">
        <v>18</v>
      </c>
      <c r="H331" s="62">
        <v>0</v>
      </c>
      <c r="I331" s="32">
        <v>16</v>
      </c>
      <c r="J331" s="40">
        <f t="shared" si="32"/>
        <v>16</v>
      </c>
      <c r="K331" s="389">
        <v>2</v>
      </c>
      <c r="L331" s="57"/>
      <c r="M331" s="40"/>
      <c r="BM331" s="81">
        <v>24</v>
      </c>
      <c r="BN331" s="82">
        <v>40341</v>
      </c>
      <c r="BO331" s="81">
        <v>10</v>
      </c>
      <c r="BP331" s="81">
        <v>70</v>
      </c>
    </row>
    <row r="332" spans="1:68">
      <c r="A332" s="386">
        <v>40359</v>
      </c>
      <c r="B332" s="387">
        <v>0.71875</v>
      </c>
      <c r="C332" s="388">
        <v>40360</v>
      </c>
      <c r="D332" s="387">
        <v>0.375</v>
      </c>
      <c r="E332" s="78">
        <v>15.75</v>
      </c>
      <c r="F332" s="79">
        <v>0</v>
      </c>
      <c r="G332" s="56">
        <v>64</v>
      </c>
      <c r="H332" s="62">
        <v>0</v>
      </c>
      <c r="I332" s="32">
        <v>46</v>
      </c>
      <c r="J332" s="40">
        <f t="shared" si="32"/>
        <v>46</v>
      </c>
      <c r="K332" s="389">
        <v>18</v>
      </c>
      <c r="L332" s="57"/>
      <c r="M332" s="40"/>
      <c r="BM332" s="81">
        <v>24</v>
      </c>
      <c r="BN332" s="82">
        <v>40341</v>
      </c>
      <c r="BO332" s="81">
        <v>10</v>
      </c>
      <c r="BP332" s="81">
        <v>80</v>
      </c>
    </row>
    <row r="333" spans="1:68">
      <c r="A333" s="386">
        <v>40360</v>
      </c>
      <c r="B333" s="387">
        <v>0.37847222222222227</v>
      </c>
      <c r="C333" s="388">
        <v>40360</v>
      </c>
      <c r="D333" s="387">
        <v>0.6875</v>
      </c>
      <c r="E333" s="78">
        <v>7.416666666666667</v>
      </c>
      <c r="F333" s="79">
        <v>8.3333333333333329E-2</v>
      </c>
      <c r="G333" s="56">
        <v>11</v>
      </c>
      <c r="H333" s="62">
        <v>0</v>
      </c>
      <c r="I333" s="32">
        <v>10</v>
      </c>
      <c r="J333" s="40">
        <f t="shared" si="32"/>
        <v>10</v>
      </c>
      <c r="K333" s="389">
        <v>1</v>
      </c>
      <c r="L333" s="57"/>
      <c r="M333" s="40"/>
      <c r="BM333" s="81">
        <v>24</v>
      </c>
      <c r="BN333" s="82">
        <v>40341</v>
      </c>
      <c r="BO333" s="81">
        <v>10</v>
      </c>
      <c r="BP333" s="81">
        <v>75</v>
      </c>
    </row>
    <row r="334" spans="1:68">
      <c r="A334" s="386">
        <v>40360</v>
      </c>
      <c r="B334" s="387">
        <v>0.6875</v>
      </c>
      <c r="C334" s="388">
        <v>40361</v>
      </c>
      <c r="D334" s="387">
        <v>0.17708333333333334</v>
      </c>
      <c r="E334" s="78">
        <v>11.75</v>
      </c>
      <c r="F334" s="79">
        <v>0</v>
      </c>
      <c r="G334" s="56">
        <v>69</v>
      </c>
      <c r="H334" s="62">
        <v>0</v>
      </c>
      <c r="I334" s="32">
        <v>54</v>
      </c>
      <c r="J334" s="40">
        <f t="shared" si="32"/>
        <v>54</v>
      </c>
      <c r="K334" s="389">
        <v>15</v>
      </c>
      <c r="L334" s="57"/>
      <c r="M334" s="40"/>
      <c r="BM334" s="81">
        <v>24</v>
      </c>
      <c r="BN334" s="82">
        <v>40341</v>
      </c>
      <c r="BO334" s="81">
        <v>10</v>
      </c>
      <c r="BP334" s="81">
        <v>82</v>
      </c>
    </row>
    <row r="335" spans="1:68">
      <c r="A335" s="386">
        <v>40361</v>
      </c>
      <c r="B335" s="387">
        <v>0.18055555555555555</v>
      </c>
      <c r="C335" s="388">
        <v>40361</v>
      </c>
      <c r="D335" s="387">
        <v>0.85416666666666663</v>
      </c>
      <c r="E335" s="78">
        <v>16.166666666666668</v>
      </c>
      <c r="F335" s="79">
        <v>8.3333333333333329E-2</v>
      </c>
      <c r="G335" s="56">
        <v>7</v>
      </c>
      <c r="H335" s="62">
        <v>0</v>
      </c>
      <c r="I335" s="32">
        <v>6</v>
      </c>
      <c r="J335" s="40">
        <f t="shared" si="32"/>
        <v>6</v>
      </c>
      <c r="K335" s="389">
        <v>1</v>
      </c>
      <c r="L335" s="57"/>
      <c r="M335" s="40"/>
      <c r="BM335" s="81">
        <v>24</v>
      </c>
      <c r="BN335" s="82">
        <v>40341</v>
      </c>
      <c r="BO335" s="81">
        <v>10</v>
      </c>
      <c r="BP335" s="81">
        <v>82</v>
      </c>
    </row>
    <row r="336" spans="1:68">
      <c r="A336" s="386">
        <v>40361</v>
      </c>
      <c r="B336" s="387">
        <v>0.85416666666666663</v>
      </c>
      <c r="C336" s="388">
        <v>40362</v>
      </c>
      <c r="D336" s="387">
        <v>0.18402777777777779</v>
      </c>
      <c r="E336" s="78">
        <v>7.916666666666667</v>
      </c>
      <c r="F336" s="79">
        <v>0</v>
      </c>
      <c r="G336" s="56">
        <v>41</v>
      </c>
      <c r="H336" s="62">
        <v>0</v>
      </c>
      <c r="I336" s="32">
        <v>28</v>
      </c>
      <c r="J336" s="40">
        <f t="shared" si="32"/>
        <v>28</v>
      </c>
      <c r="K336" s="389">
        <v>13</v>
      </c>
      <c r="L336" s="57"/>
      <c r="M336" s="40"/>
      <c r="BM336" s="81">
        <v>24</v>
      </c>
      <c r="BN336" s="82">
        <v>40341</v>
      </c>
      <c r="BO336" s="81">
        <v>10</v>
      </c>
      <c r="BP336" s="81">
        <v>76</v>
      </c>
    </row>
    <row r="337" spans="1:68">
      <c r="A337" s="386">
        <v>40362</v>
      </c>
      <c r="B337" s="387">
        <v>0.1875</v>
      </c>
      <c r="C337" s="388">
        <v>40362</v>
      </c>
      <c r="D337" s="387">
        <v>0.83333333333333337</v>
      </c>
      <c r="E337" s="78">
        <v>15.5</v>
      </c>
      <c r="F337" s="79">
        <v>8.3333333333333329E-2</v>
      </c>
      <c r="G337" s="56">
        <v>5</v>
      </c>
      <c r="H337" s="62">
        <v>0</v>
      </c>
      <c r="I337" s="32">
        <v>5</v>
      </c>
      <c r="J337" s="40">
        <f t="shared" si="32"/>
        <v>5</v>
      </c>
      <c r="K337" s="389">
        <v>0</v>
      </c>
      <c r="L337" s="56"/>
      <c r="M337" s="40"/>
      <c r="BM337" s="81">
        <v>24</v>
      </c>
      <c r="BN337" s="82">
        <v>40341</v>
      </c>
      <c r="BO337" s="81">
        <v>10</v>
      </c>
      <c r="BP337" s="81">
        <v>80</v>
      </c>
    </row>
    <row r="338" spans="1:68">
      <c r="A338" s="386">
        <v>40362</v>
      </c>
      <c r="B338" s="387">
        <v>0.83333333333333337</v>
      </c>
      <c r="C338" s="388">
        <v>40363</v>
      </c>
      <c r="D338" s="387">
        <v>0.35416666666666669</v>
      </c>
      <c r="E338" s="78">
        <v>12.5</v>
      </c>
      <c r="F338" s="79">
        <v>0</v>
      </c>
      <c r="G338" s="56">
        <v>39</v>
      </c>
      <c r="H338" s="62">
        <v>0</v>
      </c>
      <c r="I338" s="32">
        <v>30</v>
      </c>
      <c r="J338" s="40">
        <f t="shared" si="32"/>
        <v>30</v>
      </c>
      <c r="K338" s="389">
        <v>9</v>
      </c>
      <c r="L338" s="57"/>
      <c r="M338" s="40"/>
      <c r="BM338" s="81">
        <v>24</v>
      </c>
      <c r="BN338" s="82">
        <v>40342</v>
      </c>
      <c r="BO338" s="81">
        <v>10</v>
      </c>
      <c r="BP338" s="81">
        <v>80</v>
      </c>
    </row>
    <row r="339" spans="1:68">
      <c r="A339" s="386">
        <v>40363</v>
      </c>
      <c r="B339" s="387">
        <v>0.35416666666666669</v>
      </c>
      <c r="C339" s="388">
        <v>40363</v>
      </c>
      <c r="D339" s="387">
        <v>0.91666666666666663</v>
      </c>
      <c r="E339" s="78">
        <v>13.5</v>
      </c>
      <c r="F339" s="79">
        <v>0</v>
      </c>
      <c r="G339" s="56">
        <v>12</v>
      </c>
      <c r="H339" s="62">
        <v>0</v>
      </c>
      <c r="I339" s="32">
        <v>8</v>
      </c>
      <c r="J339" s="40">
        <f t="shared" si="32"/>
        <v>8</v>
      </c>
      <c r="K339" s="389">
        <v>4</v>
      </c>
      <c r="L339" s="57"/>
      <c r="M339" s="40"/>
      <c r="BM339" s="81">
        <v>24</v>
      </c>
      <c r="BN339" s="82">
        <v>40342</v>
      </c>
      <c r="BO339" s="81">
        <v>10</v>
      </c>
      <c r="BP339" s="81">
        <v>74</v>
      </c>
    </row>
    <row r="340" spans="1:68">
      <c r="A340" s="386">
        <v>40363</v>
      </c>
      <c r="B340" s="387">
        <v>0.91666666666666663</v>
      </c>
      <c r="C340" s="388">
        <v>40364</v>
      </c>
      <c r="D340" s="387">
        <v>0.22222222222222221</v>
      </c>
      <c r="E340" s="78">
        <v>7.333333333333333</v>
      </c>
      <c r="F340" s="79">
        <v>0</v>
      </c>
      <c r="G340" s="56">
        <v>39</v>
      </c>
      <c r="H340" s="62">
        <v>0</v>
      </c>
      <c r="I340" s="32">
        <v>23</v>
      </c>
      <c r="J340" s="40">
        <f t="shared" si="32"/>
        <v>23</v>
      </c>
      <c r="K340" s="389">
        <v>16</v>
      </c>
      <c r="L340" s="57"/>
      <c r="M340" s="40"/>
      <c r="BM340" s="81">
        <v>24</v>
      </c>
      <c r="BN340" s="82">
        <v>40342</v>
      </c>
      <c r="BO340" s="81">
        <v>10</v>
      </c>
      <c r="BP340" s="81">
        <v>77</v>
      </c>
    </row>
    <row r="341" spans="1:68">
      <c r="A341" s="386">
        <v>40364</v>
      </c>
      <c r="B341" s="387">
        <v>0.22569444444444445</v>
      </c>
      <c r="C341" s="388">
        <v>40364</v>
      </c>
      <c r="D341" s="387">
        <v>0.89583333333333337</v>
      </c>
      <c r="E341" s="78">
        <v>16.083333333333332</v>
      </c>
      <c r="F341" s="79">
        <v>8.3333333333333329E-2</v>
      </c>
      <c r="G341" s="56">
        <v>6</v>
      </c>
      <c r="H341" s="62">
        <v>0</v>
      </c>
      <c r="I341" s="32">
        <v>3</v>
      </c>
      <c r="J341" s="40">
        <f t="shared" si="32"/>
        <v>3</v>
      </c>
      <c r="K341" s="389">
        <v>3</v>
      </c>
      <c r="L341" s="57"/>
      <c r="M341" s="40"/>
      <c r="BM341" s="81">
        <v>24</v>
      </c>
      <c r="BN341" s="82">
        <v>40342</v>
      </c>
      <c r="BO341" s="81">
        <v>10</v>
      </c>
      <c r="BP341" s="81">
        <v>78</v>
      </c>
    </row>
    <row r="342" spans="1:68">
      <c r="A342" s="386">
        <v>40364</v>
      </c>
      <c r="B342" s="387">
        <v>0.89583333333333337</v>
      </c>
      <c r="C342" s="388">
        <v>40365</v>
      </c>
      <c r="D342" s="387">
        <v>0.375</v>
      </c>
      <c r="E342" s="78">
        <v>11.5</v>
      </c>
      <c r="F342" s="79">
        <v>0</v>
      </c>
      <c r="G342" s="56">
        <v>48</v>
      </c>
      <c r="H342" s="62">
        <v>0</v>
      </c>
      <c r="I342" s="32">
        <v>32</v>
      </c>
      <c r="J342" s="40">
        <f t="shared" si="32"/>
        <v>32</v>
      </c>
      <c r="K342" s="389">
        <v>16</v>
      </c>
      <c r="L342" s="57"/>
      <c r="M342" s="40"/>
      <c r="BM342" s="81">
        <v>24</v>
      </c>
      <c r="BN342" s="82">
        <v>40342</v>
      </c>
      <c r="BO342" s="81">
        <v>10</v>
      </c>
      <c r="BP342" s="81">
        <v>78</v>
      </c>
    </row>
    <row r="343" spans="1:68">
      <c r="A343" s="386">
        <v>40365</v>
      </c>
      <c r="B343" s="387">
        <v>0.37847222222222227</v>
      </c>
      <c r="C343" s="388">
        <v>40365</v>
      </c>
      <c r="D343" s="387">
        <v>0.8125</v>
      </c>
      <c r="E343" s="78">
        <v>10.416666666666666</v>
      </c>
      <c r="F343" s="79">
        <v>8.3333333333333329E-2</v>
      </c>
      <c r="G343" s="56">
        <v>4</v>
      </c>
      <c r="H343" s="62">
        <v>0</v>
      </c>
      <c r="I343" s="32">
        <v>2</v>
      </c>
      <c r="J343" s="40">
        <f t="shared" si="32"/>
        <v>2</v>
      </c>
      <c r="K343" s="389">
        <v>2</v>
      </c>
      <c r="L343" s="57"/>
      <c r="M343" s="40"/>
      <c r="BM343" s="81">
        <v>24</v>
      </c>
      <c r="BN343" s="82">
        <v>40342</v>
      </c>
      <c r="BO343" s="81">
        <v>10</v>
      </c>
      <c r="BP343" s="81">
        <v>74</v>
      </c>
    </row>
    <row r="344" spans="1:68">
      <c r="A344" s="386">
        <v>40365</v>
      </c>
      <c r="B344" s="387">
        <v>0.8125</v>
      </c>
      <c r="C344" s="388">
        <v>40366</v>
      </c>
      <c r="D344" s="387">
        <v>0.35416666666666669</v>
      </c>
      <c r="E344" s="78">
        <v>13</v>
      </c>
      <c r="F344" s="79">
        <v>0</v>
      </c>
      <c r="G344" s="56">
        <v>23</v>
      </c>
      <c r="H344" s="62">
        <v>0</v>
      </c>
      <c r="I344" s="32">
        <v>18</v>
      </c>
      <c r="J344" s="40">
        <f t="shared" si="32"/>
        <v>18</v>
      </c>
      <c r="K344" s="389">
        <v>5</v>
      </c>
      <c r="L344" s="57"/>
      <c r="M344" s="40"/>
      <c r="BM344" s="81">
        <v>24</v>
      </c>
      <c r="BN344" s="82">
        <v>40342</v>
      </c>
      <c r="BO344" s="81">
        <v>10</v>
      </c>
      <c r="BP344" s="81">
        <v>80</v>
      </c>
    </row>
    <row r="345" spans="1:68">
      <c r="A345" s="386">
        <v>40366</v>
      </c>
      <c r="B345" s="387">
        <v>0.35416666666666669</v>
      </c>
      <c r="C345" s="388">
        <v>40366</v>
      </c>
      <c r="D345" s="387">
        <v>0.38541666666666669</v>
      </c>
      <c r="E345" s="62"/>
      <c r="F345" s="127">
        <v>0.75</v>
      </c>
      <c r="G345" s="128">
        <f>ROUND(AVERAGE(G343/$E343,G346/$E346)*$F345,0)</f>
        <v>0</v>
      </c>
      <c r="H345" s="129">
        <f>ROUND(AVERAGE(H343/$E343,H346/$E346)*$F345,0)</f>
        <v>0</v>
      </c>
      <c r="I345" s="130">
        <f>ROUND(AVERAGE(I343/$E343,I346/$E346)*$F345,0)</f>
        <v>0</v>
      </c>
      <c r="J345" s="130">
        <f>ROUND(AVERAGE(J343/$E343,J346/$E346)*$F345,0)</f>
        <v>0</v>
      </c>
      <c r="K345" s="390">
        <f>ROUND(AVERAGE(K343/$E343,K346/$E346)*$F345,0)</f>
        <v>0</v>
      </c>
      <c r="L345" s="132">
        <f>DEVSQ((J343/$E343),(J346/$E346))/2*$F345^2</f>
        <v>1.0489570578691184E-2</v>
      </c>
      <c r="M345" s="133">
        <f>DEVSQ((K343/$E343),(K346/$E346))/2*$F345^2</f>
        <v>1.3776181719848566E-3</v>
      </c>
      <c r="BM345" s="81">
        <v>24</v>
      </c>
      <c r="BN345" s="82">
        <v>40342</v>
      </c>
      <c r="BO345" s="81">
        <v>10</v>
      </c>
      <c r="BP345" s="81">
        <v>82</v>
      </c>
    </row>
    <row r="346" spans="1:68">
      <c r="A346" s="386">
        <v>40366</v>
      </c>
      <c r="B346" s="387">
        <v>0.38541666666666669</v>
      </c>
      <c r="C346" s="388">
        <v>40366</v>
      </c>
      <c r="D346" s="387">
        <v>0.83333333333333337</v>
      </c>
      <c r="E346" s="78">
        <v>10.75</v>
      </c>
      <c r="F346" s="76"/>
      <c r="G346" s="56">
        <v>6</v>
      </c>
      <c r="H346" s="62">
        <v>0</v>
      </c>
      <c r="I346" s="32">
        <v>5</v>
      </c>
      <c r="J346" s="40">
        <f t="shared" si="32"/>
        <v>5</v>
      </c>
      <c r="K346" s="389">
        <v>1</v>
      </c>
      <c r="L346" s="57"/>
      <c r="M346" s="40"/>
      <c r="BM346" s="81">
        <v>24</v>
      </c>
      <c r="BN346" s="82">
        <v>40342</v>
      </c>
      <c r="BO346" s="81">
        <v>10</v>
      </c>
      <c r="BP346" s="81">
        <v>81</v>
      </c>
    </row>
    <row r="347" spans="1:68">
      <c r="A347" s="386">
        <v>40366</v>
      </c>
      <c r="B347" s="387">
        <v>0.83333333333333337</v>
      </c>
      <c r="C347" s="388">
        <v>40367</v>
      </c>
      <c r="D347" s="387">
        <v>0.32291666666666669</v>
      </c>
      <c r="E347" s="78">
        <v>11.75</v>
      </c>
      <c r="F347" s="79">
        <v>0</v>
      </c>
      <c r="G347" s="56">
        <v>32</v>
      </c>
      <c r="H347" s="62">
        <v>0</v>
      </c>
      <c r="I347" s="32">
        <v>25</v>
      </c>
      <c r="J347" s="40">
        <f t="shared" si="32"/>
        <v>25</v>
      </c>
      <c r="K347" s="389">
        <v>7</v>
      </c>
      <c r="L347" s="57"/>
      <c r="M347" s="40"/>
      <c r="BM347" s="81">
        <v>24</v>
      </c>
      <c r="BN347" s="82">
        <v>40342</v>
      </c>
      <c r="BO347" s="81">
        <v>10</v>
      </c>
      <c r="BP347" s="81">
        <v>89</v>
      </c>
    </row>
    <row r="348" spans="1:68">
      <c r="A348" s="386">
        <v>40367</v>
      </c>
      <c r="B348" s="387">
        <v>0.3263888888888889</v>
      </c>
      <c r="C348" s="388">
        <v>40368</v>
      </c>
      <c r="D348" s="387">
        <v>0.33333333333333331</v>
      </c>
      <c r="E348" s="78">
        <v>24.166666666666668</v>
      </c>
      <c r="F348" s="79">
        <v>8.3333333333333329E-2</v>
      </c>
      <c r="G348" s="56">
        <v>39</v>
      </c>
      <c r="H348" s="62">
        <v>0</v>
      </c>
      <c r="I348" s="32">
        <v>29</v>
      </c>
      <c r="J348" s="40">
        <f t="shared" si="32"/>
        <v>29</v>
      </c>
      <c r="K348" s="389">
        <v>10</v>
      </c>
      <c r="L348" s="57"/>
      <c r="M348" s="40"/>
      <c r="BM348" s="81">
        <v>24</v>
      </c>
      <c r="BN348" s="82">
        <v>40342</v>
      </c>
      <c r="BO348" s="81">
        <v>10</v>
      </c>
      <c r="BP348" s="81">
        <v>97</v>
      </c>
    </row>
    <row r="349" spans="1:68">
      <c r="A349" s="386">
        <v>40368</v>
      </c>
      <c r="B349" s="387">
        <v>0.33680555555555558</v>
      </c>
      <c r="C349" s="388">
        <v>40368</v>
      </c>
      <c r="D349" s="387">
        <v>0.80555555555555547</v>
      </c>
      <c r="E349" s="78">
        <v>11.25</v>
      </c>
      <c r="F349" s="79">
        <v>8.3333333333333329E-2</v>
      </c>
      <c r="G349" s="56">
        <v>10</v>
      </c>
      <c r="H349" s="62">
        <v>0</v>
      </c>
      <c r="I349" s="32">
        <v>8</v>
      </c>
      <c r="J349" s="40">
        <f t="shared" si="32"/>
        <v>8</v>
      </c>
      <c r="K349" s="389">
        <v>2</v>
      </c>
      <c r="L349" s="57"/>
      <c r="M349" s="40"/>
      <c r="BM349" s="81">
        <v>24</v>
      </c>
      <c r="BN349" s="82">
        <v>40342</v>
      </c>
      <c r="BO349" s="81">
        <v>10</v>
      </c>
      <c r="BP349" s="81">
        <v>84</v>
      </c>
    </row>
    <row r="350" spans="1:68">
      <c r="A350" s="386">
        <v>40368</v>
      </c>
      <c r="B350" s="387">
        <v>0.80555555555555547</v>
      </c>
      <c r="C350" s="388">
        <v>40369</v>
      </c>
      <c r="D350" s="387">
        <v>0.33333333333333331</v>
      </c>
      <c r="E350" s="78">
        <v>12.666666666666666</v>
      </c>
      <c r="F350" s="79">
        <v>0</v>
      </c>
      <c r="G350" s="56">
        <v>19</v>
      </c>
      <c r="H350" s="62">
        <v>0</v>
      </c>
      <c r="I350" s="32">
        <v>9</v>
      </c>
      <c r="J350" s="40">
        <f t="shared" si="32"/>
        <v>9</v>
      </c>
      <c r="K350" s="389">
        <v>10</v>
      </c>
      <c r="L350" s="57"/>
      <c r="M350" s="40"/>
      <c r="BM350" s="81">
        <v>24</v>
      </c>
      <c r="BN350" s="82">
        <v>40342</v>
      </c>
      <c r="BO350" s="81">
        <v>10</v>
      </c>
      <c r="BP350" s="81">
        <v>78</v>
      </c>
    </row>
    <row r="351" spans="1:68">
      <c r="A351" s="386">
        <v>40369</v>
      </c>
      <c r="B351" s="387">
        <v>0.33333333333333331</v>
      </c>
      <c r="C351" s="388">
        <v>40369</v>
      </c>
      <c r="D351" s="387">
        <v>0.83333333333333337</v>
      </c>
      <c r="E351" s="78">
        <v>12</v>
      </c>
      <c r="F351" s="79">
        <v>0</v>
      </c>
      <c r="G351" s="56">
        <v>3</v>
      </c>
      <c r="H351" s="62">
        <v>0</v>
      </c>
      <c r="I351" s="32">
        <v>2</v>
      </c>
      <c r="J351" s="40">
        <f t="shared" si="32"/>
        <v>2</v>
      </c>
      <c r="K351" s="389">
        <v>1</v>
      </c>
      <c r="L351" s="57"/>
      <c r="M351" s="40"/>
      <c r="BM351" s="81">
        <v>24</v>
      </c>
      <c r="BN351" s="82">
        <v>40342</v>
      </c>
      <c r="BO351" s="81">
        <v>10</v>
      </c>
      <c r="BP351" s="81">
        <v>77</v>
      </c>
    </row>
    <row r="352" spans="1:68">
      <c r="A352" s="386">
        <v>40369</v>
      </c>
      <c r="B352" s="387">
        <v>0.83333333333333337</v>
      </c>
      <c r="C352" s="388">
        <v>40370</v>
      </c>
      <c r="D352" s="387">
        <v>0.33333333333333331</v>
      </c>
      <c r="E352" s="78">
        <v>12</v>
      </c>
      <c r="F352" s="79">
        <v>0</v>
      </c>
      <c r="G352" s="56">
        <v>22</v>
      </c>
      <c r="H352" s="62">
        <v>0</v>
      </c>
      <c r="I352" s="32">
        <v>17</v>
      </c>
      <c r="J352" s="40">
        <f t="shared" si="32"/>
        <v>17</v>
      </c>
      <c r="K352" s="389">
        <v>5</v>
      </c>
      <c r="L352" s="57"/>
      <c r="M352" s="40"/>
      <c r="BM352" s="81">
        <v>25</v>
      </c>
      <c r="BN352" s="82">
        <v>40343</v>
      </c>
      <c r="BO352" s="81">
        <v>10</v>
      </c>
      <c r="BP352" s="81">
        <v>65</v>
      </c>
    </row>
    <row r="353" spans="1:68">
      <c r="A353" s="386">
        <v>40370</v>
      </c>
      <c r="B353" s="387">
        <v>0.33333333333333331</v>
      </c>
      <c r="C353" s="388">
        <v>40370</v>
      </c>
      <c r="D353" s="387">
        <v>0.83333333333333337</v>
      </c>
      <c r="E353" s="78">
        <v>12</v>
      </c>
      <c r="F353" s="79">
        <v>0</v>
      </c>
      <c r="G353" s="56">
        <v>0</v>
      </c>
      <c r="H353" s="62">
        <v>0</v>
      </c>
      <c r="I353" s="32">
        <v>0</v>
      </c>
      <c r="J353" s="40">
        <f t="shared" si="32"/>
        <v>0</v>
      </c>
      <c r="K353" s="389">
        <v>0</v>
      </c>
      <c r="L353" s="56"/>
      <c r="M353" s="40"/>
      <c r="BM353" s="81">
        <v>25</v>
      </c>
      <c r="BN353" s="82">
        <v>40343</v>
      </c>
      <c r="BO353" s="81">
        <v>10</v>
      </c>
      <c r="BP353" s="81">
        <v>65</v>
      </c>
    </row>
    <row r="354" spans="1:68">
      <c r="A354" s="386">
        <v>40370</v>
      </c>
      <c r="B354" s="387">
        <v>0.83333333333333337</v>
      </c>
      <c r="C354" s="388">
        <v>40371</v>
      </c>
      <c r="D354" s="387">
        <v>0.33333333333333331</v>
      </c>
      <c r="E354" s="62"/>
      <c r="F354" s="131">
        <v>12</v>
      </c>
      <c r="G354" s="128">
        <f>ROUND(AVERAGE(G$352/$E$352,G$358/$E$358)*$F354,0)</f>
        <v>14</v>
      </c>
      <c r="H354" s="129">
        <f>ROUND(AVERAGE(H$352/$E$352,H$358/$E$358)*$F354,0)</f>
        <v>0</v>
      </c>
      <c r="I354" s="130">
        <f>ROUND(AVERAGE(I$352/$E$352,I$358/$E$358)*$F354,0)</f>
        <v>10</v>
      </c>
      <c r="J354" s="130">
        <f>ROUND(AVERAGE(J$352/$E$352,J$358/$E$358)*$F354,0)</f>
        <v>10</v>
      </c>
      <c r="K354" s="390">
        <f>ROUND(AVERAGE(K$352/$E$352,K$358/$E$358)*$F354,0)</f>
        <v>4</v>
      </c>
      <c r="L354" s="132">
        <f>DEVSQ((J352/$E352),(J358/$E358))/2*$F354^2</f>
        <v>55.599716446124766</v>
      </c>
      <c r="M354" s="133">
        <f>DEVSQ((K352/$E352),(K358/$E358))/2*$F354^2</f>
        <v>0.87381852551984907</v>
      </c>
      <c r="BM354" s="81">
        <v>25</v>
      </c>
      <c r="BN354" s="82">
        <v>40343</v>
      </c>
      <c r="BO354" s="81">
        <v>10</v>
      </c>
      <c r="BP354" s="81">
        <v>78</v>
      </c>
    </row>
    <row r="355" spans="1:68">
      <c r="A355" s="386">
        <v>40371</v>
      </c>
      <c r="B355" s="387">
        <v>0.33333333333333331</v>
      </c>
      <c r="C355" s="388">
        <v>40371</v>
      </c>
      <c r="D355" s="387">
        <v>0.83333333333333337</v>
      </c>
      <c r="E355" s="78"/>
      <c r="F355" s="127">
        <v>12</v>
      </c>
      <c r="G355" s="128">
        <f>ROUND(AVERAGE(G353/$E353,G357/$E357)*$F355,0)</f>
        <v>5</v>
      </c>
      <c r="H355" s="129">
        <f>ROUND(AVERAGE(H353/$E353,H357/$E357)*$F355,0)</f>
        <v>0</v>
      </c>
      <c r="I355" s="130">
        <f>ROUND(AVERAGE(I353/$E353,I357/$E357)*$F355,0)</f>
        <v>4</v>
      </c>
      <c r="J355" s="130">
        <f>ROUND(AVERAGE(J353/$E353,J357/$E357)*$F355,0)</f>
        <v>4</v>
      </c>
      <c r="K355" s="390">
        <f>ROUND(AVERAGE(K353/$E353,K357/$E357)*$F355,0)</f>
        <v>1</v>
      </c>
      <c r="L355" s="132">
        <f>DEVSQ((J353/$E353),(J357/$E357))/2*$F355^2</f>
        <v>14.173010380622838</v>
      </c>
      <c r="M355" s="133">
        <f>DEVSQ((K353/$E353),(K357/$E357))/2*$F355^2</f>
        <v>0.88581314878892736</v>
      </c>
      <c r="BM355" s="81">
        <v>25</v>
      </c>
      <c r="BN355" s="82">
        <v>40343</v>
      </c>
      <c r="BO355" s="81">
        <v>10</v>
      </c>
      <c r="BP355" s="81">
        <v>88</v>
      </c>
    </row>
    <row r="356" spans="1:68">
      <c r="A356" s="386">
        <v>40371</v>
      </c>
      <c r="B356" s="387">
        <v>0.83333333333333337</v>
      </c>
      <c r="C356" s="388">
        <v>40372</v>
      </c>
      <c r="D356" s="387">
        <v>0.32291666666666669</v>
      </c>
      <c r="E356" s="78"/>
      <c r="F356" s="127">
        <v>11.75</v>
      </c>
      <c r="G356" s="128">
        <f>ROUND(AVERAGE(G$352/$E$352,G$358/$E$358)*$F356,0)</f>
        <v>13</v>
      </c>
      <c r="H356" s="129">
        <f>ROUND(AVERAGE(H$352/$E$352,H$358/$E$358)*$F356,0)</f>
        <v>0</v>
      </c>
      <c r="I356" s="130">
        <f>ROUND(AVERAGE(I$352/$E$352,I$358/$E$358)*$F356,0)</f>
        <v>9</v>
      </c>
      <c r="J356" s="130">
        <f>ROUND(AVERAGE(J$352/$E$352,J$358/$E$358)*$F356,0)</f>
        <v>9</v>
      </c>
      <c r="K356" s="390">
        <f>ROUND(AVERAGE(K$352/$E$352,K$358/$E$358)*$F356,0)</f>
        <v>4</v>
      </c>
      <c r="L356" s="132">
        <f>DEVSQ((J352/$E352),(J358/$E358))/2*$F356^2</f>
        <v>53.307193415577089</v>
      </c>
      <c r="M356" s="133">
        <f>DEVSQ((K352/$E352),(K358/$E358))/2*$F356^2</f>
        <v>0.83778868180266775</v>
      </c>
      <c r="BM356" s="81">
        <v>25</v>
      </c>
      <c r="BN356" s="82">
        <v>40343</v>
      </c>
      <c r="BO356" s="81">
        <v>10</v>
      </c>
      <c r="BP356" s="81">
        <v>65</v>
      </c>
    </row>
    <row r="357" spans="1:68">
      <c r="A357" s="386">
        <v>40372</v>
      </c>
      <c r="B357" s="387">
        <v>0.32291666666666669</v>
      </c>
      <c r="C357" s="388">
        <v>40372</v>
      </c>
      <c r="D357" s="387">
        <v>0.85416666666666663</v>
      </c>
      <c r="E357" s="78">
        <v>12.75</v>
      </c>
      <c r="F357" s="79"/>
      <c r="G357" s="56">
        <v>10</v>
      </c>
      <c r="H357" s="62">
        <v>0</v>
      </c>
      <c r="I357" s="32">
        <v>8</v>
      </c>
      <c r="J357" s="40">
        <f t="shared" si="32"/>
        <v>8</v>
      </c>
      <c r="K357" s="389">
        <v>2</v>
      </c>
      <c r="L357" s="57"/>
      <c r="M357" s="40"/>
      <c r="BM357" s="81">
        <v>25</v>
      </c>
      <c r="BN357" s="82">
        <v>40343</v>
      </c>
      <c r="BO357" s="81">
        <v>10</v>
      </c>
      <c r="BP357" s="81">
        <v>80</v>
      </c>
    </row>
    <row r="358" spans="1:68">
      <c r="A358" s="386">
        <v>40372</v>
      </c>
      <c r="B358" s="387">
        <v>0.85416666666666663</v>
      </c>
      <c r="C358" s="388">
        <v>40373</v>
      </c>
      <c r="D358" s="387">
        <v>0.33333333333333331</v>
      </c>
      <c r="E358" s="78">
        <v>11.5</v>
      </c>
      <c r="F358" s="79">
        <v>0</v>
      </c>
      <c r="G358" s="56">
        <v>5</v>
      </c>
      <c r="H358" s="62">
        <v>0</v>
      </c>
      <c r="I358" s="32">
        <v>2</v>
      </c>
      <c r="J358" s="40">
        <f t="shared" si="32"/>
        <v>2</v>
      </c>
      <c r="K358" s="389">
        <v>3</v>
      </c>
      <c r="L358" s="57"/>
      <c r="M358" s="40"/>
      <c r="BM358" s="81">
        <v>25</v>
      </c>
      <c r="BN358" s="82">
        <v>40343</v>
      </c>
      <c r="BO358" s="81">
        <v>10</v>
      </c>
      <c r="BP358" s="81">
        <v>82</v>
      </c>
    </row>
    <row r="359" spans="1:68">
      <c r="A359" s="386">
        <v>40373</v>
      </c>
      <c r="B359" s="387">
        <v>0.33333333333333331</v>
      </c>
      <c r="C359" s="388">
        <v>40373</v>
      </c>
      <c r="D359" s="387">
        <v>0.875</v>
      </c>
      <c r="E359" s="78">
        <v>13</v>
      </c>
      <c r="F359" s="79">
        <v>0</v>
      </c>
      <c r="G359" s="56">
        <v>2</v>
      </c>
      <c r="H359" s="62">
        <v>0</v>
      </c>
      <c r="I359" s="32">
        <v>2</v>
      </c>
      <c r="J359" s="40">
        <f t="shared" si="32"/>
        <v>2</v>
      </c>
      <c r="K359" s="389">
        <v>0</v>
      </c>
      <c r="L359" s="56"/>
      <c r="M359" s="40"/>
      <c r="BM359" s="81">
        <v>25</v>
      </c>
      <c r="BN359" s="82">
        <v>40343</v>
      </c>
      <c r="BO359" s="81">
        <v>10</v>
      </c>
      <c r="BP359" s="81">
        <v>88</v>
      </c>
    </row>
    <row r="360" spans="1:68">
      <c r="A360" s="386">
        <v>40373</v>
      </c>
      <c r="B360" s="387">
        <v>0.875</v>
      </c>
      <c r="C360" s="388">
        <v>40374</v>
      </c>
      <c r="D360" s="387">
        <v>0.33333333333333331</v>
      </c>
      <c r="E360" s="78">
        <v>11</v>
      </c>
      <c r="F360" s="79">
        <v>0</v>
      </c>
      <c r="G360" s="56">
        <v>3</v>
      </c>
      <c r="H360" s="62">
        <v>0</v>
      </c>
      <c r="I360" s="32">
        <v>2</v>
      </c>
      <c r="J360" s="40">
        <f t="shared" si="32"/>
        <v>2</v>
      </c>
      <c r="K360" s="389">
        <v>1</v>
      </c>
      <c r="L360" s="57"/>
      <c r="M360" s="40"/>
      <c r="BM360" s="81">
        <v>25</v>
      </c>
      <c r="BN360" s="82">
        <v>40343</v>
      </c>
      <c r="BO360" s="81">
        <v>10</v>
      </c>
      <c r="BP360" s="81">
        <v>75</v>
      </c>
    </row>
    <row r="361" spans="1:68">
      <c r="A361" s="386">
        <v>40374</v>
      </c>
      <c r="B361" s="387">
        <v>0.33333333333333331</v>
      </c>
      <c r="C361" s="388">
        <v>40374</v>
      </c>
      <c r="D361" s="387">
        <v>0.85416666666666663</v>
      </c>
      <c r="E361" s="78">
        <v>12.5</v>
      </c>
      <c r="F361" s="79">
        <v>0</v>
      </c>
      <c r="G361" s="56">
        <v>3</v>
      </c>
      <c r="H361" s="62">
        <v>0</v>
      </c>
      <c r="I361" s="32">
        <v>2</v>
      </c>
      <c r="J361" s="40">
        <f t="shared" si="32"/>
        <v>2</v>
      </c>
      <c r="K361" s="389">
        <v>1</v>
      </c>
      <c r="L361" s="57"/>
      <c r="M361" s="40"/>
      <c r="BM361" s="81">
        <v>25</v>
      </c>
      <c r="BN361" s="82">
        <v>40343</v>
      </c>
      <c r="BO361" s="81">
        <v>10</v>
      </c>
      <c r="BP361" s="81">
        <v>85</v>
      </c>
    </row>
    <row r="362" spans="1:68">
      <c r="A362" s="386">
        <v>40374</v>
      </c>
      <c r="B362" s="387">
        <v>0.85416666666666663</v>
      </c>
      <c r="C362" s="388">
        <v>40375</v>
      </c>
      <c r="D362" s="387">
        <v>0.33333333333333331</v>
      </c>
      <c r="E362" s="78">
        <v>11.5</v>
      </c>
      <c r="F362" s="79">
        <v>0</v>
      </c>
      <c r="G362" s="56">
        <v>7</v>
      </c>
      <c r="H362" s="62">
        <v>0</v>
      </c>
      <c r="I362" s="32">
        <v>2</v>
      </c>
      <c r="J362" s="40">
        <f t="shared" si="32"/>
        <v>2</v>
      </c>
      <c r="K362" s="389">
        <v>5</v>
      </c>
      <c r="L362" s="57"/>
      <c r="M362" s="40"/>
      <c r="BM362" s="81">
        <v>25</v>
      </c>
      <c r="BN362" s="82">
        <v>40343</v>
      </c>
      <c r="BO362" s="81">
        <v>10</v>
      </c>
      <c r="BP362" s="81">
        <v>71</v>
      </c>
    </row>
    <row r="363" spans="1:68">
      <c r="A363" s="386">
        <v>40375</v>
      </c>
      <c r="B363" s="387">
        <v>0.33333333333333331</v>
      </c>
      <c r="C363" s="388">
        <v>40375</v>
      </c>
      <c r="D363" s="387">
        <v>0.875</v>
      </c>
      <c r="E363" s="78">
        <v>13</v>
      </c>
      <c r="F363" s="79">
        <v>0</v>
      </c>
      <c r="G363" s="56">
        <v>7</v>
      </c>
      <c r="H363" s="62">
        <v>0</v>
      </c>
      <c r="I363" s="32">
        <v>3</v>
      </c>
      <c r="J363" s="40">
        <f t="shared" si="32"/>
        <v>3</v>
      </c>
      <c r="K363" s="389">
        <v>4</v>
      </c>
      <c r="L363" s="57"/>
      <c r="M363" s="40"/>
      <c r="BM363" s="81">
        <v>25</v>
      </c>
      <c r="BN363" s="82">
        <v>40343</v>
      </c>
      <c r="BO363" s="81">
        <v>10</v>
      </c>
      <c r="BP363" s="81">
        <v>63</v>
      </c>
    </row>
    <row r="364" spans="1:68">
      <c r="A364" s="386">
        <v>40375</v>
      </c>
      <c r="B364" s="387">
        <v>0.875</v>
      </c>
      <c r="C364" s="388">
        <v>40376</v>
      </c>
      <c r="D364" s="387">
        <v>0.33333333333333331</v>
      </c>
      <c r="E364" s="78">
        <v>11</v>
      </c>
      <c r="F364" s="79">
        <v>0</v>
      </c>
      <c r="G364" s="56">
        <v>6</v>
      </c>
      <c r="H364" s="62">
        <v>0</v>
      </c>
      <c r="I364" s="32">
        <v>5</v>
      </c>
      <c r="J364" s="40">
        <f t="shared" si="32"/>
        <v>5</v>
      </c>
      <c r="K364" s="389">
        <v>1</v>
      </c>
      <c r="L364" s="57"/>
      <c r="M364" s="40"/>
      <c r="BM364" s="81">
        <v>25</v>
      </c>
      <c r="BN364" s="82">
        <v>40343</v>
      </c>
      <c r="BO364" s="81">
        <v>10</v>
      </c>
      <c r="BP364" s="81">
        <v>85</v>
      </c>
    </row>
    <row r="365" spans="1:68">
      <c r="A365" s="386">
        <v>40376</v>
      </c>
      <c r="B365" s="387">
        <v>0.33680555555555558</v>
      </c>
      <c r="C365" s="388">
        <v>40376</v>
      </c>
      <c r="D365" s="387">
        <v>0.625</v>
      </c>
      <c r="E365" s="78">
        <v>6.916666666666667</v>
      </c>
      <c r="F365" s="79">
        <v>8.3333333333333329E-2</v>
      </c>
      <c r="G365" s="56">
        <v>2</v>
      </c>
      <c r="H365" s="62">
        <v>0</v>
      </c>
      <c r="I365" s="32">
        <v>2</v>
      </c>
      <c r="J365" s="40">
        <f t="shared" si="32"/>
        <v>2</v>
      </c>
      <c r="K365" s="389">
        <v>0</v>
      </c>
      <c r="L365" s="56"/>
      <c r="M365" s="40"/>
      <c r="BM365" s="81">
        <v>25</v>
      </c>
      <c r="BN365" s="82">
        <v>40343</v>
      </c>
      <c r="BO365" s="81">
        <v>10</v>
      </c>
      <c r="BP365" s="81">
        <v>82</v>
      </c>
    </row>
    <row r="366" spans="1:68">
      <c r="A366" s="386">
        <v>40376</v>
      </c>
      <c r="B366" s="387">
        <v>0.625</v>
      </c>
      <c r="C366" s="388">
        <v>40376</v>
      </c>
      <c r="D366" s="387">
        <v>0.90625</v>
      </c>
      <c r="E366" s="62"/>
      <c r="F366" s="127">
        <v>6.75</v>
      </c>
      <c r="G366" s="128">
        <f>ROUND(AVERAGE(G365/$E365,G368/$E368)*$F366,0)</f>
        <v>1</v>
      </c>
      <c r="H366" s="129">
        <f>ROUND(AVERAGE(H365/$E365,H368/$E368)*$F366,0)</f>
        <v>0</v>
      </c>
      <c r="I366" s="130">
        <f>ROUND(AVERAGE(I365/$E365,I368/$E368)*$F366,0)</f>
        <v>1</v>
      </c>
      <c r="J366" s="130">
        <f>ROUND(AVERAGE(J365/$E365,J368/$E368)*$F366,0)</f>
        <v>1</v>
      </c>
      <c r="K366" s="390">
        <f>ROUND(AVERAGE(K365/$E365,K368/$E368)*$F366,0)</f>
        <v>0</v>
      </c>
      <c r="L366" s="132">
        <f>DEVSQ((J365/$E365),(J368/$E368))/2*$F366^2</f>
        <v>0.35688549537776693</v>
      </c>
      <c r="M366" s="133">
        <f>DEVSQ((K365/$E365),(K368/$E368))/2*$F366^2</f>
        <v>0</v>
      </c>
      <c r="BM366" s="81">
        <v>25</v>
      </c>
      <c r="BN366" s="82">
        <v>40343</v>
      </c>
      <c r="BO366" s="81">
        <v>10</v>
      </c>
      <c r="BP366" s="81">
        <v>76</v>
      </c>
    </row>
    <row r="367" spans="1:68">
      <c r="A367" s="386">
        <v>40376</v>
      </c>
      <c r="B367" s="387">
        <v>0.90625</v>
      </c>
      <c r="C367" s="388">
        <v>40377</v>
      </c>
      <c r="D367" s="387">
        <v>0.33333333333333331</v>
      </c>
      <c r="E367" s="78">
        <v>10.25</v>
      </c>
      <c r="F367" s="76"/>
      <c r="G367" s="56">
        <v>8</v>
      </c>
      <c r="H367" s="62">
        <v>0</v>
      </c>
      <c r="I367" s="32">
        <v>4</v>
      </c>
      <c r="J367" s="40">
        <f t="shared" si="32"/>
        <v>4</v>
      </c>
      <c r="K367" s="389">
        <v>4</v>
      </c>
      <c r="L367" s="57"/>
      <c r="M367" s="40"/>
      <c r="BM367" s="81">
        <v>25</v>
      </c>
      <c r="BN367" s="82">
        <v>40343</v>
      </c>
      <c r="BO367" s="81">
        <v>10</v>
      </c>
      <c r="BP367" s="81">
        <v>76</v>
      </c>
    </row>
    <row r="368" spans="1:68">
      <c r="A368" s="386">
        <v>40377</v>
      </c>
      <c r="B368" s="387">
        <v>0.33680555555555558</v>
      </c>
      <c r="C368" s="388">
        <v>40377</v>
      </c>
      <c r="D368" s="387">
        <v>0.70833333333333337</v>
      </c>
      <c r="E368" s="78">
        <v>8.9166666666666661</v>
      </c>
      <c r="F368" s="79">
        <v>8.3333333333333329E-2</v>
      </c>
      <c r="G368" s="56">
        <v>1</v>
      </c>
      <c r="H368" s="62">
        <v>0</v>
      </c>
      <c r="I368" s="32">
        <v>1</v>
      </c>
      <c r="J368" s="40">
        <f t="shared" si="32"/>
        <v>1</v>
      </c>
      <c r="K368" s="389">
        <v>0</v>
      </c>
      <c r="L368" s="56"/>
      <c r="M368" s="40"/>
      <c r="BM368" s="81">
        <v>25</v>
      </c>
      <c r="BN368" s="82">
        <v>40344</v>
      </c>
      <c r="BO368" s="81">
        <v>10</v>
      </c>
      <c r="BP368" s="81">
        <v>73</v>
      </c>
    </row>
    <row r="369" spans="1:68">
      <c r="A369" s="386">
        <v>40377</v>
      </c>
      <c r="B369" s="387">
        <v>0.70833333333333337</v>
      </c>
      <c r="C369" s="388">
        <v>40378</v>
      </c>
      <c r="D369" s="387">
        <v>0.47916666666666669</v>
      </c>
      <c r="E369" s="78">
        <v>18.5</v>
      </c>
      <c r="F369" s="79">
        <v>0</v>
      </c>
      <c r="G369" s="56">
        <v>4</v>
      </c>
      <c r="H369" s="62">
        <v>0</v>
      </c>
      <c r="I369" s="32">
        <v>1</v>
      </c>
      <c r="J369" s="40">
        <f t="shared" si="32"/>
        <v>1</v>
      </c>
      <c r="K369" s="389">
        <v>3</v>
      </c>
      <c r="L369" s="57"/>
      <c r="M369" s="40"/>
      <c r="BM369" s="81">
        <v>25</v>
      </c>
      <c r="BN369" s="82">
        <v>40344</v>
      </c>
      <c r="BO369" s="81">
        <v>10</v>
      </c>
      <c r="BP369" s="81">
        <v>73</v>
      </c>
    </row>
    <row r="370" spans="1:68">
      <c r="A370" s="386">
        <v>40378</v>
      </c>
      <c r="B370" s="387">
        <v>0.47916666666666669</v>
      </c>
      <c r="C370" s="388">
        <v>40378</v>
      </c>
      <c r="D370" s="387">
        <v>0.89583333333333337</v>
      </c>
      <c r="E370" s="62"/>
      <c r="F370" s="127">
        <v>10</v>
      </c>
      <c r="G370" s="128">
        <f>ROUND(AVERAGE(G368/$E368,G372/$E372)*$F370,0)</f>
        <v>1</v>
      </c>
      <c r="H370" s="129">
        <f>ROUND(AVERAGE(H368/$E368,H372/$E372)*$F370,0)</f>
        <v>0</v>
      </c>
      <c r="I370" s="130">
        <f>ROUND(AVERAGE(I368/$E368,I372/$E372)*$F370,0)</f>
        <v>1</v>
      </c>
      <c r="J370" s="130">
        <f>ROUND(AVERAGE(J368/$E368,J372/$E372)*$F370,0)</f>
        <v>1</v>
      </c>
      <c r="K370" s="390">
        <f>ROUND(AVERAGE(K368/$E368,K372/$E372)*$F370,0)</f>
        <v>1</v>
      </c>
      <c r="L370" s="132">
        <f>DEVSQ((J368/$E368),(J372/$E372))/2*$F370^2</f>
        <v>0.31443794217835624</v>
      </c>
      <c r="M370" s="133">
        <f>DEVSQ((K368/$E368),(K372/$E372))/2*$F370^2</f>
        <v>0.83911193986364419</v>
      </c>
      <c r="BM370" s="81">
        <v>25</v>
      </c>
      <c r="BN370" s="82">
        <v>40344</v>
      </c>
      <c r="BO370" s="81">
        <v>10</v>
      </c>
      <c r="BP370" s="81">
        <v>77</v>
      </c>
    </row>
    <row r="371" spans="1:68">
      <c r="A371" s="386">
        <v>40378</v>
      </c>
      <c r="B371" s="387">
        <v>0.89583333333333337</v>
      </c>
      <c r="C371" s="388">
        <v>40379</v>
      </c>
      <c r="D371" s="387">
        <v>0.33333333333333331</v>
      </c>
      <c r="E371" s="78">
        <v>10.5</v>
      </c>
      <c r="F371" s="76"/>
      <c r="G371" s="56">
        <v>4</v>
      </c>
      <c r="H371" s="62">
        <v>0</v>
      </c>
      <c r="I371" s="32">
        <v>3</v>
      </c>
      <c r="J371" s="40">
        <f t="shared" si="32"/>
        <v>3</v>
      </c>
      <c r="K371" s="389">
        <v>1</v>
      </c>
      <c r="L371" s="57"/>
      <c r="M371" s="40"/>
      <c r="BM371" s="81">
        <v>25</v>
      </c>
      <c r="BN371" s="82">
        <v>40344</v>
      </c>
      <c r="BO371" s="81">
        <v>10</v>
      </c>
      <c r="BP371" s="81">
        <v>78</v>
      </c>
    </row>
    <row r="372" spans="1:68">
      <c r="A372" s="386">
        <v>40379</v>
      </c>
      <c r="B372" s="387">
        <v>0.33680555555555558</v>
      </c>
      <c r="C372" s="388">
        <v>40379</v>
      </c>
      <c r="D372" s="387">
        <v>0.79166666666666663</v>
      </c>
      <c r="E372" s="78">
        <v>10.916666666666666</v>
      </c>
      <c r="F372" s="79">
        <v>8.3333333333333329E-2</v>
      </c>
      <c r="G372" s="56">
        <v>2</v>
      </c>
      <c r="H372" s="62">
        <v>0</v>
      </c>
      <c r="I372" s="32">
        <v>0</v>
      </c>
      <c r="J372" s="40">
        <f t="shared" si="32"/>
        <v>0</v>
      </c>
      <c r="K372" s="389">
        <v>2</v>
      </c>
      <c r="L372" s="57"/>
      <c r="M372" s="40"/>
      <c r="BM372" s="81">
        <v>25</v>
      </c>
      <c r="BN372" s="82">
        <v>40344</v>
      </c>
      <c r="BO372" s="81">
        <v>10</v>
      </c>
      <c r="BP372" s="81">
        <v>71</v>
      </c>
    </row>
    <row r="373" spans="1:68">
      <c r="A373" s="386">
        <v>40379</v>
      </c>
      <c r="B373" s="387">
        <v>0.79166666666666663</v>
      </c>
      <c r="C373" s="388">
        <v>40380</v>
      </c>
      <c r="D373" s="387">
        <v>0.33333333333333331</v>
      </c>
      <c r="E373" s="78">
        <v>13</v>
      </c>
      <c r="F373" s="79">
        <v>0</v>
      </c>
      <c r="G373" s="56">
        <v>5</v>
      </c>
      <c r="H373" s="62">
        <v>0</v>
      </c>
      <c r="I373" s="32">
        <v>3</v>
      </c>
      <c r="J373" s="40">
        <f t="shared" si="32"/>
        <v>3</v>
      </c>
      <c r="K373" s="389">
        <v>2</v>
      </c>
      <c r="L373" s="57"/>
      <c r="M373" s="40"/>
      <c r="BM373" s="81">
        <v>25</v>
      </c>
      <c r="BN373" s="82">
        <v>40344</v>
      </c>
      <c r="BO373" s="81">
        <v>10</v>
      </c>
      <c r="BP373" s="81">
        <v>84</v>
      </c>
    </row>
    <row r="374" spans="1:68">
      <c r="A374" s="386">
        <v>40380</v>
      </c>
      <c r="B374" s="387">
        <v>0.33680555555555558</v>
      </c>
      <c r="C374" s="388">
        <v>40380</v>
      </c>
      <c r="D374" s="387">
        <v>0.89583333333333337</v>
      </c>
      <c r="E374" s="78">
        <v>13.416666666666666</v>
      </c>
      <c r="F374" s="79">
        <v>8.3333333333333329E-2</v>
      </c>
      <c r="G374" s="56">
        <v>1</v>
      </c>
      <c r="H374" s="62">
        <v>0</v>
      </c>
      <c r="I374" s="32">
        <v>1</v>
      </c>
      <c r="J374" s="40">
        <f t="shared" si="32"/>
        <v>1</v>
      </c>
      <c r="K374" s="389">
        <v>0</v>
      </c>
      <c r="L374" s="56"/>
      <c r="M374" s="40"/>
      <c r="BM374" s="81">
        <v>25</v>
      </c>
      <c r="BN374" s="82">
        <v>40344</v>
      </c>
      <c r="BO374" s="81">
        <v>10</v>
      </c>
      <c r="BP374" s="81">
        <v>68</v>
      </c>
    </row>
    <row r="375" spans="1:68">
      <c r="A375" s="386">
        <v>40380</v>
      </c>
      <c r="B375" s="387">
        <v>0.89583333333333337</v>
      </c>
      <c r="C375" s="388">
        <v>40381</v>
      </c>
      <c r="D375" s="387">
        <v>0.33333333333333331</v>
      </c>
      <c r="E375" s="78">
        <v>10.5</v>
      </c>
      <c r="F375" s="79">
        <v>0</v>
      </c>
      <c r="G375" s="56">
        <v>5</v>
      </c>
      <c r="H375" s="62">
        <v>0</v>
      </c>
      <c r="I375" s="32">
        <v>2</v>
      </c>
      <c r="J375" s="40">
        <f t="shared" si="32"/>
        <v>2</v>
      </c>
      <c r="K375" s="389">
        <v>3</v>
      </c>
      <c r="L375" s="57"/>
      <c r="M375" s="40"/>
      <c r="BM375" s="81">
        <v>25</v>
      </c>
      <c r="BN375" s="82">
        <v>40344</v>
      </c>
      <c r="BO375" s="81">
        <v>10</v>
      </c>
      <c r="BP375" s="81">
        <v>81</v>
      </c>
    </row>
    <row r="376" spans="1:68">
      <c r="A376" s="386">
        <v>40381</v>
      </c>
      <c r="B376" s="387">
        <v>0.33680555555555558</v>
      </c>
      <c r="C376" s="388">
        <v>40381</v>
      </c>
      <c r="D376" s="387">
        <v>0.80208333333333337</v>
      </c>
      <c r="E376" s="78">
        <v>11.166666666666666</v>
      </c>
      <c r="F376" s="79">
        <v>8.3333333333333329E-2</v>
      </c>
      <c r="G376" s="56">
        <v>1</v>
      </c>
      <c r="H376" s="62">
        <v>0</v>
      </c>
      <c r="I376" s="32">
        <v>0</v>
      </c>
      <c r="J376" s="40">
        <f t="shared" si="32"/>
        <v>0</v>
      </c>
      <c r="K376" s="389">
        <v>1</v>
      </c>
      <c r="L376" s="57"/>
      <c r="M376" s="40"/>
      <c r="BM376" s="81">
        <v>25</v>
      </c>
      <c r="BN376" s="82">
        <v>40345</v>
      </c>
      <c r="BO376" s="81">
        <v>10</v>
      </c>
      <c r="BP376" s="81">
        <v>82</v>
      </c>
    </row>
    <row r="377" spans="1:68">
      <c r="A377" s="386">
        <v>40381</v>
      </c>
      <c r="B377" s="387">
        <v>0.80208333333333337</v>
      </c>
      <c r="C377" s="388">
        <v>40382</v>
      </c>
      <c r="D377" s="387">
        <v>0.33333333333333331</v>
      </c>
      <c r="E377" s="78">
        <v>12.75</v>
      </c>
      <c r="F377" s="79">
        <v>0</v>
      </c>
      <c r="G377" s="56">
        <v>5</v>
      </c>
      <c r="H377" s="62">
        <v>0</v>
      </c>
      <c r="I377" s="32">
        <v>2</v>
      </c>
      <c r="J377" s="40">
        <f t="shared" si="32"/>
        <v>2</v>
      </c>
      <c r="K377" s="389">
        <v>3</v>
      </c>
      <c r="L377" s="57"/>
      <c r="M377" s="40"/>
      <c r="BM377" s="81">
        <v>25</v>
      </c>
      <c r="BN377" s="82">
        <v>40345</v>
      </c>
      <c r="BO377" s="81">
        <v>10</v>
      </c>
      <c r="BP377" s="81">
        <v>75</v>
      </c>
    </row>
    <row r="378" spans="1:68">
      <c r="A378" s="386">
        <v>40382</v>
      </c>
      <c r="B378" s="387">
        <v>0.33680555555555558</v>
      </c>
      <c r="C378" s="388">
        <v>40382</v>
      </c>
      <c r="D378" s="387">
        <v>0.72916666666666663</v>
      </c>
      <c r="E378" s="78">
        <v>9.4166666666666661</v>
      </c>
      <c r="F378" s="79">
        <v>8.3333333333333329E-2</v>
      </c>
      <c r="G378" s="56">
        <v>1</v>
      </c>
      <c r="H378" s="62">
        <v>0</v>
      </c>
      <c r="I378" s="32">
        <v>0</v>
      </c>
      <c r="J378" s="40">
        <f t="shared" si="32"/>
        <v>0</v>
      </c>
      <c r="K378" s="389">
        <v>1</v>
      </c>
      <c r="L378" s="57"/>
      <c r="M378" s="40"/>
      <c r="BM378" s="81">
        <v>25</v>
      </c>
      <c r="BN378" s="82">
        <v>40345</v>
      </c>
      <c r="BO378" s="81">
        <v>10</v>
      </c>
      <c r="BP378" s="81">
        <v>76</v>
      </c>
    </row>
    <row r="379" spans="1:68">
      <c r="A379" s="386">
        <v>40382</v>
      </c>
      <c r="B379" s="387">
        <v>0.72916666666666663</v>
      </c>
      <c r="C379" s="388">
        <v>40383</v>
      </c>
      <c r="D379" s="387">
        <v>0.33333333333333331</v>
      </c>
      <c r="E379" s="78">
        <v>14.5</v>
      </c>
      <c r="F379" s="79">
        <v>0</v>
      </c>
      <c r="G379" s="56">
        <v>1</v>
      </c>
      <c r="H379" s="62">
        <v>0</v>
      </c>
      <c r="I379" s="32">
        <v>1</v>
      </c>
      <c r="J379" s="40">
        <f t="shared" si="32"/>
        <v>1</v>
      </c>
      <c r="K379" s="389">
        <v>0</v>
      </c>
      <c r="L379" s="56"/>
      <c r="M379" s="40"/>
      <c r="BM379" s="81">
        <v>25</v>
      </c>
      <c r="BN379" s="82">
        <v>40345</v>
      </c>
      <c r="BO379" s="81">
        <v>10</v>
      </c>
      <c r="BP379" s="81">
        <v>81</v>
      </c>
    </row>
    <row r="380" spans="1:68">
      <c r="A380" s="386">
        <v>40383</v>
      </c>
      <c r="B380" s="387">
        <v>0.33680555555555558</v>
      </c>
      <c r="C380" s="388">
        <v>40383</v>
      </c>
      <c r="D380" s="387">
        <v>0.72916666666666663</v>
      </c>
      <c r="E380" s="78">
        <v>9.4166666666666661</v>
      </c>
      <c r="F380" s="79">
        <v>8.3333333333333329E-2</v>
      </c>
      <c r="G380" s="56">
        <v>0</v>
      </c>
      <c r="H380" s="62">
        <v>0</v>
      </c>
      <c r="I380" s="32">
        <v>0</v>
      </c>
      <c r="J380" s="40">
        <f t="shared" si="32"/>
        <v>0</v>
      </c>
      <c r="K380" s="389">
        <v>0</v>
      </c>
      <c r="L380" s="56"/>
      <c r="M380" s="40"/>
      <c r="BM380" s="81">
        <v>25</v>
      </c>
      <c r="BN380" s="82">
        <v>40345</v>
      </c>
      <c r="BO380" s="81">
        <v>10</v>
      </c>
      <c r="BP380" s="81">
        <v>78</v>
      </c>
    </row>
    <row r="381" spans="1:68">
      <c r="A381" s="386">
        <v>40383</v>
      </c>
      <c r="B381" s="387">
        <v>0.72916666666666663</v>
      </c>
      <c r="C381" s="388">
        <v>40384</v>
      </c>
      <c r="D381" s="387">
        <v>0.39583333333333331</v>
      </c>
      <c r="E381" s="78">
        <v>16</v>
      </c>
      <c r="F381" s="79">
        <v>0</v>
      </c>
      <c r="G381" s="56">
        <v>1</v>
      </c>
      <c r="H381" s="62">
        <v>0</v>
      </c>
      <c r="I381" s="32">
        <v>0</v>
      </c>
      <c r="J381" s="40">
        <f t="shared" si="32"/>
        <v>0</v>
      </c>
      <c r="K381" s="389">
        <v>1</v>
      </c>
      <c r="L381" s="57"/>
      <c r="M381" s="40"/>
      <c r="BM381" s="81">
        <v>25</v>
      </c>
      <c r="BN381" s="82">
        <v>40345</v>
      </c>
      <c r="BO381" s="81">
        <v>10</v>
      </c>
      <c r="BP381" s="81">
        <v>75</v>
      </c>
    </row>
    <row r="382" spans="1:68">
      <c r="A382" s="386">
        <v>40384</v>
      </c>
      <c r="B382" s="387">
        <v>0.39583333333333331</v>
      </c>
      <c r="C382" s="388">
        <v>40384</v>
      </c>
      <c r="D382" s="387">
        <v>0.85416666666666663</v>
      </c>
      <c r="E382" s="62"/>
      <c r="F382" s="127">
        <v>11</v>
      </c>
      <c r="G382" s="128">
        <f>ROUND(AVERAGE(G380/$E380,G384/$E384)*$F382,0)</f>
        <v>0</v>
      </c>
      <c r="H382" s="129">
        <f>ROUND(AVERAGE(H380/$E380,H384/$E384)*$F382,0)</f>
        <v>0</v>
      </c>
      <c r="I382" s="130">
        <f>ROUND(AVERAGE(I380/$E380,I384/$E384)*$F382,0)</f>
        <v>0</v>
      </c>
      <c r="J382" s="130">
        <f>ROUND(AVERAGE(J380/$E380,J384/$E384)*$F382,0)</f>
        <v>0</v>
      </c>
      <c r="K382" s="390">
        <f>ROUND(AVERAGE(K380/$E380,K384/$E384)*$F382,0)</f>
        <v>0</v>
      </c>
      <c r="L382" s="132">
        <f>DEVSQ((J380/$E380),(J384/$E384))/2*$F382^2</f>
        <v>0</v>
      </c>
      <c r="M382" s="133">
        <f>DEVSQ((K380/$E380),(K384/$E384))/2*$F382^2</f>
        <v>0</v>
      </c>
      <c r="BM382" s="81">
        <v>25</v>
      </c>
      <c r="BN382" s="82">
        <v>40345</v>
      </c>
      <c r="BO382" s="81">
        <v>10</v>
      </c>
      <c r="BP382" s="81">
        <v>90</v>
      </c>
    </row>
    <row r="383" spans="1:68">
      <c r="A383" s="386">
        <v>40384</v>
      </c>
      <c r="B383" s="387">
        <v>0.85416666666666663</v>
      </c>
      <c r="C383" s="388">
        <v>40385</v>
      </c>
      <c r="D383" s="387">
        <v>0.33333333333333331</v>
      </c>
      <c r="E383" s="78">
        <v>11.5</v>
      </c>
      <c r="F383" s="76"/>
      <c r="G383" s="56">
        <v>0</v>
      </c>
      <c r="H383" s="62">
        <v>0</v>
      </c>
      <c r="I383" s="32">
        <v>0</v>
      </c>
      <c r="J383" s="40">
        <f t="shared" si="32"/>
        <v>0</v>
      </c>
      <c r="K383" s="389">
        <v>0</v>
      </c>
      <c r="L383" s="56"/>
      <c r="M383" s="40"/>
      <c r="BM383" s="81">
        <v>25</v>
      </c>
      <c r="BN383" s="82">
        <v>40346</v>
      </c>
      <c r="BO383" s="81">
        <v>10</v>
      </c>
      <c r="BP383" s="81">
        <v>77</v>
      </c>
    </row>
    <row r="384" spans="1:68">
      <c r="A384" s="386">
        <v>40385</v>
      </c>
      <c r="B384" s="387">
        <v>0.33680555555555558</v>
      </c>
      <c r="C384" s="388">
        <v>40385</v>
      </c>
      <c r="D384" s="387">
        <v>0.75</v>
      </c>
      <c r="E384" s="78">
        <v>9.9166666666666661</v>
      </c>
      <c r="F384" s="79">
        <v>8.3333333333333329E-2</v>
      </c>
      <c r="G384" s="56">
        <v>0</v>
      </c>
      <c r="H384" s="62">
        <v>0</v>
      </c>
      <c r="I384" s="32">
        <v>0</v>
      </c>
      <c r="J384" s="40">
        <f t="shared" si="32"/>
        <v>0</v>
      </c>
      <c r="K384" s="389">
        <v>0</v>
      </c>
      <c r="L384" s="56"/>
      <c r="M384" s="40"/>
      <c r="BM384" s="81">
        <v>25</v>
      </c>
      <c r="BN384" s="82">
        <v>40346</v>
      </c>
      <c r="BO384" s="81">
        <v>10</v>
      </c>
      <c r="BP384" s="81">
        <v>83</v>
      </c>
    </row>
    <row r="385" spans="1:68">
      <c r="A385" s="386">
        <v>40385</v>
      </c>
      <c r="B385" s="387">
        <v>0.75</v>
      </c>
      <c r="C385" s="388">
        <v>40386</v>
      </c>
      <c r="D385" s="387">
        <v>0.33333333333333331</v>
      </c>
      <c r="E385" s="78">
        <v>14</v>
      </c>
      <c r="F385" s="79">
        <v>0</v>
      </c>
      <c r="G385" s="56">
        <v>1</v>
      </c>
      <c r="H385" s="62">
        <v>0</v>
      </c>
      <c r="I385" s="32">
        <v>0</v>
      </c>
      <c r="J385" s="40">
        <f t="shared" si="32"/>
        <v>0</v>
      </c>
      <c r="K385" s="389">
        <v>1</v>
      </c>
      <c r="L385" s="57"/>
      <c r="M385" s="40"/>
      <c r="BM385" s="81">
        <v>25</v>
      </c>
      <c r="BN385" s="82">
        <v>40346</v>
      </c>
      <c r="BO385" s="81">
        <v>10</v>
      </c>
      <c r="BP385" s="81">
        <v>91</v>
      </c>
    </row>
    <row r="386" spans="1:68">
      <c r="A386" s="386">
        <v>40386</v>
      </c>
      <c r="B386" s="387">
        <v>0.33333333333333331</v>
      </c>
      <c r="C386" s="388">
        <v>40386</v>
      </c>
      <c r="D386" s="387">
        <v>0.75</v>
      </c>
      <c r="E386" s="78">
        <v>10</v>
      </c>
      <c r="F386" s="79">
        <v>0</v>
      </c>
      <c r="G386" s="56">
        <v>0</v>
      </c>
      <c r="H386" s="62">
        <v>0</v>
      </c>
      <c r="I386" s="32">
        <v>0</v>
      </c>
      <c r="J386" s="40">
        <f t="shared" si="32"/>
        <v>0</v>
      </c>
      <c r="K386" s="389">
        <v>0</v>
      </c>
      <c r="L386" s="56"/>
      <c r="M386" s="40"/>
      <c r="BM386" s="81">
        <v>25</v>
      </c>
      <c r="BN386" s="82">
        <v>40346</v>
      </c>
      <c r="BO386" s="81">
        <v>10</v>
      </c>
      <c r="BP386" s="81">
        <v>80</v>
      </c>
    </row>
    <row r="387" spans="1:68">
      <c r="A387" s="386">
        <v>40386</v>
      </c>
      <c r="B387" s="387">
        <v>0.75</v>
      </c>
      <c r="C387" s="388">
        <v>40387</v>
      </c>
      <c r="D387" s="387">
        <v>0.3125</v>
      </c>
      <c r="E387" s="78">
        <v>13.5</v>
      </c>
      <c r="F387" s="79">
        <v>0</v>
      </c>
      <c r="G387" s="56">
        <v>1</v>
      </c>
      <c r="H387" s="62">
        <v>0</v>
      </c>
      <c r="I387" s="32">
        <v>0</v>
      </c>
      <c r="J387" s="40">
        <f t="shared" si="32"/>
        <v>0</v>
      </c>
      <c r="K387" s="389">
        <v>1</v>
      </c>
      <c r="L387" s="57"/>
      <c r="M387" s="40"/>
      <c r="BM387" s="81">
        <v>25</v>
      </c>
      <c r="BN387" s="82">
        <v>40346</v>
      </c>
      <c r="BO387" s="81">
        <v>10</v>
      </c>
      <c r="BP387" s="81">
        <v>74</v>
      </c>
    </row>
    <row r="388" spans="1:68">
      <c r="A388" s="386">
        <v>40387</v>
      </c>
      <c r="B388" s="387">
        <v>0.31597222222222221</v>
      </c>
      <c r="C388" s="388">
        <v>40387</v>
      </c>
      <c r="D388" s="387">
        <v>0.42708333333333331</v>
      </c>
      <c r="E388" s="78">
        <v>2.6666666666666665</v>
      </c>
      <c r="F388" s="79">
        <v>8.3333333333333329E-2</v>
      </c>
      <c r="G388" s="56">
        <v>0</v>
      </c>
      <c r="H388" s="62">
        <v>0</v>
      </c>
      <c r="I388" s="32">
        <v>0</v>
      </c>
      <c r="J388" s="40">
        <f t="shared" si="32"/>
        <v>0</v>
      </c>
      <c r="K388" s="389">
        <v>0</v>
      </c>
      <c r="L388" s="56"/>
      <c r="M388" s="40"/>
      <c r="BM388" s="81">
        <v>25</v>
      </c>
      <c r="BN388" s="82">
        <v>40346</v>
      </c>
      <c r="BO388" s="81">
        <v>10</v>
      </c>
      <c r="BP388" s="81">
        <v>68</v>
      </c>
    </row>
    <row r="389" spans="1:68">
      <c r="A389" s="512" t="s">
        <v>85</v>
      </c>
      <c r="B389" s="513"/>
      <c r="C389" s="513"/>
      <c r="D389" s="566"/>
      <c r="E389" s="80">
        <f>SUM(E6:E388)</f>
        <v>3970.7499999999982</v>
      </c>
      <c r="F389" s="75">
        <f>SUM(F6:F388)</f>
        <v>102.99999999999996</v>
      </c>
      <c r="G389" s="70">
        <v>4081</v>
      </c>
      <c r="H389" s="126">
        <v>15</v>
      </c>
      <c r="I389" s="67">
        <v>3260</v>
      </c>
      <c r="J389" s="68">
        <f t="shared" si="32"/>
        <v>3275</v>
      </c>
      <c r="K389" s="391">
        <v>806</v>
      </c>
      <c r="L389" s="136">
        <f>SUM(L105:L388)</f>
        <v>231.41801527492493</v>
      </c>
      <c r="M389" s="134">
        <f>SUM(M105:M388)</f>
        <v>79.629621797791515</v>
      </c>
      <c r="BM389" s="81">
        <v>25</v>
      </c>
      <c r="BN389" s="82">
        <v>40346</v>
      </c>
      <c r="BO389" s="81">
        <v>10</v>
      </c>
      <c r="BP389" s="81">
        <v>84</v>
      </c>
    </row>
    <row r="390" spans="1:68">
      <c r="A390" s="530" t="s">
        <v>86</v>
      </c>
      <c r="B390" s="531"/>
      <c r="C390" s="531"/>
      <c r="D390" s="567"/>
      <c r="E390" s="62"/>
      <c r="F390" s="76"/>
      <c r="G390" s="56">
        <f>G391-G389</f>
        <v>98</v>
      </c>
      <c r="H390" s="62">
        <f>H391-H389</f>
        <v>0</v>
      </c>
      <c r="I390" s="32">
        <f>I391-I389</f>
        <v>49</v>
      </c>
      <c r="J390" s="40">
        <f t="shared" si="32"/>
        <v>49</v>
      </c>
      <c r="K390" s="392">
        <f>K391-K389</f>
        <v>50</v>
      </c>
      <c r="L390" s="64"/>
      <c r="M390" s="40"/>
      <c r="BM390" s="81">
        <v>25</v>
      </c>
      <c r="BN390" s="82">
        <v>40346</v>
      </c>
      <c r="BO390" s="81">
        <v>10</v>
      </c>
      <c r="BP390" s="81">
        <v>87</v>
      </c>
    </row>
    <row r="391" spans="1:68">
      <c r="A391" s="532" t="s">
        <v>87</v>
      </c>
      <c r="B391" s="533"/>
      <c r="C391" s="533"/>
      <c r="D391" s="568"/>
      <c r="E391" s="55"/>
      <c r="F391" s="77"/>
      <c r="G391" s="58">
        <v>4179</v>
      </c>
      <c r="H391" s="55">
        <v>15</v>
      </c>
      <c r="I391" s="47">
        <v>3309</v>
      </c>
      <c r="J391" s="49">
        <f>H391+I391</f>
        <v>3324</v>
      </c>
      <c r="K391" s="393">
        <v>856</v>
      </c>
      <c r="L391" s="58"/>
      <c r="M391" s="49"/>
      <c r="BM391" s="81">
        <v>25</v>
      </c>
      <c r="BN391" s="82">
        <v>40346</v>
      </c>
      <c r="BO391" s="81">
        <v>10</v>
      </c>
      <c r="BP391" s="81">
        <v>84</v>
      </c>
    </row>
    <row r="392" spans="1:68">
      <c r="BM392" s="81">
        <v>25</v>
      </c>
      <c r="BN392" s="82">
        <v>40346</v>
      </c>
      <c r="BO392" s="81">
        <v>10</v>
      </c>
      <c r="BP392" s="81">
        <v>82</v>
      </c>
    </row>
    <row r="393" spans="1:68">
      <c r="BM393" s="81">
        <v>25</v>
      </c>
      <c r="BN393" s="82">
        <v>40346</v>
      </c>
      <c r="BO393" s="81">
        <v>10</v>
      </c>
      <c r="BP393" s="81">
        <v>74</v>
      </c>
    </row>
    <row r="394" spans="1:68">
      <c r="B394" s="93"/>
      <c r="C394" s="114" t="s">
        <v>138</v>
      </c>
      <c r="D394" s="95"/>
      <c r="BM394" s="81">
        <v>25</v>
      </c>
      <c r="BN394" s="82">
        <v>40347</v>
      </c>
      <c r="BO394" s="81">
        <v>10</v>
      </c>
      <c r="BP394" s="81">
        <v>88</v>
      </c>
    </row>
    <row r="395" spans="1:68">
      <c r="B395" s="114" t="s">
        <v>4</v>
      </c>
      <c r="C395" s="93" t="s">
        <v>166</v>
      </c>
      <c r="D395" s="97" t="s">
        <v>167</v>
      </c>
      <c r="BM395" s="81">
        <v>25</v>
      </c>
      <c r="BN395" s="82">
        <v>40347</v>
      </c>
      <c r="BO395" s="81">
        <v>10</v>
      </c>
      <c r="BP395" s="81">
        <v>83</v>
      </c>
    </row>
    <row r="396" spans="1:68">
      <c r="B396" s="119">
        <v>40218</v>
      </c>
      <c r="C396" s="115"/>
      <c r="D396" s="101"/>
      <c r="BM396" s="81">
        <v>25</v>
      </c>
      <c r="BN396" s="82">
        <v>40347</v>
      </c>
      <c r="BO396" s="81">
        <v>10</v>
      </c>
      <c r="BP396" s="81">
        <v>87</v>
      </c>
    </row>
    <row r="397" spans="1:68">
      <c r="B397" s="120">
        <v>40219</v>
      </c>
      <c r="C397" s="116"/>
      <c r="D397" s="104"/>
      <c r="BM397" s="81">
        <v>25</v>
      </c>
      <c r="BN397" s="82">
        <v>40347</v>
      </c>
      <c r="BO397" s="81">
        <v>10</v>
      </c>
      <c r="BP397" s="81">
        <v>86</v>
      </c>
    </row>
    <row r="398" spans="1:68">
      <c r="B398" s="120">
        <v>40220</v>
      </c>
      <c r="C398" s="116"/>
      <c r="D398" s="104"/>
      <c r="BM398" s="81">
        <v>25</v>
      </c>
      <c r="BN398" s="82">
        <v>40347</v>
      </c>
      <c r="BO398" s="81">
        <v>10</v>
      </c>
      <c r="BP398" s="81">
        <v>83</v>
      </c>
    </row>
    <row r="399" spans="1:68">
      <c r="B399" s="120">
        <v>40221</v>
      </c>
      <c r="C399" s="116"/>
      <c r="D399" s="104"/>
      <c r="BM399" s="81">
        <v>25</v>
      </c>
      <c r="BN399" s="82">
        <v>40347</v>
      </c>
      <c r="BO399" s="81">
        <v>10</v>
      </c>
      <c r="BP399" s="81">
        <v>73</v>
      </c>
    </row>
    <row r="400" spans="1:68">
      <c r="B400" s="120">
        <v>40222</v>
      </c>
      <c r="C400" s="116"/>
      <c r="D400" s="104"/>
      <c r="BM400" s="81">
        <v>25</v>
      </c>
      <c r="BN400" s="82">
        <v>40347</v>
      </c>
      <c r="BO400" s="81">
        <v>10</v>
      </c>
      <c r="BP400" s="81">
        <v>76</v>
      </c>
    </row>
    <row r="401" spans="2:68">
      <c r="B401" s="120">
        <v>40223</v>
      </c>
      <c r="C401" s="116"/>
      <c r="D401" s="104"/>
      <c r="BM401" s="81">
        <v>25</v>
      </c>
      <c r="BN401" s="82">
        <v>40347</v>
      </c>
      <c r="BO401" s="81">
        <v>10</v>
      </c>
      <c r="BP401" s="81">
        <v>73</v>
      </c>
    </row>
    <row r="402" spans="2:68">
      <c r="B402" s="120">
        <v>40224</v>
      </c>
      <c r="C402" s="116"/>
      <c r="D402" s="104"/>
      <c r="BM402" s="81">
        <v>25</v>
      </c>
      <c r="BN402" s="82">
        <v>40347</v>
      </c>
      <c r="BO402" s="81">
        <v>10</v>
      </c>
      <c r="BP402" s="81">
        <v>66</v>
      </c>
    </row>
    <row r="403" spans="2:68">
      <c r="B403" s="120">
        <v>40225</v>
      </c>
      <c r="C403" s="116"/>
      <c r="D403" s="104"/>
      <c r="BM403" s="81">
        <v>25</v>
      </c>
      <c r="BN403" s="82">
        <v>40347</v>
      </c>
      <c r="BO403" s="81">
        <v>10</v>
      </c>
      <c r="BP403" s="81">
        <v>67</v>
      </c>
    </row>
    <row r="404" spans="2:68">
      <c r="B404" s="120">
        <v>40226</v>
      </c>
      <c r="C404" s="116"/>
      <c r="D404" s="104"/>
      <c r="BM404" s="81">
        <v>25</v>
      </c>
      <c r="BN404" s="82">
        <v>40347</v>
      </c>
      <c r="BO404" s="81">
        <v>10</v>
      </c>
      <c r="BP404" s="81">
        <v>91</v>
      </c>
    </row>
    <row r="405" spans="2:68">
      <c r="B405" s="120">
        <v>40227</v>
      </c>
      <c r="C405" s="116"/>
      <c r="D405" s="104"/>
      <c r="BM405" s="81">
        <v>25</v>
      </c>
      <c r="BN405" s="82">
        <v>40347</v>
      </c>
      <c r="BO405" s="81">
        <v>10</v>
      </c>
      <c r="BP405" s="81">
        <v>90</v>
      </c>
    </row>
    <row r="406" spans="2:68">
      <c r="B406" s="120">
        <v>40228</v>
      </c>
      <c r="C406" s="116"/>
      <c r="D406" s="104"/>
      <c r="BM406" s="81">
        <v>25</v>
      </c>
      <c r="BN406" s="82">
        <v>40347</v>
      </c>
      <c r="BO406" s="81">
        <v>10</v>
      </c>
      <c r="BP406" s="81">
        <v>80</v>
      </c>
    </row>
    <row r="407" spans="2:68">
      <c r="B407" s="120">
        <v>40229</v>
      </c>
      <c r="C407" s="116"/>
      <c r="D407" s="104"/>
      <c r="BM407" s="81">
        <v>25</v>
      </c>
      <c r="BN407" s="82">
        <v>40347</v>
      </c>
      <c r="BO407" s="81">
        <v>10</v>
      </c>
      <c r="BP407" s="81">
        <v>81</v>
      </c>
    </row>
    <row r="408" spans="2:68">
      <c r="B408" s="120">
        <v>40230</v>
      </c>
      <c r="C408" s="116"/>
      <c r="D408" s="104"/>
      <c r="BM408" s="81">
        <v>25</v>
      </c>
      <c r="BN408" s="82">
        <v>40347</v>
      </c>
      <c r="BO408" s="81">
        <v>10</v>
      </c>
      <c r="BP408" s="81">
        <v>89</v>
      </c>
    </row>
    <row r="409" spans="2:68">
      <c r="B409" s="120">
        <v>40231</v>
      </c>
      <c r="C409" s="116"/>
      <c r="D409" s="104"/>
      <c r="BM409" s="81">
        <v>25</v>
      </c>
      <c r="BN409" s="82">
        <v>40347</v>
      </c>
      <c r="BO409" s="81">
        <v>10</v>
      </c>
      <c r="BP409" s="81">
        <v>90</v>
      </c>
    </row>
    <row r="410" spans="2:68">
      <c r="B410" s="120">
        <v>40232</v>
      </c>
      <c r="C410" s="116"/>
      <c r="D410" s="104"/>
      <c r="BM410" s="81">
        <v>25</v>
      </c>
      <c r="BN410" s="82">
        <v>40347</v>
      </c>
      <c r="BO410" s="81">
        <v>10</v>
      </c>
      <c r="BP410" s="81">
        <v>72</v>
      </c>
    </row>
    <row r="411" spans="2:68">
      <c r="B411" s="120">
        <v>40233</v>
      </c>
      <c r="C411" s="116"/>
      <c r="D411" s="104"/>
      <c r="BM411" s="81">
        <v>25</v>
      </c>
      <c r="BN411" s="82">
        <v>40347</v>
      </c>
      <c r="BO411" s="81">
        <v>10</v>
      </c>
      <c r="BP411" s="81">
        <v>75</v>
      </c>
    </row>
    <row r="412" spans="2:68">
      <c r="B412" s="120">
        <v>40234</v>
      </c>
      <c r="C412" s="116"/>
      <c r="D412" s="104"/>
      <c r="BM412" s="81">
        <v>25</v>
      </c>
      <c r="BN412" s="82">
        <v>40348</v>
      </c>
      <c r="BO412" s="81">
        <v>10</v>
      </c>
      <c r="BP412" s="81">
        <v>89</v>
      </c>
    </row>
    <row r="413" spans="2:68">
      <c r="B413" s="120">
        <v>40235</v>
      </c>
      <c r="C413" s="116"/>
      <c r="D413" s="104"/>
      <c r="BM413" s="81">
        <v>25</v>
      </c>
      <c r="BN413" s="82">
        <v>40348</v>
      </c>
      <c r="BO413" s="81">
        <v>10</v>
      </c>
      <c r="BP413" s="81">
        <v>86</v>
      </c>
    </row>
    <row r="414" spans="2:68">
      <c r="B414" s="120">
        <v>40236</v>
      </c>
      <c r="C414" s="116"/>
      <c r="D414" s="104"/>
      <c r="BM414" s="81">
        <v>25</v>
      </c>
      <c r="BN414" s="82">
        <v>40348</v>
      </c>
      <c r="BO414" s="81">
        <v>10</v>
      </c>
      <c r="BP414" s="81">
        <v>71</v>
      </c>
    </row>
    <row r="415" spans="2:68">
      <c r="B415" s="120">
        <v>40237</v>
      </c>
      <c r="C415" s="116"/>
      <c r="D415" s="104"/>
      <c r="BM415" s="81">
        <v>25</v>
      </c>
      <c r="BN415" s="82">
        <v>40348</v>
      </c>
      <c r="BO415" s="81">
        <v>10</v>
      </c>
      <c r="BP415" s="81">
        <v>83</v>
      </c>
    </row>
    <row r="416" spans="2:68">
      <c r="B416" s="120">
        <v>40238</v>
      </c>
      <c r="C416" s="116"/>
      <c r="D416" s="104"/>
      <c r="BM416" s="81">
        <v>25</v>
      </c>
      <c r="BN416" s="82">
        <v>40348</v>
      </c>
      <c r="BO416" s="81">
        <v>10</v>
      </c>
      <c r="BP416" s="81">
        <v>75</v>
      </c>
    </row>
    <row r="417" spans="2:68">
      <c r="B417" s="120">
        <v>40239</v>
      </c>
      <c r="C417" s="116"/>
      <c r="D417" s="104"/>
      <c r="BM417" s="81">
        <v>25</v>
      </c>
      <c r="BN417" s="82">
        <v>40348</v>
      </c>
      <c r="BO417" s="81">
        <v>10</v>
      </c>
      <c r="BP417" s="81">
        <v>76</v>
      </c>
    </row>
    <row r="418" spans="2:68">
      <c r="B418" s="120">
        <v>40240</v>
      </c>
      <c r="C418" s="116"/>
      <c r="D418" s="104"/>
      <c r="BM418" s="81">
        <v>25</v>
      </c>
      <c r="BN418" s="82">
        <v>40348</v>
      </c>
      <c r="BO418" s="81">
        <v>10</v>
      </c>
      <c r="BP418" s="81">
        <v>74</v>
      </c>
    </row>
    <row r="419" spans="2:68">
      <c r="B419" s="120">
        <v>40241</v>
      </c>
      <c r="C419" s="116"/>
      <c r="D419" s="104"/>
      <c r="BM419" s="81">
        <v>25</v>
      </c>
      <c r="BN419" s="82">
        <v>40348</v>
      </c>
      <c r="BO419" s="81">
        <v>10</v>
      </c>
      <c r="BP419" s="81">
        <v>75</v>
      </c>
    </row>
    <row r="420" spans="2:68">
      <c r="B420" s="120">
        <v>40242</v>
      </c>
      <c r="C420" s="116"/>
      <c r="D420" s="104"/>
      <c r="BM420" s="81">
        <v>25</v>
      </c>
      <c r="BN420" s="82">
        <v>40348</v>
      </c>
      <c r="BO420" s="81">
        <v>10</v>
      </c>
      <c r="BP420" s="81">
        <v>83</v>
      </c>
    </row>
    <row r="421" spans="2:68">
      <c r="B421" s="120">
        <v>40243</v>
      </c>
      <c r="C421" s="116"/>
      <c r="D421" s="104"/>
      <c r="BM421" s="81">
        <v>25</v>
      </c>
      <c r="BN421" s="82">
        <v>40348</v>
      </c>
      <c r="BO421" s="81">
        <v>10</v>
      </c>
      <c r="BP421" s="81">
        <v>66</v>
      </c>
    </row>
    <row r="422" spans="2:68">
      <c r="B422" s="120">
        <v>40244</v>
      </c>
      <c r="C422" s="116"/>
      <c r="D422" s="104"/>
      <c r="BM422" s="81">
        <v>25</v>
      </c>
      <c r="BN422" s="82">
        <v>40349</v>
      </c>
      <c r="BO422" s="81">
        <v>10</v>
      </c>
      <c r="BP422" s="81">
        <v>73</v>
      </c>
    </row>
    <row r="423" spans="2:68">
      <c r="B423" s="120">
        <v>40245</v>
      </c>
      <c r="C423" s="116"/>
      <c r="D423" s="104"/>
      <c r="BM423" s="81">
        <v>25</v>
      </c>
      <c r="BN423" s="82">
        <v>40349</v>
      </c>
      <c r="BO423" s="81">
        <v>10</v>
      </c>
      <c r="BP423" s="81">
        <v>87</v>
      </c>
    </row>
    <row r="424" spans="2:68">
      <c r="B424" s="120">
        <v>40246</v>
      </c>
      <c r="C424" s="116"/>
      <c r="D424" s="104"/>
      <c r="BM424" s="81">
        <v>25</v>
      </c>
      <c r="BN424" s="82">
        <v>40349</v>
      </c>
      <c r="BO424" s="81">
        <v>10</v>
      </c>
      <c r="BP424" s="81">
        <v>87</v>
      </c>
    </row>
    <row r="425" spans="2:68">
      <c r="B425" s="120">
        <v>40247</v>
      </c>
      <c r="C425" s="116"/>
      <c r="D425" s="104"/>
      <c r="BM425" s="81">
        <v>25</v>
      </c>
      <c r="BN425" s="82">
        <v>40349</v>
      </c>
      <c r="BO425" s="81">
        <v>10</v>
      </c>
      <c r="BP425" s="81">
        <v>73</v>
      </c>
    </row>
    <row r="426" spans="2:68">
      <c r="B426" s="120">
        <v>40248</v>
      </c>
      <c r="C426" s="116"/>
      <c r="D426" s="104"/>
      <c r="BM426" s="81">
        <v>25</v>
      </c>
      <c r="BN426" s="82">
        <v>40349</v>
      </c>
      <c r="BO426" s="81">
        <v>10</v>
      </c>
      <c r="BP426" s="81">
        <v>76</v>
      </c>
    </row>
    <row r="427" spans="2:68">
      <c r="B427" s="120">
        <v>40249</v>
      </c>
      <c r="C427" s="116"/>
      <c r="D427" s="104"/>
      <c r="BM427" s="81">
        <v>25</v>
      </c>
      <c r="BN427" s="82">
        <v>40349</v>
      </c>
      <c r="BO427" s="81">
        <v>10</v>
      </c>
      <c r="BP427" s="81">
        <v>82</v>
      </c>
    </row>
    <row r="428" spans="2:68">
      <c r="B428" s="120">
        <v>40250</v>
      </c>
      <c r="C428" s="116"/>
      <c r="D428" s="104"/>
      <c r="BM428" s="81">
        <v>25</v>
      </c>
      <c r="BN428" s="82">
        <v>40349</v>
      </c>
      <c r="BO428" s="81">
        <v>10</v>
      </c>
      <c r="BP428" s="81">
        <v>82</v>
      </c>
    </row>
    <row r="429" spans="2:68">
      <c r="B429" s="120">
        <v>40251</v>
      </c>
      <c r="C429" s="116"/>
      <c r="D429" s="104"/>
      <c r="BM429" s="81">
        <v>26</v>
      </c>
      <c r="BN429" s="82">
        <v>40350</v>
      </c>
      <c r="BO429" s="81">
        <v>10</v>
      </c>
      <c r="BP429" s="81">
        <v>79</v>
      </c>
    </row>
    <row r="430" spans="2:68">
      <c r="B430" s="120">
        <v>40252</v>
      </c>
      <c r="C430" s="116"/>
      <c r="D430" s="104"/>
      <c r="BM430" s="81">
        <v>26</v>
      </c>
      <c r="BN430" s="82">
        <v>40350</v>
      </c>
      <c r="BO430" s="81">
        <v>10</v>
      </c>
      <c r="BP430" s="81">
        <v>77</v>
      </c>
    </row>
    <row r="431" spans="2:68">
      <c r="B431" s="120">
        <v>40253</v>
      </c>
      <c r="C431" s="116"/>
      <c r="D431" s="104"/>
      <c r="BM431" s="81">
        <v>26</v>
      </c>
      <c r="BN431" s="82">
        <v>40350</v>
      </c>
      <c r="BO431" s="81">
        <v>10</v>
      </c>
      <c r="BP431" s="81">
        <v>72</v>
      </c>
    </row>
    <row r="432" spans="2:68">
      <c r="B432" s="120">
        <v>40254</v>
      </c>
      <c r="C432" s="116"/>
      <c r="D432" s="104"/>
      <c r="BM432" s="81">
        <v>26</v>
      </c>
      <c r="BN432" s="82">
        <v>40350</v>
      </c>
      <c r="BO432" s="81">
        <v>10</v>
      </c>
      <c r="BP432" s="81">
        <v>83</v>
      </c>
    </row>
    <row r="433" spans="2:68">
      <c r="B433" s="120">
        <v>40255</v>
      </c>
      <c r="C433" s="116"/>
      <c r="D433" s="104"/>
      <c r="BM433" s="81">
        <v>26</v>
      </c>
      <c r="BN433" s="82">
        <v>40350</v>
      </c>
      <c r="BO433" s="81">
        <v>10</v>
      </c>
      <c r="BP433" s="81">
        <v>81</v>
      </c>
    </row>
    <row r="434" spans="2:68">
      <c r="B434" s="120">
        <v>40256</v>
      </c>
      <c r="C434" s="116"/>
      <c r="D434" s="104"/>
      <c r="BM434" s="81">
        <v>26</v>
      </c>
      <c r="BN434" s="82">
        <v>40350</v>
      </c>
      <c r="BO434" s="81">
        <v>10</v>
      </c>
      <c r="BP434" s="81">
        <v>70</v>
      </c>
    </row>
    <row r="435" spans="2:68">
      <c r="B435" s="120">
        <v>40257</v>
      </c>
      <c r="C435" s="116"/>
      <c r="D435" s="104"/>
      <c r="BM435" s="81">
        <v>26</v>
      </c>
      <c r="BN435" s="82">
        <v>40350</v>
      </c>
      <c r="BO435" s="81">
        <v>10</v>
      </c>
      <c r="BP435" s="81">
        <v>74</v>
      </c>
    </row>
    <row r="436" spans="2:68">
      <c r="B436" s="120">
        <v>40258</v>
      </c>
      <c r="C436" s="116"/>
      <c r="D436" s="104"/>
      <c r="BM436" s="81">
        <v>26</v>
      </c>
      <c r="BN436" s="82">
        <v>40350</v>
      </c>
      <c r="BO436" s="81">
        <v>10</v>
      </c>
      <c r="BP436" s="81">
        <v>76</v>
      </c>
    </row>
    <row r="437" spans="2:68">
      <c r="B437" s="120">
        <v>40259</v>
      </c>
      <c r="C437" s="116"/>
      <c r="D437" s="104"/>
      <c r="BM437" s="81">
        <v>26</v>
      </c>
      <c r="BN437" s="82">
        <v>40350</v>
      </c>
      <c r="BO437" s="81">
        <v>10</v>
      </c>
      <c r="BP437" s="81">
        <v>75</v>
      </c>
    </row>
    <row r="438" spans="2:68">
      <c r="B438" s="120">
        <v>40260</v>
      </c>
      <c r="C438" s="116"/>
      <c r="D438" s="104"/>
      <c r="BM438" s="81">
        <v>26</v>
      </c>
      <c r="BN438" s="82">
        <v>40350</v>
      </c>
      <c r="BO438" s="81">
        <v>10</v>
      </c>
      <c r="BP438" s="81">
        <v>85</v>
      </c>
    </row>
    <row r="439" spans="2:68">
      <c r="B439" s="120">
        <v>40261</v>
      </c>
      <c r="C439" s="116"/>
      <c r="D439" s="104"/>
      <c r="BM439" s="81">
        <v>26</v>
      </c>
      <c r="BN439" s="82">
        <v>40350</v>
      </c>
      <c r="BO439" s="81">
        <v>10</v>
      </c>
      <c r="BP439" s="81">
        <v>79</v>
      </c>
    </row>
    <row r="440" spans="2:68">
      <c r="B440" s="120">
        <v>40262</v>
      </c>
      <c r="C440" s="116"/>
      <c r="D440" s="104"/>
      <c r="BM440" s="81">
        <v>26</v>
      </c>
      <c r="BN440" s="82">
        <v>40350</v>
      </c>
      <c r="BO440" s="81">
        <v>10</v>
      </c>
      <c r="BP440" s="81">
        <v>80</v>
      </c>
    </row>
    <row r="441" spans="2:68">
      <c r="B441" s="120">
        <v>40263</v>
      </c>
      <c r="C441" s="116"/>
      <c r="D441" s="104"/>
      <c r="BM441" s="81">
        <v>26</v>
      </c>
      <c r="BN441" s="82">
        <v>40350</v>
      </c>
      <c r="BO441" s="81">
        <v>10</v>
      </c>
      <c r="BP441" s="81">
        <v>85</v>
      </c>
    </row>
    <row r="442" spans="2:68">
      <c r="B442" s="120">
        <v>40264</v>
      </c>
      <c r="C442" s="116"/>
      <c r="D442" s="104"/>
      <c r="BM442" s="81">
        <v>26</v>
      </c>
      <c r="BN442" s="82">
        <v>40351</v>
      </c>
      <c r="BO442" s="81">
        <v>10</v>
      </c>
      <c r="BP442" s="81">
        <v>89</v>
      </c>
    </row>
    <row r="443" spans="2:68">
      <c r="B443" s="120">
        <v>40265</v>
      </c>
      <c r="C443" s="116"/>
      <c r="D443" s="104"/>
      <c r="BM443" s="81">
        <v>26</v>
      </c>
      <c r="BN443" s="82">
        <v>40351</v>
      </c>
      <c r="BO443" s="81">
        <v>10</v>
      </c>
      <c r="BP443" s="81">
        <v>90</v>
      </c>
    </row>
    <row r="444" spans="2:68">
      <c r="B444" s="120">
        <v>40266</v>
      </c>
      <c r="C444" s="116"/>
      <c r="D444" s="104"/>
      <c r="BM444" s="81">
        <v>26</v>
      </c>
      <c r="BN444" s="82">
        <v>40351</v>
      </c>
      <c r="BO444" s="81">
        <v>10</v>
      </c>
      <c r="BP444" s="81">
        <v>81</v>
      </c>
    </row>
    <row r="445" spans="2:68">
      <c r="B445" s="120">
        <v>40267</v>
      </c>
      <c r="C445" s="116">
        <v>0</v>
      </c>
      <c r="D445" s="104">
        <v>0</v>
      </c>
      <c r="BM445" s="81">
        <v>26</v>
      </c>
      <c r="BN445" s="82">
        <v>40351</v>
      </c>
      <c r="BO445" s="81">
        <v>10</v>
      </c>
      <c r="BP445" s="81">
        <v>86</v>
      </c>
    </row>
    <row r="446" spans="2:68">
      <c r="B446" s="120">
        <v>40268</v>
      </c>
      <c r="C446" s="116"/>
      <c r="D446" s="104"/>
      <c r="BM446" s="81">
        <v>26</v>
      </c>
      <c r="BN446" s="82">
        <v>40351</v>
      </c>
      <c r="BO446" s="81">
        <v>10</v>
      </c>
      <c r="BP446" s="81">
        <v>90</v>
      </c>
    </row>
    <row r="447" spans="2:68">
      <c r="B447" s="120">
        <v>40269</v>
      </c>
      <c r="C447" s="116"/>
      <c r="D447" s="104"/>
      <c r="BM447" s="81">
        <v>26</v>
      </c>
      <c r="BN447" s="82">
        <v>40351</v>
      </c>
      <c r="BO447" s="81">
        <v>10</v>
      </c>
      <c r="BP447" s="81">
        <v>80</v>
      </c>
    </row>
    <row r="448" spans="2:68">
      <c r="B448" s="120">
        <v>40270</v>
      </c>
      <c r="C448" s="116"/>
      <c r="D448" s="104"/>
      <c r="BM448" s="81">
        <v>26</v>
      </c>
      <c r="BN448" s="82">
        <v>40351</v>
      </c>
      <c r="BO448" s="81">
        <v>10</v>
      </c>
      <c r="BP448" s="81">
        <v>85</v>
      </c>
    </row>
    <row r="449" spans="2:68">
      <c r="B449" s="120">
        <v>40271</v>
      </c>
      <c r="C449" s="116"/>
      <c r="D449" s="104"/>
      <c r="BM449" s="81">
        <v>26</v>
      </c>
      <c r="BN449" s="82">
        <v>40351</v>
      </c>
      <c r="BO449" s="81">
        <v>10</v>
      </c>
      <c r="BP449" s="81">
        <v>82</v>
      </c>
    </row>
    <row r="450" spans="2:68">
      <c r="B450" s="120">
        <v>40272</v>
      </c>
      <c r="C450" s="116"/>
      <c r="D450" s="104"/>
      <c r="BM450" s="81">
        <v>26</v>
      </c>
      <c r="BN450" s="82">
        <v>40351</v>
      </c>
      <c r="BO450" s="81">
        <v>10</v>
      </c>
      <c r="BP450" s="81">
        <v>85</v>
      </c>
    </row>
    <row r="451" spans="2:68">
      <c r="B451" s="120">
        <v>40273</v>
      </c>
      <c r="C451" s="116"/>
      <c r="D451" s="104"/>
      <c r="BM451" s="81">
        <v>26</v>
      </c>
      <c r="BN451" s="82">
        <v>40351</v>
      </c>
      <c r="BO451" s="81">
        <v>10</v>
      </c>
      <c r="BP451" s="81">
        <v>75</v>
      </c>
    </row>
    <row r="452" spans="2:68">
      <c r="B452" s="120">
        <v>40274</v>
      </c>
      <c r="C452" s="116"/>
      <c r="D452" s="104"/>
      <c r="BM452" s="81">
        <v>26</v>
      </c>
      <c r="BN452" s="82">
        <v>40351</v>
      </c>
      <c r="BO452" s="81">
        <v>10</v>
      </c>
      <c r="BP452" s="81">
        <v>84</v>
      </c>
    </row>
    <row r="453" spans="2:68">
      <c r="B453" s="120">
        <v>40275</v>
      </c>
      <c r="C453" s="116">
        <v>0</v>
      </c>
      <c r="D453" s="104">
        <v>0</v>
      </c>
      <c r="BM453" s="81">
        <v>26</v>
      </c>
      <c r="BN453" s="82">
        <v>40352</v>
      </c>
      <c r="BO453" s="81">
        <v>10</v>
      </c>
      <c r="BP453" s="81">
        <v>86</v>
      </c>
    </row>
    <row r="454" spans="2:68">
      <c r="B454" s="120">
        <v>40276</v>
      </c>
      <c r="C454" s="116">
        <v>0</v>
      </c>
      <c r="D454" s="104">
        <v>4.3500229329286851E-3</v>
      </c>
      <c r="BM454" s="81">
        <v>26</v>
      </c>
      <c r="BN454" s="82">
        <v>40352</v>
      </c>
      <c r="BO454" s="81">
        <v>10</v>
      </c>
      <c r="BP454" s="81">
        <v>76</v>
      </c>
    </row>
    <row r="455" spans="2:68">
      <c r="B455" s="120">
        <v>40277</v>
      </c>
      <c r="C455" s="116">
        <v>0</v>
      </c>
      <c r="D455" s="104">
        <v>5.6689342403628109E-4</v>
      </c>
      <c r="BM455" s="81">
        <v>26</v>
      </c>
      <c r="BN455" s="82">
        <v>40352</v>
      </c>
      <c r="BO455" s="81">
        <v>10</v>
      </c>
      <c r="BP455" s="81">
        <v>88</v>
      </c>
    </row>
    <row r="456" spans="2:68">
      <c r="B456" s="120">
        <v>40278</v>
      </c>
      <c r="C456" s="116">
        <v>0</v>
      </c>
      <c r="D456" s="104">
        <v>0</v>
      </c>
      <c r="BM456" s="81">
        <v>26</v>
      </c>
      <c r="BN456" s="82">
        <v>40352</v>
      </c>
      <c r="BO456" s="81">
        <v>10</v>
      </c>
      <c r="BP456" s="81">
        <v>83</v>
      </c>
    </row>
    <row r="457" spans="2:68">
      <c r="B457" s="120">
        <v>40279</v>
      </c>
      <c r="C457" s="116"/>
      <c r="D457" s="104"/>
      <c r="BM457" s="81">
        <v>26</v>
      </c>
      <c r="BN457" s="82">
        <v>40352</v>
      </c>
      <c r="BO457" s="81">
        <v>10</v>
      </c>
      <c r="BP457" s="81">
        <v>91</v>
      </c>
    </row>
    <row r="458" spans="2:68">
      <c r="B458" s="120">
        <v>40280</v>
      </c>
      <c r="C458" s="116"/>
      <c r="D458" s="104"/>
      <c r="BM458" s="81">
        <v>26</v>
      </c>
      <c r="BN458" s="82">
        <v>40352</v>
      </c>
      <c r="BO458" s="81">
        <v>10</v>
      </c>
      <c r="BP458" s="81">
        <v>60</v>
      </c>
    </row>
    <row r="459" spans="2:68">
      <c r="B459" s="120">
        <v>40281</v>
      </c>
      <c r="C459" s="116"/>
      <c r="D459" s="104"/>
      <c r="BM459" s="81">
        <v>26</v>
      </c>
      <c r="BN459" s="82">
        <v>40352</v>
      </c>
      <c r="BO459" s="81">
        <v>10</v>
      </c>
      <c r="BP459" s="81">
        <v>71</v>
      </c>
    </row>
    <row r="460" spans="2:68">
      <c r="B460" s="120">
        <v>40282</v>
      </c>
      <c r="C460" s="116"/>
      <c r="D460" s="104"/>
      <c r="BM460" s="81">
        <v>26</v>
      </c>
      <c r="BN460" s="82">
        <v>40352</v>
      </c>
      <c r="BO460" s="81">
        <v>10</v>
      </c>
      <c r="BP460" s="81">
        <v>82</v>
      </c>
    </row>
    <row r="461" spans="2:68">
      <c r="B461" s="120">
        <v>40283</v>
      </c>
      <c r="C461" s="116"/>
      <c r="D461" s="104"/>
      <c r="BM461" s="81">
        <v>26</v>
      </c>
      <c r="BN461" s="82">
        <v>40352</v>
      </c>
      <c r="BO461" s="81">
        <v>10</v>
      </c>
      <c r="BP461" s="81">
        <v>83</v>
      </c>
    </row>
    <row r="462" spans="2:68">
      <c r="B462" s="120">
        <v>40284</v>
      </c>
      <c r="C462" s="116"/>
      <c r="D462" s="104"/>
      <c r="BM462" s="81">
        <v>26</v>
      </c>
      <c r="BN462" s="82">
        <v>40352</v>
      </c>
      <c r="BO462" s="81">
        <v>10</v>
      </c>
      <c r="BP462" s="81">
        <v>85</v>
      </c>
    </row>
    <row r="463" spans="2:68">
      <c r="B463" s="120">
        <v>40285</v>
      </c>
      <c r="C463" s="116"/>
      <c r="D463" s="104"/>
      <c r="BM463" s="81">
        <v>26</v>
      </c>
      <c r="BN463" s="82">
        <v>40353</v>
      </c>
      <c r="BO463" s="81">
        <v>10</v>
      </c>
      <c r="BP463" s="81">
        <v>74</v>
      </c>
    </row>
    <row r="464" spans="2:68">
      <c r="B464" s="120">
        <v>40286</v>
      </c>
      <c r="C464" s="116"/>
      <c r="D464" s="104"/>
      <c r="BM464" s="81">
        <v>26</v>
      </c>
      <c r="BN464" s="82">
        <v>40353</v>
      </c>
      <c r="BO464" s="81">
        <v>10</v>
      </c>
      <c r="BP464" s="81">
        <v>79</v>
      </c>
    </row>
    <row r="465" spans="2:68">
      <c r="B465" s="120">
        <v>40287</v>
      </c>
      <c r="C465" s="116"/>
      <c r="D465" s="104"/>
      <c r="BM465" s="81">
        <v>26</v>
      </c>
      <c r="BN465" s="82">
        <v>40353</v>
      </c>
      <c r="BO465" s="81">
        <v>10</v>
      </c>
      <c r="BP465" s="81">
        <v>77</v>
      </c>
    </row>
    <row r="466" spans="2:68">
      <c r="B466" s="120">
        <v>40288</v>
      </c>
      <c r="C466" s="116">
        <v>0</v>
      </c>
      <c r="D466" s="104">
        <v>0</v>
      </c>
      <c r="BM466" s="81">
        <v>26</v>
      </c>
      <c r="BN466" s="82">
        <v>40353</v>
      </c>
      <c r="BO466" s="81">
        <v>10</v>
      </c>
      <c r="BP466" s="81">
        <v>93</v>
      </c>
    </row>
    <row r="467" spans="2:68">
      <c r="B467" s="120">
        <v>40289</v>
      </c>
      <c r="C467" s="116">
        <v>0</v>
      </c>
      <c r="D467" s="104">
        <v>0</v>
      </c>
      <c r="BM467" s="81">
        <v>26</v>
      </c>
      <c r="BN467" s="82">
        <v>40353</v>
      </c>
      <c r="BO467" s="81">
        <v>10</v>
      </c>
      <c r="BP467" s="81">
        <v>81</v>
      </c>
    </row>
    <row r="468" spans="2:68">
      <c r="B468" s="120">
        <v>40290</v>
      </c>
      <c r="C468" s="116"/>
      <c r="D468" s="104"/>
      <c r="BM468" s="81">
        <v>26</v>
      </c>
      <c r="BN468" s="82">
        <v>40353</v>
      </c>
      <c r="BO468" s="81">
        <v>10</v>
      </c>
      <c r="BP468" s="81">
        <v>83</v>
      </c>
    </row>
    <row r="469" spans="2:68">
      <c r="B469" s="120">
        <v>40291</v>
      </c>
      <c r="C469" s="116"/>
      <c r="D469" s="104"/>
      <c r="BM469" s="81">
        <v>26</v>
      </c>
      <c r="BN469" s="82">
        <v>40353</v>
      </c>
      <c r="BO469" s="81">
        <v>10</v>
      </c>
      <c r="BP469" s="81">
        <v>97</v>
      </c>
    </row>
    <row r="470" spans="2:68">
      <c r="B470" s="120">
        <v>40292</v>
      </c>
      <c r="C470" s="116"/>
      <c r="D470" s="104"/>
      <c r="BM470" s="81">
        <v>26</v>
      </c>
      <c r="BN470" s="82">
        <v>40353</v>
      </c>
      <c r="BO470" s="81">
        <v>10</v>
      </c>
      <c r="BP470" s="81">
        <v>88</v>
      </c>
    </row>
    <row r="471" spans="2:68">
      <c r="B471" s="120">
        <v>40293</v>
      </c>
      <c r="C471" s="116"/>
      <c r="D471" s="104"/>
      <c r="BM471" s="81">
        <v>26</v>
      </c>
      <c r="BN471" s="82">
        <v>40353</v>
      </c>
      <c r="BO471" s="81">
        <v>10</v>
      </c>
      <c r="BP471" s="81">
        <v>75</v>
      </c>
    </row>
    <row r="472" spans="2:68">
      <c r="B472" s="120">
        <v>40294</v>
      </c>
      <c r="C472" s="116"/>
      <c r="D472" s="104"/>
      <c r="BM472" s="81">
        <v>26</v>
      </c>
      <c r="BN472" s="82">
        <v>40353</v>
      </c>
      <c r="BO472" s="81">
        <v>10</v>
      </c>
      <c r="BP472" s="81">
        <v>85</v>
      </c>
    </row>
    <row r="473" spans="2:68">
      <c r="B473" s="120">
        <v>40295</v>
      </c>
      <c r="C473" s="116"/>
      <c r="D473" s="104"/>
      <c r="BM473" s="81">
        <v>26</v>
      </c>
      <c r="BN473" s="82">
        <v>40353</v>
      </c>
      <c r="BO473" s="81">
        <v>10</v>
      </c>
      <c r="BP473" s="81">
        <v>90</v>
      </c>
    </row>
    <row r="474" spans="2:68">
      <c r="B474" s="120">
        <v>40296</v>
      </c>
      <c r="C474" s="116"/>
      <c r="D474" s="104"/>
      <c r="BM474" s="81">
        <v>26</v>
      </c>
      <c r="BN474" s="82">
        <v>40353</v>
      </c>
      <c r="BO474" s="81">
        <v>10</v>
      </c>
      <c r="BP474" s="81">
        <v>84</v>
      </c>
    </row>
    <row r="475" spans="2:68">
      <c r="B475" s="120">
        <v>40297</v>
      </c>
      <c r="C475" s="116"/>
      <c r="D475" s="104"/>
      <c r="BM475" s="81">
        <v>26</v>
      </c>
      <c r="BN475" s="82">
        <v>40354</v>
      </c>
      <c r="BO475" s="81">
        <v>10</v>
      </c>
      <c r="BP475" s="81">
        <v>93</v>
      </c>
    </row>
    <row r="476" spans="2:68">
      <c r="B476" s="120">
        <v>40298</v>
      </c>
      <c r="C476" s="116"/>
      <c r="D476" s="104"/>
      <c r="BM476" s="81">
        <v>26</v>
      </c>
      <c r="BN476" s="82">
        <v>40354</v>
      </c>
      <c r="BO476" s="81">
        <v>10</v>
      </c>
      <c r="BP476" s="81">
        <v>87</v>
      </c>
    </row>
    <row r="477" spans="2:68">
      <c r="B477" s="120">
        <v>40299</v>
      </c>
      <c r="C477" s="116"/>
      <c r="D477" s="104"/>
      <c r="BM477" s="81">
        <v>26</v>
      </c>
      <c r="BN477" s="82">
        <v>40354</v>
      </c>
      <c r="BO477" s="81">
        <v>10</v>
      </c>
      <c r="BP477" s="81">
        <v>77</v>
      </c>
    </row>
    <row r="478" spans="2:68">
      <c r="B478" s="120">
        <v>40300</v>
      </c>
      <c r="C478" s="116"/>
      <c r="D478" s="104"/>
      <c r="BM478" s="81">
        <v>26</v>
      </c>
      <c r="BN478" s="82">
        <v>40354</v>
      </c>
      <c r="BO478" s="81">
        <v>10</v>
      </c>
      <c r="BP478" s="81">
        <v>77</v>
      </c>
    </row>
    <row r="479" spans="2:68">
      <c r="B479" s="120">
        <v>40301</v>
      </c>
      <c r="C479" s="116"/>
      <c r="D479" s="104"/>
      <c r="BM479" s="81">
        <v>26</v>
      </c>
      <c r="BN479" s="82">
        <v>40354</v>
      </c>
      <c r="BO479" s="81">
        <v>10</v>
      </c>
      <c r="BP479" s="81">
        <v>88</v>
      </c>
    </row>
    <row r="480" spans="2:68">
      <c r="B480" s="120">
        <v>40302</v>
      </c>
      <c r="C480" s="116"/>
      <c r="D480" s="104"/>
      <c r="BM480" s="81">
        <v>26</v>
      </c>
      <c r="BN480" s="82">
        <v>40354</v>
      </c>
      <c r="BO480" s="81">
        <v>10</v>
      </c>
      <c r="BP480" s="81">
        <v>71</v>
      </c>
    </row>
    <row r="481" spans="2:68">
      <c r="B481" s="120">
        <v>40303</v>
      </c>
      <c r="C481" s="116"/>
      <c r="D481" s="104"/>
      <c r="BM481" s="81">
        <v>26</v>
      </c>
      <c r="BN481" s="82">
        <v>40354</v>
      </c>
      <c r="BO481" s="81">
        <v>10</v>
      </c>
      <c r="BP481" s="81">
        <v>79</v>
      </c>
    </row>
    <row r="482" spans="2:68">
      <c r="B482" s="120">
        <v>40304</v>
      </c>
      <c r="C482" s="116"/>
      <c r="D482" s="104"/>
      <c r="BM482" s="81">
        <v>26</v>
      </c>
      <c r="BN482" s="82">
        <v>40354</v>
      </c>
      <c r="BO482" s="81">
        <v>10</v>
      </c>
      <c r="BP482" s="81">
        <v>70</v>
      </c>
    </row>
    <row r="483" spans="2:68">
      <c r="B483" s="120">
        <v>40305</v>
      </c>
      <c r="C483" s="116"/>
      <c r="D483" s="104"/>
      <c r="BM483" s="81">
        <v>26</v>
      </c>
      <c r="BN483" s="82">
        <v>40355</v>
      </c>
      <c r="BO483" s="81">
        <v>10</v>
      </c>
      <c r="BP483" s="81">
        <v>71</v>
      </c>
    </row>
    <row r="484" spans="2:68">
      <c r="B484" s="120">
        <v>40306</v>
      </c>
      <c r="C484" s="116"/>
      <c r="D484" s="104"/>
      <c r="BM484" s="81">
        <v>26</v>
      </c>
      <c r="BN484" s="82">
        <v>40355</v>
      </c>
      <c r="BO484" s="81">
        <v>10</v>
      </c>
      <c r="BP484" s="81">
        <v>84</v>
      </c>
    </row>
    <row r="485" spans="2:68">
      <c r="B485" s="120">
        <v>40307</v>
      </c>
      <c r="C485" s="116"/>
      <c r="D485" s="104"/>
      <c r="BM485" s="81">
        <v>26</v>
      </c>
      <c r="BN485" s="82">
        <v>40355</v>
      </c>
      <c r="BO485" s="81">
        <v>10</v>
      </c>
      <c r="BP485" s="81">
        <v>85</v>
      </c>
    </row>
    <row r="486" spans="2:68">
      <c r="B486" s="120">
        <v>40308</v>
      </c>
      <c r="C486" s="116"/>
      <c r="D486" s="104"/>
      <c r="BM486" s="81">
        <v>26</v>
      </c>
      <c r="BN486" s="82">
        <v>40355</v>
      </c>
      <c r="BO486" s="81">
        <v>10</v>
      </c>
      <c r="BP486" s="81">
        <v>78</v>
      </c>
    </row>
    <row r="487" spans="2:68">
      <c r="B487" s="120">
        <v>40309</v>
      </c>
      <c r="C487" s="116"/>
      <c r="D487" s="104"/>
      <c r="BM487" s="81">
        <v>26</v>
      </c>
      <c r="BN487" s="82">
        <v>40355</v>
      </c>
      <c r="BO487" s="81">
        <v>10</v>
      </c>
      <c r="BP487" s="81">
        <v>74</v>
      </c>
    </row>
    <row r="488" spans="2:68">
      <c r="B488" s="120">
        <v>40310</v>
      </c>
      <c r="C488" s="116"/>
      <c r="D488" s="104"/>
      <c r="BM488" s="81">
        <v>26</v>
      </c>
      <c r="BN488" s="82">
        <v>40355</v>
      </c>
      <c r="BO488" s="81">
        <v>10</v>
      </c>
      <c r="BP488" s="81">
        <v>83</v>
      </c>
    </row>
    <row r="489" spans="2:68">
      <c r="B489" s="120">
        <v>40311</v>
      </c>
      <c r="C489" s="116"/>
      <c r="D489" s="104"/>
      <c r="BM489" s="81">
        <v>26</v>
      </c>
      <c r="BN489" s="82">
        <v>40355</v>
      </c>
      <c r="BO489" s="81">
        <v>10</v>
      </c>
      <c r="BP489" s="81">
        <v>93</v>
      </c>
    </row>
    <row r="490" spans="2:68">
      <c r="B490" s="120">
        <v>40312</v>
      </c>
      <c r="C490" s="116"/>
      <c r="D490" s="104"/>
      <c r="BM490" s="81">
        <v>26</v>
      </c>
      <c r="BN490" s="82">
        <v>40356</v>
      </c>
      <c r="BO490" s="81">
        <v>10</v>
      </c>
      <c r="BP490" s="81">
        <v>73</v>
      </c>
    </row>
    <row r="491" spans="2:68">
      <c r="B491" s="120">
        <v>40313</v>
      </c>
      <c r="C491" s="116"/>
      <c r="D491" s="104"/>
      <c r="BM491" s="81">
        <v>26</v>
      </c>
      <c r="BN491" s="82">
        <v>40356</v>
      </c>
      <c r="BO491" s="81">
        <v>10</v>
      </c>
      <c r="BP491" s="81">
        <v>85</v>
      </c>
    </row>
    <row r="492" spans="2:68">
      <c r="B492" s="120">
        <v>40314</v>
      </c>
      <c r="C492" s="116"/>
      <c r="D492" s="104"/>
      <c r="BM492" s="81">
        <v>26</v>
      </c>
      <c r="BN492" s="82">
        <v>40356</v>
      </c>
      <c r="BO492" s="81">
        <v>10</v>
      </c>
      <c r="BP492" s="81">
        <v>86</v>
      </c>
    </row>
    <row r="493" spans="2:68">
      <c r="B493" s="120">
        <v>40315</v>
      </c>
      <c r="C493" s="116"/>
      <c r="D493" s="104"/>
      <c r="BM493" s="81">
        <v>26</v>
      </c>
      <c r="BN493" s="82">
        <v>40356</v>
      </c>
      <c r="BO493" s="81">
        <v>10</v>
      </c>
      <c r="BP493" s="81">
        <v>89</v>
      </c>
    </row>
    <row r="494" spans="2:68">
      <c r="B494" s="120">
        <v>40316</v>
      </c>
      <c r="C494" s="116">
        <v>0</v>
      </c>
      <c r="D494" s="104">
        <v>1.0396001537870051E-4</v>
      </c>
      <c r="BM494" s="81">
        <v>26</v>
      </c>
      <c r="BN494" s="82">
        <v>40356</v>
      </c>
      <c r="BO494" s="81">
        <v>10</v>
      </c>
      <c r="BP494" s="81">
        <v>80</v>
      </c>
    </row>
    <row r="495" spans="2:68">
      <c r="B495" s="120">
        <v>40317</v>
      </c>
      <c r="C495" s="116"/>
      <c r="D495" s="104"/>
      <c r="BM495" s="81">
        <v>26</v>
      </c>
      <c r="BN495" s="82">
        <v>40356</v>
      </c>
      <c r="BO495" s="81">
        <v>10</v>
      </c>
      <c r="BP495" s="81">
        <v>77</v>
      </c>
    </row>
    <row r="496" spans="2:68">
      <c r="B496" s="120">
        <v>40318</v>
      </c>
      <c r="C496" s="116">
        <v>0</v>
      </c>
      <c r="D496" s="104">
        <v>14.082908163265307</v>
      </c>
      <c r="BM496" s="81">
        <v>27</v>
      </c>
      <c r="BN496" s="82">
        <v>40357</v>
      </c>
      <c r="BO496" s="81">
        <v>10</v>
      </c>
      <c r="BP496" s="81">
        <v>82</v>
      </c>
    </row>
    <row r="497" spans="2:68">
      <c r="B497" s="120">
        <v>40319</v>
      </c>
      <c r="C497" s="116">
        <v>0</v>
      </c>
      <c r="D497" s="104">
        <v>12.673759672413457</v>
      </c>
      <c r="BM497" s="81">
        <v>27</v>
      </c>
      <c r="BN497" s="82">
        <v>40357</v>
      </c>
      <c r="BO497" s="81">
        <v>10</v>
      </c>
      <c r="BP497" s="81">
        <v>84</v>
      </c>
    </row>
    <row r="498" spans="2:68">
      <c r="B498" s="120">
        <v>40320</v>
      </c>
      <c r="C498" s="116">
        <v>0</v>
      </c>
      <c r="D498" s="104">
        <v>49.173611111111121</v>
      </c>
      <c r="BM498" s="81">
        <v>27</v>
      </c>
      <c r="BN498" s="82">
        <v>40358</v>
      </c>
      <c r="BO498" s="81">
        <v>10</v>
      </c>
      <c r="BP498" s="81">
        <v>87</v>
      </c>
    </row>
    <row r="499" spans="2:68">
      <c r="B499" s="120">
        <v>40321</v>
      </c>
      <c r="C499" s="116"/>
      <c r="D499" s="104"/>
      <c r="BM499" s="81">
        <v>27</v>
      </c>
      <c r="BN499" s="82">
        <v>40358</v>
      </c>
      <c r="BO499" s="81">
        <v>10</v>
      </c>
      <c r="BP499" s="81">
        <v>83</v>
      </c>
    </row>
    <row r="500" spans="2:68">
      <c r="B500" s="120">
        <v>40322</v>
      </c>
      <c r="C500" s="116"/>
      <c r="D500" s="104"/>
      <c r="BM500" s="81">
        <v>27</v>
      </c>
      <c r="BN500" s="82">
        <v>40358</v>
      </c>
      <c r="BO500" s="81">
        <v>10</v>
      </c>
      <c r="BP500" s="81">
        <v>76</v>
      </c>
    </row>
    <row r="501" spans="2:68">
      <c r="B501" s="120">
        <v>40323</v>
      </c>
      <c r="C501" s="116"/>
      <c r="D501" s="104"/>
      <c r="BM501" s="81">
        <v>27</v>
      </c>
      <c r="BN501" s="82">
        <v>40358</v>
      </c>
      <c r="BO501" s="81">
        <v>10</v>
      </c>
      <c r="BP501" s="81">
        <v>77</v>
      </c>
    </row>
    <row r="502" spans="2:68">
      <c r="B502" s="120">
        <v>40324</v>
      </c>
      <c r="C502" s="116"/>
      <c r="D502" s="104"/>
      <c r="BM502" s="81">
        <v>27</v>
      </c>
      <c r="BN502" s="82">
        <v>40358</v>
      </c>
      <c r="BO502" s="81">
        <v>10</v>
      </c>
      <c r="BP502" s="81">
        <v>78</v>
      </c>
    </row>
    <row r="503" spans="2:68">
      <c r="B503" s="120">
        <v>40325</v>
      </c>
      <c r="C503" s="116"/>
      <c r="D503" s="104"/>
      <c r="BM503" s="81">
        <v>27</v>
      </c>
      <c r="BN503" s="82">
        <v>40358</v>
      </c>
      <c r="BO503" s="81">
        <v>10</v>
      </c>
      <c r="BP503" s="81">
        <v>69</v>
      </c>
    </row>
    <row r="504" spans="2:68">
      <c r="B504" s="120">
        <v>40326</v>
      </c>
      <c r="C504" s="116"/>
      <c r="D504" s="104"/>
      <c r="BM504" s="81">
        <v>27</v>
      </c>
      <c r="BN504" s="82">
        <v>40358</v>
      </c>
      <c r="BO504" s="81">
        <v>10</v>
      </c>
      <c r="BP504" s="81">
        <v>97</v>
      </c>
    </row>
    <row r="505" spans="2:68">
      <c r="B505" s="120">
        <v>40327</v>
      </c>
      <c r="C505" s="116">
        <v>0</v>
      </c>
      <c r="D505" s="104">
        <v>2.624050845828528E-3</v>
      </c>
      <c r="BM505" s="81">
        <v>27</v>
      </c>
      <c r="BN505" s="82">
        <v>40359</v>
      </c>
      <c r="BO505" s="81">
        <v>10</v>
      </c>
      <c r="BP505" s="81">
        <v>78</v>
      </c>
    </row>
    <row r="506" spans="2:68">
      <c r="B506" s="120">
        <v>40328</v>
      </c>
      <c r="C506" s="116"/>
      <c r="D506" s="104"/>
      <c r="BM506" s="81">
        <v>27</v>
      </c>
      <c r="BN506" s="82">
        <v>40359</v>
      </c>
      <c r="BO506" s="81">
        <v>10</v>
      </c>
      <c r="BP506" s="81">
        <v>79</v>
      </c>
    </row>
    <row r="507" spans="2:68">
      <c r="B507" s="120">
        <v>40329</v>
      </c>
      <c r="C507" s="116"/>
      <c r="D507" s="104"/>
      <c r="BM507" s="81">
        <v>27</v>
      </c>
      <c r="BN507" s="82">
        <v>40359</v>
      </c>
      <c r="BO507" s="81">
        <v>10</v>
      </c>
      <c r="BP507" s="81">
        <v>89</v>
      </c>
    </row>
    <row r="508" spans="2:68">
      <c r="B508" s="120">
        <v>40330</v>
      </c>
      <c r="C508" s="116"/>
      <c r="D508" s="104"/>
      <c r="BM508" s="81">
        <v>27</v>
      </c>
      <c r="BN508" s="82">
        <v>40359</v>
      </c>
      <c r="BO508" s="81">
        <v>10</v>
      </c>
      <c r="BP508" s="81">
        <v>85</v>
      </c>
    </row>
    <row r="509" spans="2:68">
      <c r="B509" s="120">
        <v>40331</v>
      </c>
      <c r="C509" s="116"/>
      <c r="D509" s="104"/>
      <c r="BM509" s="81">
        <v>27</v>
      </c>
      <c r="BN509" s="82">
        <v>40360</v>
      </c>
      <c r="BO509" s="81">
        <v>10</v>
      </c>
      <c r="BP509" s="81">
        <v>78</v>
      </c>
    </row>
    <row r="510" spans="2:68">
      <c r="B510" s="120">
        <v>40332</v>
      </c>
      <c r="C510" s="116">
        <v>1.0480823973914393E-3</v>
      </c>
      <c r="D510" s="104">
        <v>1.0306063702195716E-4</v>
      </c>
      <c r="BM510" s="81">
        <v>27</v>
      </c>
      <c r="BN510" s="82">
        <v>40360</v>
      </c>
      <c r="BO510" s="81">
        <v>10</v>
      </c>
      <c r="BP510" s="81">
        <v>78</v>
      </c>
    </row>
    <row r="511" spans="2:68">
      <c r="B511" s="120">
        <v>40333</v>
      </c>
      <c r="C511" s="116"/>
      <c r="D511" s="104"/>
      <c r="BM511" s="81">
        <v>27</v>
      </c>
      <c r="BN511" s="82">
        <v>40360</v>
      </c>
      <c r="BO511" s="81">
        <v>10</v>
      </c>
      <c r="BP511" s="81">
        <v>95</v>
      </c>
    </row>
    <row r="512" spans="2:68">
      <c r="B512" s="120">
        <v>40334</v>
      </c>
      <c r="C512" s="116"/>
      <c r="D512" s="104"/>
      <c r="BM512" s="81">
        <v>27</v>
      </c>
      <c r="BN512" s="82">
        <v>40360</v>
      </c>
      <c r="BO512" s="81">
        <v>10</v>
      </c>
      <c r="BP512" s="81">
        <v>88</v>
      </c>
    </row>
    <row r="513" spans="2:68">
      <c r="B513" s="120">
        <v>40335</v>
      </c>
      <c r="C513" s="116"/>
      <c r="D513" s="104"/>
      <c r="BM513" s="81">
        <v>27</v>
      </c>
      <c r="BN513" s="82">
        <v>40360</v>
      </c>
      <c r="BO513" s="81">
        <v>10</v>
      </c>
      <c r="BP513" s="81">
        <v>78</v>
      </c>
    </row>
    <row r="514" spans="2:68">
      <c r="B514" s="120">
        <v>40336</v>
      </c>
      <c r="C514" s="116"/>
      <c r="D514" s="104"/>
      <c r="BM514" s="81">
        <v>27</v>
      </c>
      <c r="BN514" s="82">
        <v>40360</v>
      </c>
      <c r="BO514" s="81">
        <v>10</v>
      </c>
      <c r="BP514" s="81">
        <v>75</v>
      </c>
    </row>
    <row r="515" spans="2:68">
      <c r="B515" s="120">
        <v>40337</v>
      </c>
      <c r="C515" s="116"/>
      <c r="D515" s="104"/>
      <c r="BM515" s="81">
        <v>27</v>
      </c>
      <c r="BN515" s="82">
        <v>40360</v>
      </c>
      <c r="BO515" s="81">
        <v>10</v>
      </c>
      <c r="BP515" s="81">
        <v>85</v>
      </c>
    </row>
    <row r="516" spans="2:68">
      <c r="B516" s="120">
        <v>40338</v>
      </c>
      <c r="C516" s="116"/>
      <c r="D516" s="104"/>
      <c r="BM516" s="81">
        <v>27</v>
      </c>
      <c r="BN516" s="82">
        <v>40360</v>
      </c>
      <c r="BO516" s="81">
        <v>10</v>
      </c>
      <c r="BP516" s="81">
        <v>70</v>
      </c>
    </row>
    <row r="517" spans="2:68">
      <c r="B517" s="120">
        <v>40339</v>
      </c>
      <c r="C517" s="116"/>
      <c r="D517" s="104"/>
      <c r="BM517" s="81">
        <v>27</v>
      </c>
      <c r="BN517" s="82">
        <v>40360</v>
      </c>
      <c r="BO517" s="81">
        <v>10</v>
      </c>
      <c r="BP517" s="81">
        <v>81</v>
      </c>
    </row>
    <row r="518" spans="2:68">
      <c r="B518" s="120">
        <v>40340</v>
      </c>
      <c r="C518" s="116"/>
      <c r="D518" s="104"/>
      <c r="BM518" s="81">
        <v>27</v>
      </c>
      <c r="BN518" s="82">
        <v>40360</v>
      </c>
      <c r="BO518" s="81">
        <v>10</v>
      </c>
      <c r="BP518" s="81">
        <v>75</v>
      </c>
    </row>
    <row r="519" spans="2:68">
      <c r="B519" s="120">
        <v>40341</v>
      </c>
      <c r="C519" s="116"/>
      <c r="D519" s="104"/>
      <c r="BM519" s="81">
        <v>27</v>
      </c>
      <c r="BN519" s="82">
        <v>40360</v>
      </c>
      <c r="BO519" s="81">
        <v>10</v>
      </c>
      <c r="BP519" s="81">
        <v>76</v>
      </c>
    </row>
    <row r="520" spans="2:68">
      <c r="B520" s="120">
        <v>40342</v>
      </c>
      <c r="C520" s="116"/>
      <c r="D520" s="104"/>
      <c r="BM520" s="81">
        <v>27</v>
      </c>
      <c r="BN520" s="82">
        <v>40360</v>
      </c>
      <c r="BO520" s="81">
        <v>10</v>
      </c>
      <c r="BP520" s="81">
        <v>86</v>
      </c>
    </row>
    <row r="521" spans="2:68">
      <c r="B521" s="120">
        <v>40343</v>
      </c>
      <c r="C521" s="116"/>
      <c r="D521" s="104"/>
      <c r="BM521" s="81">
        <v>27</v>
      </c>
      <c r="BN521" s="82">
        <v>40360</v>
      </c>
      <c r="BO521" s="81">
        <v>10</v>
      </c>
      <c r="BP521" s="81">
        <v>81</v>
      </c>
    </row>
    <row r="522" spans="2:68">
      <c r="B522" s="120">
        <v>40344</v>
      </c>
      <c r="C522" s="116"/>
      <c r="D522" s="104"/>
      <c r="BM522" s="81">
        <v>27</v>
      </c>
      <c r="BN522" s="82">
        <v>40360</v>
      </c>
      <c r="BO522" s="81">
        <v>10</v>
      </c>
      <c r="BP522" s="81">
        <v>86</v>
      </c>
    </row>
    <row r="523" spans="2:68">
      <c r="B523" s="120">
        <v>40345</v>
      </c>
      <c r="C523" s="116"/>
      <c r="D523" s="104"/>
      <c r="BM523" s="81">
        <v>27</v>
      </c>
      <c r="BN523" s="82">
        <v>40360</v>
      </c>
      <c r="BO523" s="81">
        <v>10</v>
      </c>
      <c r="BP523" s="81">
        <v>83</v>
      </c>
    </row>
    <row r="524" spans="2:68">
      <c r="B524" s="120">
        <v>40346</v>
      </c>
      <c r="C524" s="116"/>
      <c r="D524" s="104"/>
      <c r="BM524" s="81">
        <v>27</v>
      </c>
      <c r="BN524" s="82">
        <v>40360</v>
      </c>
      <c r="BO524" s="81">
        <v>10</v>
      </c>
      <c r="BP524" s="81">
        <v>96</v>
      </c>
    </row>
    <row r="525" spans="2:68">
      <c r="B525" s="120">
        <v>40347</v>
      </c>
      <c r="C525" s="116"/>
      <c r="D525" s="104"/>
      <c r="BM525" s="81">
        <v>27</v>
      </c>
      <c r="BN525" s="82">
        <v>40360</v>
      </c>
      <c r="BO525" s="81">
        <v>10</v>
      </c>
      <c r="BP525" s="81">
        <v>87</v>
      </c>
    </row>
    <row r="526" spans="2:68">
      <c r="B526" s="120">
        <v>40348</v>
      </c>
      <c r="C526" s="116"/>
      <c r="D526" s="104"/>
      <c r="BM526" s="81">
        <v>27</v>
      </c>
      <c r="BN526" s="82">
        <v>40360</v>
      </c>
      <c r="BO526" s="81">
        <v>10</v>
      </c>
      <c r="BP526" s="81">
        <v>88</v>
      </c>
    </row>
    <row r="527" spans="2:68">
      <c r="B527" s="120">
        <v>40349</v>
      </c>
      <c r="C527" s="116"/>
      <c r="D527" s="104"/>
      <c r="BM527" s="81">
        <v>27</v>
      </c>
      <c r="BN527" s="82">
        <v>40361</v>
      </c>
      <c r="BO527" s="81">
        <v>10</v>
      </c>
      <c r="BP527" s="81">
        <v>92</v>
      </c>
    </row>
    <row r="528" spans="2:68">
      <c r="B528" s="120">
        <v>40350</v>
      </c>
      <c r="C528" s="116"/>
      <c r="D528" s="104"/>
      <c r="BM528" s="81">
        <v>27</v>
      </c>
      <c r="BN528" s="82">
        <v>40361</v>
      </c>
      <c r="BO528" s="81">
        <v>10</v>
      </c>
      <c r="BP528" s="81">
        <v>88</v>
      </c>
    </row>
    <row r="529" spans="2:68">
      <c r="B529" s="120">
        <v>40351</v>
      </c>
      <c r="C529" s="116"/>
      <c r="D529" s="104"/>
      <c r="BM529" s="81">
        <v>27</v>
      </c>
      <c r="BN529" s="82">
        <v>40361</v>
      </c>
      <c r="BO529" s="81">
        <v>10</v>
      </c>
      <c r="BP529" s="81">
        <v>88</v>
      </c>
    </row>
    <row r="530" spans="2:68">
      <c r="B530" s="120">
        <v>40352</v>
      </c>
      <c r="C530" s="116"/>
      <c r="D530" s="104"/>
      <c r="BM530" s="81">
        <v>27</v>
      </c>
      <c r="BN530" s="82">
        <v>40361</v>
      </c>
      <c r="BO530" s="81">
        <v>10</v>
      </c>
      <c r="BP530" s="81">
        <v>90</v>
      </c>
    </row>
    <row r="531" spans="2:68">
      <c r="B531" s="120">
        <v>40353</v>
      </c>
      <c r="C531" s="116"/>
      <c r="D531" s="104"/>
      <c r="BM531" s="81">
        <v>27</v>
      </c>
      <c r="BN531" s="82">
        <v>40361</v>
      </c>
      <c r="BO531" s="81">
        <v>10</v>
      </c>
      <c r="BP531" s="81">
        <v>83</v>
      </c>
    </row>
    <row r="532" spans="2:68">
      <c r="B532" s="120">
        <v>40354</v>
      </c>
      <c r="C532" s="116">
        <v>107.63239103048627</v>
      </c>
      <c r="D532" s="104">
        <v>0.25368066247065174</v>
      </c>
      <c r="BM532" s="81">
        <v>27</v>
      </c>
      <c r="BN532" s="82">
        <v>40361</v>
      </c>
      <c r="BO532" s="81">
        <v>10</v>
      </c>
      <c r="BP532" s="81">
        <v>79</v>
      </c>
    </row>
    <row r="533" spans="2:68">
      <c r="B533" s="120">
        <v>40355</v>
      </c>
      <c r="C533" s="116"/>
      <c r="D533" s="104"/>
      <c r="BM533" s="81">
        <v>27</v>
      </c>
      <c r="BN533" s="82">
        <v>40361</v>
      </c>
      <c r="BO533" s="81">
        <v>10</v>
      </c>
      <c r="BP533" s="81">
        <v>84</v>
      </c>
    </row>
    <row r="534" spans="2:68">
      <c r="B534" s="120">
        <v>40356</v>
      </c>
      <c r="C534" s="116">
        <v>2.2842911581771961E-2</v>
      </c>
      <c r="D534" s="104">
        <v>4.2865287261722558E-6</v>
      </c>
      <c r="BM534" s="81">
        <v>27</v>
      </c>
      <c r="BN534" s="82">
        <v>40361</v>
      </c>
      <c r="BO534" s="81">
        <v>10</v>
      </c>
      <c r="BP534" s="81">
        <v>84</v>
      </c>
    </row>
    <row r="535" spans="2:68">
      <c r="B535" s="120">
        <v>40357</v>
      </c>
      <c r="C535" s="116"/>
      <c r="D535" s="104"/>
      <c r="BM535" s="81">
        <v>27</v>
      </c>
      <c r="BN535" s="82">
        <v>40361</v>
      </c>
      <c r="BO535" s="81">
        <v>10</v>
      </c>
      <c r="BP535" s="81">
        <v>82</v>
      </c>
    </row>
    <row r="536" spans="2:68">
      <c r="B536" s="120">
        <v>40358</v>
      </c>
      <c r="C536" s="116"/>
      <c r="D536" s="104"/>
      <c r="BM536" s="81">
        <v>27</v>
      </c>
      <c r="BN536" s="82">
        <v>40361</v>
      </c>
      <c r="BO536" s="81">
        <v>10</v>
      </c>
      <c r="BP536" s="81">
        <v>90</v>
      </c>
    </row>
    <row r="537" spans="2:68">
      <c r="B537" s="120">
        <v>40359</v>
      </c>
      <c r="C537" s="116"/>
      <c r="D537" s="104"/>
      <c r="BM537" s="81">
        <v>27</v>
      </c>
      <c r="BN537" s="82">
        <v>40361</v>
      </c>
      <c r="BO537" s="81">
        <v>10</v>
      </c>
      <c r="BP537" s="81">
        <v>80</v>
      </c>
    </row>
    <row r="538" spans="2:68">
      <c r="B538" s="120">
        <v>40360</v>
      </c>
      <c r="C538" s="116"/>
      <c r="D538" s="104"/>
      <c r="BM538" s="81">
        <v>27</v>
      </c>
      <c r="BN538" s="82">
        <v>40361</v>
      </c>
      <c r="BO538" s="81">
        <v>10</v>
      </c>
      <c r="BP538" s="81">
        <v>84</v>
      </c>
    </row>
    <row r="539" spans="2:68">
      <c r="B539" s="120">
        <v>40361</v>
      </c>
      <c r="C539" s="116"/>
      <c r="D539" s="104"/>
      <c r="BM539" s="81">
        <v>27</v>
      </c>
      <c r="BN539" s="82">
        <v>40361</v>
      </c>
      <c r="BO539" s="81">
        <v>10</v>
      </c>
      <c r="BP539" s="81">
        <v>66</v>
      </c>
    </row>
    <row r="540" spans="2:68">
      <c r="B540" s="120">
        <v>40362</v>
      </c>
      <c r="C540" s="116"/>
      <c r="D540" s="104"/>
      <c r="BM540" s="81">
        <v>27</v>
      </c>
      <c r="BN540" s="82">
        <v>40361</v>
      </c>
      <c r="BO540" s="81">
        <v>10</v>
      </c>
      <c r="BP540" s="81">
        <v>82</v>
      </c>
    </row>
    <row r="541" spans="2:68">
      <c r="B541" s="120">
        <v>40363</v>
      </c>
      <c r="C541" s="116"/>
      <c r="D541" s="104"/>
      <c r="BM541" s="81">
        <v>27</v>
      </c>
      <c r="BN541" s="82">
        <v>40361</v>
      </c>
      <c r="BO541" s="81">
        <v>10</v>
      </c>
      <c r="BP541" s="81">
        <v>91</v>
      </c>
    </row>
    <row r="542" spans="2:68">
      <c r="B542" s="120">
        <v>40364</v>
      </c>
      <c r="C542" s="116"/>
      <c r="D542" s="104"/>
      <c r="BM542" s="81">
        <v>27</v>
      </c>
      <c r="BN542" s="82">
        <v>40362</v>
      </c>
      <c r="BO542" s="81">
        <v>10</v>
      </c>
      <c r="BP542" s="81">
        <v>79</v>
      </c>
    </row>
    <row r="543" spans="2:68">
      <c r="B543" s="120">
        <v>40365</v>
      </c>
      <c r="C543" s="116"/>
      <c r="D543" s="104"/>
      <c r="BM543" s="81">
        <v>27</v>
      </c>
      <c r="BN543" s="82">
        <v>40362</v>
      </c>
      <c r="BO543" s="81">
        <v>10</v>
      </c>
      <c r="BP543" s="81">
        <v>91</v>
      </c>
    </row>
    <row r="544" spans="2:68">
      <c r="B544" s="120">
        <v>40366</v>
      </c>
      <c r="C544" s="116">
        <v>1.0489570578691184E-2</v>
      </c>
      <c r="D544" s="104">
        <v>1.3776181719848566E-3</v>
      </c>
      <c r="BM544" s="81">
        <v>27</v>
      </c>
      <c r="BN544" s="82">
        <v>40362</v>
      </c>
      <c r="BO544" s="81">
        <v>10</v>
      </c>
      <c r="BP544" s="81">
        <v>72</v>
      </c>
    </row>
    <row r="545" spans="2:68">
      <c r="B545" s="120">
        <v>40367</v>
      </c>
      <c r="C545" s="116"/>
      <c r="D545" s="104"/>
      <c r="BM545" s="81">
        <v>27</v>
      </c>
      <c r="BN545" s="82">
        <v>40362</v>
      </c>
      <c r="BO545" s="81">
        <v>10</v>
      </c>
      <c r="BP545" s="81">
        <v>86</v>
      </c>
    </row>
    <row r="546" spans="2:68">
      <c r="B546" s="120">
        <v>40368</v>
      </c>
      <c r="C546" s="116"/>
      <c r="D546" s="104"/>
      <c r="BM546" s="81">
        <v>27</v>
      </c>
      <c r="BN546" s="82">
        <v>40362</v>
      </c>
      <c r="BO546" s="81">
        <v>10</v>
      </c>
      <c r="BP546" s="81">
        <v>79</v>
      </c>
    </row>
    <row r="547" spans="2:68">
      <c r="B547" s="120">
        <v>40369</v>
      </c>
      <c r="C547" s="116"/>
      <c r="D547" s="104"/>
      <c r="BM547" s="81">
        <v>27</v>
      </c>
      <c r="BN547" s="82">
        <v>40362</v>
      </c>
      <c r="BO547" s="81">
        <v>10</v>
      </c>
      <c r="BP547" s="81">
        <v>74</v>
      </c>
    </row>
    <row r="548" spans="2:68">
      <c r="B548" s="120">
        <v>40370</v>
      </c>
      <c r="C548" s="116"/>
      <c r="D548" s="104"/>
      <c r="BM548" s="81">
        <v>27</v>
      </c>
      <c r="BN548" s="82">
        <v>40362</v>
      </c>
      <c r="BO548" s="81">
        <v>10</v>
      </c>
      <c r="BP548" s="81">
        <v>86</v>
      </c>
    </row>
    <row r="549" spans="2:68">
      <c r="B549" s="120">
        <v>40371</v>
      </c>
      <c r="C549" s="116">
        <v>69.772726826747601</v>
      </c>
      <c r="D549" s="104">
        <v>1.7596316743087765</v>
      </c>
      <c r="BM549" s="81">
        <v>27</v>
      </c>
      <c r="BN549" s="82">
        <v>40362</v>
      </c>
      <c r="BO549" s="81">
        <v>10</v>
      </c>
      <c r="BP549" s="81">
        <v>80</v>
      </c>
    </row>
    <row r="550" spans="2:68">
      <c r="B550" s="120">
        <v>40372</v>
      </c>
      <c r="C550" s="116">
        <v>53.307193415577089</v>
      </c>
      <c r="D550" s="104">
        <v>0.83778868180266775</v>
      </c>
      <c r="BM550" s="81">
        <v>27</v>
      </c>
      <c r="BN550" s="82">
        <v>40362</v>
      </c>
      <c r="BO550" s="81">
        <v>10</v>
      </c>
      <c r="BP550" s="81">
        <v>79</v>
      </c>
    </row>
    <row r="551" spans="2:68">
      <c r="B551" s="120">
        <v>40373</v>
      </c>
      <c r="C551" s="116"/>
      <c r="D551" s="104"/>
      <c r="BM551" s="81">
        <v>27</v>
      </c>
      <c r="BN551" s="82">
        <v>40362</v>
      </c>
      <c r="BO551" s="81">
        <v>10</v>
      </c>
      <c r="BP551" s="81">
        <v>73</v>
      </c>
    </row>
    <row r="552" spans="2:68">
      <c r="B552" s="120">
        <v>40374</v>
      </c>
      <c r="C552" s="116"/>
      <c r="D552" s="104"/>
      <c r="BM552" s="81">
        <v>27</v>
      </c>
      <c r="BN552" s="82">
        <v>40362</v>
      </c>
      <c r="BO552" s="81">
        <v>10</v>
      </c>
      <c r="BP552" s="81">
        <v>82</v>
      </c>
    </row>
    <row r="553" spans="2:68">
      <c r="B553" s="120">
        <v>40375</v>
      </c>
      <c r="C553" s="116"/>
      <c r="D553" s="104"/>
      <c r="BM553" s="81">
        <v>27</v>
      </c>
      <c r="BN553" s="82">
        <v>40362</v>
      </c>
      <c r="BO553" s="81">
        <v>10</v>
      </c>
      <c r="BP553" s="81">
        <v>80</v>
      </c>
    </row>
    <row r="554" spans="2:68">
      <c r="B554" s="120">
        <v>40376</v>
      </c>
      <c r="C554" s="116">
        <v>0.35688549537776693</v>
      </c>
      <c r="D554" s="104">
        <v>0</v>
      </c>
      <c r="BM554" s="81">
        <v>27</v>
      </c>
      <c r="BN554" s="82">
        <v>40362</v>
      </c>
      <c r="BO554" s="81">
        <v>10</v>
      </c>
      <c r="BP554" s="81">
        <v>77</v>
      </c>
    </row>
    <row r="555" spans="2:68">
      <c r="B555" s="120">
        <v>40377</v>
      </c>
      <c r="C555" s="116"/>
      <c r="D555" s="104"/>
      <c r="BM555" s="81">
        <v>27</v>
      </c>
      <c r="BN555" s="82">
        <v>40363</v>
      </c>
      <c r="BO555" s="81">
        <v>10</v>
      </c>
      <c r="BP555" s="81">
        <v>90</v>
      </c>
    </row>
    <row r="556" spans="2:68">
      <c r="B556" s="120">
        <v>40378</v>
      </c>
      <c r="C556" s="116">
        <v>0.31443794217835624</v>
      </c>
      <c r="D556" s="104">
        <v>0.83911193986364419</v>
      </c>
      <c r="BM556" s="81">
        <v>27</v>
      </c>
      <c r="BN556" s="82">
        <v>40363</v>
      </c>
      <c r="BO556" s="81">
        <v>10</v>
      </c>
      <c r="BP556" s="81">
        <v>81</v>
      </c>
    </row>
    <row r="557" spans="2:68">
      <c r="B557" s="120">
        <v>40379</v>
      </c>
      <c r="C557" s="116"/>
      <c r="D557" s="104"/>
      <c r="BM557" s="81">
        <v>27</v>
      </c>
      <c r="BN557" s="82">
        <v>40363</v>
      </c>
      <c r="BO557" s="81">
        <v>10</v>
      </c>
      <c r="BP557" s="81">
        <v>81</v>
      </c>
    </row>
    <row r="558" spans="2:68">
      <c r="B558" s="120">
        <v>40380</v>
      </c>
      <c r="C558" s="116"/>
      <c r="D558" s="104"/>
      <c r="BM558" s="81">
        <v>27</v>
      </c>
      <c r="BN558" s="82">
        <v>40363</v>
      </c>
      <c r="BO558" s="81">
        <v>10</v>
      </c>
      <c r="BP558" s="81">
        <v>88</v>
      </c>
    </row>
    <row r="559" spans="2:68">
      <c r="B559" s="120">
        <v>40381</v>
      </c>
      <c r="C559" s="116"/>
      <c r="D559" s="104"/>
      <c r="BM559" s="81">
        <v>27</v>
      </c>
      <c r="BN559" s="82">
        <v>40363</v>
      </c>
      <c r="BO559" s="81">
        <v>10</v>
      </c>
      <c r="BP559" s="81">
        <v>87</v>
      </c>
    </row>
    <row r="560" spans="2:68">
      <c r="B560" s="120">
        <v>40382</v>
      </c>
      <c r="C560" s="116"/>
      <c r="D560" s="104"/>
      <c r="BM560" s="81">
        <v>27</v>
      </c>
      <c r="BN560" s="82">
        <v>40363</v>
      </c>
      <c r="BO560" s="81">
        <v>10</v>
      </c>
      <c r="BP560" s="81">
        <v>80</v>
      </c>
    </row>
    <row r="561" spans="2:68">
      <c r="B561" s="120">
        <v>40383</v>
      </c>
      <c r="C561" s="116"/>
      <c r="D561" s="104"/>
      <c r="BM561" s="81">
        <v>27</v>
      </c>
      <c r="BN561" s="82">
        <v>40363</v>
      </c>
      <c r="BO561" s="81">
        <v>10</v>
      </c>
      <c r="BP561" s="81">
        <v>84</v>
      </c>
    </row>
    <row r="562" spans="2:68">
      <c r="B562" s="120">
        <v>40384</v>
      </c>
      <c r="C562" s="116">
        <v>0</v>
      </c>
      <c r="D562" s="104">
        <v>0</v>
      </c>
      <c r="BM562" s="81">
        <v>27</v>
      </c>
      <c r="BN562" s="82">
        <v>40363</v>
      </c>
      <c r="BO562" s="81">
        <v>10</v>
      </c>
      <c r="BP562" s="81">
        <v>85</v>
      </c>
    </row>
    <row r="563" spans="2:68">
      <c r="B563" s="120">
        <v>40385</v>
      </c>
      <c r="C563" s="116"/>
      <c r="D563" s="104"/>
      <c r="BM563" s="81">
        <v>27</v>
      </c>
      <c r="BN563" s="82">
        <v>40363</v>
      </c>
      <c r="BO563" s="81">
        <v>10</v>
      </c>
      <c r="BP563" s="81">
        <v>89</v>
      </c>
    </row>
    <row r="564" spans="2:68">
      <c r="B564" s="120">
        <v>40386</v>
      </c>
      <c r="C564" s="116"/>
      <c r="D564" s="104"/>
      <c r="BM564" s="81">
        <v>28</v>
      </c>
      <c r="BN564" s="82">
        <v>40364</v>
      </c>
      <c r="BO564" s="81">
        <v>10</v>
      </c>
      <c r="BP564" s="81">
        <v>87</v>
      </c>
    </row>
    <row r="565" spans="2:68">
      <c r="B565" s="120">
        <v>40387</v>
      </c>
      <c r="C565" s="116"/>
      <c r="D565" s="104"/>
      <c r="BM565" s="81">
        <v>28</v>
      </c>
      <c r="BN565" s="82">
        <v>40364</v>
      </c>
      <c r="BO565" s="81">
        <v>10</v>
      </c>
      <c r="BP565" s="81">
        <v>85</v>
      </c>
    </row>
    <row r="566" spans="2:68">
      <c r="B566" s="121" t="s">
        <v>147</v>
      </c>
      <c r="C566" s="117">
        <v>231.41801527492493</v>
      </c>
      <c r="D566" s="109">
        <v>79.629621797791515</v>
      </c>
      <c r="BM566" s="81">
        <v>28</v>
      </c>
      <c r="BN566" s="82">
        <v>40364</v>
      </c>
      <c r="BO566" s="81">
        <v>10</v>
      </c>
      <c r="BP566" s="81">
        <v>82</v>
      </c>
    </row>
    <row r="567" spans="2:68">
      <c r="BM567" s="81">
        <v>28</v>
      </c>
      <c r="BN567" s="82">
        <v>40364</v>
      </c>
      <c r="BO567" s="81">
        <v>10</v>
      </c>
      <c r="BP567" s="81">
        <v>86</v>
      </c>
    </row>
    <row r="568" spans="2:68">
      <c r="BM568" s="81">
        <v>28</v>
      </c>
      <c r="BN568" s="82">
        <v>40364</v>
      </c>
      <c r="BO568" s="81">
        <v>10</v>
      </c>
      <c r="BP568" s="81">
        <v>85</v>
      </c>
    </row>
    <row r="569" spans="2:68">
      <c r="BM569" s="81">
        <v>28</v>
      </c>
      <c r="BN569" s="82">
        <v>40364</v>
      </c>
      <c r="BO569" s="81">
        <v>10</v>
      </c>
      <c r="BP569" s="81">
        <v>83</v>
      </c>
    </row>
    <row r="570" spans="2:68">
      <c r="BM570" s="81">
        <v>28</v>
      </c>
      <c r="BN570" s="82">
        <v>40364</v>
      </c>
      <c r="BO570" s="81">
        <v>10</v>
      </c>
      <c r="BP570" s="81">
        <v>82</v>
      </c>
    </row>
    <row r="571" spans="2:68">
      <c r="BM571" s="81">
        <v>28</v>
      </c>
      <c r="BN571" s="82">
        <v>40364</v>
      </c>
      <c r="BO571" s="81">
        <v>10</v>
      </c>
      <c r="BP571" s="81">
        <v>80</v>
      </c>
    </row>
    <row r="572" spans="2:68">
      <c r="BM572" s="81">
        <v>28</v>
      </c>
      <c r="BN572" s="82">
        <v>40364</v>
      </c>
      <c r="BO572" s="81">
        <v>10</v>
      </c>
      <c r="BP572" s="81">
        <v>93</v>
      </c>
    </row>
    <row r="573" spans="2:68">
      <c r="BM573" s="81">
        <v>28</v>
      </c>
      <c r="BN573" s="82">
        <v>40364</v>
      </c>
      <c r="BO573" s="81">
        <v>10</v>
      </c>
      <c r="BP573" s="81">
        <v>76</v>
      </c>
    </row>
    <row r="574" spans="2:68">
      <c r="BM574" s="81">
        <v>28</v>
      </c>
      <c r="BN574" s="82">
        <v>40364</v>
      </c>
      <c r="BO574" s="81">
        <v>10</v>
      </c>
      <c r="BP574" s="81">
        <v>93</v>
      </c>
    </row>
    <row r="575" spans="2:68">
      <c r="BM575" s="81">
        <v>28</v>
      </c>
      <c r="BN575" s="82">
        <v>40364</v>
      </c>
      <c r="BO575" s="81">
        <v>10</v>
      </c>
      <c r="BP575" s="81">
        <v>82</v>
      </c>
    </row>
    <row r="576" spans="2:68">
      <c r="BM576" s="81">
        <v>28</v>
      </c>
      <c r="BN576" s="82">
        <v>40364</v>
      </c>
      <c r="BO576" s="81">
        <v>10</v>
      </c>
      <c r="BP576" s="81">
        <v>73</v>
      </c>
    </row>
    <row r="577" spans="65:68">
      <c r="BM577" s="81">
        <v>28</v>
      </c>
      <c r="BN577" s="82">
        <v>40364</v>
      </c>
      <c r="BO577" s="81">
        <v>10</v>
      </c>
      <c r="BP577" s="81">
        <v>79</v>
      </c>
    </row>
    <row r="578" spans="65:68">
      <c r="BM578" s="81">
        <v>28</v>
      </c>
      <c r="BN578" s="82">
        <v>40364</v>
      </c>
      <c r="BO578" s="81">
        <v>10</v>
      </c>
      <c r="BP578" s="81">
        <v>85</v>
      </c>
    </row>
    <row r="579" spans="65:68">
      <c r="BM579" s="81">
        <v>28</v>
      </c>
      <c r="BN579" s="82">
        <v>40364</v>
      </c>
      <c r="BO579" s="81">
        <v>10</v>
      </c>
      <c r="BP579" s="81">
        <v>85</v>
      </c>
    </row>
    <row r="580" spans="65:68">
      <c r="BM580" s="81">
        <v>28</v>
      </c>
      <c r="BN580" s="82">
        <v>40365</v>
      </c>
      <c r="BO580" s="81">
        <v>10</v>
      </c>
      <c r="BP580" s="81">
        <v>74</v>
      </c>
    </row>
    <row r="581" spans="65:68">
      <c r="BM581" s="81">
        <v>28</v>
      </c>
      <c r="BN581" s="82">
        <v>40365</v>
      </c>
      <c r="BO581" s="81">
        <v>10</v>
      </c>
      <c r="BP581" s="81">
        <v>79</v>
      </c>
    </row>
    <row r="582" spans="65:68">
      <c r="BM582" s="81">
        <v>28</v>
      </c>
      <c r="BN582" s="82">
        <v>40365</v>
      </c>
      <c r="BO582" s="81">
        <v>10</v>
      </c>
      <c r="BP582" s="81">
        <v>92</v>
      </c>
    </row>
    <row r="583" spans="65:68">
      <c r="BM583" s="81">
        <v>28</v>
      </c>
      <c r="BN583" s="82">
        <v>40365</v>
      </c>
      <c r="BO583" s="81">
        <v>10</v>
      </c>
      <c r="BP583" s="81">
        <v>82</v>
      </c>
    </row>
    <row r="584" spans="65:68">
      <c r="BM584" s="81">
        <v>28</v>
      </c>
      <c r="BN584" s="82">
        <v>40365</v>
      </c>
      <c r="BO584" s="81">
        <v>10</v>
      </c>
      <c r="BP584" s="81">
        <v>82</v>
      </c>
    </row>
    <row r="585" spans="65:68">
      <c r="BM585" s="81">
        <v>28</v>
      </c>
      <c r="BN585" s="82">
        <v>40365</v>
      </c>
      <c r="BO585" s="81">
        <v>10</v>
      </c>
      <c r="BP585" s="81">
        <v>91</v>
      </c>
    </row>
    <row r="586" spans="65:68">
      <c r="BM586" s="81">
        <v>28</v>
      </c>
      <c r="BN586" s="82">
        <v>40365</v>
      </c>
      <c r="BO586" s="81">
        <v>10</v>
      </c>
      <c r="BP586" s="81">
        <v>74</v>
      </c>
    </row>
    <row r="587" spans="65:68">
      <c r="BM587" s="81">
        <v>28</v>
      </c>
      <c r="BN587" s="82">
        <v>40365</v>
      </c>
      <c r="BO587" s="81">
        <v>10</v>
      </c>
      <c r="BP587" s="81">
        <v>87</v>
      </c>
    </row>
    <row r="588" spans="65:68">
      <c r="BM588" s="81">
        <v>28</v>
      </c>
      <c r="BN588" s="82">
        <v>40365</v>
      </c>
      <c r="BO588" s="81">
        <v>10</v>
      </c>
      <c r="BP588" s="81">
        <v>87</v>
      </c>
    </row>
    <row r="589" spans="65:68">
      <c r="BM589" s="81">
        <v>28</v>
      </c>
      <c r="BN589" s="82">
        <v>40365</v>
      </c>
      <c r="BO589" s="81">
        <v>10</v>
      </c>
      <c r="BP589" s="81">
        <v>89</v>
      </c>
    </row>
    <row r="590" spans="65:68">
      <c r="BM590" s="81">
        <v>28</v>
      </c>
      <c r="BN590" s="82">
        <v>40365</v>
      </c>
      <c r="BO590" s="81">
        <v>10</v>
      </c>
      <c r="BP590" s="81">
        <v>85</v>
      </c>
    </row>
    <row r="591" spans="65:68">
      <c r="BM591" s="81">
        <v>28</v>
      </c>
      <c r="BN591" s="82">
        <v>40365</v>
      </c>
      <c r="BO591" s="81">
        <v>10</v>
      </c>
      <c r="BP591" s="81">
        <v>87</v>
      </c>
    </row>
    <row r="592" spans="65:68">
      <c r="BM592" s="81">
        <v>28</v>
      </c>
      <c r="BN592" s="82">
        <v>40365</v>
      </c>
      <c r="BO592" s="81">
        <v>10</v>
      </c>
      <c r="BP592" s="81">
        <v>82</v>
      </c>
    </row>
    <row r="593" spans="65:68">
      <c r="BM593" s="81">
        <v>28</v>
      </c>
      <c r="BN593" s="82">
        <v>40365</v>
      </c>
      <c r="BO593" s="81">
        <v>10</v>
      </c>
      <c r="BP593" s="81">
        <v>77</v>
      </c>
    </row>
    <row r="594" spans="65:68">
      <c r="BM594" s="81">
        <v>28</v>
      </c>
      <c r="BN594" s="82">
        <v>40365</v>
      </c>
      <c r="BO594" s="81">
        <v>10</v>
      </c>
      <c r="BP594" s="81">
        <v>75</v>
      </c>
    </row>
    <row r="595" spans="65:68">
      <c r="BM595" s="81">
        <v>28</v>
      </c>
      <c r="BN595" s="82">
        <v>40365</v>
      </c>
      <c r="BO595" s="81">
        <v>10</v>
      </c>
      <c r="BP595" s="81">
        <v>89</v>
      </c>
    </row>
    <row r="596" spans="65:68">
      <c r="BM596" s="81">
        <v>28</v>
      </c>
      <c r="BN596" s="82">
        <v>40366</v>
      </c>
      <c r="BO596" s="81">
        <v>10</v>
      </c>
      <c r="BP596" s="81">
        <v>80</v>
      </c>
    </row>
    <row r="597" spans="65:68">
      <c r="BM597" s="81">
        <v>28</v>
      </c>
      <c r="BN597" s="82">
        <v>40366</v>
      </c>
      <c r="BO597" s="81">
        <v>10</v>
      </c>
      <c r="BP597" s="81">
        <v>88</v>
      </c>
    </row>
    <row r="598" spans="65:68">
      <c r="BM598" s="81">
        <v>28</v>
      </c>
      <c r="BN598" s="82">
        <v>40366</v>
      </c>
      <c r="BO598" s="81">
        <v>10</v>
      </c>
      <c r="BP598" s="81">
        <v>83</v>
      </c>
    </row>
    <row r="599" spans="65:68">
      <c r="BM599" s="81">
        <v>28</v>
      </c>
      <c r="BN599" s="82">
        <v>40366</v>
      </c>
      <c r="BO599" s="81">
        <v>10</v>
      </c>
      <c r="BP599" s="81">
        <v>85</v>
      </c>
    </row>
    <row r="600" spans="65:68">
      <c r="BM600" s="81">
        <v>28</v>
      </c>
      <c r="BN600" s="82">
        <v>40366</v>
      </c>
      <c r="BO600" s="81">
        <v>10</v>
      </c>
      <c r="BP600" s="81">
        <v>80</v>
      </c>
    </row>
    <row r="601" spans="65:68">
      <c r="BM601" s="81">
        <v>28</v>
      </c>
      <c r="BN601" s="82">
        <v>40367</v>
      </c>
      <c r="BO601" s="81">
        <v>10</v>
      </c>
      <c r="BP601" s="81">
        <v>86</v>
      </c>
    </row>
    <row r="602" spans="65:68">
      <c r="BM602" s="81">
        <v>28</v>
      </c>
      <c r="BN602" s="82">
        <v>40367</v>
      </c>
      <c r="BO602" s="81">
        <v>10</v>
      </c>
      <c r="BP602" s="81">
        <v>79</v>
      </c>
    </row>
    <row r="603" spans="65:68">
      <c r="BM603" s="81">
        <v>28</v>
      </c>
      <c r="BN603" s="82">
        <v>40367</v>
      </c>
      <c r="BO603" s="81">
        <v>10</v>
      </c>
      <c r="BP603" s="81">
        <v>89</v>
      </c>
    </row>
    <row r="604" spans="65:68">
      <c r="BM604" s="81">
        <v>28</v>
      </c>
      <c r="BN604" s="82">
        <v>40367</v>
      </c>
      <c r="BO604" s="81">
        <v>10</v>
      </c>
      <c r="BP604" s="81">
        <v>98</v>
      </c>
    </row>
    <row r="605" spans="65:68">
      <c r="BM605" s="81">
        <v>28</v>
      </c>
      <c r="BN605" s="82">
        <v>40367</v>
      </c>
      <c r="BO605" s="81">
        <v>10</v>
      </c>
      <c r="BP605" s="81">
        <v>90</v>
      </c>
    </row>
    <row r="606" spans="65:68">
      <c r="BM606" s="81">
        <v>28</v>
      </c>
      <c r="BN606" s="82">
        <v>40367</v>
      </c>
      <c r="BO606" s="81">
        <v>10</v>
      </c>
      <c r="BP606" s="81">
        <v>83</v>
      </c>
    </row>
    <row r="607" spans="65:68">
      <c r="BM607" s="81">
        <v>28</v>
      </c>
      <c r="BN607" s="82">
        <v>40367</v>
      </c>
      <c r="BO607" s="81">
        <v>10</v>
      </c>
      <c r="BP607" s="81">
        <v>83</v>
      </c>
    </row>
    <row r="608" spans="65:68">
      <c r="BM608" s="81">
        <v>28</v>
      </c>
      <c r="BN608" s="82">
        <v>40368</v>
      </c>
      <c r="BO608" s="81">
        <v>10</v>
      </c>
      <c r="BP608" s="81">
        <v>91</v>
      </c>
    </row>
    <row r="609" spans="65:68">
      <c r="BM609" s="81">
        <v>28</v>
      </c>
      <c r="BN609" s="82">
        <v>40368</v>
      </c>
      <c r="BO609" s="81">
        <v>10</v>
      </c>
      <c r="BP609" s="81">
        <v>80</v>
      </c>
    </row>
    <row r="610" spans="65:68">
      <c r="BM610" s="81">
        <v>28</v>
      </c>
      <c r="BN610" s="82">
        <v>40368</v>
      </c>
      <c r="BO610" s="81">
        <v>10</v>
      </c>
      <c r="BP610" s="81">
        <v>89</v>
      </c>
    </row>
    <row r="611" spans="65:68">
      <c r="BM611" s="81">
        <v>28</v>
      </c>
      <c r="BN611" s="82">
        <v>40368</v>
      </c>
      <c r="BO611" s="81">
        <v>10</v>
      </c>
      <c r="BP611" s="81">
        <v>90</v>
      </c>
    </row>
    <row r="612" spans="65:68">
      <c r="BM612" s="81">
        <v>28</v>
      </c>
      <c r="BN612" s="82">
        <v>40368</v>
      </c>
      <c r="BO612" s="81">
        <v>10</v>
      </c>
      <c r="BP612" s="81">
        <v>82</v>
      </c>
    </row>
    <row r="613" spans="65:68">
      <c r="BM613" s="81">
        <v>28</v>
      </c>
      <c r="BN613" s="82">
        <v>40368</v>
      </c>
      <c r="BO613" s="81">
        <v>10</v>
      </c>
      <c r="BP613" s="81">
        <v>87</v>
      </c>
    </row>
    <row r="614" spans="65:68">
      <c r="BM614" s="81">
        <v>28</v>
      </c>
      <c r="BN614" s="82">
        <v>40368</v>
      </c>
      <c r="BO614" s="81">
        <v>10</v>
      </c>
      <c r="BP614" s="81">
        <v>84</v>
      </c>
    </row>
    <row r="615" spans="65:68">
      <c r="BM615" s="81">
        <v>28</v>
      </c>
      <c r="BN615" s="82">
        <v>40368</v>
      </c>
      <c r="BO615" s="81">
        <v>10</v>
      </c>
      <c r="BP615" s="81">
        <v>90</v>
      </c>
    </row>
    <row r="616" spans="65:68">
      <c r="BM616" s="81">
        <v>28</v>
      </c>
      <c r="BN616" s="82">
        <v>40368</v>
      </c>
      <c r="BO616" s="81">
        <v>10</v>
      </c>
      <c r="BP616" s="81">
        <v>81</v>
      </c>
    </row>
    <row r="617" spans="65:68">
      <c r="BM617" s="81">
        <v>28</v>
      </c>
      <c r="BN617" s="82">
        <v>40368</v>
      </c>
      <c r="BO617" s="81">
        <v>10</v>
      </c>
      <c r="BP617" s="81">
        <v>90</v>
      </c>
    </row>
    <row r="618" spans="65:68">
      <c r="BM618" s="81">
        <v>28</v>
      </c>
      <c r="BN618" s="82">
        <v>40369</v>
      </c>
      <c r="BO618" s="81">
        <v>10</v>
      </c>
      <c r="BP618" s="81">
        <v>92</v>
      </c>
    </row>
    <row r="619" spans="65:68">
      <c r="BM619" s="81">
        <v>28</v>
      </c>
      <c r="BN619" s="82">
        <v>40369</v>
      </c>
      <c r="BO619" s="81">
        <v>10</v>
      </c>
      <c r="BP619" s="81">
        <v>80</v>
      </c>
    </row>
    <row r="620" spans="65:68">
      <c r="BM620" s="81">
        <v>28</v>
      </c>
      <c r="BN620" s="82">
        <v>40369</v>
      </c>
      <c r="BO620" s="81">
        <v>10</v>
      </c>
      <c r="BP620" s="81">
        <v>90</v>
      </c>
    </row>
    <row r="621" spans="65:68">
      <c r="BM621" s="81">
        <v>28</v>
      </c>
      <c r="BN621" s="82">
        <v>40369</v>
      </c>
      <c r="BO621" s="81">
        <v>10</v>
      </c>
      <c r="BP621" s="81">
        <v>82</v>
      </c>
    </row>
    <row r="622" spans="65:68">
      <c r="BM622" s="81">
        <v>28</v>
      </c>
      <c r="BN622" s="82">
        <v>40369</v>
      </c>
      <c r="BO622" s="81">
        <v>10</v>
      </c>
      <c r="BP622" s="81">
        <v>87</v>
      </c>
    </row>
    <row r="623" spans="65:68">
      <c r="BM623" s="81">
        <v>28</v>
      </c>
      <c r="BN623" s="82">
        <v>40369</v>
      </c>
      <c r="BO623" s="81">
        <v>10</v>
      </c>
      <c r="BP623" s="81">
        <v>85</v>
      </c>
    </row>
    <row r="624" spans="65:68">
      <c r="BM624" s="81">
        <v>28</v>
      </c>
      <c r="BN624" s="82">
        <v>40369</v>
      </c>
      <c r="BO624" s="81">
        <v>10</v>
      </c>
      <c r="BP624" s="81">
        <v>81</v>
      </c>
    </row>
    <row r="625" spans="65:68">
      <c r="BM625" s="81">
        <v>28</v>
      </c>
      <c r="BN625" s="82">
        <v>40369</v>
      </c>
      <c r="BO625" s="81">
        <v>10</v>
      </c>
      <c r="BP625" s="81">
        <v>82</v>
      </c>
    </row>
    <row r="626" spans="65:68">
      <c r="BM626" s="81">
        <v>28</v>
      </c>
      <c r="BN626" s="82">
        <v>40369</v>
      </c>
      <c r="BO626" s="81">
        <v>10</v>
      </c>
      <c r="BP626" s="81">
        <v>82</v>
      </c>
    </row>
    <row r="627" spans="65:68">
      <c r="BM627" s="81">
        <v>28</v>
      </c>
      <c r="BN627" s="82">
        <v>40369</v>
      </c>
      <c r="BO627" s="81">
        <v>10</v>
      </c>
      <c r="BP627" s="81">
        <v>84</v>
      </c>
    </row>
    <row r="628" spans="65:68">
      <c r="BM628" s="81">
        <v>29</v>
      </c>
      <c r="BN628" s="82">
        <v>40373</v>
      </c>
      <c r="BO628" s="81">
        <v>10</v>
      </c>
      <c r="BP628" s="81">
        <v>78</v>
      </c>
    </row>
    <row r="629" spans="65:68">
      <c r="BM629" s="81">
        <v>29</v>
      </c>
      <c r="BN629" s="82">
        <v>40373</v>
      </c>
      <c r="BO629" s="81">
        <v>10</v>
      </c>
      <c r="BP629" s="81">
        <v>85</v>
      </c>
    </row>
    <row r="630" spans="65:68">
      <c r="BM630" s="81">
        <v>29</v>
      </c>
      <c r="BN630" s="82">
        <v>40373</v>
      </c>
      <c r="BO630" s="81">
        <v>10</v>
      </c>
      <c r="BP630" s="81">
        <v>87</v>
      </c>
    </row>
    <row r="631" spans="65:68">
      <c r="BM631" s="81">
        <v>29</v>
      </c>
      <c r="BN631" s="82">
        <v>40374</v>
      </c>
      <c r="BO631" s="81">
        <v>10</v>
      </c>
      <c r="BP631" s="81">
        <v>87</v>
      </c>
    </row>
    <row r="632" spans="65:68">
      <c r="BM632" s="81">
        <v>29</v>
      </c>
      <c r="BN632" s="82">
        <v>40375</v>
      </c>
      <c r="BO632" s="81">
        <v>10</v>
      </c>
      <c r="BP632" s="81">
        <v>86</v>
      </c>
    </row>
    <row r="633" spans="65:68">
      <c r="BM633" s="81">
        <v>29</v>
      </c>
      <c r="BN633" s="82">
        <v>40375</v>
      </c>
      <c r="BO633" s="81">
        <v>10</v>
      </c>
      <c r="BP633" s="81">
        <v>89</v>
      </c>
    </row>
    <row r="634" spans="65:68">
      <c r="BM634" s="81">
        <v>29</v>
      </c>
      <c r="BN634" s="82">
        <v>40375</v>
      </c>
      <c r="BO634" s="81">
        <v>10</v>
      </c>
      <c r="BP634" s="81">
        <v>88</v>
      </c>
    </row>
    <row r="635" spans="65:68">
      <c r="BM635" s="81">
        <v>29</v>
      </c>
      <c r="BN635" s="82">
        <v>40375</v>
      </c>
      <c r="BO635" s="81">
        <v>10</v>
      </c>
      <c r="BP635" s="81">
        <v>88</v>
      </c>
    </row>
    <row r="636" spans="65:68">
      <c r="BM636" s="81">
        <v>29</v>
      </c>
      <c r="BN636" s="82">
        <v>40375</v>
      </c>
      <c r="BO636" s="81">
        <v>10</v>
      </c>
      <c r="BP636" s="81">
        <v>81</v>
      </c>
    </row>
    <row r="637" spans="65:68">
      <c r="BM637" s="81">
        <v>29</v>
      </c>
      <c r="BN637" s="82">
        <v>40376</v>
      </c>
      <c r="BO637" s="81">
        <v>10</v>
      </c>
      <c r="BP637" s="81">
        <v>85</v>
      </c>
    </row>
    <row r="638" spans="65:68">
      <c r="BM638" s="81">
        <v>29</v>
      </c>
      <c r="BN638" s="82">
        <v>40377</v>
      </c>
      <c r="BO638" s="81">
        <v>10</v>
      </c>
      <c r="BP638" s="81">
        <v>88</v>
      </c>
    </row>
    <row r="639" spans="65:68">
      <c r="BM639" s="81">
        <v>29</v>
      </c>
      <c r="BN639" s="82">
        <v>40377</v>
      </c>
      <c r="BO639" s="81">
        <v>10</v>
      </c>
      <c r="BP639" s="81">
        <v>87</v>
      </c>
    </row>
    <row r="640" spans="65:68">
      <c r="BM640" s="81">
        <v>29</v>
      </c>
      <c r="BN640" s="82">
        <v>40377</v>
      </c>
      <c r="BO640" s="81">
        <v>10</v>
      </c>
      <c r="BP640" s="81">
        <v>85</v>
      </c>
    </row>
    <row r="641" spans="65:68">
      <c r="BM641" s="81">
        <v>29</v>
      </c>
      <c r="BN641" s="82">
        <v>40377</v>
      </c>
      <c r="BO641" s="81">
        <v>10</v>
      </c>
      <c r="BP641" s="81">
        <v>90</v>
      </c>
    </row>
    <row r="642" spans="65:68">
      <c r="BM642" s="81">
        <v>30</v>
      </c>
      <c r="BN642" s="82">
        <v>40378</v>
      </c>
      <c r="BO642" s="81">
        <v>10</v>
      </c>
      <c r="BP642" s="81">
        <v>90</v>
      </c>
    </row>
    <row r="643" spans="65:68">
      <c r="BM643" s="81">
        <v>30</v>
      </c>
      <c r="BN643" s="82">
        <v>40378</v>
      </c>
      <c r="BO643" s="81">
        <v>10</v>
      </c>
      <c r="BP643" s="81">
        <v>92</v>
      </c>
    </row>
    <row r="644" spans="65:68">
      <c r="BM644" s="81">
        <v>30</v>
      </c>
      <c r="BN644" s="82">
        <v>40378</v>
      </c>
      <c r="BO644" s="81">
        <v>10</v>
      </c>
      <c r="BP644" s="81">
        <v>94</v>
      </c>
    </row>
    <row r="645" spans="65:68">
      <c r="BM645" s="81">
        <v>30</v>
      </c>
      <c r="BN645" s="82">
        <v>40379</v>
      </c>
      <c r="BO645" s="81">
        <v>10</v>
      </c>
      <c r="BP645" s="81">
        <v>87</v>
      </c>
    </row>
    <row r="646" spans="65:68">
      <c r="BM646" s="81">
        <v>30</v>
      </c>
      <c r="BN646" s="82">
        <v>40380</v>
      </c>
      <c r="BO646" s="81">
        <v>10</v>
      </c>
      <c r="BP646" s="81">
        <v>93</v>
      </c>
    </row>
    <row r="647" spans="65:68">
      <c r="BM647" s="81">
        <v>30</v>
      </c>
      <c r="BN647" s="82">
        <v>40380</v>
      </c>
      <c r="BO647" s="81">
        <v>10</v>
      </c>
      <c r="BP647" s="81">
        <v>94</v>
      </c>
    </row>
    <row r="648" spans="65:68">
      <c r="BM648" s="81">
        <v>30</v>
      </c>
      <c r="BN648" s="82">
        <v>40381</v>
      </c>
      <c r="BO648" s="81">
        <v>10</v>
      </c>
      <c r="BP648" s="81">
        <v>78</v>
      </c>
    </row>
    <row r="649" spans="65:68">
      <c r="BM649" s="81">
        <v>30</v>
      </c>
      <c r="BN649" s="82">
        <v>40381</v>
      </c>
      <c r="BO649" s="81">
        <v>10</v>
      </c>
      <c r="BP649" s="81">
        <v>89</v>
      </c>
    </row>
    <row r="650" spans="65:68">
      <c r="BM650" s="81">
        <v>30</v>
      </c>
      <c r="BN650" s="82">
        <v>40381</v>
      </c>
      <c r="BO650" s="81">
        <v>10</v>
      </c>
      <c r="BP650" s="81">
        <v>81</v>
      </c>
    </row>
    <row r="651" spans="65:68">
      <c r="BM651" s="81">
        <v>30</v>
      </c>
      <c r="BN651" s="82">
        <v>40382</v>
      </c>
      <c r="BO651" s="81">
        <v>10</v>
      </c>
      <c r="BP651" s="81">
        <v>95</v>
      </c>
    </row>
    <row r="652" spans="65:68">
      <c r="BM652" s="81">
        <v>30</v>
      </c>
      <c r="BN652" s="82">
        <v>40384</v>
      </c>
      <c r="BO652" s="81">
        <v>10</v>
      </c>
      <c r="BP652" s="81">
        <v>89</v>
      </c>
    </row>
    <row r="653" spans="65:68">
      <c r="BM653" s="81">
        <v>31</v>
      </c>
      <c r="BN653" s="82">
        <v>40387</v>
      </c>
      <c r="BO653" s="81">
        <v>10</v>
      </c>
      <c r="BP653" s="81">
        <v>98</v>
      </c>
    </row>
  </sheetData>
  <mergeCells count="62">
    <mergeCell ref="AL4:AN4"/>
    <mergeCell ref="AF6:AF11"/>
    <mergeCell ref="AE161:AG161"/>
    <mergeCell ref="AH146:AK146"/>
    <mergeCell ref="AP133:AS133"/>
    <mergeCell ref="AT133:AU133"/>
    <mergeCell ref="AH134:AH135"/>
    <mergeCell ref="AI134:AI135"/>
    <mergeCell ref="AJ134:AK134"/>
    <mergeCell ref="AL134:AL135"/>
    <mergeCell ref="AM134:AM135"/>
    <mergeCell ref="AN134:AO134"/>
    <mergeCell ref="AP134:AQ134"/>
    <mergeCell ref="AT134:AU134"/>
    <mergeCell ref="V4:X4"/>
    <mergeCell ref="U3:Y3"/>
    <mergeCell ref="AP89:AS89"/>
    <mergeCell ref="AF119:AF120"/>
    <mergeCell ref="AI119:AJ119"/>
    <mergeCell ref="AK119:AN119"/>
    <mergeCell ref="Q3:T3"/>
    <mergeCell ref="AE133:AG134"/>
    <mergeCell ref="AH133:AK133"/>
    <mergeCell ref="AL133:AO133"/>
    <mergeCell ref="AF89:AH89"/>
    <mergeCell ref="AI89:AJ89"/>
    <mergeCell ref="AF102:AF103"/>
    <mergeCell ref="AI102:AJ102"/>
    <mergeCell ref="AK102:AN102"/>
    <mergeCell ref="AE109:AF109"/>
    <mergeCell ref="A389:D389"/>
    <mergeCell ref="A390:D390"/>
    <mergeCell ref="A391:D391"/>
    <mergeCell ref="H3:J3"/>
    <mergeCell ref="G3:G4"/>
    <mergeCell ref="K3:K4"/>
    <mergeCell ref="A2:F2"/>
    <mergeCell ref="A3:D3"/>
    <mergeCell ref="E3:F3"/>
    <mergeCell ref="A4:B4"/>
    <mergeCell ref="C4:D4"/>
    <mergeCell ref="AG102:AH102"/>
    <mergeCell ref="G2:K2"/>
    <mergeCell ref="L2:M2"/>
    <mergeCell ref="L3:M3"/>
    <mergeCell ref="L4:M4"/>
    <mergeCell ref="AE111:AE112"/>
    <mergeCell ref="AF111:AF112"/>
    <mergeCell ref="AG111:AG112"/>
    <mergeCell ref="AH111:AJ111"/>
    <mergeCell ref="AL111:AL112"/>
    <mergeCell ref="AH114:AJ114"/>
    <mergeCell ref="AH128:AJ128"/>
    <mergeCell ref="AL128:AL129"/>
    <mergeCell ref="AE113:AE114"/>
    <mergeCell ref="AF113:AF114"/>
    <mergeCell ref="AE115:AF115"/>
    <mergeCell ref="AE128:AE129"/>
    <mergeCell ref="AF128:AF129"/>
    <mergeCell ref="AG128:AG129"/>
    <mergeCell ref="AE126:AF126"/>
    <mergeCell ref="AG119:AH119"/>
  </mergeCells>
  <pageMargins left="0.7" right="0.7" top="0.75" bottom="0.75" header="0.3" footer="0.3"/>
  <pageSetup orientation="portrait" verticalDpi="0" r:id="rId4"/>
  <drawing r:id="rId5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K475"/>
  <sheetViews>
    <sheetView workbookViewId="0">
      <pane ySplit="3" topLeftCell="A4" activePane="bottomLeft" state="frozen"/>
      <selection pane="bottomLeft" activeCell="U7" sqref="U7"/>
    </sheetView>
  </sheetViews>
  <sheetFormatPr defaultRowHeight="12.75"/>
  <cols>
    <col min="14" max="14" width="12.85546875" customWidth="1"/>
    <col min="21" max="21" width="49.85546875" bestFit="1" customWidth="1"/>
    <col min="23" max="23" width="20.5703125" bestFit="1" customWidth="1"/>
    <col min="25" max="25" width="10.5703125" style="81" customWidth="1"/>
    <col min="26" max="26" width="9.140625" style="81" bestFit="1" customWidth="1"/>
    <col min="27" max="27" width="7.7109375" style="81" bestFit="1" customWidth="1"/>
    <col min="28" max="28" width="7.85546875" style="81" bestFit="1" customWidth="1"/>
    <col min="29" max="29" width="14.140625" style="81" customWidth="1"/>
    <col min="30" max="30" width="8.140625" style="81" bestFit="1" customWidth="1"/>
    <col min="31" max="31" width="9.140625" style="81" bestFit="1" customWidth="1"/>
    <col min="32" max="32" width="7.7109375" style="81" bestFit="1" customWidth="1"/>
    <col min="33" max="33" width="7.85546875" style="81" bestFit="1" customWidth="1"/>
    <col min="34" max="34" width="12.7109375" style="81" customWidth="1"/>
    <col min="35" max="35" width="8.140625" style="81" bestFit="1" customWidth="1"/>
    <col min="36" max="36" width="9.140625" style="81" bestFit="1" customWidth="1"/>
    <col min="37" max="37" width="7.7109375" style="81" bestFit="1" customWidth="1"/>
    <col min="38" max="38" width="9.42578125" style="81" customWidth="1"/>
    <col min="39" max="39" width="12.5703125" style="81" customWidth="1"/>
    <col min="40" max="40" width="8.140625" style="81" bestFit="1" customWidth="1"/>
    <col min="41" max="41" width="9.140625" style="81" bestFit="1" customWidth="1"/>
    <col min="42" max="42" width="7.7109375" style="81" bestFit="1" customWidth="1"/>
    <col min="43" max="43" width="10.85546875" style="81" customWidth="1"/>
    <col min="44" max="44" width="14.5703125" style="81" customWidth="1"/>
    <col min="45" max="45" width="8.140625" style="81" bestFit="1" customWidth="1"/>
    <col min="46" max="46" width="4.85546875" style="81" bestFit="1" customWidth="1"/>
    <col min="47" max="54" width="9.140625" style="81"/>
    <col min="55" max="55" width="8.140625" style="81" bestFit="1" customWidth="1"/>
    <col min="56" max="56" width="9.140625" style="81" bestFit="1" customWidth="1"/>
    <col min="57" max="57" width="7.7109375" style="81" bestFit="1" customWidth="1"/>
    <col min="58" max="58" width="7.85546875" style="81" bestFit="1" customWidth="1"/>
    <col min="59" max="59" width="15.140625" style="81" customWidth="1"/>
    <col min="60" max="60" width="8.140625" style="81" bestFit="1" customWidth="1"/>
    <col min="61" max="61" width="9.140625" style="81" bestFit="1" customWidth="1"/>
    <col min="62" max="62" width="7.7109375" style="81" bestFit="1" customWidth="1"/>
    <col min="63" max="63" width="7.85546875" style="81" bestFit="1" customWidth="1"/>
    <col min="64" max="64" width="15.140625" style="81" customWidth="1"/>
    <col min="65" max="65" width="8.140625" style="81" bestFit="1" customWidth="1"/>
    <col min="66" max="66" width="9.140625" style="81" bestFit="1" customWidth="1"/>
    <col min="67" max="67" width="7.7109375" style="81" bestFit="1" customWidth="1"/>
    <col min="68" max="68" width="7.85546875" style="81" bestFit="1" customWidth="1"/>
    <col min="69" max="69" width="15.140625" style="81" customWidth="1"/>
    <col min="70" max="70" width="8.140625" style="81" bestFit="1" customWidth="1"/>
    <col min="71" max="71" width="9.140625" style="81" bestFit="1" customWidth="1"/>
    <col min="72" max="72" width="7.7109375" style="81" bestFit="1" customWidth="1"/>
    <col min="73" max="73" width="7.85546875" style="81" bestFit="1" customWidth="1"/>
    <col min="74" max="74" width="15.140625" style="81" customWidth="1"/>
    <col min="75" max="75" width="8.140625" style="81" bestFit="1" customWidth="1"/>
    <col min="76" max="79" width="9.140625" style="81"/>
    <col min="80" max="80" width="8.140625" style="81" bestFit="1" customWidth="1"/>
    <col min="81" max="81" width="9.140625" style="81" bestFit="1" customWidth="1"/>
    <col min="82" max="82" width="7.7109375" style="81" bestFit="1" customWidth="1"/>
    <col min="83" max="83" width="7.85546875" style="81" bestFit="1" customWidth="1"/>
    <col min="84" max="84" width="15.140625" style="81" customWidth="1"/>
    <col min="85" max="85" width="8.140625" style="81" bestFit="1" customWidth="1"/>
    <col min="86" max="86" width="9.140625" style="81" bestFit="1" customWidth="1"/>
    <col min="87" max="87" width="7.7109375" style="81" bestFit="1" customWidth="1"/>
    <col min="88" max="88" width="9.42578125" style="81" customWidth="1"/>
    <col min="89" max="89" width="14.5703125" style="81" customWidth="1"/>
  </cols>
  <sheetData>
    <row r="1" spans="1:88">
      <c r="A1" s="507" t="s">
        <v>47</v>
      </c>
      <c r="B1" s="508"/>
      <c r="C1" s="508"/>
      <c r="D1" s="509"/>
      <c r="E1" s="510" t="s">
        <v>48</v>
      </c>
      <c r="F1" s="511"/>
      <c r="G1" s="13" t="s">
        <v>49</v>
      </c>
      <c r="H1" s="6" t="s">
        <v>50</v>
      </c>
      <c r="I1" s="6"/>
      <c r="J1" s="6"/>
      <c r="K1" s="6"/>
      <c r="L1" s="6" t="s">
        <v>51</v>
      </c>
      <c r="M1" s="7"/>
      <c r="N1" s="5" t="s">
        <v>49</v>
      </c>
      <c r="O1" s="6" t="s">
        <v>50</v>
      </c>
      <c r="P1" s="6" t="s">
        <v>51</v>
      </c>
      <c r="Q1" s="6" t="s">
        <v>407</v>
      </c>
      <c r="R1" s="7"/>
      <c r="Y1" s="81" t="s">
        <v>113</v>
      </c>
      <c r="AD1" s="502" t="s">
        <v>112</v>
      </c>
      <c r="AE1" s="502"/>
      <c r="AF1" s="502"/>
      <c r="AG1" s="502"/>
      <c r="AI1" s="502" t="s">
        <v>111</v>
      </c>
      <c r="AJ1" s="502"/>
      <c r="AK1" s="502"/>
      <c r="AL1" s="502"/>
      <c r="AN1" s="502" t="s">
        <v>110</v>
      </c>
      <c r="AO1" s="502"/>
      <c r="AP1" s="502"/>
      <c r="AQ1" s="502"/>
      <c r="AS1" s="502" t="s">
        <v>109</v>
      </c>
      <c r="AT1" s="502"/>
      <c r="AU1" s="502"/>
      <c r="AV1" s="502"/>
      <c r="AX1" s="81" t="s">
        <v>108</v>
      </c>
      <c r="BC1" s="502" t="s">
        <v>107</v>
      </c>
      <c r="BD1" s="502"/>
      <c r="BE1" s="502"/>
      <c r="BF1" s="502"/>
      <c r="BH1" s="502" t="s">
        <v>106</v>
      </c>
      <c r="BI1" s="502"/>
      <c r="BJ1" s="502"/>
      <c r="BK1" s="502"/>
      <c r="BM1" s="502" t="s">
        <v>105</v>
      </c>
      <c r="BN1" s="502"/>
      <c r="BO1" s="502"/>
      <c r="BP1" s="502"/>
      <c r="BR1" s="502" t="s">
        <v>104</v>
      </c>
      <c r="BS1" s="502"/>
      <c r="BT1" s="502"/>
      <c r="BU1" s="502"/>
      <c r="BW1" s="502" t="s">
        <v>103</v>
      </c>
      <c r="BX1" s="502"/>
      <c r="BY1" s="502"/>
      <c r="BZ1" s="502"/>
      <c r="CB1" s="502" t="s">
        <v>102</v>
      </c>
      <c r="CC1" s="502"/>
      <c r="CD1" s="502"/>
      <c r="CE1" s="502"/>
      <c r="CG1" s="502" t="s">
        <v>101</v>
      </c>
      <c r="CH1" s="502"/>
      <c r="CI1" s="502"/>
      <c r="CJ1" s="502"/>
    </row>
    <row r="2" spans="1:88" ht="13.5" thickBot="1">
      <c r="A2" s="503" t="s">
        <v>3</v>
      </c>
      <c r="B2" s="504"/>
      <c r="C2" s="505" t="s">
        <v>4</v>
      </c>
      <c r="D2" s="506"/>
      <c r="E2" s="9" t="s">
        <v>52</v>
      </c>
      <c r="F2" s="50" t="s">
        <v>53</v>
      </c>
      <c r="G2" s="13"/>
      <c r="H2" s="11" t="s">
        <v>56</v>
      </c>
      <c r="I2" s="11" t="s">
        <v>57</v>
      </c>
      <c r="J2" s="11" t="s">
        <v>77</v>
      </c>
      <c r="K2" s="11" t="s">
        <v>75</v>
      </c>
      <c r="L2" s="11" t="s">
        <v>58</v>
      </c>
      <c r="M2" s="12" t="s">
        <v>59</v>
      </c>
      <c r="N2" s="5"/>
      <c r="O2" s="11" t="s">
        <v>56</v>
      </c>
      <c r="P2" s="24" t="s">
        <v>57</v>
      </c>
      <c r="Q2" s="11" t="s">
        <v>58</v>
      </c>
      <c r="R2" s="12" t="s">
        <v>59</v>
      </c>
      <c r="U2" s="250" t="s">
        <v>270</v>
      </c>
      <c r="W2" s="251"/>
      <c r="Y2" s="81" t="s">
        <v>95</v>
      </c>
      <c r="Z2" s="89" t="s">
        <v>82</v>
      </c>
      <c r="AA2" s="88" t="s">
        <v>93</v>
      </c>
      <c r="AB2" s="81" t="s">
        <v>96</v>
      </c>
      <c r="AD2" s="81" t="s">
        <v>95</v>
      </c>
      <c r="AE2" s="89" t="s">
        <v>82</v>
      </c>
      <c r="AF2" s="88" t="s">
        <v>93</v>
      </c>
      <c r="AG2" s="81" t="s">
        <v>96</v>
      </c>
      <c r="AI2" s="81" t="s">
        <v>95</v>
      </c>
      <c r="AJ2" s="89" t="s">
        <v>82</v>
      </c>
      <c r="AK2" s="88" t="s">
        <v>93</v>
      </c>
      <c r="AL2" s="81" t="s">
        <v>96</v>
      </c>
      <c r="AN2" s="81" t="s">
        <v>95</v>
      </c>
      <c r="AO2" s="89" t="s">
        <v>82</v>
      </c>
      <c r="AP2" s="88" t="s">
        <v>93</v>
      </c>
      <c r="AQ2" s="81" t="s">
        <v>96</v>
      </c>
      <c r="AS2" s="81" t="s">
        <v>95</v>
      </c>
      <c r="AT2" s="89" t="s">
        <v>82</v>
      </c>
      <c r="AU2" s="88" t="s">
        <v>93</v>
      </c>
      <c r="AV2" s="81" t="s">
        <v>96</v>
      </c>
      <c r="AX2" s="81" t="s">
        <v>95</v>
      </c>
      <c r="AY2" s="89" t="s">
        <v>82</v>
      </c>
      <c r="AZ2" s="88" t="s">
        <v>93</v>
      </c>
      <c r="BA2" s="81" t="s">
        <v>96</v>
      </c>
      <c r="BC2" s="81" t="s">
        <v>95</v>
      </c>
      <c r="BD2" s="89" t="s">
        <v>82</v>
      </c>
      <c r="BE2" s="88" t="s">
        <v>93</v>
      </c>
      <c r="BF2" s="81" t="s">
        <v>96</v>
      </c>
      <c r="BH2" s="81" t="s">
        <v>95</v>
      </c>
      <c r="BI2" s="89" t="s">
        <v>82</v>
      </c>
      <c r="BJ2" s="88" t="s">
        <v>93</v>
      </c>
      <c r="BK2" s="81" t="s">
        <v>96</v>
      </c>
      <c r="BM2" s="81" t="s">
        <v>95</v>
      </c>
      <c r="BN2" s="89" t="s">
        <v>82</v>
      </c>
      <c r="BO2" s="88" t="s">
        <v>93</v>
      </c>
      <c r="BP2" s="81" t="s">
        <v>96</v>
      </c>
      <c r="BR2" s="81" t="s">
        <v>95</v>
      </c>
      <c r="BS2" s="89" t="s">
        <v>82</v>
      </c>
      <c r="BT2" s="88" t="s">
        <v>93</v>
      </c>
      <c r="BU2" s="81" t="s">
        <v>96</v>
      </c>
      <c r="BW2" s="81" t="s">
        <v>95</v>
      </c>
      <c r="BX2" s="89" t="s">
        <v>82</v>
      </c>
      <c r="BY2" s="88" t="s">
        <v>93</v>
      </c>
      <c r="BZ2" s="81" t="s">
        <v>96</v>
      </c>
      <c r="CB2" s="81" t="s">
        <v>95</v>
      </c>
      <c r="CC2" s="89" t="s">
        <v>82</v>
      </c>
      <c r="CD2" s="88" t="s">
        <v>93</v>
      </c>
      <c r="CE2" s="81" t="s">
        <v>96</v>
      </c>
      <c r="CG2" s="81" t="s">
        <v>95</v>
      </c>
      <c r="CH2" s="89" t="s">
        <v>82</v>
      </c>
      <c r="CI2" s="88" t="s">
        <v>93</v>
      </c>
      <c r="CJ2" s="81" t="s">
        <v>96</v>
      </c>
    </row>
    <row r="3" spans="1:88" ht="13.5" thickBot="1">
      <c r="A3" s="29" t="s">
        <v>82</v>
      </c>
      <c r="B3" s="30" t="s">
        <v>83</v>
      </c>
      <c r="C3" s="31" t="s">
        <v>4</v>
      </c>
      <c r="D3" s="30" t="s">
        <v>83</v>
      </c>
      <c r="E3" s="15" t="s">
        <v>5</v>
      </c>
      <c r="F3" s="51" t="s">
        <v>6</v>
      </c>
      <c r="G3" s="21" t="s">
        <v>11</v>
      </c>
      <c r="H3" s="18" t="s">
        <v>65</v>
      </c>
      <c r="I3" s="18" t="s">
        <v>66</v>
      </c>
      <c r="J3" s="18" t="s">
        <v>78</v>
      </c>
      <c r="K3" s="18" t="s">
        <v>76</v>
      </c>
      <c r="L3" s="18" t="s">
        <v>67</v>
      </c>
      <c r="M3" s="20" t="s">
        <v>88</v>
      </c>
      <c r="N3" s="21" t="s">
        <v>400</v>
      </c>
      <c r="O3" s="18" t="s">
        <v>68</v>
      </c>
      <c r="P3" s="35" t="s">
        <v>79</v>
      </c>
      <c r="Q3" s="18" t="s">
        <v>69</v>
      </c>
      <c r="R3" s="20" t="s">
        <v>89</v>
      </c>
      <c r="U3" s="252"/>
      <c r="V3" s="253" t="s">
        <v>190</v>
      </c>
      <c r="W3" s="254" t="s">
        <v>246</v>
      </c>
      <c r="Y3" s="81">
        <v>15</v>
      </c>
      <c r="Z3" s="82">
        <v>40273</v>
      </c>
      <c r="AA3" s="81">
        <v>71</v>
      </c>
      <c r="AB3" s="81">
        <v>100</v>
      </c>
      <c r="AD3" s="81">
        <v>19</v>
      </c>
      <c r="AE3" s="82">
        <v>40301</v>
      </c>
      <c r="AF3" s="81">
        <v>71</v>
      </c>
      <c r="AG3" s="81">
        <v>106</v>
      </c>
      <c r="AI3" s="81">
        <v>20</v>
      </c>
      <c r="AJ3" s="82">
        <v>40311</v>
      </c>
      <c r="AK3" s="81">
        <v>71</v>
      </c>
      <c r="AL3" s="81">
        <v>173</v>
      </c>
      <c r="AN3" s="81">
        <v>18</v>
      </c>
      <c r="AO3" s="82">
        <v>40298</v>
      </c>
      <c r="AP3" s="81">
        <v>71</v>
      </c>
      <c r="AQ3" s="81">
        <v>183</v>
      </c>
      <c r="AX3" s="81">
        <v>21</v>
      </c>
      <c r="AY3" s="82">
        <v>40317</v>
      </c>
      <c r="AZ3" s="81">
        <v>71</v>
      </c>
      <c r="BA3" s="81">
        <v>200</v>
      </c>
      <c r="BC3" s="81">
        <v>9</v>
      </c>
      <c r="BD3" s="82">
        <v>40231</v>
      </c>
      <c r="BE3" s="81">
        <v>41</v>
      </c>
      <c r="BF3" s="81">
        <v>90</v>
      </c>
      <c r="BH3" s="81">
        <v>20</v>
      </c>
      <c r="BI3" s="82">
        <v>40308</v>
      </c>
      <c r="BJ3" s="81">
        <v>41</v>
      </c>
      <c r="BK3" s="81">
        <v>125</v>
      </c>
      <c r="BM3" s="81">
        <v>20</v>
      </c>
      <c r="BN3" s="82">
        <v>40308</v>
      </c>
      <c r="BO3" s="81">
        <v>41</v>
      </c>
      <c r="BP3" s="81">
        <v>148</v>
      </c>
      <c r="BR3" s="81">
        <v>18</v>
      </c>
      <c r="BS3" s="82">
        <v>40298</v>
      </c>
      <c r="BT3" s="81">
        <v>41</v>
      </c>
      <c r="BU3" s="81">
        <v>104</v>
      </c>
      <c r="CB3" s="81">
        <v>21</v>
      </c>
      <c r="CC3" s="82">
        <v>40317</v>
      </c>
      <c r="CD3" s="81">
        <v>41</v>
      </c>
      <c r="CE3" s="81">
        <v>142</v>
      </c>
      <c r="CG3" s="81">
        <v>22</v>
      </c>
      <c r="CH3" s="82">
        <v>40323</v>
      </c>
      <c r="CI3" s="87">
        <v>41</v>
      </c>
      <c r="CJ3" s="81">
        <v>138</v>
      </c>
    </row>
    <row r="4" spans="1:88">
      <c r="A4" s="27">
        <v>40217</v>
      </c>
      <c r="B4" s="28">
        <v>0.6875</v>
      </c>
      <c r="C4" s="27">
        <v>40218</v>
      </c>
      <c r="D4" s="28">
        <v>0.35416666666666669</v>
      </c>
      <c r="E4" s="3">
        <v>16</v>
      </c>
      <c r="F4" s="3">
        <v>0</v>
      </c>
      <c r="G4" s="52">
        <v>0</v>
      </c>
      <c r="H4" s="32">
        <v>0</v>
      </c>
      <c r="I4" s="32">
        <v>0</v>
      </c>
      <c r="J4" s="32">
        <v>0</v>
      </c>
      <c r="K4" s="72">
        <v>0</v>
      </c>
      <c r="L4" s="72">
        <v>0</v>
      </c>
      <c r="M4" s="40">
        <v>0</v>
      </c>
      <c r="N4" s="52">
        <v>0</v>
      </c>
      <c r="O4" s="72">
        <v>0</v>
      </c>
      <c r="P4" s="72">
        <v>0</v>
      </c>
      <c r="Q4" s="72">
        <v>0</v>
      </c>
      <c r="R4" s="40">
        <v>0</v>
      </c>
      <c r="U4" s="255" t="s">
        <v>247</v>
      </c>
      <c r="V4" s="256">
        <f>G354</f>
        <v>8390</v>
      </c>
      <c r="W4" s="257"/>
      <c r="Y4" s="81">
        <v>15</v>
      </c>
      <c r="Z4" s="82">
        <v>40273</v>
      </c>
      <c r="AA4" s="81">
        <v>71</v>
      </c>
      <c r="AB4" s="81">
        <v>84</v>
      </c>
      <c r="AD4" s="81">
        <v>19</v>
      </c>
      <c r="AE4" s="82">
        <v>40301</v>
      </c>
      <c r="AF4" s="81">
        <v>71</v>
      </c>
      <c r="AG4" s="81">
        <v>168</v>
      </c>
      <c r="AI4" s="81">
        <v>20</v>
      </c>
      <c r="AJ4" s="82">
        <v>40311</v>
      </c>
      <c r="AK4" s="81">
        <v>71</v>
      </c>
      <c r="AL4" s="81">
        <v>166</v>
      </c>
      <c r="AN4" s="81">
        <v>19</v>
      </c>
      <c r="AO4" s="82">
        <v>40306</v>
      </c>
      <c r="AP4" s="81">
        <v>71</v>
      </c>
      <c r="AQ4" s="81">
        <v>99</v>
      </c>
      <c r="AX4" s="81">
        <v>21</v>
      </c>
      <c r="AY4" s="82">
        <v>40317</v>
      </c>
      <c r="AZ4" s="81">
        <v>71</v>
      </c>
      <c r="BA4" s="81">
        <v>210</v>
      </c>
      <c r="BC4" s="81">
        <v>12</v>
      </c>
      <c r="BD4" s="82">
        <v>40256</v>
      </c>
      <c r="BE4" s="81">
        <v>41</v>
      </c>
      <c r="BF4" s="81">
        <v>92</v>
      </c>
      <c r="BH4" s="81">
        <v>20</v>
      </c>
      <c r="BI4" s="82">
        <v>40308</v>
      </c>
      <c r="BJ4" s="81">
        <v>41</v>
      </c>
      <c r="BK4" s="81">
        <v>147</v>
      </c>
      <c r="BM4" s="81">
        <v>20</v>
      </c>
      <c r="BN4" s="82">
        <v>40309</v>
      </c>
      <c r="BO4" s="81">
        <v>41</v>
      </c>
      <c r="BP4" s="81">
        <v>172</v>
      </c>
      <c r="BR4" s="81">
        <v>19</v>
      </c>
      <c r="BS4" s="82">
        <v>40303</v>
      </c>
      <c r="BT4" s="81">
        <v>41</v>
      </c>
      <c r="BU4" s="81">
        <v>111</v>
      </c>
      <c r="CB4" s="81">
        <v>21</v>
      </c>
      <c r="CC4" s="82">
        <v>40317</v>
      </c>
      <c r="CD4" s="81">
        <v>41</v>
      </c>
      <c r="CE4" s="81">
        <v>142</v>
      </c>
      <c r="CG4" s="81">
        <v>22</v>
      </c>
      <c r="CH4" s="82">
        <v>40323</v>
      </c>
      <c r="CI4" s="87">
        <v>41</v>
      </c>
      <c r="CJ4" s="81">
        <v>149</v>
      </c>
    </row>
    <row r="5" spans="1:88">
      <c r="A5" s="27">
        <v>40218</v>
      </c>
      <c r="B5" s="28">
        <v>0.35416666666666669</v>
      </c>
      <c r="C5" s="27">
        <v>40218</v>
      </c>
      <c r="D5" s="28">
        <v>0.73958333333333337</v>
      </c>
      <c r="E5" s="3">
        <v>9.25</v>
      </c>
      <c r="F5" s="3">
        <v>0</v>
      </c>
      <c r="G5" s="52">
        <v>0</v>
      </c>
      <c r="H5" s="32">
        <v>0</v>
      </c>
      <c r="I5" s="32">
        <v>0</v>
      </c>
      <c r="J5" s="32">
        <v>0</v>
      </c>
      <c r="K5" s="72">
        <v>0</v>
      </c>
      <c r="L5" s="72">
        <v>0</v>
      </c>
      <c r="M5" s="40">
        <v>0</v>
      </c>
      <c r="N5" s="52">
        <v>0</v>
      </c>
      <c r="O5" s="72">
        <v>0</v>
      </c>
      <c r="P5" s="72">
        <v>0</v>
      </c>
      <c r="Q5" s="72">
        <v>0</v>
      </c>
      <c r="R5" s="40">
        <v>0</v>
      </c>
      <c r="U5" s="258" t="s">
        <v>248</v>
      </c>
      <c r="V5" s="256">
        <f>SUM(H354:K354)</f>
        <v>7178</v>
      </c>
      <c r="W5" s="257"/>
      <c r="Y5" s="81">
        <v>15</v>
      </c>
      <c r="Z5" s="82">
        <v>40276</v>
      </c>
      <c r="AA5" s="81">
        <v>71</v>
      </c>
      <c r="AB5" s="81">
        <v>136</v>
      </c>
      <c r="AD5" s="81">
        <v>20</v>
      </c>
      <c r="AE5" s="82">
        <v>40308</v>
      </c>
      <c r="AF5" s="81">
        <v>71</v>
      </c>
      <c r="AG5" s="81">
        <v>201</v>
      </c>
      <c r="AI5" s="81">
        <v>20</v>
      </c>
      <c r="AJ5" s="82">
        <v>40312</v>
      </c>
      <c r="AK5" s="81">
        <v>71</v>
      </c>
      <c r="AL5" s="81">
        <v>178</v>
      </c>
      <c r="AN5" s="81">
        <v>19</v>
      </c>
      <c r="AO5" s="82">
        <v>40303</v>
      </c>
      <c r="AP5" s="81">
        <v>71</v>
      </c>
      <c r="AQ5" s="81">
        <v>175</v>
      </c>
      <c r="AX5" s="81">
        <v>21</v>
      </c>
      <c r="AY5" s="82">
        <v>40321</v>
      </c>
      <c r="AZ5" s="81">
        <v>71</v>
      </c>
      <c r="BA5" s="81">
        <v>186</v>
      </c>
      <c r="BC5" s="81">
        <v>15</v>
      </c>
      <c r="BD5" s="82">
        <v>40279</v>
      </c>
      <c r="BE5" s="81">
        <v>41</v>
      </c>
      <c r="BF5" s="81">
        <v>164</v>
      </c>
      <c r="BH5" s="81">
        <v>20</v>
      </c>
      <c r="BI5" s="82">
        <v>40308</v>
      </c>
      <c r="BJ5" s="81">
        <v>41</v>
      </c>
      <c r="BK5" s="81">
        <v>132</v>
      </c>
      <c r="BM5" s="81">
        <v>20</v>
      </c>
      <c r="BN5" s="82">
        <v>40310</v>
      </c>
      <c r="BO5" s="81">
        <v>41</v>
      </c>
      <c r="BP5" s="81">
        <v>131</v>
      </c>
      <c r="BR5" s="81">
        <v>19</v>
      </c>
      <c r="BS5" s="82">
        <v>40304</v>
      </c>
      <c r="BT5" s="81">
        <v>41</v>
      </c>
      <c r="BU5" s="81">
        <v>113</v>
      </c>
      <c r="CB5" s="81">
        <v>21</v>
      </c>
      <c r="CC5" s="82">
        <v>40317</v>
      </c>
      <c r="CD5" s="81">
        <v>41</v>
      </c>
      <c r="CE5" s="81">
        <v>132</v>
      </c>
      <c r="CG5" s="81">
        <v>22</v>
      </c>
      <c r="CH5" s="82">
        <v>40323</v>
      </c>
      <c r="CI5" s="87">
        <v>41</v>
      </c>
      <c r="CJ5" s="81">
        <v>122</v>
      </c>
    </row>
    <row r="6" spans="1:88">
      <c r="A6" s="27">
        <v>40218</v>
      </c>
      <c r="B6" s="28">
        <v>0.73958333333333337</v>
      </c>
      <c r="C6" s="27">
        <v>40219</v>
      </c>
      <c r="D6" s="28">
        <v>0.31805555555555554</v>
      </c>
      <c r="E6" s="3">
        <v>13.883333333333333</v>
      </c>
      <c r="F6" s="3">
        <v>0</v>
      </c>
      <c r="G6" s="52">
        <v>0</v>
      </c>
      <c r="H6" s="32">
        <v>0</v>
      </c>
      <c r="I6" s="32">
        <v>0</v>
      </c>
      <c r="J6" s="32">
        <v>0</v>
      </c>
      <c r="K6" s="72">
        <v>0</v>
      </c>
      <c r="L6" s="72">
        <v>0</v>
      </c>
      <c r="M6" s="40">
        <v>0</v>
      </c>
      <c r="N6" s="52">
        <v>0</v>
      </c>
      <c r="O6" s="72">
        <v>0</v>
      </c>
      <c r="P6" s="72">
        <v>0</v>
      </c>
      <c r="Q6" s="72">
        <v>0</v>
      </c>
      <c r="R6" s="40">
        <v>0</v>
      </c>
      <c r="U6" s="255" t="s">
        <v>249</v>
      </c>
      <c r="V6" s="259">
        <f>SUM(L354:M354)</f>
        <v>1212</v>
      </c>
      <c r="W6" s="257"/>
      <c r="Y6" s="81">
        <v>15</v>
      </c>
      <c r="Z6" s="82">
        <v>40276</v>
      </c>
      <c r="AA6" s="81">
        <v>71</v>
      </c>
      <c r="AB6" s="81">
        <v>95</v>
      </c>
      <c r="AD6" s="81">
        <v>20</v>
      </c>
      <c r="AE6" s="82">
        <v>40308</v>
      </c>
      <c r="AF6" s="81">
        <v>71</v>
      </c>
      <c r="AG6" s="81">
        <v>180</v>
      </c>
      <c r="AI6" s="81">
        <v>20</v>
      </c>
      <c r="AJ6" s="82">
        <v>40313</v>
      </c>
      <c r="AK6" s="81">
        <v>71</v>
      </c>
      <c r="AL6" s="81">
        <v>167</v>
      </c>
      <c r="AN6" s="81">
        <v>19</v>
      </c>
      <c r="AO6" s="82">
        <v>40305</v>
      </c>
      <c r="AP6" s="81">
        <v>71</v>
      </c>
      <c r="AQ6" s="81">
        <v>154</v>
      </c>
      <c r="AX6" s="81">
        <v>21</v>
      </c>
      <c r="AY6" s="82">
        <v>40321</v>
      </c>
      <c r="AZ6" s="81">
        <v>71</v>
      </c>
      <c r="BA6" s="81">
        <v>190</v>
      </c>
      <c r="BC6" s="81">
        <v>15</v>
      </c>
      <c r="BD6" s="82">
        <v>40279</v>
      </c>
      <c r="BE6" s="81">
        <v>41</v>
      </c>
      <c r="BF6" s="81">
        <v>139</v>
      </c>
      <c r="BH6" s="81">
        <v>20</v>
      </c>
      <c r="BI6" s="82">
        <v>40308</v>
      </c>
      <c r="BJ6" s="81">
        <v>41</v>
      </c>
      <c r="BK6" s="81">
        <v>137</v>
      </c>
      <c r="BM6" s="81">
        <v>20</v>
      </c>
      <c r="BN6" s="82">
        <v>40311</v>
      </c>
      <c r="BO6" s="81">
        <v>41</v>
      </c>
      <c r="BP6" s="81">
        <v>116</v>
      </c>
      <c r="BR6" s="81">
        <v>19</v>
      </c>
      <c r="BS6" s="82">
        <v>40305</v>
      </c>
      <c r="BT6" s="81">
        <v>41</v>
      </c>
      <c r="BU6" s="81">
        <v>105</v>
      </c>
      <c r="CB6" s="81">
        <v>21</v>
      </c>
      <c r="CC6" s="82">
        <v>40317</v>
      </c>
      <c r="CD6" s="81">
        <v>41</v>
      </c>
      <c r="CE6" s="81">
        <v>143</v>
      </c>
      <c r="CG6" s="81">
        <v>22</v>
      </c>
      <c r="CH6" s="82">
        <v>40323</v>
      </c>
      <c r="CI6" s="87">
        <v>41</v>
      </c>
      <c r="CJ6" s="81">
        <v>129</v>
      </c>
    </row>
    <row r="7" spans="1:88">
      <c r="A7" s="27">
        <v>40219</v>
      </c>
      <c r="B7" s="28">
        <v>0.32291666666666669</v>
      </c>
      <c r="C7" s="27">
        <v>40219</v>
      </c>
      <c r="D7" s="28">
        <v>0.71180555555555547</v>
      </c>
      <c r="E7" s="3">
        <v>9.3333333333333339</v>
      </c>
      <c r="F7" s="3">
        <v>0.11666666666666667</v>
      </c>
      <c r="G7" s="52">
        <v>0</v>
      </c>
      <c r="H7" s="32">
        <v>0</v>
      </c>
      <c r="I7" s="32">
        <v>0</v>
      </c>
      <c r="J7" s="32">
        <v>0</v>
      </c>
      <c r="K7" s="72">
        <v>0</v>
      </c>
      <c r="L7" s="72">
        <v>0</v>
      </c>
      <c r="M7" s="40">
        <v>0</v>
      </c>
      <c r="N7" s="52">
        <v>0</v>
      </c>
      <c r="O7" s="72">
        <v>0</v>
      </c>
      <c r="P7" s="72">
        <v>0</v>
      </c>
      <c r="Q7" s="72">
        <v>0</v>
      </c>
      <c r="R7" s="40">
        <v>0</v>
      </c>
      <c r="U7" s="258" t="s">
        <v>250</v>
      </c>
      <c r="V7" s="260">
        <f>L354</f>
        <v>33</v>
      </c>
      <c r="W7" s="261" t="s">
        <v>251</v>
      </c>
      <c r="Y7" s="81">
        <v>15</v>
      </c>
      <c r="Z7" s="82">
        <v>40277</v>
      </c>
      <c r="AA7" s="81">
        <v>71</v>
      </c>
      <c r="AB7" s="81">
        <v>100</v>
      </c>
      <c r="AD7" s="81">
        <v>20</v>
      </c>
      <c r="AE7" s="82">
        <v>40308</v>
      </c>
      <c r="AF7" s="81">
        <v>71</v>
      </c>
      <c r="AG7" s="81">
        <v>196</v>
      </c>
      <c r="AI7" s="81">
        <v>20</v>
      </c>
      <c r="AJ7" s="82">
        <v>40313</v>
      </c>
      <c r="AK7" s="81">
        <v>71</v>
      </c>
      <c r="AL7" s="81">
        <v>186</v>
      </c>
      <c r="AN7" s="81">
        <v>19</v>
      </c>
      <c r="AO7" s="82">
        <v>40307</v>
      </c>
      <c r="AP7" s="81">
        <v>71</v>
      </c>
      <c r="AQ7" s="81">
        <v>90</v>
      </c>
      <c r="AX7" s="81">
        <v>22</v>
      </c>
      <c r="AY7" s="82">
        <v>40322</v>
      </c>
      <c r="AZ7" s="81">
        <v>71</v>
      </c>
      <c r="BA7" s="81">
        <v>194</v>
      </c>
      <c r="BC7" s="81">
        <v>16</v>
      </c>
      <c r="BD7" s="82">
        <v>40280</v>
      </c>
      <c r="BE7" s="81">
        <v>41</v>
      </c>
      <c r="BF7" s="81">
        <v>142</v>
      </c>
      <c r="BH7" s="81">
        <v>20</v>
      </c>
      <c r="BI7" s="82">
        <v>40308</v>
      </c>
      <c r="BJ7" s="81">
        <v>41</v>
      </c>
      <c r="BK7" s="81">
        <v>142</v>
      </c>
      <c r="BM7" s="81">
        <v>20</v>
      </c>
      <c r="BN7" s="82">
        <v>40314</v>
      </c>
      <c r="BO7" s="81">
        <v>41</v>
      </c>
      <c r="BP7" s="81">
        <v>167</v>
      </c>
      <c r="BR7" s="81">
        <v>20</v>
      </c>
      <c r="BS7" s="82">
        <v>40310</v>
      </c>
      <c r="BT7" s="81">
        <v>41</v>
      </c>
      <c r="BU7" s="81">
        <v>90</v>
      </c>
      <c r="CB7" s="81">
        <v>21</v>
      </c>
      <c r="CC7" s="82">
        <v>40317</v>
      </c>
      <c r="CD7" s="81">
        <v>41</v>
      </c>
      <c r="CE7" s="81">
        <v>136</v>
      </c>
      <c r="CG7" s="81">
        <v>22</v>
      </c>
      <c r="CH7" s="82">
        <v>40323</v>
      </c>
      <c r="CI7" s="87">
        <v>41</v>
      </c>
      <c r="CJ7" s="81">
        <v>133</v>
      </c>
    </row>
    <row r="8" spans="1:88">
      <c r="A8" s="27">
        <v>40219</v>
      </c>
      <c r="B8" s="28">
        <v>0.71180555555555547</v>
      </c>
      <c r="C8" s="27">
        <v>40220</v>
      </c>
      <c r="D8" s="28">
        <v>0.30902777777777779</v>
      </c>
      <c r="E8" s="3">
        <v>14.333333333333334</v>
      </c>
      <c r="F8" s="3">
        <v>0</v>
      </c>
      <c r="G8" s="52">
        <v>0</v>
      </c>
      <c r="H8" s="32">
        <v>0</v>
      </c>
      <c r="I8" s="32">
        <v>0</v>
      </c>
      <c r="J8" s="32">
        <v>0</v>
      </c>
      <c r="K8" s="72">
        <v>0</v>
      </c>
      <c r="L8" s="72">
        <v>0</v>
      </c>
      <c r="M8" s="40">
        <v>0</v>
      </c>
      <c r="N8" s="52">
        <v>0</v>
      </c>
      <c r="O8" s="72">
        <v>0</v>
      </c>
      <c r="P8" s="72">
        <v>0</v>
      </c>
      <c r="Q8" s="72">
        <v>0</v>
      </c>
      <c r="R8" s="40">
        <v>0</v>
      </c>
      <c r="U8" s="258" t="s">
        <v>252</v>
      </c>
      <c r="V8" s="260">
        <v>1070</v>
      </c>
      <c r="W8" s="257" t="s">
        <v>253</v>
      </c>
      <c r="Y8" s="81">
        <v>15</v>
      </c>
      <c r="Z8" s="82">
        <v>40277</v>
      </c>
      <c r="AA8" s="81">
        <v>71</v>
      </c>
      <c r="AB8" s="81">
        <v>125</v>
      </c>
      <c r="AD8" s="81">
        <v>20</v>
      </c>
      <c r="AE8" s="82">
        <v>40308</v>
      </c>
      <c r="AF8" s="81">
        <v>71</v>
      </c>
      <c r="AG8" s="81">
        <v>204</v>
      </c>
      <c r="AI8" s="81">
        <v>20</v>
      </c>
      <c r="AJ8" s="82">
        <v>40314</v>
      </c>
      <c r="AK8" s="81">
        <v>71</v>
      </c>
      <c r="AL8" s="81">
        <v>167</v>
      </c>
      <c r="AN8" s="81">
        <v>20</v>
      </c>
      <c r="AO8" s="82">
        <v>40310</v>
      </c>
      <c r="AP8" s="81">
        <v>71</v>
      </c>
      <c r="AQ8" s="81">
        <v>102</v>
      </c>
      <c r="AX8" s="81">
        <v>22</v>
      </c>
      <c r="AY8" s="82">
        <v>40322</v>
      </c>
      <c r="AZ8" s="81">
        <v>71</v>
      </c>
      <c r="BA8" s="81">
        <v>152</v>
      </c>
      <c r="BC8" s="81">
        <v>16</v>
      </c>
      <c r="BD8" s="82">
        <v>40280</v>
      </c>
      <c r="BE8" s="81">
        <v>41</v>
      </c>
      <c r="BF8" s="81">
        <v>142</v>
      </c>
      <c r="BH8" s="81">
        <v>20</v>
      </c>
      <c r="BI8" s="82">
        <v>40308</v>
      </c>
      <c r="BJ8" s="81">
        <v>41</v>
      </c>
      <c r="BK8" s="81">
        <v>160</v>
      </c>
      <c r="BM8" s="81">
        <v>21</v>
      </c>
      <c r="BN8" s="82">
        <v>40315</v>
      </c>
      <c r="BO8" s="81">
        <v>41</v>
      </c>
      <c r="BP8" s="81">
        <v>134</v>
      </c>
      <c r="BR8" s="81">
        <v>20</v>
      </c>
      <c r="BS8" s="82">
        <v>40310</v>
      </c>
      <c r="BT8" s="81">
        <v>41</v>
      </c>
      <c r="BU8" s="81">
        <v>104</v>
      </c>
      <c r="CB8" s="81">
        <v>21</v>
      </c>
      <c r="CC8" s="82">
        <v>40317</v>
      </c>
      <c r="CD8" s="81">
        <v>41</v>
      </c>
      <c r="CE8" s="81">
        <v>141</v>
      </c>
      <c r="CG8" s="81">
        <v>22</v>
      </c>
      <c r="CH8" s="82">
        <v>40323</v>
      </c>
      <c r="CI8" s="87">
        <v>41</v>
      </c>
      <c r="CJ8" s="81">
        <v>137</v>
      </c>
    </row>
    <row r="9" spans="1:88" ht="13.5" thickBot="1">
      <c r="A9" s="27">
        <v>40220</v>
      </c>
      <c r="B9" s="28">
        <v>0.3125</v>
      </c>
      <c r="C9" s="27">
        <v>40220</v>
      </c>
      <c r="D9" s="28">
        <v>0.73263888888888884</v>
      </c>
      <c r="E9" s="3">
        <v>10.083333333333334</v>
      </c>
      <c r="F9" s="3">
        <v>8.3333333333333329E-2</v>
      </c>
      <c r="G9" s="52">
        <v>0</v>
      </c>
      <c r="H9" s="32">
        <v>0</v>
      </c>
      <c r="I9" s="32">
        <v>0</v>
      </c>
      <c r="J9" s="32">
        <v>0</v>
      </c>
      <c r="K9" s="72">
        <v>0</v>
      </c>
      <c r="L9" s="72">
        <v>0</v>
      </c>
      <c r="M9" s="40">
        <v>0</v>
      </c>
      <c r="N9" s="52">
        <v>0</v>
      </c>
      <c r="O9" s="72">
        <v>0</v>
      </c>
      <c r="P9" s="72">
        <v>0</v>
      </c>
      <c r="Q9" s="72">
        <v>0</v>
      </c>
      <c r="R9" s="40">
        <v>0</v>
      </c>
      <c r="U9" s="262" t="s">
        <v>254</v>
      </c>
      <c r="V9" s="263">
        <f>((V8+1)*(V6+1))/(V7+1)</f>
        <v>38209.5</v>
      </c>
      <c r="W9" s="264"/>
      <c r="Y9" s="81">
        <v>15</v>
      </c>
      <c r="Z9" s="82">
        <v>40277</v>
      </c>
      <c r="AA9" s="81">
        <v>71</v>
      </c>
      <c r="AB9" s="81">
        <v>113</v>
      </c>
      <c r="AD9" s="81">
        <v>20</v>
      </c>
      <c r="AE9" s="82">
        <v>40308</v>
      </c>
      <c r="AF9" s="81">
        <v>71</v>
      </c>
      <c r="AG9" s="81">
        <v>168</v>
      </c>
      <c r="AI9" s="81">
        <v>21</v>
      </c>
      <c r="AJ9" s="82">
        <v>40315</v>
      </c>
      <c r="AK9" s="81">
        <v>71</v>
      </c>
      <c r="AL9" s="81">
        <v>177</v>
      </c>
      <c r="AN9" s="81">
        <v>20</v>
      </c>
      <c r="AO9" s="82">
        <v>40311</v>
      </c>
      <c r="AP9" s="81">
        <v>71</v>
      </c>
      <c r="AQ9" s="81">
        <v>92</v>
      </c>
      <c r="AX9" s="81">
        <v>22</v>
      </c>
      <c r="AY9" s="82">
        <v>40322</v>
      </c>
      <c r="AZ9" s="81">
        <v>71</v>
      </c>
      <c r="BA9" s="81">
        <v>196</v>
      </c>
      <c r="BC9" s="81">
        <v>16</v>
      </c>
      <c r="BD9" s="82">
        <v>40280</v>
      </c>
      <c r="BE9" s="81">
        <v>41</v>
      </c>
      <c r="BF9" s="81">
        <v>128</v>
      </c>
      <c r="BH9" s="81">
        <v>20</v>
      </c>
      <c r="BI9" s="82">
        <v>40308</v>
      </c>
      <c r="BJ9" s="81">
        <v>41</v>
      </c>
      <c r="BK9" s="81">
        <v>122</v>
      </c>
      <c r="BM9" s="81">
        <v>21</v>
      </c>
      <c r="BN9" s="82">
        <v>40316</v>
      </c>
      <c r="BO9" s="81">
        <v>41</v>
      </c>
      <c r="BP9" s="81">
        <v>142</v>
      </c>
      <c r="BR9" s="81">
        <v>20</v>
      </c>
      <c r="BS9" s="82">
        <v>40311</v>
      </c>
      <c r="BT9" s="81">
        <v>41</v>
      </c>
      <c r="BU9" s="81">
        <v>106</v>
      </c>
      <c r="CB9" s="81">
        <v>21</v>
      </c>
      <c r="CC9" s="82">
        <v>40317</v>
      </c>
      <c r="CD9" s="81">
        <v>41</v>
      </c>
      <c r="CE9" s="81">
        <v>140</v>
      </c>
      <c r="CG9" s="81">
        <v>22</v>
      </c>
      <c r="CH9" s="82">
        <v>40323</v>
      </c>
      <c r="CI9" s="87">
        <v>41</v>
      </c>
      <c r="CJ9" s="81">
        <v>142</v>
      </c>
    </row>
    <row r="10" spans="1:88">
      <c r="A10" s="27">
        <v>40220</v>
      </c>
      <c r="B10" s="28">
        <v>0.73263888888888884</v>
      </c>
      <c r="C10" s="27">
        <v>40221</v>
      </c>
      <c r="D10" s="28">
        <v>0.30555555555555552</v>
      </c>
      <c r="E10" s="3">
        <v>13.75</v>
      </c>
      <c r="F10" s="3">
        <v>0</v>
      </c>
      <c r="G10" s="52">
        <v>0</v>
      </c>
      <c r="H10" s="32">
        <v>0</v>
      </c>
      <c r="I10" s="32">
        <v>0</v>
      </c>
      <c r="J10" s="32">
        <v>0</v>
      </c>
      <c r="K10" s="72">
        <v>0</v>
      </c>
      <c r="L10" s="72">
        <v>0</v>
      </c>
      <c r="M10" s="40">
        <v>0</v>
      </c>
      <c r="N10" s="52">
        <v>0</v>
      </c>
      <c r="O10" s="72">
        <v>0</v>
      </c>
      <c r="P10" s="72">
        <v>0</v>
      </c>
      <c r="Q10" s="72">
        <v>0</v>
      </c>
      <c r="R10" s="40">
        <v>0</v>
      </c>
      <c r="U10" s="258" t="s">
        <v>255</v>
      </c>
      <c r="V10" s="265">
        <f>((V8+1)*(V6+1)*(V8-V7)*(V6-V7))/(((V7+1)^2)*(V7+2))</f>
        <v>39256986.149999999</v>
      </c>
      <c r="W10" s="261" t="s">
        <v>256</v>
      </c>
      <c r="Y10" s="81">
        <v>15</v>
      </c>
      <c r="Z10" s="82">
        <v>40277</v>
      </c>
      <c r="AA10" s="81">
        <v>71</v>
      </c>
      <c r="AB10" s="81">
        <v>91</v>
      </c>
      <c r="AD10" s="81">
        <v>20</v>
      </c>
      <c r="AE10" s="82">
        <v>40308</v>
      </c>
      <c r="AF10" s="81">
        <v>71</v>
      </c>
      <c r="AG10" s="81">
        <v>188</v>
      </c>
      <c r="AI10" s="81">
        <v>21</v>
      </c>
      <c r="AJ10" s="82">
        <v>40316</v>
      </c>
      <c r="AK10" s="81">
        <v>71</v>
      </c>
      <c r="AL10" s="81">
        <v>140</v>
      </c>
      <c r="AN10" s="81">
        <v>20</v>
      </c>
      <c r="AO10" s="82">
        <v>40311</v>
      </c>
      <c r="AP10" s="81">
        <v>71</v>
      </c>
      <c r="AQ10" s="81">
        <v>94</v>
      </c>
      <c r="AX10" s="81">
        <v>22</v>
      </c>
      <c r="AY10" s="82">
        <v>40322</v>
      </c>
      <c r="AZ10" s="81">
        <v>71</v>
      </c>
      <c r="BA10" s="81">
        <v>175</v>
      </c>
      <c r="BC10" s="81">
        <v>16</v>
      </c>
      <c r="BD10" s="82">
        <v>40282</v>
      </c>
      <c r="BE10" s="81">
        <v>41</v>
      </c>
      <c r="BF10" s="81">
        <v>140</v>
      </c>
      <c r="BH10" s="81">
        <v>20</v>
      </c>
      <c r="BI10" s="82">
        <v>40308</v>
      </c>
      <c r="BJ10" s="81">
        <v>41</v>
      </c>
      <c r="BK10" s="81">
        <v>151</v>
      </c>
      <c r="BM10" s="81">
        <v>21</v>
      </c>
      <c r="BN10" s="82">
        <v>40317</v>
      </c>
      <c r="BO10" s="81">
        <v>41</v>
      </c>
      <c r="BP10" s="81">
        <v>104</v>
      </c>
      <c r="BR10" s="81">
        <v>20</v>
      </c>
      <c r="BS10" s="86">
        <v>40313</v>
      </c>
      <c r="BT10" s="85">
        <v>41</v>
      </c>
      <c r="BU10" s="85">
        <v>91</v>
      </c>
      <c r="BV10" s="85"/>
      <c r="BW10" s="85"/>
      <c r="BX10" s="85"/>
      <c r="BY10" s="85"/>
      <c r="BZ10" s="85"/>
      <c r="CA10" s="85"/>
      <c r="CB10" s="81">
        <v>21</v>
      </c>
      <c r="CC10" s="82">
        <v>40317</v>
      </c>
      <c r="CD10" s="81">
        <v>41</v>
      </c>
      <c r="CE10" s="81">
        <v>150</v>
      </c>
      <c r="CG10" s="81">
        <v>22</v>
      </c>
      <c r="CH10" s="82">
        <v>40323</v>
      </c>
      <c r="CI10" s="87">
        <v>41</v>
      </c>
      <c r="CJ10" s="81">
        <v>135</v>
      </c>
    </row>
    <row r="11" spans="1:88">
      <c r="A11" s="27">
        <v>40221</v>
      </c>
      <c r="B11" s="28">
        <v>0.30555555555555552</v>
      </c>
      <c r="C11" s="27">
        <v>40221</v>
      </c>
      <c r="D11" s="28">
        <v>0.73958333333333337</v>
      </c>
      <c r="E11" s="3">
        <v>10.416666666666666</v>
      </c>
      <c r="F11" s="3">
        <v>0</v>
      </c>
      <c r="G11" s="52">
        <v>0</v>
      </c>
      <c r="H11" s="32">
        <v>0</v>
      </c>
      <c r="I11" s="32">
        <v>0</v>
      </c>
      <c r="J11" s="32">
        <v>0</v>
      </c>
      <c r="K11" s="72">
        <v>0</v>
      </c>
      <c r="L11" s="72">
        <v>0</v>
      </c>
      <c r="M11" s="40">
        <v>0</v>
      </c>
      <c r="N11" s="52">
        <v>0</v>
      </c>
      <c r="O11" s="72">
        <v>0</v>
      </c>
      <c r="P11" s="72">
        <v>0</v>
      </c>
      <c r="Q11" s="72">
        <v>0</v>
      </c>
      <c r="R11" s="40">
        <v>0</v>
      </c>
      <c r="U11" s="258" t="s">
        <v>257</v>
      </c>
      <c r="V11" s="256">
        <f>SQRT(V10)</f>
        <v>6265.5395737318586</v>
      </c>
      <c r="W11" s="257" t="s">
        <v>258</v>
      </c>
      <c r="Y11" s="81">
        <v>15</v>
      </c>
      <c r="Z11" s="82">
        <v>40278</v>
      </c>
      <c r="AA11" s="81">
        <v>71</v>
      </c>
      <c r="AB11" s="81">
        <v>87</v>
      </c>
      <c r="AD11" s="81">
        <v>20</v>
      </c>
      <c r="AE11" s="82">
        <v>40308</v>
      </c>
      <c r="AF11" s="81">
        <v>71</v>
      </c>
      <c r="AG11" s="81">
        <v>176</v>
      </c>
      <c r="AI11" s="81">
        <v>21</v>
      </c>
      <c r="AJ11" s="82">
        <v>40316</v>
      </c>
      <c r="AK11" s="81">
        <v>71</v>
      </c>
      <c r="AL11" s="81">
        <v>179</v>
      </c>
      <c r="AN11" s="81">
        <v>21</v>
      </c>
      <c r="AO11" s="82">
        <v>40316</v>
      </c>
      <c r="AP11" s="87">
        <v>71</v>
      </c>
      <c r="AQ11" s="81">
        <v>154</v>
      </c>
      <c r="AX11" s="81">
        <v>22</v>
      </c>
      <c r="AY11" s="82">
        <v>40322</v>
      </c>
      <c r="AZ11" s="81">
        <v>71</v>
      </c>
      <c r="BA11" s="81">
        <v>216</v>
      </c>
      <c r="BC11" s="81">
        <v>16</v>
      </c>
      <c r="BD11" s="82">
        <v>40282</v>
      </c>
      <c r="BE11" s="81">
        <v>41</v>
      </c>
      <c r="BF11" s="81">
        <v>90</v>
      </c>
      <c r="BH11" s="81">
        <v>20</v>
      </c>
      <c r="BI11" s="82">
        <v>40308</v>
      </c>
      <c r="BJ11" s="81">
        <v>41</v>
      </c>
      <c r="BK11" s="81">
        <v>130</v>
      </c>
      <c r="BM11" s="81">
        <v>21</v>
      </c>
      <c r="BN11" s="82">
        <v>40317</v>
      </c>
      <c r="BO11" s="81">
        <v>41</v>
      </c>
      <c r="BP11" s="81">
        <v>125</v>
      </c>
      <c r="BR11" s="81">
        <v>20</v>
      </c>
      <c r="BS11" s="82">
        <v>40314</v>
      </c>
      <c r="BT11" s="87">
        <v>41</v>
      </c>
      <c r="BU11" s="81">
        <v>136</v>
      </c>
      <c r="CB11" s="81">
        <v>21</v>
      </c>
      <c r="CC11" s="82">
        <v>40317</v>
      </c>
      <c r="CD11" s="81">
        <v>41</v>
      </c>
      <c r="CE11" s="81">
        <v>140</v>
      </c>
      <c r="CG11" s="81">
        <v>22</v>
      </c>
      <c r="CH11" s="82">
        <v>40323</v>
      </c>
      <c r="CI11" s="87">
        <v>41</v>
      </c>
      <c r="CJ11" s="81">
        <v>125</v>
      </c>
    </row>
    <row r="12" spans="1:88">
      <c r="A12" s="27">
        <v>40221</v>
      </c>
      <c r="B12" s="28">
        <v>0.73958333333333337</v>
      </c>
      <c r="C12" s="27">
        <v>40222</v>
      </c>
      <c r="D12" s="28">
        <v>0.32291666666666669</v>
      </c>
      <c r="E12" s="3">
        <v>14</v>
      </c>
      <c r="F12" s="3">
        <v>0</v>
      </c>
      <c r="G12" s="52">
        <v>0</v>
      </c>
      <c r="H12" s="32">
        <v>0</v>
      </c>
      <c r="I12" s="32">
        <v>0</v>
      </c>
      <c r="J12" s="32">
        <v>0</v>
      </c>
      <c r="K12" s="72">
        <v>0</v>
      </c>
      <c r="L12" s="72">
        <v>0</v>
      </c>
      <c r="M12" s="40">
        <v>0</v>
      </c>
      <c r="N12" s="52">
        <v>0</v>
      </c>
      <c r="O12" s="72">
        <v>0</v>
      </c>
      <c r="P12" s="72">
        <v>0</v>
      </c>
      <c r="Q12" s="72">
        <v>0</v>
      </c>
      <c r="R12" s="40">
        <v>0</v>
      </c>
      <c r="U12" s="258" t="s">
        <v>259</v>
      </c>
      <c r="V12" s="266">
        <f>V11/V9</f>
        <v>0.1639785805554079</v>
      </c>
      <c r="W12" s="267" t="s">
        <v>260</v>
      </c>
      <c r="Y12" s="81">
        <v>15</v>
      </c>
      <c r="Z12" s="82">
        <v>40278</v>
      </c>
      <c r="AA12" s="81">
        <v>71</v>
      </c>
      <c r="AB12" s="81">
        <v>92</v>
      </c>
      <c r="AD12" s="81">
        <v>20</v>
      </c>
      <c r="AE12" s="82">
        <v>40308</v>
      </c>
      <c r="AF12" s="81">
        <v>71</v>
      </c>
      <c r="AG12" s="81">
        <v>165</v>
      </c>
      <c r="AI12" s="81">
        <v>21</v>
      </c>
      <c r="AJ12" s="82">
        <v>40316</v>
      </c>
      <c r="AK12" s="81">
        <v>71</v>
      </c>
      <c r="AL12" s="81">
        <v>180</v>
      </c>
      <c r="AN12" s="81">
        <v>21</v>
      </c>
      <c r="AO12" s="82">
        <v>40316</v>
      </c>
      <c r="AP12" s="87">
        <v>71</v>
      </c>
      <c r="AQ12" s="81">
        <v>111</v>
      </c>
      <c r="AX12" s="81">
        <v>22</v>
      </c>
      <c r="AY12" s="82">
        <v>40322</v>
      </c>
      <c r="AZ12" s="81">
        <v>71</v>
      </c>
      <c r="BA12" s="81">
        <v>193</v>
      </c>
      <c r="BC12" s="81">
        <v>16</v>
      </c>
      <c r="BD12" s="82">
        <v>40282</v>
      </c>
      <c r="BE12" s="81">
        <v>41</v>
      </c>
      <c r="BF12" s="81">
        <v>102</v>
      </c>
      <c r="BH12" s="81">
        <v>20</v>
      </c>
      <c r="BI12" s="82">
        <v>40308</v>
      </c>
      <c r="BJ12" s="81">
        <v>41</v>
      </c>
      <c r="BK12" s="81">
        <v>161</v>
      </c>
      <c r="BM12" s="81">
        <v>21</v>
      </c>
      <c r="BN12" s="82">
        <v>40317</v>
      </c>
      <c r="BO12" s="81">
        <v>41</v>
      </c>
      <c r="BP12" s="81">
        <v>131</v>
      </c>
      <c r="BR12" s="81">
        <v>20</v>
      </c>
      <c r="BS12" s="82">
        <v>40314</v>
      </c>
      <c r="BT12" s="87">
        <v>41</v>
      </c>
      <c r="BU12" s="81">
        <v>108</v>
      </c>
      <c r="CB12" s="81">
        <v>21</v>
      </c>
      <c r="CC12" s="82">
        <v>40317</v>
      </c>
      <c r="CD12" s="81">
        <v>41</v>
      </c>
      <c r="CE12" s="81">
        <v>147</v>
      </c>
      <c r="CG12" s="81">
        <v>22</v>
      </c>
      <c r="CH12" s="82">
        <v>40323</v>
      </c>
      <c r="CI12" s="87">
        <v>41</v>
      </c>
      <c r="CJ12" s="81">
        <v>139</v>
      </c>
    </row>
    <row r="13" spans="1:88" ht="13.5" thickBot="1">
      <c r="A13" s="27">
        <v>40222</v>
      </c>
      <c r="B13" s="28">
        <v>0.32291666666666669</v>
      </c>
      <c r="C13" s="27">
        <v>40222</v>
      </c>
      <c r="D13" s="28">
        <v>0.74305555555555547</v>
      </c>
      <c r="E13" s="3">
        <v>10.083333333333334</v>
      </c>
      <c r="F13" s="3">
        <v>0</v>
      </c>
      <c r="G13" s="52">
        <v>0</v>
      </c>
      <c r="H13" s="32">
        <v>0</v>
      </c>
      <c r="I13" s="32">
        <v>0</v>
      </c>
      <c r="J13" s="32">
        <v>0</v>
      </c>
      <c r="K13" s="72">
        <v>0</v>
      </c>
      <c r="L13" s="72">
        <v>0</v>
      </c>
      <c r="M13" s="40">
        <v>0</v>
      </c>
      <c r="N13" s="52">
        <v>0</v>
      </c>
      <c r="O13" s="72">
        <v>0</v>
      </c>
      <c r="P13" s="72">
        <v>0</v>
      </c>
      <c r="Q13" s="72">
        <v>0</v>
      </c>
      <c r="R13" s="40">
        <v>0</v>
      </c>
      <c r="U13" s="268" t="s">
        <v>261</v>
      </c>
      <c r="V13" s="269">
        <f>1.96*V11</f>
        <v>12280.457564514443</v>
      </c>
      <c r="W13" s="264" t="s">
        <v>262</v>
      </c>
      <c r="Y13" s="81">
        <v>16</v>
      </c>
      <c r="Z13" s="82">
        <v>40282</v>
      </c>
      <c r="AA13" s="81">
        <v>71</v>
      </c>
      <c r="AB13" s="81">
        <v>96</v>
      </c>
      <c r="AD13" s="81">
        <v>20</v>
      </c>
      <c r="AE13" s="82">
        <v>40308</v>
      </c>
      <c r="AF13" s="81">
        <v>71</v>
      </c>
      <c r="AG13" s="81">
        <v>185</v>
      </c>
      <c r="AI13" s="81">
        <v>21</v>
      </c>
      <c r="AJ13" s="82">
        <v>40321</v>
      </c>
      <c r="AK13" s="81">
        <v>71</v>
      </c>
      <c r="AL13" s="81">
        <v>180</v>
      </c>
      <c r="AN13" s="81">
        <v>22</v>
      </c>
      <c r="AO13" s="82">
        <v>40322</v>
      </c>
      <c r="AP13" s="87">
        <v>71</v>
      </c>
      <c r="AQ13" s="81">
        <v>164</v>
      </c>
      <c r="AX13" s="81">
        <v>22</v>
      </c>
      <c r="AY13" s="82">
        <v>40322</v>
      </c>
      <c r="AZ13" s="81">
        <v>71</v>
      </c>
      <c r="BA13" s="81">
        <v>184</v>
      </c>
      <c r="BC13" s="81">
        <v>16</v>
      </c>
      <c r="BD13" s="82">
        <v>40282</v>
      </c>
      <c r="BE13" s="81">
        <v>41</v>
      </c>
      <c r="BF13" s="81">
        <v>87</v>
      </c>
      <c r="BH13" s="81">
        <v>20</v>
      </c>
      <c r="BI13" s="82">
        <v>40308</v>
      </c>
      <c r="BJ13" s="81">
        <v>41</v>
      </c>
      <c r="BK13" s="81">
        <v>129</v>
      </c>
      <c r="BM13" s="81">
        <v>21</v>
      </c>
      <c r="BN13" s="82">
        <v>40321</v>
      </c>
      <c r="BO13" s="81">
        <v>41</v>
      </c>
      <c r="BP13" s="81">
        <v>143</v>
      </c>
      <c r="BR13" s="81">
        <v>20</v>
      </c>
      <c r="BS13" s="82">
        <v>40314</v>
      </c>
      <c r="BT13" s="87">
        <v>41</v>
      </c>
      <c r="BU13" s="81">
        <v>109</v>
      </c>
      <c r="CB13" s="81">
        <v>21</v>
      </c>
      <c r="CC13" s="82">
        <v>40317</v>
      </c>
      <c r="CD13" s="81">
        <v>41</v>
      </c>
      <c r="CE13" s="81">
        <v>137</v>
      </c>
      <c r="CG13" s="81">
        <v>22</v>
      </c>
      <c r="CH13" s="82">
        <v>40323</v>
      </c>
      <c r="CI13" s="87">
        <v>41</v>
      </c>
      <c r="CJ13" s="81">
        <v>130</v>
      </c>
    </row>
    <row r="14" spans="1:88">
      <c r="A14" s="27">
        <v>40222</v>
      </c>
      <c r="B14" s="28">
        <v>0.74305555555555547</v>
      </c>
      <c r="C14" s="27">
        <v>40223</v>
      </c>
      <c r="D14" s="28">
        <v>0.3125</v>
      </c>
      <c r="E14" s="3">
        <v>13.666666666666666</v>
      </c>
      <c r="F14" s="3">
        <v>0</v>
      </c>
      <c r="G14" s="52">
        <v>0</v>
      </c>
      <c r="H14" s="32">
        <v>0</v>
      </c>
      <c r="I14" s="32">
        <v>0</v>
      </c>
      <c r="J14" s="32">
        <v>0</v>
      </c>
      <c r="K14" s="72">
        <v>0</v>
      </c>
      <c r="L14" s="72">
        <v>0</v>
      </c>
      <c r="M14" s="40">
        <v>0</v>
      </c>
      <c r="N14" s="52">
        <v>0</v>
      </c>
      <c r="O14" s="72">
        <v>0</v>
      </c>
      <c r="P14" s="72">
        <v>0</v>
      </c>
      <c r="Q14" s="72">
        <v>0</v>
      </c>
      <c r="R14" s="40">
        <v>0</v>
      </c>
      <c r="U14" s="270" t="s">
        <v>263</v>
      </c>
      <c r="V14" s="271"/>
      <c r="W14" s="257"/>
      <c r="Y14" s="81">
        <v>16</v>
      </c>
      <c r="Z14" s="82">
        <v>40283</v>
      </c>
      <c r="AA14" s="81">
        <v>71</v>
      </c>
      <c r="AB14" s="81">
        <v>93</v>
      </c>
      <c r="AD14" s="81">
        <v>20</v>
      </c>
      <c r="AE14" s="82">
        <v>40308</v>
      </c>
      <c r="AF14" s="81">
        <v>71</v>
      </c>
      <c r="AG14" s="81">
        <v>168</v>
      </c>
      <c r="AI14" s="81">
        <v>21</v>
      </c>
      <c r="AJ14" s="82">
        <v>40321</v>
      </c>
      <c r="AK14" s="81">
        <v>71</v>
      </c>
      <c r="AL14" s="81">
        <v>161</v>
      </c>
      <c r="AN14" s="81">
        <v>22</v>
      </c>
      <c r="AO14" s="82">
        <v>40325</v>
      </c>
      <c r="AP14" s="81">
        <v>71</v>
      </c>
      <c r="AQ14" s="81">
        <v>156</v>
      </c>
      <c r="AX14" s="81">
        <v>22</v>
      </c>
      <c r="AY14" s="82">
        <v>40322</v>
      </c>
      <c r="AZ14" s="81">
        <v>71</v>
      </c>
      <c r="BA14" s="81">
        <v>203</v>
      </c>
      <c r="BC14" s="81">
        <v>16</v>
      </c>
      <c r="BD14" s="82">
        <v>40284</v>
      </c>
      <c r="BE14" s="81">
        <v>41</v>
      </c>
      <c r="BF14" s="81">
        <v>134</v>
      </c>
      <c r="BH14" s="81">
        <v>20</v>
      </c>
      <c r="BI14" s="82">
        <v>40308</v>
      </c>
      <c r="BJ14" s="81">
        <v>41</v>
      </c>
      <c r="BK14" s="81">
        <v>163</v>
      </c>
      <c r="BM14" s="81">
        <v>21</v>
      </c>
      <c r="BN14" s="82">
        <v>40321</v>
      </c>
      <c r="BO14" s="81">
        <v>41</v>
      </c>
      <c r="BP14" s="81">
        <v>119</v>
      </c>
      <c r="BR14" s="81">
        <v>21</v>
      </c>
      <c r="BS14" s="82">
        <v>40316</v>
      </c>
      <c r="BT14" s="87">
        <v>41</v>
      </c>
      <c r="BU14" s="81">
        <v>129</v>
      </c>
      <c r="CB14" s="81">
        <v>21</v>
      </c>
      <c r="CC14" s="82">
        <v>40317</v>
      </c>
      <c r="CD14" s="81">
        <v>41</v>
      </c>
      <c r="CE14" s="81">
        <v>140</v>
      </c>
      <c r="CG14" s="81">
        <v>22</v>
      </c>
      <c r="CH14" s="82">
        <v>40323</v>
      </c>
      <c r="CI14" s="87">
        <v>41</v>
      </c>
      <c r="CJ14" s="81">
        <v>124</v>
      </c>
    </row>
    <row r="15" spans="1:88">
      <c r="A15" s="27">
        <v>40223</v>
      </c>
      <c r="B15" s="28">
        <v>0.3125</v>
      </c>
      <c r="C15" s="27">
        <v>40223</v>
      </c>
      <c r="D15" s="28">
        <v>0.74305555555555547</v>
      </c>
      <c r="E15" s="3">
        <v>10.333333333333334</v>
      </c>
      <c r="F15" s="3">
        <v>0</v>
      </c>
      <c r="G15" s="52">
        <v>0</v>
      </c>
      <c r="H15" s="32">
        <v>0</v>
      </c>
      <c r="I15" s="32">
        <v>0</v>
      </c>
      <c r="J15" s="32">
        <v>0</v>
      </c>
      <c r="K15" s="72">
        <v>0</v>
      </c>
      <c r="L15" s="72">
        <v>0</v>
      </c>
      <c r="M15" s="40">
        <v>0</v>
      </c>
      <c r="N15" s="52">
        <v>1</v>
      </c>
      <c r="O15" s="72">
        <v>0</v>
      </c>
      <c r="P15" s="72">
        <v>0</v>
      </c>
      <c r="Q15" s="72">
        <v>0</v>
      </c>
      <c r="R15" s="42">
        <v>1</v>
      </c>
      <c r="U15" s="258" t="s">
        <v>264</v>
      </c>
      <c r="V15" s="256">
        <f>+V9</f>
        <v>38209.5</v>
      </c>
      <c r="W15" s="257"/>
      <c r="Y15" s="81">
        <v>16</v>
      </c>
      <c r="Z15" s="82">
        <v>40283</v>
      </c>
      <c r="AA15" s="81">
        <v>71</v>
      </c>
      <c r="AB15" s="81">
        <v>102</v>
      </c>
      <c r="AD15" s="81">
        <v>20</v>
      </c>
      <c r="AE15" s="82">
        <v>40308</v>
      </c>
      <c r="AF15" s="81">
        <v>71</v>
      </c>
      <c r="AG15" s="81">
        <v>228</v>
      </c>
      <c r="AI15" s="81">
        <v>21</v>
      </c>
      <c r="AJ15" s="82">
        <v>40321</v>
      </c>
      <c r="AK15" s="81">
        <v>71</v>
      </c>
      <c r="AL15" s="81">
        <v>208</v>
      </c>
      <c r="AX15" s="81">
        <v>22</v>
      </c>
      <c r="AY15" s="82">
        <v>40322</v>
      </c>
      <c r="AZ15" s="81">
        <v>71</v>
      </c>
      <c r="BA15" s="81">
        <v>198</v>
      </c>
      <c r="BC15" s="81">
        <v>16</v>
      </c>
      <c r="BD15" s="82">
        <v>40284</v>
      </c>
      <c r="BE15" s="81">
        <v>41</v>
      </c>
      <c r="BF15" s="81">
        <v>153</v>
      </c>
      <c r="BH15" s="81">
        <v>20</v>
      </c>
      <c r="BI15" s="82">
        <v>40308</v>
      </c>
      <c r="BJ15" s="81">
        <v>41</v>
      </c>
      <c r="BK15" s="81">
        <v>152</v>
      </c>
      <c r="BM15" s="81">
        <v>21</v>
      </c>
      <c r="BN15" s="82">
        <v>40321</v>
      </c>
      <c r="BO15" s="81">
        <v>41</v>
      </c>
      <c r="BP15" s="81">
        <v>137</v>
      </c>
      <c r="BR15" s="81">
        <v>21</v>
      </c>
      <c r="BS15" s="82">
        <v>40317</v>
      </c>
      <c r="BT15" s="87">
        <v>41</v>
      </c>
      <c r="BU15" s="81">
        <v>117</v>
      </c>
      <c r="CB15" s="81">
        <v>21</v>
      </c>
      <c r="CC15" s="82">
        <v>40317</v>
      </c>
      <c r="CD15" s="81">
        <v>41</v>
      </c>
      <c r="CE15" s="81">
        <v>147</v>
      </c>
      <c r="CG15" s="81">
        <v>22</v>
      </c>
      <c r="CH15" s="82">
        <v>40323</v>
      </c>
      <c r="CI15" s="87">
        <v>41</v>
      </c>
      <c r="CJ15" s="81">
        <v>137</v>
      </c>
    </row>
    <row r="16" spans="1:88">
      <c r="A16" s="27">
        <v>40223</v>
      </c>
      <c r="B16" s="28">
        <v>0.74305555555555547</v>
      </c>
      <c r="C16" s="27">
        <v>40224</v>
      </c>
      <c r="D16" s="28">
        <v>0.30555555555555552</v>
      </c>
      <c r="E16" s="3">
        <v>13.5</v>
      </c>
      <c r="F16" s="3">
        <v>0</v>
      </c>
      <c r="G16" s="52">
        <v>0</v>
      </c>
      <c r="H16" s="32">
        <v>0</v>
      </c>
      <c r="I16" s="32">
        <v>0</v>
      </c>
      <c r="J16" s="32">
        <v>0</v>
      </c>
      <c r="K16" s="72">
        <v>0</v>
      </c>
      <c r="L16" s="72">
        <v>0</v>
      </c>
      <c r="M16" s="40">
        <v>0</v>
      </c>
      <c r="N16" s="52">
        <v>0</v>
      </c>
      <c r="O16" s="72">
        <v>0</v>
      </c>
      <c r="P16" s="72">
        <v>0</v>
      </c>
      <c r="Q16" s="72">
        <v>0</v>
      </c>
      <c r="R16" s="40">
        <v>0</v>
      </c>
      <c r="U16" s="272" t="s">
        <v>265</v>
      </c>
      <c r="V16" s="256">
        <f>V15+V13</f>
        <v>50489.957564514443</v>
      </c>
      <c r="W16" s="257"/>
      <c r="Y16" s="81">
        <v>16</v>
      </c>
      <c r="Z16" s="82">
        <v>40284</v>
      </c>
      <c r="AA16" s="81">
        <v>71</v>
      </c>
      <c r="AB16" s="81">
        <v>113</v>
      </c>
      <c r="AD16" s="81">
        <v>20</v>
      </c>
      <c r="AE16" s="82">
        <v>40308</v>
      </c>
      <c r="AF16" s="81">
        <v>71</v>
      </c>
      <c r="AG16" s="81">
        <v>168</v>
      </c>
      <c r="AI16" s="81">
        <v>22</v>
      </c>
      <c r="AJ16" s="82">
        <v>40322</v>
      </c>
      <c r="AK16" s="81">
        <v>71</v>
      </c>
      <c r="AL16" s="81">
        <v>170</v>
      </c>
      <c r="AX16" s="81">
        <v>22</v>
      </c>
      <c r="AY16" s="82">
        <v>40322</v>
      </c>
      <c r="AZ16" s="81">
        <v>71</v>
      </c>
      <c r="BA16" s="81">
        <v>220</v>
      </c>
      <c r="BC16" s="81">
        <v>16</v>
      </c>
      <c r="BD16" s="82">
        <v>40286</v>
      </c>
      <c r="BE16" s="81">
        <v>41</v>
      </c>
      <c r="BF16" s="81">
        <v>146</v>
      </c>
      <c r="BH16" s="81">
        <v>20</v>
      </c>
      <c r="BI16" s="82">
        <v>40308</v>
      </c>
      <c r="BJ16" s="81">
        <v>41</v>
      </c>
      <c r="BK16" s="81">
        <v>172</v>
      </c>
      <c r="BM16" s="81">
        <v>22</v>
      </c>
      <c r="BN16" s="82">
        <v>40324</v>
      </c>
      <c r="BO16" s="81">
        <v>41</v>
      </c>
      <c r="BP16" s="81">
        <v>115</v>
      </c>
      <c r="BR16" s="81">
        <v>21</v>
      </c>
      <c r="BS16" s="82">
        <v>40317</v>
      </c>
      <c r="BT16" s="87">
        <v>41</v>
      </c>
      <c r="BU16" s="81">
        <v>104</v>
      </c>
      <c r="CB16" s="81">
        <v>21</v>
      </c>
      <c r="CC16" s="82">
        <v>40317</v>
      </c>
      <c r="CD16" s="81">
        <v>41</v>
      </c>
      <c r="CE16" s="81">
        <v>150</v>
      </c>
      <c r="CG16" s="81">
        <v>22</v>
      </c>
      <c r="CH16" s="82">
        <v>40324</v>
      </c>
      <c r="CI16" s="81">
        <v>41</v>
      </c>
      <c r="CJ16" s="81">
        <v>134</v>
      </c>
    </row>
    <row r="17" spans="1:88">
      <c r="A17" s="27">
        <v>40224</v>
      </c>
      <c r="B17" s="28">
        <v>0.30555555555555552</v>
      </c>
      <c r="C17" s="27">
        <v>40224</v>
      </c>
      <c r="D17" s="28">
        <v>0.75</v>
      </c>
      <c r="E17" s="3">
        <v>10.666666666666666</v>
      </c>
      <c r="F17" s="3">
        <v>0</v>
      </c>
      <c r="G17" s="52">
        <v>0</v>
      </c>
      <c r="H17" s="32">
        <v>0</v>
      </c>
      <c r="I17" s="32">
        <v>0</v>
      </c>
      <c r="J17" s="32">
        <v>0</v>
      </c>
      <c r="K17" s="72">
        <v>0</v>
      </c>
      <c r="L17" s="72">
        <v>0</v>
      </c>
      <c r="M17" s="40">
        <v>0</v>
      </c>
      <c r="N17" s="52">
        <v>0</v>
      </c>
      <c r="O17" s="72">
        <v>0</v>
      </c>
      <c r="P17" s="72">
        <v>0</v>
      </c>
      <c r="Q17" s="72">
        <v>0</v>
      </c>
      <c r="R17" s="40">
        <v>0</v>
      </c>
      <c r="U17" s="272" t="s">
        <v>266</v>
      </c>
      <c r="V17" s="256">
        <f>+V15-V13</f>
        <v>25929.042435485557</v>
      </c>
      <c r="W17" s="257"/>
      <c r="Y17" s="81">
        <v>16</v>
      </c>
      <c r="Z17" s="82">
        <v>40284</v>
      </c>
      <c r="AA17" s="81">
        <v>71</v>
      </c>
      <c r="AB17" s="81">
        <v>89</v>
      </c>
      <c r="AD17" s="81">
        <v>20</v>
      </c>
      <c r="AE17" s="82">
        <v>40308</v>
      </c>
      <c r="AF17" s="81">
        <v>71</v>
      </c>
      <c r="AG17" s="81">
        <v>180</v>
      </c>
      <c r="AI17" s="81">
        <v>22</v>
      </c>
      <c r="AJ17" s="82">
        <v>40322</v>
      </c>
      <c r="AK17" s="81">
        <v>71</v>
      </c>
      <c r="AL17" s="81">
        <v>165</v>
      </c>
      <c r="AX17" s="81">
        <v>22</v>
      </c>
      <c r="AY17" s="82">
        <v>40322</v>
      </c>
      <c r="AZ17" s="81">
        <v>71</v>
      </c>
      <c r="BA17" s="81">
        <v>177</v>
      </c>
      <c r="BC17" s="81">
        <v>16</v>
      </c>
      <c r="BD17" s="82">
        <v>40286</v>
      </c>
      <c r="BE17" s="81">
        <v>41</v>
      </c>
      <c r="BF17" s="81">
        <v>133</v>
      </c>
      <c r="BH17" s="81">
        <v>20</v>
      </c>
      <c r="BI17" s="82">
        <v>40308</v>
      </c>
      <c r="BJ17" s="81">
        <v>41</v>
      </c>
      <c r="BK17" s="81">
        <v>132</v>
      </c>
      <c r="BM17" s="81">
        <v>22</v>
      </c>
      <c r="BN17" s="82">
        <v>40324</v>
      </c>
      <c r="BO17" s="81">
        <v>41</v>
      </c>
      <c r="BP17" s="81">
        <v>129</v>
      </c>
      <c r="BR17" s="81">
        <v>21</v>
      </c>
      <c r="BS17" s="82">
        <v>40317</v>
      </c>
      <c r="BT17" s="87">
        <v>41</v>
      </c>
      <c r="BU17" s="81">
        <v>105</v>
      </c>
      <c r="CB17" s="81">
        <v>21</v>
      </c>
      <c r="CC17" s="82">
        <v>40317</v>
      </c>
      <c r="CD17" s="81">
        <v>41</v>
      </c>
      <c r="CE17" s="81">
        <v>147</v>
      </c>
      <c r="CG17" s="81">
        <v>22</v>
      </c>
      <c r="CH17" s="82">
        <v>40324</v>
      </c>
      <c r="CI17" s="81">
        <v>41</v>
      </c>
      <c r="CJ17" s="81">
        <v>140</v>
      </c>
    </row>
    <row r="18" spans="1:88">
      <c r="A18" s="27">
        <v>40224</v>
      </c>
      <c r="B18" s="28">
        <v>0.75</v>
      </c>
      <c r="C18" s="27">
        <v>40225</v>
      </c>
      <c r="D18" s="28">
        <v>0.34722222222222227</v>
      </c>
      <c r="E18" s="3">
        <v>14.333333333333334</v>
      </c>
      <c r="F18" s="3">
        <v>0</v>
      </c>
      <c r="G18" s="52">
        <v>0</v>
      </c>
      <c r="H18" s="32">
        <v>0</v>
      </c>
      <c r="I18" s="32">
        <v>0</v>
      </c>
      <c r="J18" s="32">
        <v>0</v>
      </c>
      <c r="K18" s="72">
        <v>0</v>
      </c>
      <c r="L18" s="72">
        <v>0</v>
      </c>
      <c r="M18" s="40">
        <v>0</v>
      </c>
      <c r="N18" s="52">
        <v>0</v>
      </c>
      <c r="O18" s="72">
        <v>0</v>
      </c>
      <c r="P18" s="72">
        <v>0</v>
      </c>
      <c r="Q18" s="72">
        <v>0</v>
      </c>
      <c r="R18" s="40">
        <v>0</v>
      </c>
      <c r="Y18" s="81">
        <v>17</v>
      </c>
      <c r="Z18" s="82">
        <v>40288</v>
      </c>
      <c r="AA18" s="81">
        <v>71</v>
      </c>
      <c r="AB18" s="81">
        <v>142</v>
      </c>
      <c r="AD18" s="81">
        <v>20</v>
      </c>
      <c r="AE18" s="82">
        <v>40308</v>
      </c>
      <c r="AF18" s="81">
        <v>71</v>
      </c>
      <c r="AG18" s="81">
        <v>173</v>
      </c>
      <c r="AI18" s="81">
        <v>22</v>
      </c>
      <c r="AJ18" s="82">
        <v>40326</v>
      </c>
      <c r="AK18" s="81">
        <v>71</v>
      </c>
      <c r="AL18" s="81">
        <v>173</v>
      </c>
      <c r="AX18" s="81">
        <v>22</v>
      </c>
      <c r="AY18" s="82">
        <v>40323</v>
      </c>
      <c r="AZ18" s="81">
        <v>71</v>
      </c>
      <c r="BA18" s="81">
        <v>165</v>
      </c>
      <c r="BC18" s="81">
        <v>16</v>
      </c>
      <c r="BD18" s="82">
        <v>40286</v>
      </c>
      <c r="BE18" s="81">
        <v>41</v>
      </c>
      <c r="BF18" s="81">
        <v>151</v>
      </c>
      <c r="BH18" s="81">
        <v>20</v>
      </c>
      <c r="BI18" s="82">
        <v>40308</v>
      </c>
      <c r="BJ18" s="81">
        <v>41</v>
      </c>
      <c r="BK18" s="81">
        <v>126</v>
      </c>
      <c r="BM18" s="81">
        <v>22</v>
      </c>
      <c r="BN18" s="82">
        <v>40326</v>
      </c>
      <c r="BO18" s="81">
        <v>41</v>
      </c>
      <c r="BP18" s="81">
        <v>135</v>
      </c>
      <c r="BR18" s="81">
        <v>21</v>
      </c>
      <c r="BS18" s="82">
        <v>40317</v>
      </c>
      <c r="BT18" s="87">
        <v>41</v>
      </c>
      <c r="BU18" s="81">
        <v>113</v>
      </c>
      <c r="CB18" s="81">
        <v>21</v>
      </c>
      <c r="CC18" s="82">
        <v>40321</v>
      </c>
      <c r="CD18" s="81">
        <v>41</v>
      </c>
      <c r="CE18" s="81">
        <v>138</v>
      </c>
      <c r="CG18" s="81">
        <v>22</v>
      </c>
      <c r="CH18" s="82">
        <v>40324</v>
      </c>
      <c r="CI18" s="81">
        <v>41</v>
      </c>
      <c r="CJ18" s="81">
        <v>133</v>
      </c>
    </row>
    <row r="19" spans="1:88">
      <c r="A19" s="27">
        <v>40225</v>
      </c>
      <c r="B19" s="28">
        <v>0.35069444444444442</v>
      </c>
      <c r="C19" s="27">
        <v>40225</v>
      </c>
      <c r="D19" s="28">
        <v>0.71527777777777779</v>
      </c>
      <c r="E19" s="3">
        <v>8.75</v>
      </c>
      <c r="F19" s="3">
        <v>8.3333333333333329E-2</v>
      </c>
      <c r="G19" s="52">
        <v>0</v>
      </c>
      <c r="H19" s="32">
        <v>0</v>
      </c>
      <c r="I19" s="32">
        <v>0</v>
      </c>
      <c r="J19" s="32">
        <v>0</v>
      </c>
      <c r="K19" s="72">
        <v>0</v>
      </c>
      <c r="L19" s="72">
        <v>0</v>
      </c>
      <c r="M19" s="40">
        <v>0</v>
      </c>
      <c r="N19" s="52">
        <v>0</v>
      </c>
      <c r="O19" s="72">
        <v>0</v>
      </c>
      <c r="P19" s="72">
        <v>0</v>
      </c>
      <c r="Q19" s="72">
        <v>0</v>
      </c>
      <c r="R19" s="40">
        <v>0</v>
      </c>
      <c r="Y19" s="81">
        <v>17</v>
      </c>
      <c r="Z19" s="82">
        <v>40288</v>
      </c>
      <c r="AA19" s="81">
        <v>71</v>
      </c>
      <c r="AB19" s="81">
        <v>89</v>
      </c>
      <c r="AD19" s="81">
        <v>20</v>
      </c>
      <c r="AE19" s="82">
        <v>40308</v>
      </c>
      <c r="AF19" s="81">
        <v>71</v>
      </c>
      <c r="AG19" s="81">
        <v>185</v>
      </c>
      <c r="AI19" s="81">
        <v>22</v>
      </c>
      <c r="AJ19" s="82">
        <v>40326</v>
      </c>
      <c r="AK19" s="81">
        <v>71</v>
      </c>
      <c r="AL19" s="81">
        <v>184</v>
      </c>
      <c r="AX19" s="81">
        <v>22</v>
      </c>
      <c r="AY19" s="82">
        <v>40323</v>
      </c>
      <c r="AZ19" s="81">
        <v>71</v>
      </c>
      <c r="BA19" s="81">
        <v>205</v>
      </c>
      <c r="BC19" s="81">
        <v>16</v>
      </c>
      <c r="BD19" s="82">
        <v>40286</v>
      </c>
      <c r="BE19" s="81">
        <v>41</v>
      </c>
      <c r="BF19" s="81">
        <v>131</v>
      </c>
      <c r="BH19" s="81">
        <v>20</v>
      </c>
      <c r="BI19" s="82">
        <v>40308</v>
      </c>
      <c r="BJ19" s="81">
        <v>41</v>
      </c>
      <c r="BK19" s="81">
        <v>117</v>
      </c>
      <c r="BM19" s="81">
        <v>22</v>
      </c>
      <c r="BN19" s="82">
        <v>40326</v>
      </c>
      <c r="BO19" s="81">
        <v>41</v>
      </c>
      <c r="BP19" s="81">
        <v>126</v>
      </c>
      <c r="BR19" s="81">
        <v>21</v>
      </c>
      <c r="BS19" s="82">
        <v>40317</v>
      </c>
      <c r="BT19" s="87">
        <v>41</v>
      </c>
      <c r="BU19" s="81">
        <v>98</v>
      </c>
      <c r="CB19" s="81">
        <v>21</v>
      </c>
      <c r="CC19" s="82">
        <v>40321</v>
      </c>
      <c r="CD19" s="81">
        <v>41</v>
      </c>
      <c r="CE19" s="81">
        <v>149</v>
      </c>
      <c r="CG19" s="81">
        <v>22</v>
      </c>
      <c r="CH19" s="82">
        <v>40324</v>
      </c>
      <c r="CI19" s="81">
        <v>41</v>
      </c>
      <c r="CJ19" s="81">
        <v>136</v>
      </c>
    </row>
    <row r="20" spans="1:88">
      <c r="A20" s="27">
        <v>40225</v>
      </c>
      <c r="B20" s="28">
        <v>0.71527777777777779</v>
      </c>
      <c r="C20" s="27">
        <v>40226</v>
      </c>
      <c r="D20" s="28">
        <v>0.33680555555555558</v>
      </c>
      <c r="E20" s="3">
        <v>14.916666666666666</v>
      </c>
      <c r="F20" s="3">
        <v>0</v>
      </c>
      <c r="G20" s="52">
        <v>0</v>
      </c>
      <c r="H20" s="32">
        <v>0</v>
      </c>
      <c r="I20" s="32">
        <v>0</v>
      </c>
      <c r="J20" s="32">
        <v>0</v>
      </c>
      <c r="K20" s="72">
        <v>0</v>
      </c>
      <c r="L20" s="72">
        <v>0</v>
      </c>
      <c r="M20" s="40">
        <v>0</v>
      </c>
      <c r="N20" s="52">
        <v>0</v>
      </c>
      <c r="O20" s="72">
        <v>0</v>
      </c>
      <c r="P20" s="72">
        <v>0</v>
      </c>
      <c r="Q20" s="72">
        <v>0</v>
      </c>
      <c r="R20" s="40">
        <v>0</v>
      </c>
      <c r="Y20" s="81">
        <v>17</v>
      </c>
      <c r="Z20" s="82">
        <v>40288</v>
      </c>
      <c r="AA20" s="81">
        <v>71</v>
      </c>
      <c r="AB20" s="81">
        <v>85</v>
      </c>
      <c r="AD20" s="81">
        <v>20</v>
      </c>
      <c r="AE20" s="82">
        <v>40308</v>
      </c>
      <c r="AF20" s="81">
        <v>71</v>
      </c>
      <c r="AG20" s="81">
        <v>170</v>
      </c>
      <c r="AI20" s="81">
        <v>22</v>
      </c>
      <c r="AJ20" s="82">
        <v>40326</v>
      </c>
      <c r="AK20" s="81">
        <v>71</v>
      </c>
      <c r="AL20" s="81">
        <v>163</v>
      </c>
      <c r="AX20" s="81">
        <v>22</v>
      </c>
      <c r="AY20" s="82">
        <v>40323</v>
      </c>
      <c r="AZ20" s="81">
        <v>71</v>
      </c>
      <c r="BA20" s="81">
        <v>207</v>
      </c>
      <c r="BC20" s="81">
        <v>16</v>
      </c>
      <c r="BD20" s="82">
        <v>40286</v>
      </c>
      <c r="BE20" s="81">
        <v>41</v>
      </c>
      <c r="BF20" s="81">
        <v>123</v>
      </c>
      <c r="BH20" s="81">
        <v>20</v>
      </c>
      <c r="BI20" s="82">
        <v>40308</v>
      </c>
      <c r="BJ20" s="81">
        <v>41</v>
      </c>
      <c r="BK20" s="81">
        <v>126</v>
      </c>
      <c r="BM20" s="81">
        <v>22</v>
      </c>
      <c r="BN20" s="82">
        <v>40326</v>
      </c>
      <c r="BO20" s="81">
        <v>41</v>
      </c>
      <c r="BP20" s="81">
        <v>108</v>
      </c>
      <c r="BR20" s="81">
        <v>21</v>
      </c>
      <c r="BS20" s="82">
        <v>40317</v>
      </c>
      <c r="BT20" s="87">
        <v>41</v>
      </c>
      <c r="BU20" s="81">
        <v>110</v>
      </c>
      <c r="CB20" s="81">
        <v>21</v>
      </c>
      <c r="CC20" s="82">
        <v>40321</v>
      </c>
      <c r="CD20" s="81">
        <v>41</v>
      </c>
      <c r="CE20" s="81">
        <v>138</v>
      </c>
      <c r="CG20" s="81">
        <v>22</v>
      </c>
      <c r="CH20" s="82">
        <v>40324</v>
      </c>
      <c r="CI20" s="81">
        <v>41</v>
      </c>
      <c r="CJ20" s="81">
        <v>120</v>
      </c>
    </row>
    <row r="21" spans="1:88">
      <c r="A21" s="27">
        <v>40226</v>
      </c>
      <c r="B21" s="28">
        <v>0.34027777777777773</v>
      </c>
      <c r="C21" s="27">
        <v>40226</v>
      </c>
      <c r="D21" s="28">
        <v>0.70486111111111116</v>
      </c>
      <c r="E21" s="3">
        <v>8.75</v>
      </c>
      <c r="F21" s="3">
        <v>8.3333333333333329E-2</v>
      </c>
      <c r="G21" s="52">
        <v>0</v>
      </c>
      <c r="H21" s="32">
        <v>0</v>
      </c>
      <c r="I21" s="32">
        <v>0</v>
      </c>
      <c r="J21" s="32">
        <v>0</v>
      </c>
      <c r="K21" s="72">
        <v>0</v>
      </c>
      <c r="L21" s="72">
        <v>0</v>
      </c>
      <c r="M21" s="40">
        <v>0</v>
      </c>
      <c r="N21" s="52">
        <v>0</v>
      </c>
      <c r="O21" s="72">
        <v>0</v>
      </c>
      <c r="P21" s="72">
        <v>0</v>
      </c>
      <c r="Q21" s="72">
        <v>0</v>
      </c>
      <c r="R21" s="40">
        <v>0</v>
      </c>
      <c r="Y21" s="81">
        <v>17</v>
      </c>
      <c r="Z21" s="82">
        <v>40288</v>
      </c>
      <c r="AA21" s="81">
        <v>71</v>
      </c>
      <c r="AB21" s="81">
        <v>92</v>
      </c>
      <c r="AD21" s="81">
        <v>20</v>
      </c>
      <c r="AE21" s="82">
        <v>40308</v>
      </c>
      <c r="AF21" s="81">
        <v>71</v>
      </c>
      <c r="AG21" s="81">
        <v>168</v>
      </c>
      <c r="AI21" s="81">
        <v>22</v>
      </c>
      <c r="AJ21" s="82">
        <v>40327</v>
      </c>
      <c r="AK21" s="81">
        <v>71</v>
      </c>
      <c r="AL21" s="81">
        <v>183</v>
      </c>
      <c r="AX21" s="81">
        <v>22</v>
      </c>
      <c r="AY21" s="82">
        <v>40323</v>
      </c>
      <c r="AZ21" s="81">
        <v>71</v>
      </c>
      <c r="BA21" s="81">
        <v>188</v>
      </c>
      <c r="BC21" s="81">
        <v>16</v>
      </c>
      <c r="BD21" s="82">
        <v>40286</v>
      </c>
      <c r="BE21" s="81">
        <v>41</v>
      </c>
      <c r="BF21" s="81">
        <v>146</v>
      </c>
      <c r="BH21" s="81">
        <v>20</v>
      </c>
      <c r="BI21" s="82">
        <v>40308</v>
      </c>
      <c r="BJ21" s="81">
        <v>41</v>
      </c>
      <c r="BK21" s="81">
        <v>145</v>
      </c>
      <c r="BM21" s="81">
        <v>22</v>
      </c>
      <c r="BN21" s="82">
        <v>40326</v>
      </c>
      <c r="BO21" s="81">
        <v>41</v>
      </c>
      <c r="BP21" s="81">
        <v>148</v>
      </c>
      <c r="BR21" s="81">
        <v>22</v>
      </c>
      <c r="BS21" s="82">
        <v>40322</v>
      </c>
      <c r="BT21" s="87">
        <v>41</v>
      </c>
      <c r="BU21" s="81">
        <v>143</v>
      </c>
      <c r="CB21" s="81">
        <v>21</v>
      </c>
      <c r="CC21" s="82">
        <v>40321</v>
      </c>
      <c r="CD21" s="81">
        <v>41</v>
      </c>
      <c r="CE21" s="81">
        <v>133</v>
      </c>
      <c r="CG21" s="81">
        <v>22</v>
      </c>
      <c r="CH21" s="82">
        <v>40324</v>
      </c>
      <c r="CI21" s="81">
        <v>41</v>
      </c>
      <c r="CJ21" s="81">
        <v>135</v>
      </c>
    </row>
    <row r="22" spans="1:88">
      <c r="A22" s="27">
        <v>40226</v>
      </c>
      <c r="B22" s="28">
        <v>0.70486111111111116</v>
      </c>
      <c r="C22" s="27">
        <v>40227</v>
      </c>
      <c r="D22" s="28">
        <v>0.30902777777777779</v>
      </c>
      <c r="E22" s="3">
        <v>14.5</v>
      </c>
      <c r="F22" s="3">
        <v>0</v>
      </c>
      <c r="G22" s="52">
        <v>0</v>
      </c>
      <c r="H22" s="32">
        <v>0</v>
      </c>
      <c r="I22" s="32">
        <v>0</v>
      </c>
      <c r="J22" s="32">
        <v>0</v>
      </c>
      <c r="K22" s="72">
        <v>0</v>
      </c>
      <c r="L22" s="72">
        <v>0</v>
      </c>
      <c r="M22" s="40">
        <v>0</v>
      </c>
      <c r="N22" s="52">
        <v>0</v>
      </c>
      <c r="O22" s="72">
        <v>0</v>
      </c>
      <c r="P22" s="72">
        <v>0</v>
      </c>
      <c r="Q22" s="72">
        <v>0</v>
      </c>
      <c r="R22" s="40">
        <v>0</v>
      </c>
      <c r="Y22" s="81">
        <v>17</v>
      </c>
      <c r="Z22" s="82">
        <v>40288</v>
      </c>
      <c r="AA22" s="81">
        <v>71</v>
      </c>
      <c r="AB22" s="81">
        <v>136</v>
      </c>
      <c r="AD22" s="81">
        <v>20</v>
      </c>
      <c r="AE22" s="82">
        <v>40308</v>
      </c>
      <c r="AF22" s="81">
        <v>71</v>
      </c>
      <c r="AG22" s="81">
        <v>170</v>
      </c>
      <c r="AI22" s="81">
        <v>22</v>
      </c>
      <c r="AJ22" s="82">
        <v>40327</v>
      </c>
      <c r="AK22" s="81">
        <v>71</v>
      </c>
      <c r="AL22" s="81">
        <v>166</v>
      </c>
      <c r="AX22" s="81">
        <v>22</v>
      </c>
      <c r="AY22" s="82">
        <v>40323</v>
      </c>
      <c r="AZ22" s="81">
        <v>71</v>
      </c>
      <c r="BA22" s="81">
        <v>199</v>
      </c>
      <c r="BC22" s="81">
        <v>17</v>
      </c>
      <c r="BD22" s="82">
        <v>40287</v>
      </c>
      <c r="BE22" s="81">
        <v>41</v>
      </c>
      <c r="BF22" s="81">
        <v>146</v>
      </c>
      <c r="BH22" s="81">
        <v>20</v>
      </c>
      <c r="BI22" s="82">
        <v>40308</v>
      </c>
      <c r="BJ22" s="81">
        <v>41</v>
      </c>
      <c r="BK22" s="81">
        <v>137</v>
      </c>
      <c r="BM22" s="81">
        <v>22</v>
      </c>
      <c r="BN22" s="82">
        <v>40326</v>
      </c>
      <c r="BO22" s="81">
        <v>41</v>
      </c>
      <c r="BP22" s="81">
        <v>113</v>
      </c>
      <c r="BR22" s="81">
        <v>22</v>
      </c>
      <c r="BS22" s="82">
        <v>40322</v>
      </c>
      <c r="BT22" s="87">
        <v>41</v>
      </c>
      <c r="BU22" s="81">
        <v>129</v>
      </c>
      <c r="CB22" s="81">
        <v>21</v>
      </c>
      <c r="CC22" s="82">
        <v>40321</v>
      </c>
      <c r="CD22" s="81">
        <v>41</v>
      </c>
      <c r="CE22" s="81">
        <v>133</v>
      </c>
      <c r="CG22" s="81">
        <v>22</v>
      </c>
      <c r="CH22" s="82">
        <v>40324</v>
      </c>
      <c r="CI22" s="81">
        <v>41</v>
      </c>
      <c r="CJ22" s="81">
        <v>136</v>
      </c>
    </row>
    <row r="23" spans="1:88">
      <c r="A23" s="27">
        <v>40227</v>
      </c>
      <c r="B23" s="28">
        <v>0.30902777777777779</v>
      </c>
      <c r="C23" s="27">
        <v>40227</v>
      </c>
      <c r="D23" s="28">
        <v>0.73958333333333337</v>
      </c>
      <c r="E23" s="3">
        <v>10.333333333333334</v>
      </c>
      <c r="F23" s="3">
        <v>0</v>
      </c>
      <c r="G23" s="52">
        <v>0</v>
      </c>
      <c r="H23" s="32">
        <v>0</v>
      </c>
      <c r="I23" s="32">
        <v>0</v>
      </c>
      <c r="J23" s="32">
        <v>0</v>
      </c>
      <c r="K23" s="72">
        <v>0</v>
      </c>
      <c r="L23" s="72">
        <v>0</v>
      </c>
      <c r="M23" s="40">
        <v>0</v>
      </c>
      <c r="N23" s="52">
        <v>0</v>
      </c>
      <c r="O23" s="72">
        <v>0</v>
      </c>
      <c r="P23" s="72">
        <v>0</v>
      </c>
      <c r="Q23" s="72">
        <v>0</v>
      </c>
      <c r="R23" s="40">
        <v>0</v>
      </c>
      <c r="Y23" s="81">
        <v>17</v>
      </c>
      <c r="Z23" s="82">
        <v>40288</v>
      </c>
      <c r="AA23" s="81">
        <v>71</v>
      </c>
      <c r="AB23" s="81">
        <v>94</v>
      </c>
      <c r="AD23" s="81">
        <v>20</v>
      </c>
      <c r="AE23" s="82">
        <v>40308</v>
      </c>
      <c r="AF23" s="81">
        <v>71</v>
      </c>
      <c r="AG23" s="81">
        <v>214</v>
      </c>
      <c r="AI23" s="81">
        <v>22</v>
      </c>
      <c r="AJ23" s="82">
        <v>40327</v>
      </c>
      <c r="AK23" s="81">
        <v>71</v>
      </c>
      <c r="AL23" s="81">
        <v>160</v>
      </c>
      <c r="AX23" s="81">
        <v>22</v>
      </c>
      <c r="AY23" s="82">
        <v>40324</v>
      </c>
      <c r="AZ23" s="81">
        <v>71</v>
      </c>
      <c r="BA23" s="81">
        <v>183</v>
      </c>
      <c r="BC23" s="81">
        <v>17</v>
      </c>
      <c r="BD23" s="82">
        <v>40287</v>
      </c>
      <c r="BE23" s="81">
        <v>41</v>
      </c>
      <c r="BF23" s="81">
        <v>141</v>
      </c>
      <c r="BH23" s="81">
        <v>20</v>
      </c>
      <c r="BI23" s="82">
        <v>40308</v>
      </c>
      <c r="BJ23" s="81">
        <v>41</v>
      </c>
      <c r="BK23" s="81">
        <v>127</v>
      </c>
      <c r="BM23" s="81">
        <v>22</v>
      </c>
      <c r="BN23" s="82">
        <v>40326</v>
      </c>
      <c r="BO23" s="81">
        <v>41</v>
      </c>
      <c r="BP23" s="81">
        <v>140</v>
      </c>
      <c r="BR23" s="81">
        <v>22</v>
      </c>
      <c r="BS23" s="82">
        <v>40322</v>
      </c>
      <c r="BT23" s="87">
        <v>41</v>
      </c>
      <c r="BU23" s="81">
        <v>126</v>
      </c>
      <c r="CB23" s="81">
        <v>21</v>
      </c>
      <c r="CC23" s="82">
        <v>40321</v>
      </c>
      <c r="CD23" s="81">
        <v>41</v>
      </c>
      <c r="CE23" s="81">
        <v>146</v>
      </c>
      <c r="CG23" s="81">
        <v>22</v>
      </c>
      <c r="CH23" s="82">
        <v>40325</v>
      </c>
      <c r="CI23" s="81">
        <v>41</v>
      </c>
      <c r="CJ23" s="81">
        <v>143</v>
      </c>
    </row>
    <row r="24" spans="1:88">
      <c r="A24" s="27">
        <v>40227</v>
      </c>
      <c r="B24" s="28">
        <v>0.73958333333333337</v>
      </c>
      <c r="C24" s="27">
        <v>40228</v>
      </c>
      <c r="D24" s="28">
        <v>0.30763888888888891</v>
      </c>
      <c r="E24" s="3">
        <v>13.633333333333333</v>
      </c>
      <c r="F24" s="3">
        <v>0</v>
      </c>
      <c r="G24" s="52">
        <v>0</v>
      </c>
      <c r="H24" s="32">
        <v>0</v>
      </c>
      <c r="I24" s="32">
        <v>0</v>
      </c>
      <c r="J24" s="32">
        <v>0</v>
      </c>
      <c r="K24" s="72">
        <v>0</v>
      </c>
      <c r="L24" s="72">
        <v>0</v>
      </c>
      <c r="M24" s="40">
        <v>0</v>
      </c>
      <c r="N24" s="52">
        <v>0</v>
      </c>
      <c r="O24" s="72">
        <v>0</v>
      </c>
      <c r="P24" s="72">
        <v>0</v>
      </c>
      <c r="Q24" s="72">
        <v>0</v>
      </c>
      <c r="R24" s="40">
        <v>0</v>
      </c>
      <c r="Y24" s="81">
        <v>17</v>
      </c>
      <c r="Z24" s="82">
        <v>40288</v>
      </c>
      <c r="AA24" s="81">
        <v>71</v>
      </c>
      <c r="AB24" s="81">
        <v>80</v>
      </c>
      <c r="AD24" s="81">
        <v>20</v>
      </c>
      <c r="AE24" s="82">
        <v>40308</v>
      </c>
      <c r="AF24" s="81">
        <v>71</v>
      </c>
      <c r="AG24" s="81">
        <v>247</v>
      </c>
      <c r="AI24" s="81">
        <v>22</v>
      </c>
      <c r="AJ24" s="82">
        <v>40327</v>
      </c>
      <c r="AK24" s="81">
        <v>71</v>
      </c>
      <c r="AL24" s="81">
        <v>190</v>
      </c>
      <c r="AX24" s="81">
        <v>22</v>
      </c>
      <c r="AY24" s="82">
        <v>40328</v>
      </c>
      <c r="AZ24" s="81">
        <v>71</v>
      </c>
      <c r="BA24" s="81">
        <v>230</v>
      </c>
      <c r="BC24" s="81">
        <v>17</v>
      </c>
      <c r="BD24" s="82">
        <v>40287</v>
      </c>
      <c r="BE24" s="81">
        <v>41</v>
      </c>
      <c r="BF24" s="81">
        <v>138</v>
      </c>
      <c r="BH24" s="81">
        <v>20</v>
      </c>
      <c r="BI24" s="82">
        <v>40308</v>
      </c>
      <c r="BJ24" s="81">
        <v>41</v>
      </c>
      <c r="BK24" s="81">
        <v>144</v>
      </c>
      <c r="BM24" s="81">
        <v>22</v>
      </c>
      <c r="BN24" s="82">
        <v>40327</v>
      </c>
      <c r="BO24" s="81">
        <v>41</v>
      </c>
      <c r="BP24" s="81">
        <v>139</v>
      </c>
      <c r="BR24" s="81">
        <v>22</v>
      </c>
      <c r="BS24" s="82">
        <v>40323</v>
      </c>
      <c r="BT24" s="87">
        <v>41</v>
      </c>
      <c r="BU24" s="81">
        <v>118</v>
      </c>
      <c r="CB24" s="81">
        <v>21</v>
      </c>
      <c r="CC24" s="82">
        <v>40321</v>
      </c>
      <c r="CD24" s="81">
        <v>41</v>
      </c>
      <c r="CE24" s="81">
        <v>127</v>
      </c>
      <c r="CG24" s="81">
        <v>22</v>
      </c>
      <c r="CH24" s="82">
        <v>40325</v>
      </c>
      <c r="CI24" s="81">
        <v>41</v>
      </c>
      <c r="CJ24" s="81">
        <v>130</v>
      </c>
    </row>
    <row r="25" spans="1:88">
      <c r="A25" s="27">
        <v>40228</v>
      </c>
      <c r="B25" s="28">
        <v>0.30763888888888891</v>
      </c>
      <c r="C25" s="27">
        <v>40228</v>
      </c>
      <c r="D25" s="28">
        <v>0.71875</v>
      </c>
      <c r="E25" s="3">
        <v>9.8666666666666671</v>
      </c>
      <c r="F25" s="3">
        <v>0</v>
      </c>
      <c r="G25" s="52">
        <v>0</v>
      </c>
      <c r="H25" s="32">
        <v>0</v>
      </c>
      <c r="I25" s="32">
        <v>0</v>
      </c>
      <c r="J25" s="32">
        <v>0</v>
      </c>
      <c r="K25" s="72">
        <v>0</v>
      </c>
      <c r="L25" s="72">
        <v>0</v>
      </c>
      <c r="M25" s="40">
        <v>0</v>
      </c>
      <c r="N25" s="52">
        <v>0</v>
      </c>
      <c r="O25" s="72">
        <v>0</v>
      </c>
      <c r="P25" s="72">
        <v>0</v>
      </c>
      <c r="Q25" s="72">
        <v>0</v>
      </c>
      <c r="R25" s="40">
        <v>0</v>
      </c>
      <c r="Y25" s="81">
        <v>17</v>
      </c>
      <c r="Z25" s="82">
        <v>40288</v>
      </c>
      <c r="AA25" s="81">
        <v>71</v>
      </c>
      <c r="AB25" s="81">
        <v>100</v>
      </c>
      <c r="AD25" s="81">
        <v>20</v>
      </c>
      <c r="AE25" s="82">
        <v>40308</v>
      </c>
      <c r="AF25" s="81">
        <v>71</v>
      </c>
      <c r="AG25" s="81">
        <v>185</v>
      </c>
      <c r="AI25" s="81">
        <v>22</v>
      </c>
      <c r="AJ25" s="82">
        <v>40327</v>
      </c>
      <c r="AK25" s="81">
        <v>71</v>
      </c>
      <c r="AL25" s="81">
        <v>153</v>
      </c>
      <c r="AX25" s="81">
        <v>22</v>
      </c>
      <c r="AY25" s="82">
        <v>40328</v>
      </c>
      <c r="AZ25" s="81">
        <v>71</v>
      </c>
      <c r="BA25" s="81">
        <v>189</v>
      </c>
      <c r="BC25" s="81">
        <v>17</v>
      </c>
      <c r="BD25" s="82">
        <v>40287</v>
      </c>
      <c r="BE25" s="81">
        <v>41</v>
      </c>
      <c r="BF25" s="81">
        <v>146</v>
      </c>
      <c r="BH25" s="81">
        <v>20</v>
      </c>
      <c r="BI25" s="82">
        <v>40308</v>
      </c>
      <c r="BJ25" s="81">
        <v>41</v>
      </c>
      <c r="BK25" s="81">
        <v>135</v>
      </c>
      <c r="BM25" s="81">
        <v>22</v>
      </c>
      <c r="BN25" s="82">
        <v>40327</v>
      </c>
      <c r="BO25" s="81">
        <v>41</v>
      </c>
      <c r="BP25" s="81">
        <v>118</v>
      </c>
      <c r="BR25" s="81">
        <v>22</v>
      </c>
      <c r="BS25" s="82">
        <v>40323</v>
      </c>
      <c r="BT25" s="87">
        <v>41</v>
      </c>
      <c r="BU25" s="81">
        <v>111</v>
      </c>
      <c r="CB25" s="81">
        <v>21</v>
      </c>
      <c r="CC25" s="82">
        <v>40321</v>
      </c>
      <c r="CD25" s="81">
        <v>41</v>
      </c>
      <c r="CE25" s="81">
        <v>129</v>
      </c>
      <c r="CG25" s="81">
        <v>22</v>
      </c>
      <c r="CH25" s="82">
        <v>40325</v>
      </c>
      <c r="CI25" s="81">
        <v>41</v>
      </c>
      <c r="CJ25" s="81">
        <v>142</v>
      </c>
    </row>
    <row r="26" spans="1:88">
      <c r="A26" s="27">
        <v>40228</v>
      </c>
      <c r="B26" s="28">
        <v>0.71875</v>
      </c>
      <c r="C26" s="27">
        <v>40229</v>
      </c>
      <c r="D26" s="28">
        <v>0.30902777777777779</v>
      </c>
      <c r="E26" s="3">
        <v>14.166666666666666</v>
      </c>
      <c r="F26" s="3">
        <v>0</v>
      </c>
      <c r="G26" s="52">
        <v>0</v>
      </c>
      <c r="H26" s="32">
        <v>0</v>
      </c>
      <c r="I26" s="32">
        <v>0</v>
      </c>
      <c r="J26" s="32">
        <v>0</v>
      </c>
      <c r="K26" s="72">
        <v>0</v>
      </c>
      <c r="L26" s="72">
        <v>0</v>
      </c>
      <c r="M26" s="40">
        <v>0</v>
      </c>
      <c r="N26" s="52">
        <v>0</v>
      </c>
      <c r="O26" s="72">
        <v>0</v>
      </c>
      <c r="P26" s="72">
        <v>0</v>
      </c>
      <c r="Q26" s="72">
        <v>0</v>
      </c>
      <c r="R26" s="40">
        <v>0</v>
      </c>
      <c r="U26" s="250" t="s">
        <v>269</v>
      </c>
      <c r="W26" s="251"/>
      <c r="Y26" s="81">
        <v>17</v>
      </c>
      <c r="Z26" s="82">
        <v>40288</v>
      </c>
      <c r="AA26" s="81">
        <v>71</v>
      </c>
      <c r="AB26" s="81">
        <v>87</v>
      </c>
      <c r="AD26" s="81">
        <v>20</v>
      </c>
      <c r="AE26" s="82">
        <v>40308</v>
      </c>
      <c r="AF26" s="81">
        <v>71</v>
      </c>
      <c r="AG26" s="81">
        <v>165</v>
      </c>
      <c r="AI26" s="81">
        <v>22</v>
      </c>
      <c r="AJ26" s="82">
        <v>40327</v>
      </c>
      <c r="AK26" s="81">
        <v>71</v>
      </c>
      <c r="AL26" s="81">
        <v>156</v>
      </c>
      <c r="AX26" s="81">
        <v>22</v>
      </c>
      <c r="AY26" s="82">
        <v>40328</v>
      </c>
      <c r="AZ26" s="81">
        <v>71</v>
      </c>
      <c r="BA26" s="81">
        <v>192</v>
      </c>
      <c r="BC26" s="81">
        <v>17</v>
      </c>
      <c r="BD26" s="82">
        <v>40287</v>
      </c>
      <c r="BE26" s="81">
        <v>41</v>
      </c>
      <c r="BF26" s="81">
        <v>136</v>
      </c>
      <c r="BH26" s="81">
        <v>20</v>
      </c>
      <c r="BI26" s="82">
        <v>40308</v>
      </c>
      <c r="BJ26" s="81">
        <v>41</v>
      </c>
      <c r="BK26" s="81">
        <v>139</v>
      </c>
      <c r="BM26" s="81">
        <v>22</v>
      </c>
      <c r="BN26" s="82">
        <v>40327</v>
      </c>
      <c r="BO26" s="81">
        <v>41</v>
      </c>
      <c r="BP26" s="81">
        <v>115</v>
      </c>
      <c r="BR26" s="81">
        <v>22</v>
      </c>
      <c r="BS26" s="82">
        <v>40323</v>
      </c>
      <c r="BT26" s="87">
        <v>41</v>
      </c>
      <c r="BU26" s="81">
        <v>97</v>
      </c>
      <c r="CB26" s="81">
        <v>21</v>
      </c>
      <c r="CC26" s="82">
        <v>40321</v>
      </c>
      <c r="CD26" s="81">
        <v>41</v>
      </c>
      <c r="CE26" s="81">
        <v>130</v>
      </c>
      <c r="CG26" s="81">
        <v>22</v>
      </c>
      <c r="CH26" s="82">
        <v>40325</v>
      </c>
      <c r="CI26" s="81">
        <v>41</v>
      </c>
      <c r="CJ26" s="81">
        <v>113</v>
      </c>
    </row>
    <row r="27" spans="1:88" ht="13.5" thickBot="1">
      <c r="A27" s="27">
        <v>40229</v>
      </c>
      <c r="B27" s="28">
        <v>0.30902777777777779</v>
      </c>
      <c r="C27" s="27">
        <v>40229</v>
      </c>
      <c r="D27" s="28">
        <v>0.73472222222222217</v>
      </c>
      <c r="E27" s="3">
        <v>10.216666666666667</v>
      </c>
      <c r="F27" s="3">
        <v>0</v>
      </c>
      <c r="G27" s="52">
        <v>0</v>
      </c>
      <c r="H27" s="32">
        <v>0</v>
      </c>
      <c r="I27" s="32">
        <v>0</v>
      </c>
      <c r="J27" s="32">
        <v>0</v>
      </c>
      <c r="K27" s="72">
        <v>0</v>
      </c>
      <c r="L27" s="72">
        <v>0</v>
      </c>
      <c r="M27" s="40">
        <v>0</v>
      </c>
      <c r="N27" s="52">
        <v>0</v>
      </c>
      <c r="O27" s="72">
        <v>0</v>
      </c>
      <c r="P27" s="72">
        <v>0</v>
      </c>
      <c r="Q27" s="72">
        <v>0</v>
      </c>
      <c r="R27" s="40">
        <v>0</v>
      </c>
      <c r="U27" s="250"/>
      <c r="V27" s="273"/>
      <c r="W27" s="251"/>
      <c r="Y27" s="81">
        <v>17</v>
      </c>
      <c r="Z27" s="82">
        <v>40288</v>
      </c>
      <c r="AA27" s="81">
        <v>71</v>
      </c>
      <c r="AB27" s="81">
        <v>82</v>
      </c>
      <c r="AD27" s="81">
        <v>20</v>
      </c>
      <c r="AE27" s="82">
        <v>40308</v>
      </c>
      <c r="AF27" s="81">
        <v>71</v>
      </c>
      <c r="AG27" s="81">
        <v>185</v>
      </c>
      <c r="AI27" s="81">
        <v>22</v>
      </c>
      <c r="AJ27" s="82">
        <v>40327</v>
      </c>
      <c r="AK27" s="81">
        <v>71</v>
      </c>
      <c r="AL27" s="81">
        <v>178</v>
      </c>
      <c r="AX27" s="81">
        <v>23</v>
      </c>
      <c r="AY27" s="82">
        <v>40332</v>
      </c>
      <c r="AZ27" s="81">
        <v>71</v>
      </c>
      <c r="BA27" s="81">
        <v>235</v>
      </c>
      <c r="BC27" s="81">
        <v>17</v>
      </c>
      <c r="BD27" s="82">
        <v>40287</v>
      </c>
      <c r="BE27" s="81">
        <v>41</v>
      </c>
      <c r="BF27" s="81">
        <v>99</v>
      </c>
      <c r="BH27" s="81">
        <v>20</v>
      </c>
      <c r="BI27" s="82">
        <v>40308</v>
      </c>
      <c r="BJ27" s="81">
        <v>41</v>
      </c>
      <c r="BK27" s="81">
        <v>122</v>
      </c>
      <c r="BM27" s="81">
        <v>22</v>
      </c>
      <c r="BN27" s="82">
        <v>40327</v>
      </c>
      <c r="BO27" s="81">
        <v>41</v>
      </c>
      <c r="BP27" s="81">
        <v>128</v>
      </c>
      <c r="BR27" s="81">
        <v>22</v>
      </c>
      <c r="BS27" s="82">
        <v>40323</v>
      </c>
      <c r="BT27" s="87">
        <v>41</v>
      </c>
      <c r="BU27" s="81">
        <v>118</v>
      </c>
      <c r="CB27" s="81">
        <v>21</v>
      </c>
      <c r="CC27" s="82">
        <v>40321</v>
      </c>
      <c r="CD27" s="81">
        <v>41</v>
      </c>
      <c r="CE27" s="81">
        <v>132</v>
      </c>
      <c r="CG27" s="81">
        <v>22</v>
      </c>
      <c r="CH27" s="82">
        <v>40326</v>
      </c>
      <c r="CI27" s="81">
        <v>41</v>
      </c>
      <c r="CJ27" s="81">
        <v>120</v>
      </c>
    </row>
    <row r="28" spans="1:88" ht="13.5" thickBot="1">
      <c r="A28" s="27">
        <v>40229</v>
      </c>
      <c r="B28" s="28">
        <v>0.73472222222222217</v>
      </c>
      <c r="C28" s="27">
        <v>40230</v>
      </c>
      <c r="D28" s="28">
        <v>0.3298611111111111</v>
      </c>
      <c r="E28" s="3">
        <v>14.283333333333333</v>
      </c>
      <c r="F28" s="3">
        <v>0</v>
      </c>
      <c r="G28" s="52">
        <v>0</v>
      </c>
      <c r="H28" s="32">
        <v>0</v>
      </c>
      <c r="I28" s="32">
        <v>0</v>
      </c>
      <c r="J28" s="32">
        <v>0</v>
      </c>
      <c r="K28" s="72">
        <v>0</v>
      </c>
      <c r="L28" s="72">
        <v>0</v>
      </c>
      <c r="M28" s="40">
        <v>0</v>
      </c>
      <c r="N28" s="52">
        <v>0</v>
      </c>
      <c r="O28" s="72">
        <v>0</v>
      </c>
      <c r="P28" s="72">
        <v>0</v>
      </c>
      <c r="Q28" s="72">
        <v>0</v>
      </c>
      <c r="R28" s="40">
        <v>0</v>
      </c>
      <c r="U28" s="252"/>
      <c r="V28" s="253" t="s">
        <v>190</v>
      </c>
      <c r="W28" s="254" t="s">
        <v>246</v>
      </c>
      <c r="Y28" s="81">
        <v>17</v>
      </c>
      <c r="Z28" s="82">
        <v>40288</v>
      </c>
      <c r="AA28" s="81">
        <v>71</v>
      </c>
      <c r="AB28" s="81">
        <v>77</v>
      </c>
      <c r="AD28" s="81">
        <v>20</v>
      </c>
      <c r="AE28" s="82">
        <v>40308</v>
      </c>
      <c r="AF28" s="81">
        <v>71</v>
      </c>
      <c r="AG28" s="81">
        <v>178</v>
      </c>
      <c r="AI28" s="81">
        <v>22</v>
      </c>
      <c r="AJ28" s="82">
        <v>40327</v>
      </c>
      <c r="AK28" s="81">
        <v>71</v>
      </c>
      <c r="AL28" s="81">
        <v>138</v>
      </c>
      <c r="AX28" s="81">
        <v>23</v>
      </c>
      <c r="AY28" s="82">
        <v>40332</v>
      </c>
      <c r="AZ28" s="81">
        <v>71</v>
      </c>
      <c r="BA28" s="81">
        <v>183</v>
      </c>
      <c r="BC28" s="81">
        <v>17</v>
      </c>
      <c r="BD28" s="82">
        <v>40288</v>
      </c>
      <c r="BE28" s="81">
        <v>41</v>
      </c>
      <c r="BF28" s="81">
        <v>85</v>
      </c>
      <c r="BH28" s="81">
        <v>20</v>
      </c>
      <c r="BI28" s="82">
        <v>40308</v>
      </c>
      <c r="BJ28" s="81">
        <v>41</v>
      </c>
      <c r="BK28" s="81">
        <v>114</v>
      </c>
      <c r="BM28" s="81">
        <v>22</v>
      </c>
      <c r="BN28" s="82">
        <v>40327</v>
      </c>
      <c r="BO28" s="81">
        <v>41</v>
      </c>
      <c r="BP28" s="81">
        <v>120</v>
      </c>
      <c r="BR28" s="81">
        <v>22</v>
      </c>
      <c r="BS28" s="82">
        <v>40323</v>
      </c>
      <c r="BT28" s="87">
        <v>41</v>
      </c>
      <c r="BU28" s="81">
        <v>120</v>
      </c>
      <c r="CB28" s="81">
        <v>21</v>
      </c>
      <c r="CC28" s="82">
        <v>40321</v>
      </c>
      <c r="CD28" s="81">
        <v>41</v>
      </c>
      <c r="CE28" s="81">
        <v>130</v>
      </c>
      <c r="CG28" s="81">
        <v>22</v>
      </c>
      <c r="CH28" s="82">
        <v>40326</v>
      </c>
      <c r="CI28" s="81">
        <v>41</v>
      </c>
      <c r="CJ28" s="81">
        <v>122</v>
      </c>
    </row>
    <row r="29" spans="1:88">
      <c r="A29" s="27">
        <v>40230</v>
      </c>
      <c r="B29" s="28">
        <v>0.3298611111111111</v>
      </c>
      <c r="C29" s="27">
        <v>40230</v>
      </c>
      <c r="D29" s="28">
        <v>0.72222222222222221</v>
      </c>
      <c r="E29" s="3">
        <v>9.4166666666666661</v>
      </c>
      <c r="F29" s="3">
        <v>0</v>
      </c>
      <c r="G29" s="52">
        <v>0</v>
      </c>
      <c r="H29" s="32">
        <v>0</v>
      </c>
      <c r="I29" s="32">
        <v>0</v>
      </c>
      <c r="J29" s="32">
        <v>0</v>
      </c>
      <c r="K29" s="72">
        <v>0</v>
      </c>
      <c r="L29" s="72">
        <v>0</v>
      </c>
      <c r="M29" s="40">
        <v>0</v>
      </c>
      <c r="N29" s="52">
        <v>0</v>
      </c>
      <c r="O29" s="72">
        <v>0</v>
      </c>
      <c r="P29" s="72">
        <v>0</v>
      </c>
      <c r="Q29" s="72">
        <v>0</v>
      </c>
      <c r="R29" s="40">
        <v>0</v>
      </c>
      <c r="U29" s="255" t="s">
        <v>247</v>
      </c>
      <c r="V29" s="256">
        <f>N354</f>
        <v>506</v>
      </c>
      <c r="W29" s="257"/>
      <c r="Y29" s="81">
        <v>17</v>
      </c>
      <c r="Z29" s="82">
        <v>40289</v>
      </c>
      <c r="AA29" s="81">
        <v>71</v>
      </c>
      <c r="AB29" s="81">
        <v>82</v>
      </c>
      <c r="AD29" s="81">
        <v>20</v>
      </c>
      <c r="AE29" s="82">
        <v>40308</v>
      </c>
      <c r="AF29" s="81">
        <v>71</v>
      </c>
      <c r="AG29" s="81">
        <v>188</v>
      </c>
      <c r="AI29" s="81">
        <v>22</v>
      </c>
      <c r="AJ29" s="82">
        <v>40327</v>
      </c>
      <c r="AK29" s="81">
        <v>71</v>
      </c>
      <c r="AL29" s="81">
        <v>153</v>
      </c>
      <c r="AX29" s="81">
        <v>23</v>
      </c>
      <c r="AY29" s="82">
        <v>40332</v>
      </c>
      <c r="AZ29" s="81">
        <v>71</v>
      </c>
      <c r="BA29" s="81">
        <v>191</v>
      </c>
      <c r="BC29" s="81">
        <v>17</v>
      </c>
      <c r="BD29" s="82">
        <v>40288</v>
      </c>
      <c r="BE29" s="81">
        <v>41</v>
      </c>
      <c r="BF29" s="81">
        <v>97</v>
      </c>
      <c r="BH29" s="81">
        <v>20</v>
      </c>
      <c r="BI29" s="82">
        <v>40308</v>
      </c>
      <c r="BJ29" s="81">
        <v>41</v>
      </c>
      <c r="BK29" s="81">
        <v>121</v>
      </c>
      <c r="BM29" s="81">
        <v>22</v>
      </c>
      <c r="BN29" s="82">
        <v>40328</v>
      </c>
      <c r="BO29" s="81">
        <v>41</v>
      </c>
      <c r="BP29" s="81">
        <v>122</v>
      </c>
      <c r="BR29" s="81">
        <v>22</v>
      </c>
      <c r="BS29" s="82">
        <v>40325</v>
      </c>
      <c r="BT29" s="81">
        <v>41</v>
      </c>
      <c r="BU29" s="81">
        <v>133</v>
      </c>
      <c r="CB29" s="81">
        <v>21</v>
      </c>
      <c r="CC29" s="82">
        <v>40321</v>
      </c>
      <c r="CD29" s="81">
        <v>41</v>
      </c>
      <c r="CE29" s="81">
        <v>149</v>
      </c>
      <c r="CG29" s="81">
        <v>22</v>
      </c>
      <c r="CH29" s="82">
        <v>40326</v>
      </c>
      <c r="CI29" s="81">
        <v>41</v>
      </c>
      <c r="CJ29" s="81">
        <v>148</v>
      </c>
    </row>
    <row r="30" spans="1:88" ht="13.5" thickBot="1">
      <c r="A30" s="27">
        <v>40230</v>
      </c>
      <c r="B30" s="28">
        <v>0.72222222222222221</v>
      </c>
      <c r="C30" s="27">
        <v>40231</v>
      </c>
      <c r="D30" s="28">
        <v>0.33680555555555558</v>
      </c>
      <c r="E30" s="3">
        <v>14.75</v>
      </c>
      <c r="F30" s="3">
        <v>0</v>
      </c>
      <c r="G30" s="52">
        <v>1</v>
      </c>
      <c r="H30" s="32">
        <v>0</v>
      </c>
      <c r="I30" s="32">
        <v>0</v>
      </c>
      <c r="J30" s="32">
        <v>0</v>
      </c>
      <c r="K30" s="72">
        <v>0</v>
      </c>
      <c r="L30" s="72">
        <v>0</v>
      </c>
      <c r="M30" s="42">
        <v>1</v>
      </c>
      <c r="N30" s="52">
        <v>0</v>
      </c>
      <c r="O30" s="72">
        <v>0</v>
      </c>
      <c r="P30" s="72">
        <v>0</v>
      </c>
      <c r="Q30" s="72">
        <v>0</v>
      </c>
      <c r="R30" s="40">
        <v>0</v>
      </c>
      <c r="U30" s="268" t="s">
        <v>267</v>
      </c>
      <c r="V30" s="274">
        <f>SUM(O354:P354)</f>
        <v>66</v>
      </c>
      <c r="W30" s="264"/>
      <c r="Y30" s="81">
        <v>17</v>
      </c>
      <c r="Z30" s="82">
        <v>40289</v>
      </c>
      <c r="AA30" s="81">
        <v>71</v>
      </c>
      <c r="AB30" s="81">
        <v>72</v>
      </c>
      <c r="AD30" s="81">
        <v>20</v>
      </c>
      <c r="AE30" s="82">
        <v>40308</v>
      </c>
      <c r="AF30" s="81">
        <v>71</v>
      </c>
      <c r="AG30" s="81">
        <v>148</v>
      </c>
      <c r="AI30" s="81">
        <v>22</v>
      </c>
      <c r="AJ30" s="82">
        <v>40327</v>
      </c>
      <c r="AK30" s="81">
        <v>71</v>
      </c>
      <c r="AL30" s="81">
        <v>170</v>
      </c>
      <c r="AX30" s="81">
        <v>23</v>
      </c>
      <c r="AY30" s="82">
        <v>40332</v>
      </c>
      <c r="AZ30" s="81">
        <v>71</v>
      </c>
      <c r="BA30" s="81">
        <v>197</v>
      </c>
      <c r="BC30" s="81">
        <v>17</v>
      </c>
      <c r="BD30" s="82">
        <v>40288</v>
      </c>
      <c r="BE30" s="81">
        <v>41</v>
      </c>
      <c r="BF30" s="81">
        <v>102</v>
      </c>
      <c r="BH30" s="81">
        <v>20</v>
      </c>
      <c r="BI30" s="82">
        <v>40308</v>
      </c>
      <c r="BJ30" s="81">
        <v>41</v>
      </c>
      <c r="BK30" s="81">
        <v>122</v>
      </c>
      <c r="BM30" s="81">
        <v>23</v>
      </c>
      <c r="BN30" s="82">
        <v>40331</v>
      </c>
      <c r="BO30" s="81">
        <v>41</v>
      </c>
      <c r="BP30" s="81">
        <v>120</v>
      </c>
      <c r="BR30" s="81">
        <v>23</v>
      </c>
      <c r="BS30" s="82">
        <v>40331</v>
      </c>
      <c r="BT30" s="81">
        <v>41</v>
      </c>
      <c r="BU30" s="81">
        <v>133</v>
      </c>
      <c r="CB30" s="81">
        <v>21</v>
      </c>
      <c r="CC30" s="82">
        <v>40321</v>
      </c>
      <c r="CD30" s="81">
        <v>41</v>
      </c>
      <c r="CE30" s="81">
        <v>142</v>
      </c>
      <c r="CG30" s="81">
        <v>22</v>
      </c>
      <c r="CH30" s="82">
        <v>40326</v>
      </c>
      <c r="CI30" s="81">
        <v>41</v>
      </c>
      <c r="CJ30" s="81">
        <v>133</v>
      </c>
    </row>
    <row r="31" spans="1:88">
      <c r="A31" s="27">
        <v>40231</v>
      </c>
      <c r="B31" s="28">
        <v>0.34027777777777773</v>
      </c>
      <c r="C31" s="27">
        <v>40231</v>
      </c>
      <c r="D31" s="28">
        <v>0.71180555555555547</v>
      </c>
      <c r="E31" s="3">
        <v>8.9166666666666661</v>
      </c>
      <c r="F31" s="3">
        <v>8.3333333333333329E-2</v>
      </c>
      <c r="G31" s="52">
        <v>0</v>
      </c>
      <c r="H31" s="32">
        <v>0</v>
      </c>
      <c r="I31" s="32">
        <v>0</v>
      </c>
      <c r="J31" s="32">
        <v>0</v>
      </c>
      <c r="K31" s="72">
        <v>0</v>
      </c>
      <c r="L31" s="72">
        <v>0</v>
      </c>
      <c r="M31" s="40">
        <v>0</v>
      </c>
      <c r="N31" s="52">
        <v>0</v>
      </c>
      <c r="O31" s="72">
        <v>0</v>
      </c>
      <c r="P31" s="72">
        <v>0</v>
      </c>
      <c r="Q31" s="72">
        <v>0</v>
      </c>
      <c r="R31" s="40">
        <v>0</v>
      </c>
      <c r="U31" s="255" t="s">
        <v>268</v>
      </c>
      <c r="V31" s="259">
        <f>V29-V30</f>
        <v>440</v>
      </c>
      <c r="W31" s="257"/>
      <c r="Y31" s="81">
        <v>17</v>
      </c>
      <c r="Z31" s="82">
        <v>40289</v>
      </c>
      <c r="AA31" s="81">
        <v>71</v>
      </c>
      <c r="AB31" s="81">
        <v>85</v>
      </c>
      <c r="AD31" s="81">
        <v>20</v>
      </c>
      <c r="AE31" s="82">
        <v>40308</v>
      </c>
      <c r="AF31" s="81">
        <v>71</v>
      </c>
      <c r="AG31" s="81">
        <v>158</v>
      </c>
      <c r="AI31" s="81">
        <v>22</v>
      </c>
      <c r="AJ31" s="82">
        <v>40327</v>
      </c>
      <c r="AK31" s="81">
        <v>71</v>
      </c>
      <c r="AL31" s="81">
        <v>176</v>
      </c>
      <c r="AX31" s="81">
        <v>23</v>
      </c>
      <c r="AY31" s="82">
        <v>40333</v>
      </c>
      <c r="AZ31" s="81">
        <v>71</v>
      </c>
      <c r="BA31" s="81">
        <v>161</v>
      </c>
      <c r="BC31" s="81">
        <v>17</v>
      </c>
      <c r="BD31" s="82">
        <v>40288</v>
      </c>
      <c r="BE31" s="81">
        <v>41</v>
      </c>
      <c r="BF31" s="81">
        <v>135</v>
      </c>
      <c r="BH31" s="81">
        <v>20</v>
      </c>
      <c r="BI31" s="82">
        <v>40308</v>
      </c>
      <c r="BJ31" s="81">
        <v>41</v>
      </c>
      <c r="BK31" s="81">
        <v>129</v>
      </c>
      <c r="BM31" s="81">
        <v>23</v>
      </c>
      <c r="BN31" s="82">
        <v>40334</v>
      </c>
      <c r="BO31" s="81">
        <v>41</v>
      </c>
      <c r="BP31" s="81">
        <v>130</v>
      </c>
      <c r="BR31" s="81">
        <v>23</v>
      </c>
      <c r="BS31" s="82">
        <v>40331</v>
      </c>
      <c r="BT31" s="81">
        <v>41</v>
      </c>
      <c r="BU31" s="81">
        <v>90</v>
      </c>
      <c r="CB31" s="81">
        <v>21</v>
      </c>
      <c r="CC31" s="82">
        <v>40321</v>
      </c>
      <c r="CD31" s="81">
        <v>41</v>
      </c>
      <c r="CE31" s="81">
        <v>135</v>
      </c>
      <c r="CG31" s="81">
        <v>22</v>
      </c>
      <c r="CH31" s="82">
        <v>40326</v>
      </c>
      <c r="CI31" s="81">
        <v>41</v>
      </c>
      <c r="CJ31" s="81">
        <v>137</v>
      </c>
    </row>
    <row r="32" spans="1:88">
      <c r="A32" s="27">
        <v>40231</v>
      </c>
      <c r="B32" s="28">
        <v>0.71180555555555547</v>
      </c>
      <c r="C32" s="27">
        <v>40232</v>
      </c>
      <c r="D32" s="28">
        <v>0.31944444444444448</v>
      </c>
      <c r="E32" s="3">
        <v>14.583333333333334</v>
      </c>
      <c r="F32" s="3">
        <v>0</v>
      </c>
      <c r="G32" s="52">
        <v>0</v>
      </c>
      <c r="H32" s="32">
        <v>0</v>
      </c>
      <c r="I32" s="32">
        <v>0</v>
      </c>
      <c r="J32" s="32">
        <v>0</v>
      </c>
      <c r="K32" s="72">
        <v>0</v>
      </c>
      <c r="L32" s="72">
        <v>0</v>
      </c>
      <c r="M32" s="40">
        <v>0</v>
      </c>
      <c r="N32" s="52">
        <v>0</v>
      </c>
      <c r="O32" s="72">
        <v>0</v>
      </c>
      <c r="P32" s="72">
        <v>0</v>
      </c>
      <c r="Q32" s="72">
        <v>0</v>
      </c>
      <c r="R32" s="40">
        <v>0</v>
      </c>
      <c r="U32" s="258" t="s">
        <v>250</v>
      </c>
      <c r="V32" s="260">
        <f>Q354</f>
        <v>39</v>
      </c>
      <c r="W32" s="261" t="s">
        <v>251</v>
      </c>
      <c r="Y32" s="81">
        <v>17</v>
      </c>
      <c r="Z32" s="82">
        <v>40289</v>
      </c>
      <c r="AA32" s="81">
        <v>71</v>
      </c>
      <c r="AB32" s="81">
        <v>151</v>
      </c>
      <c r="AD32" s="81">
        <v>20</v>
      </c>
      <c r="AE32" s="82">
        <v>40308</v>
      </c>
      <c r="AF32" s="81">
        <v>71</v>
      </c>
      <c r="AG32" s="81">
        <v>177</v>
      </c>
      <c r="AI32" s="81">
        <v>22</v>
      </c>
      <c r="AJ32" s="82">
        <v>40328</v>
      </c>
      <c r="AK32" s="81">
        <v>71</v>
      </c>
      <c r="AL32" s="81">
        <v>154</v>
      </c>
      <c r="AX32" s="81">
        <v>23</v>
      </c>
      <c r="AY32" s="82">
        <v>40333</v>
      </c>
      <c r="AZ32" s="81">
        <v>71</v>
      </c>
      <c r="BA32" s="81">
        <v>208</v>
      </c>
      <c r="BC32" s="81">
        <v>17</v>
      </c>
      <c r="BD32" s="82">
        <v>40288</v>
      </c>
      <c r="BE32" s="81">
        <v>41</v>
      </c>
      <c r="BF32" s="81">
        <v>135</v>
      </c>
      <c r="BH32" s="81">
        <v>20</v>
      </c>
      <c r="BI32" s="82">
        <v>40308</v>
      </c>
      <c r="BJ32" s="81">
        <v>41</v>
      </c>
      <c r="BK32" s="81">
        <v>138</v>
      </c>
      <c r="BM32" s="81">
        <v>24</v>
      </c>
      <c r="BN32" s="82">
        <v>40342</v>
      </c>
      <c r="BO32" s="81">
        <v>41</v>
      </c>
      <c r="BP32" s="81">
        <v>112</v>
      </c>
      <c r="BR32" s="81">
        <v>25</v>
      </c>
      <c r="BS32" s="82">
        <v>40347</v>
      </c>
      <c r="BT32" s="81">
        <v>41</v>
      </c>
      <c r="BU32" s="81">
        <v>103</v>
      </c>
      <c r="CB32" s="81">
        <v>21</v>
      </c>
      <c r="CC32" s="82">
        <v>40321</v>
      </c>
      <c r="CD32" s="81">
        <v>41</v>
      </c>
      <c r="CE32" s="81">
        <v>128</v>
      </c>
      <c r="CG32" s="81">
        <v>22</v>
      </c>
      <c r="CH32" s="82">
        <v>40326</v>
      </c>
      <c r="CI32" s="81">
        <v>41</v>
      </c>
      <c r="CJ32" s="81">
        <v>138</v>
      </c>
    </row>
    <row r="33" spans="1:88">
      <c r="A33" s="27">
        <v>40232</v>
      </c>
      <c r="B33" s="28">
        <v>0.32291666666666669</v>
      </c>
      <c r="C33" s="27">
        <v>40232</v>
      </c>
      <c r="D33" s="28">
        <v>0.75</v>
      </c>
      <c r="E33" s="3">
        <v>10.25</v>
      </c>
      <c r="F33" s="3">
        <v>8.3333333333333329E-2</v>
      </c>
      <c r="G33" s="52">
        <v>0</v>
      </c>
      <c r="H33" s="32">
        <v>0</v>
      </c>
      <c r="I33" s="32">
        <v>0</v>
      </c>
      <c r="J33" s="32">
        <v>0</v>
      </c>
      <c r="K33" s="72">
        <v>0</v>
      </c>
      <c r="L33" s="72">
        <v>0</v>
      </c>
      <c r="M33" s="40">
        <v>0</v>
      </c>
      <c r="N33" s="52">
        <v>0</v>
      </c>
      <c r="O33" s="72">
        <v>0</v>
      </c>
      <c r="P33" s="72">
        <v>0</v>
      </c>
      <c r="Q33" s="72">
        <v>0</v>
      </c>
      <c r="R33" s="40">
        <v>0</v>
      </c>
      <c r="U33" s="258" t="s">
        <v>252</v>
      </c>
      <c r="V33" s="260">
        <v>1585</v>
      </c>
      <c r="W33" s="257" t="s">
        <v>253</v>
      </c>
      <c r="Y33" s="81">
        <v>17</v>
      </c>
      <c r="Z33" s="82">
        <v>40289</v>
      </c>
      <c r="AA33" s="81">
        <v>71</v>
      </c>
      <c r="AB33" s="81">
        <v>87</v>
      </c>
      <c r="AD33" s="81">
        <v>20</v>
      </c>
      <c r="AE33" s="82">
        <v>40308</v>
      </c>
      <c r="AF33" s="81">
        <v>71</v>
      </c>
      <c r="AG33" s="81">
        <v>191</v>
      </c>
      <c r="AI33" s="81">
        <v>22</v>
      </c>
      <c r="AJ33" s="82">
        <v>40328</v>
      </c>
      <c r="AK33" s="81">
        <v>71</v>
      </c>
      <c r="AL33" s="81">
        <v>195</v>
      </c>
      <c r="BC33" s="81">
        <v>17</v>
      </c>
      <c r="BD33" s="82">
        <v>40288</v>
      </c>
      <c r="BE33" s="81">
        <v>41</v>
      </c>
      <c r="BF33" s="81">
        <v>110</v>
      </c>
      <c r="BH33" s="81">
        <v>21</v>
      </c>
      <c r="BI33" s="82">
        <v>40316</v>
      </c>
      <c r="BJ33" s="81">
        <v>41</v>
      </c>
      <c r="BK33" s="81">
        <v>151</v>
      </c>
      <c r="BM33" s="81">
        <v>25</v>
      </c>
      <c r="BN33" s="82">
        <v>40344</v>
      </c>
      <c r="BO33" s="81">
        <v>41</v>
      </c>
      <c r="BP33" s="81">
        <v>159</v>
      </c>
      <c r="BR33" s="81">
        <v>25</v>
      </c>
      <c r="BS33" s="82">
        <v>40347</v>
      </c>
      <c r="BT33" s="81">
        <v>41</v>
      </c>
      <c r="BU33" s="81">
        <v>91</v>
      </c>
      <c r="CB33" s="81">
        <v>21</v>
      </c>
      <c r="CC33" s="82">
        <v>40321</v>
      </c>
      <c r="CD33" s="81">
        <v>41</v>
      </c>
      <c r="CE33" s="81">
        <v>130</v>
      </c>
      <c r="CG33" s="81">
        <v>22</v>
      </c>
      <c r="CH33" s="82">
        <v>40326</v>
      </c>
      <c r="CI33" s="81">
        <v>41</v>
      </c>
      <c r="CJ33" s="81">
        <v>132</v>
      </c>
    </row>
    <row r="34" spans="1:88" ht="13.5" thickBot="1">
      <c r="A34" s="27">
        <v>40232</v>
      </c>
      <c r="B34" s="28">
        <v>0.75</v>
      </c>
      <c r="C34" s="27">
        <v>40233</v>
      </c>
      <c r="D34" s="28">
        <v>0.30555555555555552</v>
      </c>
      <c r="E34" s="3">
        <v>13.333333333333334</v>
      </c>
      <c r="F34" s="3">
        <v>0</v>
      </c>
      <c r="G34" s="52">
        <v>0</v>
      </c>
      <c r="H34" s="32">
        <v>0</v>
      </c>
      <c r="I34" s="32">
        <v>0</v>
      </c>
      <c r="J34" s="32">
        <v>0</v>
      </c>
      <c r="K34" s="72">
        <v>0</v>
      </c>
      <c r="L34" s="72">
        <v>0</v>
      </c>
      <c r="M34" s="40">
        <v>0</v>
      </c>
      <c r="N34" s="52">
        <v>0</v>
      </c>
      <c r="O34" s="72">
        <v>0</v>
      </c>
      <c r="P34" s="72">
        <v>0</v>
      </c>
      <c r="Q34" s="72">
        <v>0</v>
      </c>
      <c r="R34" s="40">
        <v>0</v>
      </c>
      <c r="U34" s="262" t="s">
        <v>254</v>
      </c>
      <c r="V34" s="263">
        <f>((V33+1)*(V31+1))/(V32+1)</f>
        <v>17485.650000000001</v>
      </c>
      <c r="W34" s="264"/>
      <c r="Y34" s="81">
        <v>17</v>
      </c>
      <c r="Z34" s="82">
        <v>40289</v>
      </c>
      <c r="AA34" s="81">
        <v>71</v>
      </c>
      <c r="AB34" s="81">
        <v>90</v>
      </c>
      <c r="AD34" s="81">
        <v>20</v>
      </c>
      <c r="AE34" s="82">
        <v>40308</v>
      </c>
      <c r="AF34" s="81">
        <v>71</v>
      </c>
      <c r="AG34" s="81">
        <v>174</v>
      </c>
      <c r="AI34" s="81">
        <v>23</v>
      </c>
      <c r="AJ34" s="82">
        <v>40333</v>
      </c>
      <c r="AK34" s="81">
        <v>71</v>
      </c>
      <c r="AL34" s="81">
        <v>160</v>
      </c>
      <c r="BC34" s="81">
        <v>17</v>
      </c>
      <c r="BD34" s="82">
        <v>40288</v>
      </c>
      <c r="BE34" s="81">
        <v>41</v>
      </c>
      <c r="BF34" s="81">
        <v>151</v>
      </c>
      <c r="BH34" s="81">
        <v>21</v>
      </c>
      <c r="BI34" s="82">
        <v>40316</v>
      </c>
      <c r="BJ34" s="81">
        <v>41</v>
      </c>
      <c r="BK34" s="81">
        <v>112</v>
      </c>
      <c r="CB34" s="81">
        <v>22</v>
      </c>
      <c r="CC34" s="82">
        <v>40322</v>
      </c>
      <c r="CD34" s="81">
        <v>41</v>
      </c>
      <c r="CE34" s="81">
        <v>139</v>
      </c>
      <c r="CG34" s="81">
        <v>22</v>
      </c>
      <c r="CH34" s="82">
        <v>40327</v>
      </c>
      <c r="CI34" s="81">
        <v>41</v>
      </c>
      <c r="CJ34" s="81">
        <v>139</v>
      </c>
    </row>
    <row r="35" spans="1:88">
      <c r="A35" s="27">
        <v>40233</v>
      </c>
      <c r="B35" s="28">
        <v>0.30902777777777779</v>
      </c>
      <c r="C35" s="27">
        <v>40233</v>
      </c>
      <c r="D35" s="28">
        <v>0.73055555555555562</v>
      </c>
      <c r="E35" s="3">
        <v>10.116666666666667</v>
      </c>
      <c r="F35" s="3">
        <v>8.3333333333333329E-2</v>
      </c>
      <c r="G35" s="52">
        <v>0</v>
      </c>
      <c r="H35" s="32">
        <v>0</v>
      </c>
      <c r="I35" s="32">
        <v>0</v>
      </c>
      <c r="J35" s="32">
        <v>0</v>
      </c>
      <c r="K35" s="72">
        <v>0</v>
      </c>
      <c r="L35" s="72">
        <v>0</v>
      </c>
      <c r="M35" s="40">
        <v>0</v>
      </c>
      <c r="N35" s="52">
        <v>0</v>
      </c>
      <c r="O35" s="72">
        <v>0</v>
      </c>
      <c r="P35" s="72">
        <v>0</v>
      </c>
      <c r="Q35" s="72">
        <v>0</v>
      </c>
      <c r="R35" s="40">
        <v>0</v>
      </c>
      <c r="U35" s="258" t="s">
        <v>255</v>
      </c>
      <c r="V35" s="265">
        <f>((V33+1)*(V31+1)*(V33-V32)*(V31-V32))/(((V32+1)^2)*(V32+2))</f>
        <v>6609852.9115243899</v>
      </c>
      <c r="W35" s="261" t="s">
        <v>256</v>
      </c>
      <c r="Y35" s="81">
        <v>17</v>
      </c>
      <c r="Z35" s="82">
        <v>40289</v>
      </c>
      <c r="AA35" s="81">
        <v>71</v>
      </c>
      <c r="AB35" s="81">
        <v>95</v>
      </c>
      <c r="AD35" s="81">
        <v>20</v>
      </c>
      <c r="AE35" s="82">
        <v>40308</v>
      </c>
      <c r="AF35" s="81">
        <v>71</v>
      </c>
      <c r="AG35" s="81">
        <v>150</v>
      </c>
      <c r="BC35" s="81">
        <v>17</v>
      </c>
      <c r="BD35" s="82">
        <v>40288</v>
      </c>
      <c r="BE35" s="81">
        <v>41</v>
      </c>
      <c r="BF35" s="81">
        <v>146</v>
      </c>
      <c r="BH35" s="81">
        <v>21</v>
      </c>
      <c r="BI35" s="82">
        <v>40316</v>
      </c>
      <c r="BJ35" s="81">
        <v>41</v>
      </c>
      <c r="BK35" s="81">
        <v>133</v>
      </c>
      <c r="CB35" s="81">
        <v>22</v>
      </c>
      <c r="CC35" s="82">
        <v>40322</v>
      </c>
      <c r="CD35" s="81">
        <v>41</v>
      </c>
      <c r="CE35" s="81">
        <v>139</v>
      </c>
      <c r="CG35" s="81">
        <v>22</v>
      </c>
      <c r="CH35" s="82">
        <v>40327</v>
      </c>
      <c r="CI35" s="81">
        <v>41</v>
      </c>
      <c r="CJ35" s="81">
        <v>125</v>
      </c>
    </row>
    <row r="36" spans="1:88">
      <c r="A36" s="27">
        <v>40233</v>
      </c>
      <c r="B36" s="28">
        <v>0.73055555555555562</v>
      </c>
      <c r="C36" s="27">
        <v>40234</v>
      </c>
      <c r="D36" s="28">
        <v>0.3034722222222222</v>
      </c>
      <c r="E36" s="3">
        <v>13.75</v>
      </c>
      <c r="F36" s="3">
        <v>0</v>
      </c>
      <c r="G36" s="52">
        <v>0</v>
      </c>
      <c r="H36" s="32">
        <v>0</v>
      </c>
      <c r="I36" s="32">
        <v>0</v>
      </c>
      <c r="J36" s="32">
        <v>0</v>
      </c>
      <c r="K36" s="72">
        <v>0</v>
      </c>
      <c r="L36" s="72">
        <v>0</v>
      </c>
      <c r="M36" s="40">
        <v>0</v>
      </c>
      <c r="N36" s="52">
        <v>0</v>
      </c>
      <c r="O36" s="72">
        <v>0</v>
      </c>
      <c r="P36" s="72">
        <v>0</v>
      </c>
      <c r="Q36" s="72">
        <v>0</v>
      </c>
      <c r="R36" s="40">
        <v>0</v>
      </c>
      <c r="U36" s="258" t="s">
        <v>257</v>
      </c>
      <c r="V36" s="256">
        <f>SQRT(V35)</f>
        <v>2570.9634208841612</v>
      </c>
      <c r="W36" s="257" t="s">
        <v>258</v>
      </c>
      <c r="Y36" s="81">
        <v>17</v>
      </c>
      <c r="Z36" s="82">
        <v>40290</v>
      </c>
      <c r="AA36" s="81">
        <v>71</v>
      </c>
      <c r="AB36" s="81">
        <v>170</v>
      </c>
      <c r="AD36" s="81">
        <v>20</v>
      </c>
      <c r="AE36" s="82">
        <v>40308</v>
      </c>
      <c r="AF36" s="81">
        <v>71</v>
      </c>
      <c r="AG36" s="81">
        <v>172</v>
      </c>
      <c r="BC36" s="81">
        <v>17</v>
      </c>
      <c r="BD36" s="82">
        <v>40288</v>
      </c>
      <c r="BE36" s="81">
        <v>41</v>
      </c>
      <c r="BF36" s="81">
        <v>140</v>
      </c>
      <c r="BH36" s="81">
        <v>21</v>
      </c>
      <c r="BI36" s="82">
        <v>40316</v>
      </c>
      <c r="BJ36" s="81">
        <v>41</v>
      </c>
      <c r="BK36" s="81">
        <v>125</v>
      </c>
      <c r="CB36" s="81">
        <v>22</v>
      </c>
      <c r="CC36" s="82">
        <v>40322</v>
      </c>
      <c r="CD36" s="81">
        <v>41</v>
      </c>
      <c r="CE36" s="81">
        <v>143</v>
      </c>
      <c r="CG36" s="81">
        <v>22</v>
      </c>
      <c r="CH36" s="82">
        <v>40327</v>
      </c>
      <c r="CI36" s="81">
        <v>41</v>
      </c>
      <c r="CJ36" s="81">
        <v>130</v>
      </c>
    </row>
    <row r="37" spans="1:88">
      <c r="A37" s="27">
        <v>40234</v>
      </c>
      <c r="B37" s="28">
        <v>0.3034722222222222</v>
      </c>
      <c r="C37" s="27">
        <v>40234</v>
      </c>
      <c r="D37" s="28">
        <v>0.73958333333333337</v>
      </c>
      <c r="E37" s="3">
        <v>10.466666666666667</v>
      </c>
      <c r="F37" s="3">
        <v>0</v>
      </c>
      <c r="G37" s="52">
        <v>0</v>
      </c>
      <c r="H37" s="32">
        <v>0</v>
      </c>
      <c r="I37" s="32">
        <v>0</v>
      </c>
      <c r="J37" s="32">
        <v>0</v>
      </c>
      <c r="K37" s="72">
        <v>0</v>
      </c>
      <c r="L37" s="72">
        <v>0</v>
      </c>
      <c r="M37" s="40">
        <v>0</v>
      </c>
      <c r="N37" s="52">
        <v>0</v>
      </c>
      <c r="O37" s="72">
        <v>0</v>
      </c>
      <c r="P37" s="72">
        <v>0</v>
      </c>
      <c r="Q37" s="72">
        <v>0</v>
      </c>
      <c r="R37" s="40">
        <v>0</v>
      </c>
      <c r="U37" s="258" t="s">
        <v>259</v>
      </c>
      <c r="V37" s="266">
        <f>V36/V34</f>
        <v>0.14703276234421717</v>
      </c>
      <c r="W37" s="267" t="s">
        <v>260</v>
      </c>
      <c r="Y37" s="81">
        <v>17</v>
      </c>
      <c r="Z37" s="82">
        <v>40290</v>
      </c>
      <c r="AA37" s="81">
        <v>71</v>
      </c>
      <c r="AB37" s="81">
        <v>143</v>
      </c>
      <c r="AD37" s="81">
        <v>20</v>
      </c>
      <c r="AE37" s="82">
        <v>40308</v>
      </c>
      <c r="AF37" s="81">
        <v>71</v>
      </c>
      <c r="AG37" s="81">
        <v>168</v>
      </c>
      <c r="BC37" s="81">
        <v>17</v>
      </c>
      <c r="BD37" s="82">
        <v>40289</v>
      </c>
      <c r="BE37" s="81">
        <v>41</v>
      </c>
      <c r="BF37" s="81">
        <v>136</v>
      </c>
      <c r="BH37" s="81">
        <v>21</v>
      </c>
      <c r="BI37" s="82">
        <v>40316</v>
      </c>
      <c r="BJ37" s="81">
        <v>41</v>
      </c>
      <c r="BK37" s="81">
        <v>105</v>
      </c>
      <c r="CB37" s="81">
        <v>22</v>
      </c>
      <c r="CC37" s="82">
        <v>40322</v>
      </c>
      <c r="CD37" s="81">
        <v>41</v>
      </c>
      <c r="CE37" s="81">
        <v>139</v>
      </c>
      <c r="CG37" s="81">
        <v>22</v>
      </c>
      <c r="CH37" s="82">
        <v>40327</v>
      </c>
      <c r="CI37" s="81">
        <v>41</v>
      </c>
      <c r="CJ37" s="81">
        <v>135</v>
      </c>
    </row>
    <row r="38" spans="1:88" ht="13.5" thickBot="1">
      <c r="A38" s="27">
        <v>40234</v>
      </c>
      <c r="B38" s="28">
        <v>0.73958333333333337</v>
      </c>
      <c r="C38" s="27">
        <v>40235</v>
      </c>
      <c r="D38" s="28">
        <v>0.31597222222222221</v>
      </c>
      <c r="E38" s="3">
        <v>13.833333333333334</v>
      </c>
      <c r="F38" s="3">
        <v>0</v>
      </c>
      <c r="G38" s="52">
        <v>0</v>
      </c>
      <c r="H38" s="32">
        <v>0</v>
      </c>
      <c r="I38" s="32">
        <v>0</v>
      </c>
      <c r="J38" s="32">
        <v>0</v>
      </c>
      <c r="K38" s="72">
        <v>0</v>
      </c>
      <c r="L38" s="72">
        <v>0</v>
      </c>
      <c r="M38" s="40">
        <v>0</v>
      </c>
      <c r="N38" s="52">
        <v>0</v>
      </c>
      <c r="O38" s="72">
        <v>0</v>
      </c>
      <c r="P38" s="72">
        <v>0</v>
      </c>
      <c r="Q38" s="72">
        <v>0</v>
      </c>
      <c r="R38" s="40">
        <v>0</v>
      </c>
      <c r="U38" s="268" t="s">
        <v>261</v>
      </c>
      <c r="V38" s="269">
        <f>1.96*V36</f>
        <v>5039.0883049329559</v>
      </c>
      <c r="W38" s="264" t="s">
        <v>262</v>
      </c>
      <c r="Y38" s="81">
        <v>17</v>
      </c>
      <c r="Z38" s="82">
        <v>40290</v>
      </c>
      <c r="AA38" s="81">
        <v>71</v>
      </c>
      <c r="AB38" s="81">
        <v>163</v>
      </c>
      <c r="AD38" s="81">
        <v>20</v>
      </c>
      <c r="AE38" s="82">
        <v>40308</v>
      </c>
      <c r="AF38" s="81">
        <v>71</v>
      </c>
      <c r="AG38" s="81">
        <v>162</v>
      </c>
      <c r="BC38" s="81">
        <v>17</v>
      </c>
      <c r="BD38" s="82">
        <v>40289</v>
      </c>
      <c r="BE38" s="81">
        <v>41</v>
      </c>
      <c r="BF38" s="81">
        <v>102</v>
      </c>
      <c r="BH38" s="81">
        <v>21</v>
      </c>
      <c r="BI38" s="82">
        <v>40316</v>
      </c>
      <c r="BJ38" s="81">
        <v>41</v>
      </c>
      <c r="BK38" s="81">
        <v>125</v>
      </c>
      <c r="CB38" s="81">
        <v>22</v>
      </c>
      <c r="CC38" s="82">
        <v>40322</v>
      </c>
      <c r="CD38" s="81">
        <v>41</v>
      </c>
      <c r="CE38" s="81">
        <v>147</v>
      </c>
      <c r="CG38" s="81">
        <v>22</v>
      </c>
      <c r="CH38" s="82">
        <v>40327</v>
      </c>
      <c r="CI38" s="81">
        <v>41</v>
      </c>
      <c r="CJ38" s="81">
        <v>140</v>
      </c>
    </row>
    <row r="39" spans="1:88">
      <c r="A39" s="27">
        <v>40235</v>
      </c>
      <c r="B39" s="28">
        <v>0.31597222222222221</v>
      </c>
      <c r="C39" s="27">
        <v>40235</v>
      </c>
      <c r="D39" s="28">
        <v>0.72222222222222221</v>
      </c>
      <c r="E39" s="3">
        <v>9.75</v>
      </c>
      <c r="F39" s="3">
        <v>0</v>
      </c>
      <c r="G39" s="52">
        <v>0</v>
      </c>
      <c r="H39" s="32">
        <v>0</v>
      </c>
      <c r="I39" s="32">
        <v>0</v>
      </c>
      <c r="J39" s="32">
        <v>0</v>
      </c>
      <c r="K39" s="72">
        <v>0</v>
      </c>
      <c r="L39" s="72">
        <v>0</v>
      </c>
      <c r="M39" s="40">
        <v>0</v>
      </c>
      <c r="N39" s="52">
        <v>0</v>
      </c>
      <c r="O39" s="72">
        <v>0</v>
      </c>
      <c r="P39" s="72">
        <v>0</v>
      </c>
      <c r="Q39" s="72">
        <v>0</v>
      </c>
      <c r="R39" s="40">
        <v>0</v>
      </c>
      <c r="U39" s="270" t="s">
        <v>307</v>
      </c>
      <c r="V39" s="271"/>
      <c r="W39" s="257"/>
      <c r="Y39" s="81">
        <v>17</v>
      </c>
      <c r="Z39" s="82">
        <v>40290</v>
      </c>
      <c r="AA39" s="81">
        <v>71</v>
      </c>
      <c r="AB39" s="81">
        <v>90</v>
      </c>
      <c r="AD39" s="81">
        <v>21</v>
      </c>
      <c r="AE39" s="82">
        <v>40316</v>
      </c>
      <c r="AF39" s="81">
        <v>71</v>
      </c>
      <c r="AG39" s="81">
        <v>179</v>
      </c>
      <c r="BC39" s="81">
        <v>17</v>
      </c>
      <c r="BD39" s="82">
        <v>40289</v>
      </c>
      <c r="BE39" s="81">
        <v>41</v>
      </c>
      <c r="BF39" s="81">
        <v>142</v>
      </c>
      <c r="BH39" s="81">
        <v>21</v>
      </c>
      <c r="BI39" s="82">
        <v>40316</v>
      </c>
      <c r="BJ39" s="81">
        <v>41</v>
      </c>
      <c r="BK39" s="81">
        <v>130</v>
      </c>
      <c r="CB39" s="81">
        <v>22</v>
      </c>
      <c r="CC39" s="82">
        <v>40322</v>
      </c>
      <c r="CD39" s="81">
        <v>41</v>
      </c>
      <c r="CE39" s="81">
        <v>143</v>
      </c>
      <c r="CG39" s="81">
        <v>22</v>
      </c>
      <c r="CH39" s="82">
        <v>40328</v>
      </c>
      <c r="CI39" s="81">
        <v>41</v>
      </c>
      <c r="CJ39" s="81">
        <v>122</v>
      </c>
    </row>
    <row r="40" spans="1:88">
      <c r="A40" s="27">
        <v>40235</v>
      </c>
      <c r="B40" s="28">
        <v>0.72222222222222221</v>
      </c>
      <c r="C40" s="27">
        <v>40236</v>
      </c>
      <c r="D40" s="28">
        <v>0.2986111111111111</v>
      </c>
      <c r="E40" s="3">
        <v>13.833333333333334</v>
      </c>
      <c r="F40" s="3">
        <v>0</v>
      </c>
      <c r="G40" s="52">
        <v>0</v>
      </c>
      <c r="H40" s="32">
        <v>0</v>
      </c>
      <c r="I40" s="32">
        <v>0</v>
      </c>
      <c r="J40" s="32">
        <v>0</v>
      </c>
      <c r="K40" s="72">
        <v>0</v>
      </c>
      <c r="L40" s="72">
        <v>0</v>
      </c>
      <c r="M40" s="40">
        <v>0</v>
      </c>
      <c r="N40" s="52">
        <v>0</v>
      </c>
      <c r="O40" s="72">
        <v>0</v>
      </c>
      <c r="P40" s="72">
        <v>0</v>
      </c>
      <c r="Q40" s="72">
        <v>0</v>
      </c>
      <c r="R40" s="40">
        <v>0</v>
      </c>
      <c r="U40" s="258" t="s">
        <v>264</v>
      </c>
      <c r="V40" s="256">
        <f>+V34</f>
        <v>17485.650000000001</v>
      </c>
      <c r="W40" s="257"/>
      <c r="Y40" s="81">
        <v>17</v>
      </c>
      <c r="Z40" s="82">
        <v>40291</v>
      </c>
      <c r="AA40" s="81">
        <v>71</v>
      </c>
      <c r="AB40" s="81">
        <v>149</v>
      </c>
      <c r="AD40" s="81">
        <v>21</v>
      </c>
      <c r="AE40" s="82">
        <v>40316</v>
      </c>
      <c r="AF40" s="81">
        <v>71</v>
      </c>
      <c r="AG40" s="81">
        <v>182</v>
      </c>
      <c r="BC40" s="81">
        <v>17</v>
      </c>
      <c r="BD40" s="82">
        <v>40289</v>
      </c>
      <c r="BE40" s="81">
        <v>41</v>
      </c>
      <c r="BF40" s="81">
        <v>144</v>
      </c>
      <c r="BH40" s="81">
        <v>21</v>
      </c>
      <c r="BI40" s="82">
        <v>40316</v>
      </c>
      <c r="BJ40" s="81">
        <v>41</v>
      </c>
      <c r="BK40" s="81">
        <v>120</v>
      </c>
      <c r="CB40" s="81">
        <v>22</v>
      </c>
      <c r="CC40" s="82">
        <v>40322</v>
      </c>
      <c r="CD40" s="81">
        <v>41</v>
      </c>
      <c r="CE40" s="81">
        <v>131</v>
      </c>
      <c r="CG40" s="81">
        <v>22</v>
      </c>
      <c r="CH40" s="82">
        <v>40328</v>
      </c>
      <c r="CI40" s="81">
        <v>41</v>
      </c>
      <c r="CJ40" s="81">
        <v>138</v>
      </c>
    </row>
    <row r="41" spans="1:88">
      <c r="A41" s="27">
        <v>40236</v>
      </c>
      <c r="B41" s="28">
        <v>0.2986111111111111</v>
      </c>
      <c r="C41" s="27">
        <v>40236</v>
      </c>
      <c r="D41" s="28">
        <v>0.76041666666666663</v>
      </c>
      <c r="E41" s="3">
        <v>11.083333333333334</v>
      </c>
      <c r="F41" s="3">
        <v>0</v>
      </c>
      <c r="G41" s="52">
        <v>0</v>
      </c>
      <c r="H41" s="32">
        <v>0</v>
      </c>
      <c r="I41" s="32">
        <v>0</v>
      </c>
      <c r="J41" s="32">
        <v>0</v>
      </c>
      <c r="K41" s="72">
        <v>0</v>
      </c>
      <c r="L41" s="72">
        <v>0</v>
      </c>
      <c r="M41" s="40">
        <v>0</v>
      </c>
      <c r="N41" s="52">
        <v>0</v>
      </c>
      <c r="O41" s="72">
        <v>0</v>
      </c>
      <c r="P41" s="72">
        <v>0</v>
      </c>
      <c r="Q41" s="72">
        <v>0</v>
      </c>
      <c r="R41" s="40">
        <v>0</v>
      </c>
      <c r="U41" s="272" t="s">
        <v>265</v>
      </c>
      <c r="V41" s="256">
        <f>V40+V38</f>
        <v>22524.738304932958</v>
      </c>
      <c r="W41" s="257"/>
      <c r="Y41" s="81">
        <v>17</v>
      </c>
      <c r="Z41" s="82">
        <v>40292</v>
      </c>
      <c r="AA41" s="81">
        <v>71</v>
      </c>
      <c r="AB41" s="81">
        <v>137</v>
      </c>
      <c r="AD41" s="81">
        <v>21</v>
      </c>
      <c r="AE41" s="82">
        <v>40316</v>
      </c>
      <c r="AF41" s="81">
        <v>71</v>
      </c>
      <c r="AG41" s="81">
        <v>133</v>
      </c>
      <c r="BC41" s="81">
        <v>17</v>
      </c>
      <c r="BD41" s="82">
        <v>40289</v>
      </c>
      <c r="BE41" s="81">
        <v>41</v>
      </c>
      <c r="BF41" s="81">
        <v>141</v>
      </c>
      <c r="BH41" s="81">
        <v>21</v>
      </c>
      <c r="BI41" s="82">
        <v>40316</v>
      </c>
      <c r="BJ41" s="81">
        <v>41</v>
      </c>
      <c r="BK41" s="81">
        <v>140</v>
      </c>
      <c r="CB41" s="81">
        <v>22</v>
      </c>
      <c r="CC41" s="82">
        <v>40322</v>
      </c>
      <c r="CD41" s="81">
        <v>41</v>
      </c>
      <c r="CE41" s="81">
        <v>139</v>
      </c>
      <c r="CG41" s="81">
        <v>22</v>
      </c>
      <c r="CH41" s="82">
        <v>40328</v>
      </c>
      <c r="CI41" s="81">
        <v>41</v>
      </c>
      <c r="CJ41" s="81">
        <v>144</v>
      </c>
    </row>
    <row r="42" spans="1:88">
      <c r="A42" s="27">
        <v>40236</v>
      </c>
      <c r="B42" s="28">
        <v>0.76041666666666663</v>
      </c>
      <c r="C42" s="27">
        <v>40237</v>
      </c>
      <c r="D42" s="28">
        <v>0.3263888888888889</v>
      </c>
      <c r="E42" s="3">
        <v>13.583333333333334</v>
      </c>
      <c r="F42" s="3">
        <v>0</v>
      </c>
      <c r="G42" s="52">
        <v>0</v>
      </c>
      <c r="H42" s="32">
        <v>0</v>
      </c>
      <c r="I42" s="32">
        <v>0</v>
      </c>
      <c r="J42" s="32">
        <v>0</v>
      </c>
      <c r="K42" s="72">
        <v>0</v>
      </c>
      <c r="L42" s="72">
        <v>0</v>
      </c>
      <c r="M42" s="40">
        <v>0</v>
      </c>
      <c r="N42" s="52">
        <v>0</v>
      </c>
      <c r="O42" s="72">
        <v>0</v>
      </c>
      <c r="P42" s="72">
        <v>0</v>
      </c>
      <c r="Q42" s="72">
        <v>0</v>
      </c>
      <c r="R42" s="40">
        <v>0</v>
      </c>
      <c r="U42" s="272" t="s">
        <v>266</v>
      </c>
      <c r="V42" s="256">
        <f>+V40-V38</f>
        <v>12446.561695067045</v>
      </c>
      <c r="W42" s="257"/>
      <c r="Y42" s="81">
        <v>17</v>
      </c>
      <c r="Z42" s="82">
        <v>40292</v>
      </c>
      <c r="AA42" s="81">
        <v>71</v>
      </c>
      <c r="AB42" s="81">
        <v>189</v>
      </c>
      <c r="AD42" s="81">
        <v>21</v>
      </c>
      <c r="AE42" s="82">
        <v>40316</v>
      </c>
      <c r="AF42" s="81">
        <v>71</v>
      </c>
      <c r="AG42" s="81">
        <v>181</v>
      </c>
      <c r="BC42" s="81">
        <v>17</v>
      </c>
      <c r="BD42" s="82">
        <v>40289</v>
      </c>
      <c r="BE42" s="81">
        <v>41</v>
      </c>
      <c r="BF42" s="81">
        <v>130</v>
      </c>
      <c r="BH42" s="81">
        <v>21</v>
      </c>
      <c r="BI42" s="82">
        <v>40316</v>
      </c>
      <c r="BJ42" s="81">
        <v>41</v>
      </c>
      <c r="BK42" s="81">
        <v>135</v>
      </c>
      <c r="CB42" s="81">
        <v>22</v>
      </c>
      <c r="CC42" s="82">
        <v>40322</v>
      </c>
      <c r="CD42" s="81">
        <v>41</v>
      </c>
      <c r="CE42" s="81">
        <v>138</v>
      </c>
      <c r="CG42" s="81">
        <v>22</v>
      </c>
      <c r="CH42" s="82">
        <v>40328</v>
      </c>
      <c r="CI42" s="81">
        <v>41</v>
      </c>
      <c r="CJ42" s="81">
        <v>137</v>
      </c>
    </row>
    <row r="43" spans="1:88">
      <c r="A43" s="27">
        <v>40237</v>
      </c>
      <c r="B43" s="28">
        <v>0.3263888888888889</v>
      </c>
      <c r="C43" s="27">
        <v>40237</v>
      </c>
      <c r="D43" s="28">
        <v>0.72916666666666663</v>
      </c>
      <c r="E43" s="3">
        <v>9.6666666666666661</v>
      </c>
      <c r="F43" s="3">
        <v>0</v>
      </c>
      <c r="G43" s="52">
        <v>0</v>
      </c>
      <c r="H43" s="32">
        <v>0</v>
      </c>
      <c r="I43" s="32">
        <v>0</v>
      </c>
      <c r="J43" s="32">
        <v>0</v>
      </c>
      <c r="K43" s="72">
        <v>0</v>
      </c>
      <c r="L43" s="72">
        <v>0</v>
      </c>
      <c r="M43" s="40">
        <v>0</v>
      </c>
      <c r="N43" s="52">
        <v>0</v>
      </c>
      <c r="O43" s="72">
        <v>0</v>
      </c>
      <c r="P43" s="72">
        <v>0</v>
      </c>
      <c r="Q43" s="72">
        <v>0</v>
      </c>
      <c r="R43" s="40">
        <v>0</v>
      </c>
      <c r="Y43" s="81">
        <v>17</v>
      </c>
      <c r="Z43" s="82">
        <v>40292</v>
      </c>
      <c r="AA43" s="81">
        <v>71</v>
      </c>
      <c r="AB43" s="81">
        <v>163</v>
      </c>
      <c r="AD43" s="81">
        <v>21</v>
      </c>
      <c r="AE43" s="82">
        <v>40316</v>
      </c>
      <c r="AF43" s="81">
        <v>71</v>
      </c>
      <c r="AG43" s="81">
        <v>191</v>
      </c>
      <c r="BC43" s="81">
        <v>17</v>
      </c>
      <c r="BD43" s="82">
        <v>40289</v>
      </c>
      <c r="BE43" s="81">
        <v>41</v>
      </c>
      <c r="BF43" s="81">
        <v>150</v>
      </c>
      <c r="BH43" s="81">
        <v>21</v>
      </c>
      <c r="BI43" s="82">
        <v>40316</v>
      </c>
      <c r="BJ43" s="81">
        <v>41</v>
      </c>
      <c r="BK43" s="81">
        <v>126</v>
      </c>
      <c r="CB43" s="81">
        <v>22</v>
      </c>
      <c r="CC43" s="82">
        <v>40322</v>
      </c>
      <c r="CD43" s="81">
        <v>41</v>
      </c>
      <c r="CE43" s="81">
        <v>146</v>
      </c>
      <c r="CG43" s="81">
        <v>22</v>
      </c>
      <c r="CH43" s="82">
        <v>40328</v>
      </c>
      <c r="CI43" s="81">
        <v>41</v>
      </c>
      <c r="CJ43" s="81">
        <v>140</v>
      </c>
    </row>
    <row r="44" spans="1:88">
      <c r="A44" s="27">
        <v>40237</v>
      </c>
      <c r="B44" s="28">
        <v>0.72916666666666663</v>
      </c>
      <c r="C44" s="27">
        <v>40238</v>
      </c>
      <c r="D44" s="28">
        <v>0.34027777777777773</v>
      </c>
      <c r="E44" s="3">
        <v>14.666666666666666</v>
      </c>
      <c r="F44" s="3">
        <v>0</v>
      </c>
      <c r="G44" s="52">
        <v>0</v>
      </c>
      <c r="H44" s="32">
        <v>0</v>
      </c>
      <c r="I44" s="32">
        <v>0</v>
      </c>
      <c r="J44" s="32">
        <v>0</v>
      </c>
      <c r="K44" s="72">
        <v>0</v>
      </c>
      <c r="L44" s="72">
        <v>0</v>
      </c>
      <c r="M44" s="40">
        <v>0</v>
      </c>
      <c r="N44" s="52">
        <v>0</v>
      </c>
      <c r="O44" s="72">
        <v>0</v>
      </c>
      <c r="P44" s="72">
        <v>0</v>
      </c>
      <c r="Q44" s="72">
        <v>0</v>
      </c>
      <c r="R44" s="40">
        <v>0</v>
      </c>
      <c r="Y44" s="81">
        <v>17</v>
      </c>
      <c r="Z44" s="82">
        <v>40293</v>
      </c>
      <c r="AA44" s="81">
        <v>71</v>
      </c>
      <c r="AB44" s="81">
        <v>148</v>
      </c>
      <c r="AD44" s="81">
        <v>21</v>
      </c>
      <c r="AE44" s="82">
        <v>40316</v>
      </c>
      <c r="AF44" s="81">
        <v>71</v>
      </c>
      <c r="AG44" s="81">
        <v>183</v>
      </c>
      <c r="BC44" s="81">
        <v>17</v>
      </c>
      <c r="BD44" s="82">
        <v>40290</v>
      </c>
      <c r="BE44" s="81">
        <v>41</v>
      </c>
      <c r="BF44" s="81">
        <v>138</v>
      </c>
      <c r="BH44" s="81">
        <v>21</v>
      </c>
      <c r="BI44" s="82">
        <v>40316</v>
      </c>
      <c r="BJ44" s="81">
        <v>41</v>
      </c>
      <c r="BK44" s="81">
        <v>146</v>
      </c>
      <c r="CB44" s="81">
        <v>22</v>
      </c>
      <c r="CC44" s="82">
        <v>40322</v>
      </c>
      <c r="CD44" s="81">
        <v>41</v>
      </c>
      <c r="CE44" s="81">
        <v>133</v>
      </c>
      <c r="CG44" s="81">
        <v>22</v>
      </c>
      <c r="CH44" s="82">
        <v>40328</v>
      </c>
      <c r="CI44" s="81">
        <v>41</v>
      </c>
      <c r="CJ44" s="81">
        <v>125</v>
      </c>
    </row>
    <row r="45" spans="1:88">
      <c r="A45" s="27">
        <v>40238</v>
      </c>
      <c r="B45" s="28">
        <v>0.34027777777777773</v>
      </c>
      <c r="C45" s="27">
        <v>40238</v>
      </c>
      <c r="D45" s="28">
        <v>0.75347222222222221</v>
      </c>
      <c r="E45" s="3">
        <v>9.9166666666666661</v>
      </c>
      <c r="F45" s="3">
        <v>0</v>
      </c>
      <c r="G45" s="52">
        <v>0</v>
      </c>
      <c r="H45" s="32">
        <v>0</v>
      </c>
      <c r="I45" s="32">
        <v>0</v>
      </c>
      <c r="J45" s="32">
        <v>0</v>
      </c>
      <c r="K45" s="72">
        <v>0</v>
      </c>
      <c r="L45" s="72">
        <v>0</v>
      </c>
      <c r="M45" s="40">
        <v>0</v>
      </c>
      <c r="N45" s="52">
        <v>0</v>
      </c>
      <c r="O45" s="72">
        <v>0</v>
      </c>
      <c r="P45" s="72">
        <v>0</v>
      </c>
      <c r="Q45" s="72">
        <v>0</v>
      </c>
      <c r="R45" s="40">
        <v>0</v>
      </c>
      <c r="Y45" s="81">
        <v>18</v>
      </c>
      <c r="Z45" s="82">
        <v>40294</v>
      </c>
      <c r="AA45" s="81">
        <v>71</v>
      </c>
      <c r="AB45" s="81">
        <v>125</v>
      </c>
      <c r="AD45" s="81">
        <v>21</v>
      </c>
      <c r="AE45" s="82">
        <v>40316</v>
      </c>
      <c r="AF45" s="81">
        <v>71</v>
      </c>
      <c r="AG45" s="81">
        <v>201</v>
      </c>
      <c r="BC45" s="81">
        <v>17</v>
      </c>
      <c r="BD45" s="82">
        <v>40290</v>
      </c>
      <c r="BE45" s="81">
        <v>41</v>
      </c>
      <c r="BF45" s="81">
        <v>135</v>
      </c>
      <c r="BH45" s="81">
        <v>21</v>
      </c>
      <c r="BI45" s="82">
        <v>40316</v>
      </c>
      <c r="BJ45" s="81">
        <v>41</v>
      </c>
      <c r="BK45" s="81">
        <v>130</v>
      </c>
      <c r="CB45" s="81">
        <v>22</v>
      </c>
      <c r="CC45" s="82">
        <v>40322</v>
      </c>
      <c r="CD45" s="81">
        <v>41</v>
      </c>
      <c r="CE45" s="81">
        <v>140</v>
      </c>
      <c r="CG45" s="81">
        <v>22</v>
      </c>
      <c r="CH45" s="82">
        <v>40328</v>
      </c>
      <c r="CI45" s="81">
        <v>41</v>
      </c>
      <c r="CJ45" s="81">
        <v>119</v>
      </c>
    </row>
    <row r="46" spans="1:88">
      <c r="A46" s="27">
        <v>40238</v>
      </c>
      <c r="B46" s="28">
        <v>0.75347222222222221</v>
      </c>
      <c r="C46" s="27">
        <v>40239</v>
      </c>
      <c r="D46" s="28">
        <v>0.28819444444444448</v>
      </c>
      <c r="E46" s="3">
        <v>12.833333333333334</v>
      </c>
      <c r="F46" s="3">
        <v>0</v>
      </c>
      <c r="G46" s="52">
        <v>0</v>
      </c>
      <c r="H46" s="32">
        <v>0</v>
      </c>
      <c r="I46" s="32">
        <v>0</v>
      </c>
      <c r="J46" s="32">
        <v>0</v>
      </c>
      <c r="K46" s="72">
        <v>0</v>
      </c>
      <c r="L46" s="72">
        <v>0</v>
      </c>
      <c r="M46" s="40">
        <v>0</v>
      </c>
      <c r="N46" s="52">
        <v>0</v>
      </c>
      <c r="O46" s="72">
        <v>0</v>
      </c>
      <c r="P46" s="72">
        <v>0</v>
      </c>
      <c r="Q46" s="72">
        <v>0</v>
      </c>
      <c r="R46" s="40">
        <v>0</v>
      </c>
      <c r="Y46" s="81">
        <v>18</v>
      </c>
      <c r="Z46" s="82">
        <v>40294</v>
      </c>
      <c r="AA46" s="81">
        <v>71</v>
      </c>
      <c r="AB46" s="81">
        <v>88</v>
      </c>
      <c r="AD46" s="81">
        <v>21</v>
      </c>
      <c r="AE46" s="82">
        <v>40316</v>
      </c>
      <c r="AF46" s="81">
        <v>71</v>
      </c>
      <c r="AG46" s="81">
        <v>178</v>
      </c>
      <c r="BC46" s="81">
        <v>17</v>
      </c>
      <c r="BD46" s="82">
        <v>40290</v>
      </c>
      <c r="BE46" s="81">
        <v>41</v>
      </c>
      <c r="BF46" s="81">
        <v>148</v>
      </c>
      <c r="BH46" s="81">
        <v>21</v>
      </c>
      <c r="BI46" s="82">
        <v>40316</v>
      </c>
      <c r="BJ46" s="81">
        <v>41</v>
      </c>
      <c r="BK46" s="81">
        <v>123</v>
      </c>
      <c r="CB46" s="81">
        <v>22</v>
      </c>
      <c r="CC46" s="82">
        <v>40322</v>
      </c>
      <c r="CD46" s="81">
        <v>41</v>
      </c>
      <c r="CE46" s="81">
        <v>134</v>
      </c>
      <c r="CG46" s="81">
        <v>23</v>
      </c>
      <c r="CH46" s="82">
        <v>40329</v>
      </c>
      <c r="CI46" s="81">
        <v>41</v>
      </c>
      <c r="CJ46" s="81">
        <v>153</v>
      </c>
    </row>
    <row r="47" spans="1:88">
      <c r="A47" s="27">
        <v>40239</v>
      </c>
      <c r="B47" s="28">
        <v>0.28819444444444448</v>
      </c>
      <c r="C47" s="27">
        <v>40239</v>
      </c>
      <c r="D47" s="28">
        <v>0.71527777777777779</v>
      </c>
      <c r="E47" s="3">
        <v>10.25</v>
      </c>
      <c r="F47" s="3">
        <v>0</v>
      </c>
      <c r="G47" s="52">
        <v>0</v>
      </c>
      <c r="H47" s="32">
        <v>0</v>
      </c>
      <c r="I47" s="32">
        <v>0</v>
      </c>
      <c r="J47" s="32">
        <v>0</v>
      </c>
      <c r="K47" s="72">
        <v>0</v>
      </c>
      <c r="L47" s="72">
        <v>0</v>
      </c>
      <c r="M47" s="40">
        <v>0</v>
      </c>
      <c r="N47" s="52">
        <v>0</v>
      </c>
      <c r="O47" s="72">
        <v>0</v>
      </c>
      <c r="P47" s="72">
        <v>0</v>
      </c>
      <c r="Q47" s="72">
        <v>0</v>
      </c>
      <c r="R47" s="40">
        <v>0</v>
      </c>
      <c r="Y47" s="81">
        <v>18</v>
      </c>
      <c r="Z47" s="82">
        <v>40295</v>
      </c>
      <c r="AA47" s="81">
        <v>71</v>
      </c>
      <c r="AB47" s="81">
        <v>90</v>
      </c>
      <c r="AD47" s="81">
        <v>21</v>
      </c>
      <c r="AE47" s="82">
        <v>40316</v>
      </c>
      <c r="AF47" s="81">
        <v>71</v>
      </c>
      <c r="AG47" s="81">
        <v>158</v>
      </c>
      <c r="BC47" s="81">
        <v>17</v>
      </c>
      <c r="BD47" s="82">
        <v>40290</v>
      </c>
      <c r="BE47" s="81">
        <v>41</v>
      </c>
      <c r="BF47" s="81">
        <v>149</v>
      </c>
      <c r="BH47" s="81">
        <v>21</v>
      </c>
      <c r="BI47" s="82">
        <v>40316</v>
      </c>
      <c r="BJ47" s="81">
        <v>41</v>
      </c>
      <c r="BK47" s="81">
        <v>129</v>
      </c>
      <c r="CB47" s="81">
        <v>22</v>
      </c>
      <c r="CC47" s="82">
        <v>40322</v>
      </c>
      <c r="CD47" s="81">
        <v>41</v>
      </c>
      <c r="CE47" s="81">
        <v>134</v>
      </c>
      <c r="CG47" s="81">
        <v>23</v>
      </c>
      <c r="CH47" s="82">
        <v>40329</v>
      </c>
      <c r="CI47" s="81">
        <v>41</v>
      </c>
      <c r="CJ47" s="81">
        <v>113</v>
      </c>
    </row>
    <row r="48" spans="1:88">
      <c r="A48" s="27">
        <v>40239</v>
      </c>
      <c r="B48" s="28">
        <v>0.71527777777777779</v>
      </c>
      <c r="C48" s="27">
        <v>40240</v>
      </c>
      <c r="D48" s="28">
        <v>0.3125</v>
      </c>
      <c r="E48" s="3">
        <v>14.333333333333334</v>
      </c>
      <c r="F48" s="3">
        <v>0</v>
      </c>
      <c r="G48" s="52">
        <v>0</v>
      </c>
      <c r="H48" s="32">
        <v>0</v>
      </c>
      <c r="I48" s="32">
        <v>0</v>
      </c>
      <c r="J48" s="32">
        <v>0</v>
      </c>
      <c r="K48" s="72">
        <v>0</v>
      </c>
      <c r="L48" s="72">
        <v>0</v>
      </c>
      <c r="M48" s="40">
        <v>0</v>
      </c>
      <c r="N48" s="52">
        <v>0</v>
      </c>
      <c r="O48" s="72">
        <v>0</v>
      </c>
      <c r="P48" s="72">
        <v>0</v>
      </c>
      <c r="Q48" s="72">
        <v>0</v>
      </c>
      <c r="R48" s="40">
        <v>0</v>
      </c>
      <c r="Y48" s="81">
        <v>18</v>
      </c>
      <c r="Z48" s="82">
        <v>40295</v>
      </c>
      <c r="AA48" s="81">
        <v>71</v>
      </c>
      <c r="AB48" s="81">
        <v>99</v>
      </c>
      <c r="AD48" s="81">
        <v>21</v>
      </c>
      <c r="AE48" s="82">
        <v>40316</v>
      </c>
      <c r="AF48" s="81">
        <v>71</v>
      </c>
      <c r="AG48" s="81">
        <v>175</v>
      </c>
      <c r="BC48" s="81">
        <v>17</v>
      </c>
      <c r="BD48" s="82">
        <v>40290</v>
      </c>
      <c r="BE48" s="81">
        <v>41</v>
      </c>
      <c r="BF48" s="81">
        <v>146</v>
      </c>
      <c r="BH48" s="81">
        <v>21</v>
      </c>
      <c r="BI48" s="82">
        <v>40316</v>
      </c>
      <c r="BJ48" s="81">
        <v>41</v>
      </c>
      <c r="BK48" s="81">
        <v>118</v>
      </c>
      <c r="CB48" s="81">
        <v>22</v>
      </c>
      <c r="CC48" s="82">
        <v>40322</v>
      </c>
      <c r="CD48" s="81">
        <v>41</v>
      </c>
      <c r="CE48" s="81">
        <v>142</v>
      </c>
      <c r="CG48" s="81">
        <v>23</v>
      </c>
      <c r="CH48" s="82">
        <v>40329</v>
      </c>
      <c r="CI48" s="81">
        <v>41</v>
      </c>
      <c r="CJ48" s="81">
        <v>142</v>
      </c>
    </row>
    <row r="49" spans="1:88">
      <c r="A49" s="27">
        <v>40240</v>
      </c>
      <c r="B49" s="28">
        <v>0.3125</v>
      </c>
      <c r="C49" s="27">
        <v>40240</v>
      </c>
      <c r="D49" s="28">
        <v>0.74305555555555547</v>
      </c>
      <c r="E49" s="3">
        <v>10.333333333333334</v>
      </c>
      <c r="F49" s="3">
        <v>0</v>
      </c>
      <c r="G49" s="52">
        <v>0</v>
      </c>
      <c r="H49" s="32">
        <v>0</v>
      </c>
      <c r="I49" s="32">
        <v>0</v>
      </c>
      <c r="J49" s="32">
        <v>0</v>
      </c>
      <c r="K49" s="72">
        <v>0</v>
      </c>
      <c r="L49" s="72">
        <v>0</v>
      </c>
      <c r="M49" s="40">
        <v>0</v>
      </c>
      <c r="N49" s="52">
        <v>0</v>
      </c>
      <c r="O49" s="72">
        <v>0</v>
      </c>
      <c r="P49" s="72">
        <v>0</v>
      </c>
      <c r="Q49" s="72">
        <v>0</v>
      </c>
      <c r="R49" s="40">
        <v>0</v>
      </c>
      <c r="Y49" s="81">
        <v>18</v>
      </c>
      <c r="Z49" s="82">
        <v>40295</v>
      </c>
      <c r="AA49" s="81">
        <v>71</v>
      </c>
      <c r="AB49" s="81">
        <v>111</v>
      </c>
      <c r="AD49" s="81">
        <v>21</v>
      </c>
      <c r="AE49" s="82">
        <v>40316</v>
      </c>
      <c r="AF49" s="81">
        <v>71</v>
      </c>
      <c r="AG49" s="81">
        <v>175</v>
      </c>
      <c r="BC49" s="81">
        <v>17</v>
      </c>
      <c r="BD49" s="82">
        <v>40290</v>
      </c>
      <c r="BE49" s="81">
        <v>41</v>
      </c>
      <c r="BF49" s="81">
        <v>142</v>
      </c>
      <c r="BH49" s="81">
        <v>21</v>
      </c>
      <c r="BI49" s="82">
        <v>40316</v>
      </c>
      <c r="BJ49" s="81">
        <v>41</v>
      </c>
      <c r="BK49" s="81">
        <v>121</v>
      </c>
      <c r="CB49" s="81">
        <v>22</v>
      </c>
      <c r="CC49" s="82">
        <v>40322</v>
      </c>
      <c r="CD49" s="81">
        <v>41</v>
      </c>
      <c r="CE49" s="81">
        <v>138</v>
      </c>
      <c r="CG49" s="81">
        <v>23</v>
      </c>
      <c r="CH49" s="82">
        <v>40329</v>
      </c>
      <c r="CI49" s="81">
        <v>41</v>
      </c>
      <c r="CJ49" s="81">
        <v>138</v>
      </c>
    </row>
    <row r="50" spans="1:88">
      <c r="A50" s="27">
        <v>40240</v>
      </c>
      <c r="B50" s="28">
        <v>0.74305555555555547</v>
      </c>
      <c r="C50" s="27">
        <v>40241</v>
      </c>
      <c r="D50" s="28">
        <v>0.30416666666666664</v>
      </c>
      <c r="E50" s="3">
        <v>13.466666666666667</v>
      </c>
      <c r="F50" s="3">
        <v>0</v>
      </c>
      <c r="G50" s="52">
        <v>0</v>
      </c>
      <c r="H50" s="32">
        <v>0</v>
      </c>
      <c r="I50" s="32">
        <v>0</v>
      </c>
      <c r="J50" s="32">
        <v>0</v>
      </c>
      <c r="K50" s="72">
        <v>0</v>
      </c>
      <c r="L50" s="72">
        <v>0</v>
      </c>
      <c r="M50" s="40">
        <v>0</v>
      </c>
      <c r="N50" s="52">
        <v>0</v>
      </c>
      <c r="O50" s="72">
        <v>0</v>
      </c>
      <c r="P50" s="72">
        <v>0</v>
      </c>
      <c r="Q50" s="72">
        <v>0</v>
      </c>
      <c r="R50" s="40">
        <v>0</v>
      </c>
      <c r="Y50" s="81">
        <v>18</v>
      </c>
      <c r="Z50" s="82">
        <v>40295</v>
      </c>
      <c r="AA50" s="81">
        <v>71</v>
      </c>
      <c r="AB50" s="81">
        <v>86</v>
      </c>
      <c r="AD50" s="81">
        <v>21</v>
      </c>
      <c r="AE50" s="82">
        <v>40316</v>
      </c>
      <c r="AF50" s="81">
        <v>71</v>
      </c>
      <c r="AG50" s="81">
        <v>185</v>
      </c>
      <c r="BC50" s="81">
        <v>17</v>
      </c>
      <c r="BD50" s="82">
        <v>40290</v>
      </c>
      <c r="BE50" s="81">
        <v>41</v>
      </c>
      <c r="BF50" s="81">
        <v>138</v>
      </c>
      <c r="BH50" s="81">
        <v>21</v>
      </c>
      <c r="BI50" s="82">
        <v>40316</v>
      </c>
      <c r="BJ50" s="81">
        <v>41</v>
      </c>
      <c r="BK50" s="81">
        <v>132</v>
      </c>
      <c r="CB50" s="81">
        <v>22</v>
      </c>
      <c r="CC50" s="82">
        <v>40322</v>
      </c>
      <c r="CD50" s="81">
        <v>41</v>
      </c>
      <c r="CE50" s="81">
        <v>141</v>
      </c>
      <c r="CG50" s="81">
        <v>23</v>
      </c>
      <c r="CH50" s="82">
        <v>40329</v>
      </c>
      <c r="CI50" s="81">
        <v>41</v>
      </c>
      <c r="CJ50" s="81">
        <v>135</v>
      </c>
    </row>
    <row r="51" spans="1:88">
      <c r="A51" s="27">
        <v>40241</v>
      </c>
      <c r="B51" s="28">
        <v>0.30416666666666664</v>
      </c>
      <c r="C51" s="27">
        <v>40241</v>
      </c>
      <c r="D51" s="28">
        <v>0.75694444444444453</v>
      </c>
      <c r="E51" s="3">
        <v>10.866666666666667</v>
      </c>
      <c r="F51" s="3">
        <v>0</v>
      </c>
      <c r="G51" s="52">
        <v>0</v>
      </c>
      <c r="H51" s="32">
        <v>0</v>
      </c>
      <c r="I51" s="32">
        <v>0</v>
      </c>
      <c r="J51" s="32">
        <v>0</v>
      </c>
      <c r="K51" s="72">
        <v>0</v>
      </c>
      <c r="L51" s="72">
        <v>0</v>
      </c>
      <c r="M51" s="40">
        <v>0</v>
      </c>
      <c r="N51" s="52">
        <v>0</v>
      </c>
      <c r="O51" s="72">
        <v>0</v>
      </c>
      <c r="P51" s="72">
        <v>0</v>
      </c>
      <c r="Q51" s="72">
        <v>0</v>
      </c>
      <c r="R51" s="40">
        <v>0</v>
      </c>
      <c r="Y51" s="81">
        <v>18</v>
      </c>
      <c r="Z51" s="82">
        <v>40295</v>
      </c>
      <c r="AA51" s="81">
        <v>71</v>
      </c>
      <c r="AB51" s="81">
        <v>173</v>
      </c>
      <c r="AD51" s="81">
        <v>21</v>
      </c>
      <c r="AE51" s="82">
        <v>40316</v>
      </c>
      <c r="AF51" s="81">
        <v>71</v>
      </c>
      <c r="AG51" s="81">
        <v>172</v>
      </c>
      <c r="BC51" s="81">
        <v>17</v>
      </c>
      <c r="BD51" s="82">
        <v>40290</v>
      </c>
      <c r="BE51" s="81">
        <v>41</v>
      </c>
      <c r="BF51" s="81">
        <v>142</v>
      </c>
      <c r="BH51" s="81">
        <v>21</v>
      </c>
      <c r="BI51" s="82">
        <v>40316</v>
      </c>
      <c r="BJ51" s="81">
        <v>41</v>
      </c>
      <c r="BK51" s="81">
        <v>141</v>
      </c>
      <c r="CB51" s="81">
        <v>22</v>
      </c>
      <c r="CC51" s="82">
        <v>40322</v>
      </c>
      <c r="CD51" s="81">
        <v>41</v>
      </c>
      <c r="CE51" s="81">
        <v>129</v>
      </c>
      <c r="CG51" s="81">
        <v>23</v>
      </c>
      <c r="CH51" s="82">
        <v>40329</v>
      </c>
      <c r="CI51" s="81">
        <v>41</v>
      </c>
      <c r="CJ51" s="81">
        <v>115</v>
      </c>
    </row>
    <row r="52" spans="1:88">
      <c r="A52" s="27">
        <v>40241</v>
      </c>
      <c r="B52" s="28">
        <v>0.75694444444444453</v>
      </c>
      <c r="C52" s="27">
        <v>40242</v>
      </c>
      <c r="D52" s="28">
        <v>0.30555555555555552</v>
      </c>
      <c r="E52" s="3">
        <v>13.166666666666666</v>
      </c>
      <c r="F52" s="3">
        <v>0</v>
      </c>
      <c r="G52" s="52">
        <v>0</v>
      </c>
      <c r="H52" s="32">
        <v>0</v>
      </c>
      <c r="I52" s="32">
        <v>0</v>
      </c>
      <c r="J52" s="32">
        <v>0</v>
      </c>
      <c r="K52" s="72">
        <v>0</v>
      </c>
      <c r="L52" s="72">
        <v>0</v>
      </c>
      <c r="M52" s="40">
        <v>0</v>
      </c>
      <c r="N52" s="52">
        <v>0</v>
      </c>
      <c r="O52" s="72">
        <v>0</v>
      </c>
      <c r="P52" s="72">
        <v>0</v>
      </c>
      <c r="Q52" s="72">
        <v>0</v>
      </c>
      <c r="R52" s="40">
        <v>0</v>
      </c>
      <c r="Y52" s="81">
        <v>18</v>
      </c>
      <c r="Z52" s="82">
        <v>40295</v>
      </c>
      <c r="AA52" s="81">
        <v>71</v>
      </c>
      <c r="AB52" s="81">
        <v>85</v>
      </c>
      <c r="AD52" s="81">
        <v>21</v>
      </c>
      <c r="AE52" s="82">
        <v>40316</v>
      </c>
      <c r="AF52" s="81">
        <v>71</v>
      </c>
      <c r="AG52" s="81">
        <v>193</v>
      </c>
      <c r="BC52" s="81">
        <v>17</v>
      </c>
      <c r="BD52" s="82">
        <v>40290</v>
      </c>
      <c r="BE52" s="81">
        <v>41</v>
      </c>
      <c r="BF52" s="81">
        <v>128</v>
      </c>
      <c r="BH52" s="81">
        <v>21</v>
      </c>
      <c r="BI52" s="82">
        <v>40316</v>
      </c>
      <c r="BJ52" s="81">
        <v>41</v>
      </c>
      <c r="BK52" s="81">
        <v>133</v>
      </c>
      <c r="CB52" s="81">
        <v>22</v>
      </c>
      <c r="CC52" s="82">
        <v>40322</v>
      </c>
      <c r="CD52" s="81">
        <v>41</v>
      </c>
      <c r="CE52" s="81">
        <v>136</v>
      </c>
      <c r="CG52" s="81">
        <v>23</v>
      </c>
      <c r="CH52" s="82">
        <v>40329</v>
      </c>
      <c r="CI52" s="81">
        <v>41</v>
      </c>
      <c r="CJ52" s="81">
        <v>122</v>
      </c>
    </row>
    <row r="53" spans="1:88">
      <c r="A53" s="27">
        <v>40242</v>
      </c>
      <c r="B53" s="28">
        <v>0.30555555555555552</v>
      </c>
      <c r="C53" s="27">
        <v>40242</v>
      </c>
      <c r="D53" s="28">
        <v>0.75694444444444453</v>
      </c>
      <c r="E53" s="3">
        <v>10.833333333333334</v>
      </c>
      <c r="F53" s="3">
        <v>0</v>
      </c>
      <c r="G53" s="52">
        <v>0</v>
      </c>
      <c r="H53" s="32">
        <v>0</v>
      </c>
      <c r="I53" s="32">
        <v>0</v>
      </c>
      <c r="J53" s="32">
        <v>0</v>
      </c>
      <c r="K53" s="72">
        <v>0</v>
      </c>
      <c r="L53" s="72">
        <v>0</v>
      </c>
      <c r="M53" s="40">
        <v>0</v>
      </c>
      <c r="N53" s="52">
        <v>0</v>
      </c>
      <c r="O53" s="72">
        <v>0</v>
      </c>
      <c r="P53" s="72">
        <v>0</v>
      </c>
      <c r="Q53" s="72">
        <v>0</v>
      </c>
      <c r="R53" s="40">
        <v>0</v>
      </c>
      <c r="Y53" s="81">
        <v>18</v>
      </c>
      <c r="Z53" s="82">
        <v>40295</v>
      </c>
      <c r="AA53" s="81">
        <v>71</v>
      </c>
      <c r="AB53" s="81">
        <v>96</v>
      </c>
      <c r="AD53" s="81">
        <v>21</v>
      </c>
      <c r="AE53" s="82">
        <v>40316</v>
      </c>
      <c r="AF53" s="81">
        <v>71</v>
      </c>
      <c r="AG53" s="81">
        <v>166</v>
      </c>
      <c r="BC53" s="81">
        <v>17</v>
      </c>
      <c r="BD53" s="82">
        <v>40290</v>
      </c>
      <c r="BE53" s="81">
        <v>41</v>
      </c>
      <c r="BF53" s="81">
        <v>92</v>
      </c>
      <c r="BH53" s="81">
        <v>21</v>
      </c>
      <c r="BI53" s="82">
        <v>40316</v>
      </c>
      <c r="BJ53" s="81">
        <v>41</v>
      </c>
      <c r="BK53" s="81">
        <v>138</v>
      </c>
      <c r="CB53" s="81">
        <v>22</v>
      </c>
      <c r="CC53" s="82">
        <v>40322</v>
      </c>
      <c r="CD53" s="81">
        <v>41</v>
      </c>
      <c r="CE53" s="81">
        <v>133</v>
      </c>
      <c r="CG53" s="81">
        <v>23</v>
      </c>
      <c r="CH53" s="82">
        <v>40329</v>
      </c>
      <c r="CI53" s="81">
        <v>41</v>
      </c>
      <c r="CJ53" s="81">
        <v>139</v>
      </c>
    </row>
    <row r="54" spans="1:88">
      <c r="A54" s="27">
        <v>40242</v>
      </c>
      <c r="B54" s="28">
        <v>0.75694444444444453</v>
      </c>
      <c r="C54" s="27">
        <v>40243</v>
      </c>
      <c r="D54" s="28">
        <v>0.3125</v>
      </c>
      <c r="E54" s="3">
        <v>13.333333333333334</v>
      </c>
      <c r="F54" s="3">
        <v>0</v>
      </c>
      <c r="G54" s="52">
        <v>0</v>
      </c>
      <c r="H54" s="32">
        <v>0</v>
      </c>
      <c r="I54" s="32">
        <v>0</v>
      </c>
      <c r="J54" s="32">
        <v>0</v>
      </c>
      <c r="K54" s="72">
        <v>0</v>
      </c>
      <c r="L54" s="72">
        <v>0</v>
      </c>
      <c r="M54" s="40">
        <v>0</v>
      </c>
      <c r="N54" s="52">
        <v>0</v>
      </c>
      <c r="O54" s="72">
        <v>0</v>
      </c>
      <c r="P54" s="72">
        <v>0</v>
      </c>
      <c r="Q54" s="72">
        <v>0</v>
      </c>
      <c r="R54" s="40">
        <v>0</v>
      </c>
      <c r="Y54" s="81">
        <v>18</v>
      </c>
      <c r="Z54" s="82">
        <v>40295</v>
      </c>
      <c r="AA54" s="81">
        <v>71</v>
      </c>
      <c r="AB54" s="81">
        <v>160</v>
      </c>
      <c r="AD54" s="81">
        <v>21</v>
      </c>
      <c r="AE54" s="82">
        <v>40316</v>
      </c>
      <c r="AF54" s="81">
        <v>71</v>
      </c>
      <c r="AG54" s="81">
        <v>175</v>
      </c>
      <c r="BC54" s="81">
        <v>17</v>
      </c>
      <c r="BD54" s="82">
        <v>40290</v>
      </c>
      <c r="BE54" s="81">
        <v>41</v>
      </c>
      <c r="BF54" s="81">
        <v>100</v>
      </c>
      <c r="BH54" s="81">
        <v>21</v>
      </c>
      <c r="BI54" s="82">
        <v>40316</v>
      </c>
      <c r="BJ54" s="81">
        <v>41</v>
      </c>
      <c r="BK54" s="81">
        <v>125</v>
      </c>
      <c r="CB54" s="81">
        <v>22</v>
      </c>
      <c r="CC54" s="82">
        <v>40322</v>
      </c>
      <c r="CD54" s="81">
        <v>41</v>
      </c>
      <c r="CE54" s="81">
        <v>123</v>
      </c>
      <c r="CG54" s="81">
        <v>23</v>
      </c>
      <c r="CH54" s="82">
        <v>40329</v>
      </c>
      <c r="CI54" s="81">
        <v>41</v>
      </c>
      <c r="CJ54" s="81">
        <v>135</v>
      </c>
    </row>
    <row r="55" spans="1:88">
      <c r="A55" s="27">
        <v>40243</v>
      </c>
      <c r="B55" s="28">
        <v>0.31597222222222221</v>
      </c>
      <c r="C55" s="27">
        <v>40243</v>
      </c>
      <c r="D55" s="28">
        <v>0.79166666666666663</v>
      </c>
      <c r="E55" s="3">
        <v>11.416666666666666</v>
      </c>
      <c r="F55" s="3">
        <v>8.3333333333333329E-2</v>
      </c>
      <c r="G55" s="52">
        <v>0</v>
      </c>
      <c r="H55" s="32">
        <v>0</v>
      </c>
      <c r="I55" s="32">
        <v>0</v>
      </c>
      <c r="J55" s="32">
        <v>0</v>
      </c>
      <c r="K55" s="72">
        <v>0</v>
      </c>
      <c r="L55" s="72">
        <v>0</v>
      </c>
      <c r="M55" s="40">
        <v>0</v>
      </c>
      <c r="N55" s="52">
        <v>0</v>
      </c>
      <c r="O55" s="72">
        <v>0</v>
      </c>
      <c r="P55" s="72">
        <v>0</v>
      </c>
      <c r="Q55" s="72">
        <v>0</v>
      </c>
      <c r="R55" s="40">
        <v>0</v>
      </c>
      <c r="Y55" s="81">
        <v>18</v>
      </c>
      <c r="Z55" s="82">
        <v>40295</v>
      </c>
      <c r="AA55" s="81">
        <v>71</v>
      </c>
      <c r="AB55" s="81">
        <v>102</v>
      </c>
      <c r="AD55" s="81">
        <v>21</v>
      </c>
      <c r="AE55" s="82">
        <v>40316</v>
      </c>
      <c r="AF55" s="81">
        <v>71</v>
      </c>
      <c r="AG55" s="81">
        <v>157</v>
      </c>
      <c r="BC55" s="81">
        <v>17</v>
      </c>
      <c r="BD55" s="82">
        <v>40290</v>
      </c>
      <c r="BE55" s="81">
        <v>41</v>
      </c>
      <c r="BF55" s="81">
        <v>136</v>
      </c>
      <c r="BH55" s="81">
        <v>21</v>
      </c>
      <c r="BI55" s="82">
        <v>40316</v>
      </c>
      <c r="BJ55" s="81">
        <v>41</v>
      </c>
      <c r="BK55" s="81">
        <v>126</v>
      </c>
      <c r="CB55" s="81">
        <v>22</v>
      </c>
      <c r="CC55" s="82">
        <v>40322</v>
      </c>
      <c r="CD55" s="81">
        <v>41</v>
      </c>
      <c r="CE55" s="81">
        <v>139</v>
      </c>
      <c r="CG55" s="81">
        <v>23</v>
      </c>
      <c r="CH55" s="82">
        <v>40330</v>
      </c>
      <c r="CI55" s="81">
        <v>41</v>
      </c>
      <c r="CJ55" s="81">
        <v>128</v>
      </c>
    </row>
    <row r="56" spans="1:88">
      <c r="A56" s="27">
        <v>40243</v>
      </c>
      <c r="B56" s="28">
        <v>0.79166666666666663</v>
      </c>
      <c r="C56" s="27">
        <v>40244</v>
      </c>
      <c r="D56" s="28">
        <v>0.35416666666666669</v>
      </c>
      <c r="E56" s="3">
        <v>13.5</v>
      </c>
      <c r="F56" s="3">
        <v>0</v>
      </c>
      <c r="G56" s="52">
        <v>0</v>
      </c>
      <c r="H56" s="32">
        <v>0</v>
      </c>
      <c r="I56" s="32">
        <v>0</v>
      </c>
      <c r="J56" s="32">
        <v>0</v>
      </c>
      <c r="K56" s="72">
        <v>0</v>
      </c>
      <c r="L56" s="72">
        <v>0</v>
      </c>
      <c r="M56" s="40">
        <v>0</v>
      </c>
      <c r="N56" s="52">
        <v>0</v>
      </c>
      <c r="O56" s="72">
        <v>0</v>
      </c>
      <c r="P56" s="72">
        <v>0</v>
      </c>
      <c r="Q56" s="72">
        <v>0</v>
      </c>
      <c r="R56" s="40">
        <v>0</v>
      </c>
      <c r="Y56" s="81">
        <v>18</v>
      </c>
      <c r="Z56" s="82">
        <v>40295</v>
      </c>
      <c r="AA56" s="81">
        <v>71</v>
      </c>
      <c r="AB56" s="81">
        <v>120</v>
      </c>
      <c r="AD56" s="81">
        <v>21</v>
      </c>
      <c r="AE56" s="82">
        <v>40316</v>
      </c>
      <c r="AF56" s="81">
        <v>71</v>
      </c>
      <c r="AG56" s="81">
        <v>172</v>
      </c>
      <c r="BC56" s="81">
        <v>17</v>
      </c>
      <c r="BD56" s="82">
        <v>40290</v>
      </c>
      <c r="BE56" s="81">
        <v>41</v>
      </c>
      <c r="BF56" s="81">
        <v>101</v>
      </c>
      <c r="BH56" s="81">
        <v>21</v>
      </c>
      <c r="BI56" s="82">
        <v>40316</v>
      </c>
      <c r="BJ56" s="81">
        <v>41</v>
      </c>
      <c r="BK56" s="81">
        <v>155</v>
      </c>
      <c r="CB56" s="81">
        <v>22</v>
      </c>
      <c r="CC56" s="82">
        <v>40322</v>
      </c>
      <c r="CD56" s="81">
        <v>41</v>
      </c>
      <c r="CE56" s="81">
        <v>139</v>
      </c>
      <c r="CG56" s="81">
        <v>23</v>
      </c>
      <c r="CH56" s="82">
        <v>40330</v>
      </c>
      <c r="CI56" s="81">
        <v>41</v>
      </c>
      <c r="CJ56" s="81">
        <v>143</v>
      </c>
    </row>
    <row r="57" spans="1:88">
      <c r="A57" s="27">
        <v>40244</v>
      </c>
      <c r="B57" s="28">
        <v>0.3576388888888889</v>
      </c>
      <c r="C57" s="27">
        <v>40244</v>
      </c>
      <c r="D57" s="28">
        <v>0.75694444444444453</v>
      </c>
      <c r="E57" s="3">
        <v>9.5833333333333339</v>
      </c>
      <c r="F57" s="3">
        <v>8.3333333333333329E-2</v>
      </c>
      <c r="G57" s="52">
        <v>0</v>
      </c>
      <c r="H57" s="32">
        <v>0</v>
      </c>
      <c r="I57" s="32">
        <v>0</v>
      </c>
      <c r="J57" s="32">
        <v>0</v>
      </c>
      <c r="K57" s="72">
        <v>0</v>
      </c>
      <c r="L57" s="72">
        <v>0</v>
      </c>
      <c r="M57" s="40">
        <v>0</v>
      </c>
      <c r="N57" s="52">
        <v>0</v>
      </c>
      <c r="O57" s="72">
        <v>0</v>
      </c>
      <c r="P57" s="72">
        <v>0</v>
      </c>
      <c r="Q57" s="72">
        <v>0</v>
      </c>
      <c r="R57" s="40">
        <v>0</v>
      </c>
      <c r="Y57" s="81">
        <v>18</v>
      </c>
      <c r="Z57" s="82">
        <v>40295</v>
      </c>
      <c r="AA57" s="81">
        <v>71</v>
      </c>
      <c r="AB57" s="81">
        <v>94</v>
      </c>
      <c r="AD57" s="81">
        <v>21</v>
      </c>
      <c r="AE57" s="82">
        <v>40316</v>
      </c>
      <c r="AF57" s="81">
        <v>71</v>
      </c>
      <c r="AG57" s="81">
        <v>181</v>
      </c>
      <c r="BC57" s="81">
        <v>17</v>
      </c>
      <c r="BD57" s="82">
        <v>40291</v>
      </c>
      <c r="BE57" s="81">
        <v>41</v>
      </c>
      <c r="BF57" s="81">
        <v>151</v>
      </c>
      <c r="BH57" s="81">
        <v>21</v>
      </c>
      <c r="BI57" s="82">
        <v>40316</v>
      </c>
      <c r="BJ57" s="81">
        <v>41</v>
      </c>
      <c r="BK57" s="81">
        <v>141</v>
      </c>
      <c r="CB57" s="81">
        <v>22</v>
      </c>
      <c r="CC57" s="82">
        <v>40322</v>
      </c>
      <c r="CD57" s="81">
        <v>41</v>
      </c>
      <c r="CE57" s="81">
        <v>138</v>
      </c>
      <c r="CG57" s="81">
        <v>23</v>
      </c>
      <c r="CH57" s="82">
        <v>40330</v>
      </c>
      <c r="CI57" s="81">
        <v>41</v>
      </c>
      <c r="CJ57" s="81">
        <v>134</v>
      </c>
    </row>
    <row r="58" spans="1:88">
      <c r="A58" s="27">
        <v>40244</v>
      </c>
      <c r="B58" s="28">
        <v>0.75694444444444453</v>
      </c>
      <c r="C58" s="27">
        <v>40245</v>
      </c>
      <c r="D58" s="28">
        <v>0.34375</v>
      </c>
      <c r="E58" s="3">
        <v>14.083333333333334</v>
      </c>
      <c r="F58" s="3">
        <v>0</v>
      </c>
      <c r="G58" s="52">
        <v>0</v>
      </c>
      <c r="H58" s="32">
        <v>0</v>
      </c>
      <c r="I58" s="32">
        <v>0</v>
      </c>
      <c r="J58" s="32">
        <v>0</v>
      </c>
      <c r="K58" s="72">
        <v>0</v>
      </c>
      <c r="L58" s="72">
        <v>0</v>
      </c>
      <c r="M58" s="40">
        <v>0</v>
      </c>
      <c r="N58" s="52">
        <v>0</v>
      </c>
      <c r="O58" s="72">
        <v>0</v>
      </c>
      <c r="P58" s="72">
        <v>0</v>
      </c>
      <c r="Q58" s="72">
        <v>0</v>
      </c>
      <c r="R58" s="40">
        <v>0</v>
      </c>
      <c r="Y58" s="81">
        <v>18</v>
      </c>
      <c r="Z58" s="82">
        <v>40295</v>
      </c>
      <c r="AA58" s="81">
        <v>71</v>
      </c>
      <c r="AB58" s="81">
        <v>160</v>
      </c>
      <c r="AD58" s="81">
        <v>21</v>
      </c>
      <c r="AE58" s="82">
        <v>40316</v>
      </c>
      <c r="AF58" s="81">
        <v>71</v>
      </c>
      <c r="AG58" s="81">
        <v>210</v>
      </c>
      <c r="BC58" s="81">
        <v>17</v>
      </c>
      <c r="BD58" s="82">
        <v>40291</v>
      </c>
      <c r="BE58" s="81">
        <v>41</v>
      </c>
      <c r="BF58" s="81">
        <v>143</v>
      </c>
      <c r="BH58" s="81">
        <v>21</v>
      </c>
      <c r="BI58" s="82">
        <v>40316</v>
      </c>
      <c r="BJ58" s="81">
        <v>41</v>
      </c>
      <c r="BK58" s="81">
        <v>130</v>
      </c>
      <c r="CB58" s="81">
        <v>22</v>
      </c>
      <c r="CC58" s="82">
        <v>40322</v>
      </c>
      <c r="CD58" s="81">
        <v>41</v>
      </c>
      <c r="CE58" s="81">
        <v>137</v>
      </c>
      <c r="CG58" s="81">
        <v>23</v>
      </c>
      <c r="CH58" s="82">
        <v>40330</v>
      </c>
      <c r="CI58" s="81">
        <v>41</v>
      </c>
      <c r="CJ58" s="81">
        <v>142</v>
      </c>
    </row>
    <row r="59" spans="1:88">
      <c r="A59" s="27">
        <v>40245</v>
      </c>
      <c r="B59" s="28">
        <v>0.34375</v>
      </c>
      <c r="C59" s="27">
        <v>40245</v>
      </c>
      <c r="D59" s="28">
        <v>0.73611111111111116</v>
      </c>
      <c r="E59" s="3">
        <v>9.4166666666666661</v>
      </c>
      <c r="F59" s="3">
        <v>0</v>
      </c>
      <c r="G59" s="52">
        <v>0</v>
      </c>
      <c r="H59" s="32">
        <v>0</v>
      </c>
      <c r="I59" s="32">
        <v>0</v>
      </c>
      <c r="J59" s="32">
        <v>0</v>
      </c>
      <c r="K59" s="72">
        <v>0</v>
      </c>
      <c r="L59" s="72">
        <v>0</v>
      </c>
      <c r="M59" s="40">
        <v>0</v>
      </c>
      <c r="N59" s="52">
        <v>0</v>
      </c>
      <c r="O59" s="72">
        <v>0</v>
      </c>
      <c r="P59" s="72">
        <v>0</v>
      </c>
      <c r="Q59" s="72">
        <v>0</v>
      </c>
      <c r="R59" s="40">
        <v>0</v>
      </c>
      <c r="Y59" s="81">
        <v>18</v>
      </c>
      <c r="Z59" s="82">
        <v>40295</v>
      </c>
      <c r="AA59" s="81">
        <v>71</v>
      </c>
      <c r="AB59" s="81">
        <v>99</v>
      </c>
      <c r="AD59" s="81">
        <v>21</v>
      </c>
      <c r="AE59" s="82">
        <v>40316</v>
      </c>
      <c r="AF59" s="81">
        <v>71</v>
      </c>
      <c r="AG59" s="81">
        <v>203</v>
      </c>
      <c r="BC59" s="81">
        <v>17</v>
      </c>
      <c r="BD59" s="82">
        <v>40291</v>
      </c>
      <c r="BE59" s="81">
        <v>41</v>
      </c>
      <c r="BF59" s="81">
        <v>146</v>
      </c>
      <c r="BH59" s="81">
        <v>21</v>
      </c>
      <c r="BI59" s="82">
        <v>40316</v>
      </c>
      <c r="BJ59" s="81">
        <v>41</v>
      </c>
      <c r="BK59" s="81">
        <v>163</v>
      </c>
      <c r="CB59" s="81">
        <v>22</v>
      </c>
      <c r="CC59" s="82">
        <v>40323</v>
      </c>
      <c r="CD59" s="81">
        <v>41</v>
      </c>
      <c r="CE59" s="81">
        <v>138</v>
      </c>
      <c r="CG59" s="81">
        <v>23</v>
      </c>
      <c r="CH59" s="82">
        <v>40330</v>
      </c>
      <c r="CI59" s="81">
        <v>41</v>
      </c>
      <c r="CJ59" s="81">
        <v>143</v>
      </c>
    </row>
    <row r="60" spans="1:88">
      <c r="A60" s="27">
        <v>40245</v>
      </c>
      <c r="B60" s="28">
        <v>0.73611111111111116</v>
      </c>
      <c r="C60" s="27">
        <v>40246</v>
      </c>
      <c r="D60" s="28">
        <v>0.30555555555555552</v>
      </c>
      <c r="E60" s="3">
        <v>13.666666666666666</v>
      </c>
      <c r="F60" s="3">
        <v>0</v>
      </c>
      <c r="G60" s="52">
        <v>0</v>
      </c>
      <c r="H60" s="32">
        <v>0</v>
      </c>
      <c r="I60" s="32">
        <v>0</v>
      </c>
      <c r="J60" s="32">
        <v>0</v>
      </c>
      <c r="K60" s="72">
        <v>0</v>
      </c>
      <c r="L60" s="72">
        <v>0</v>
      </c>
      <c r="M60" s="40">
        <v>0</v>
      </c>
      <c r="N60" s="52">
        <v>0</v>
      </c>
      <c r="O60" s="72">
        <v>0</v>
      </c>
      <c r="P60" s="72">
        <v>0</v>
      </c>
      <c r="Q60" s="72">
        <v>0</v>
      </c>
      <c r="R60" s="40">
        <v>0</v>
      </c>
      <c r="Y60" s="81">
        <v>18</v>
      </c>
      <c r="Z60" s="82">
        <v>40295</v>
      </c>
      <c r="AA60" s="81">
        <v>71</v>
      </c>
      <c r="AB60" s="81">
        <v>82</v>
      </c>
      <c r="AD60" s="81">
        <v>21</v>
      </c>
      <c r="AE60" s="82">
        <v>40316</v>
      </c>
      <c r="AF60" s="81">
        <v>71</v>
      </c>
      <c r="AG60" s="81">
        <v>169</v>
      </c>
      <c r="BC60" s="81">
        <v>17</v>
      </c>
      <c r="BD60" s="82">
        <v>40291</v>
      </c>
      <c r="BE60" s="81">
        <v>41</v>
      </c>
      <c r="BF60" s="81">
        <v>148</v>
      </c>
      <c r="BH60" s="81">
        <v>21</v>
      </c>
      <c r="BI60" s="82">
        <v>40316</v>
      </c>
      <c r="BJ60" s="81">
        <v>41</v>
      </c>
      <c r="BK60" s="81">
        <v>126</v>
      </c>
      <c r="CB60" s="81">
        <v>22</v>
      </c>
      <c r="CC60" s="82">
        <v>40323</v>
      </c>
      <c r="CD60" s="81">
        <v>41</v>
      </c>
      <c r="CE60" s="81">
        <v>140</v>
      </c>
      <c r="CG60" s="81">
        <v>23</v>
      </c>
      <c r="CH60" s="82">
        <v>40330</v>
      </c>
      <c r="CI60" s="81">
        <v>41</v>
      </c>
      <c r="CJ60" s="81">
        <v>139</v>
      </c>
    </row>
    <row r="61" spans="1:88">
      <c r="A61" s="27">
        <v>40246</v>
      </c>
      <c r="B61" s="28">
        <v>0.30555555555555552</v>
      </c>
      <c r="C61" s="27">
        <v>40246</v>
      </c>
      <c r="D61" s="28">
        <v>0.73472222222222217</v>
      </c>
      <c r="E61" s="3">
        <v>10.3</v>
      </c>
      <c r="F61" s="3">
        <v>0</v>
      </c>
      <c r="G61" s="52">
        <v>0</v>
      </c>
      <c r="H61" s="32">
        <v>0</v>
      </c>
      <c r="I61" s="32">
        <v>0</v>
      </c>
      <c r="J61" s="32">
        <v>0</v>
      </c>
      <c r="K61" s="72">
        <v>0</v>
      </c>
      <c r="L61" s="72">
        <v>0</v>
      </c>
      <c r="M61" s="40">
        <v>0</v>
      </c>
      <c r="N61" s="52">
        <v>0</v>
      </c>
      <c r="O61" s="72">
        <v>0</v>
      </c>
      <c r="P61" s="72">
        <v>0</v>
      </c>
      <c r="Q61" s="72">
        <v>0</v>
      </c>
      <c r="R61" s="40">
        <v>0</v>
      </c>
      <c r="Y61" s="81">
        <v>18</v>
      </c>
      <c r="Z61" s="82">
        <v>40295</v>
      </c>
      <c r="AA61" s="81">
        <v>71</v>
      </c>
      <c r="AB61" s="81">
        <v>180</v>
      </c>
      <c r="AD61" s="81">
        <v>21</v>
      </c>
      <c r="AE61" s="82">
        <v>40316</v>
      </c>
      <c r="AF61" s="81">
        <v>71</v>
      </c>
      <c r="AG61" s="81">
        <v>126</v>
      </c>
      <c r="BC61" s="81">
        <v>17</v>
      </c>
      <c r="BD61" s="82">
        <v>40291</v>
      </c>
      <c r="BE61" s="81">
        <v>41</v>
      </c>
      <c r="BF61" s="81">
        <v>95</v>
      </c>
      <c r="BH61" s="81">
        <v>21</v>
      </c>
      <c r="BI61" s="82">
        <v>40316</v>
      </c>
      <c r="BJ61" s="81">
        <v>41</v>
      </c>
      <c r="BK61" s="81">
        <v>124</v>
      </c>
      <c r="CB61" s="81">
        <v>22</v>
      </c>
      <c r="CC61" s="82">
        <v>40323</v>
      </c>
      <c r="CD61" s="81">
        <v>41</v>
      </c>
      <c r="CE61" s="81">
        <v>136</v>
      </c>
      <c r="CG61" s="81">
        <v>23</v>
      </c>
      <c r="CH61" s="82">
        <v>40330</v>
      </c>
      <c r="CI61" s="81">
        <v>41</v>
      </c>
      <c r="CJ61" s="81">
        <v>126</v>
      </c>
    </row>
    <row r="62" spans="1:88">
      <c r="A62" s="27">
        <v>40246</v>
      </c>
      <c r="B62" s="28">
        <v>0.73472222222222217</v>
      </c>
      <c r="C62" s="27">
        <v>40247</v>
      </c>
      <c r="D62" s="28">
        <v>0.3125</v>
      </c>
      <c r="E62" s="3">
        <v>13.866666666666667</v>
      </c>
      <c r="F62" s="3">
        <v>0</v>
      </c>
      <c r="G62" s="52">
        <v>0</v>
      </c>
      <c r="H62" s="32">
        <v>0</v>
      </c>
      <c r="I62" s="32">
        <v>0</v>
      </c>
      <c r="J62" s="32">
        <v>0</v>
      </c>
      <c r="K62" s="72">
        <v>0</v>
      </c>
      <c r="L62" s="72">
        <v>0</v>
      </c>
      <c r="M62" s="40">
        <v>0</v>
      </c>
      <c r="N62" s="52">
        <v>0</v>
      </c>
      <c r="O62" s="72">
        <v>0</v>
      </c>
      <c r="P62" s="72">
        <v>0</v>
      </c>
      <c r="Q62" s="72">
        <v>0</v>
      </c>
      <c r="R62" s="40">
        <v>0</v>
      </c>
      <c r="Y62" s="81">
        <v>18</v>
      </c>
      <c r="Z62" s="82">
        <v>40295</v>
      </c>
      <c r="AA62" s="81">
        <v>71</v>
      </c>
      <c r="AB62" s="81">
        <v>97</v>
      </c>
      <c r="AD62" s="81">
        <v>21</v>
      </c>
      <c r="AE62" s="82">
        <v>40316</v>
      </c>
      <c r="AF62" s="81">
        <v>71</v>
      </c>
      <c r="AG62" s="81">
        <v>161</v>
      </c>
      <c r="BC62" s="81">
        <v>17</v>
      </c>
      <c r="BD62" s="82">
        <v>40292</v>
      </c>
      <c r="BE62" s="81">
        <v>41</v>
      </c>
      <c r="BF62" s="81">
        <v>130</v>
      </c>
      <c r="BH62" s="81">
        <v>21</v>
      </c>
      <c r="BI62" s="82">
        <v>40316</v>
      </c>
      <c r="BJ62" s="81">
        <v>41</v>
      </c>
      <c r="BK62" s="81">
        <v>139</v>
      </c>
      <c r="CB62" s="81">
        <v>22</v>
      </c>
      <c r="CC62" s="82">
        <v>40323</v>
      </c>
      <c r="CD62" s="81">
        <v>41</v>
      </c>
      <c r="CE62" s="81">
        <v>138</v>
      </c>
      <c r="CG62" s="81">
        <v>23</v>
      </c>
      <c r="CH62" s="82">
        <v>40330</v>
      </c>
      <c r="CI62" s="81">
        <v>41</v>
      </c>
      <c r="CJ62" s="81">
        <v>135</v>
      </c>
    </row>
    <row r="63" spans="1:88">
      <c r="A63" s="27">
        <v>40247</v>
      </c>
      <c r="B63" s="28">
        <v>0.3125</v>
      </c>
      <c r="C63" s="27">
        <v>40247</v>
      </c>
      <c r="D63" s="28">
        <v>0.64583333333333337</v>
      </c>
      <c r="E63" s="3">
        <v>8</v>
      </c>
      <c r="F63" s="3">
        <v>0</v>
      </c>
      <c r="G63" s="52">
        <v>0</v>
      </c>
      <c r="H63" s="32">
        <v>0</v>
      </c>
      <c r="I63" s="32">
        <v>0</v>
      </c>
      <c r="J63" s="32">
        <v>0</v>
      </c>
      <c r="K63" s="72">
        <v>0</v>
      </c>
      <c r="L63" s="72">
        <v>0</v>
      </c>
      <c r="M63" s="40">
        <v>0</v>
      </c>
      <c r="N63" s="52">
        <v>0</v>
      </c>
      <c r="O63" s="72">
        <v>0</v>
      </c>
      <c r="P63" s="72">
        <v>0</v>
      </c>
      <c r="Q63" s="72">
        <v>0</v>
      </c>
      <c r="R63" s="40">
        <v>0</v>
      </c>
      <c r="Y63" s="81">
        <v>18</v>
      </c>
      <c r="Z63" s="82">
        <v>40295</v>
      </c>
      <c r="AA63" s="81">
        <v>71</v>
      </c>
      <c r="AB63" s="81">
        <v>98</v>
      </c>
      <c r="AD63" s="81">
        <v>21</v>
      </c>
      <c r="AE63" s="82">
        <v>40316</v>
      </c>
      <c r="AF63" s="81">
        <v>71</v>
      </c>
      <c r="AG63" s="81">
        <v>165</v>
      </c>
      <c r="BC63" s="81">
        <v>17</v>
      </c>
      <c r="BD63" s="82">
        <v>40292</v>
      </c>
      <c r="BE63" s="81">
        <v>41</v>
      </c>
      <c r="BF63" s="81">
        <v>133</v>
      </c>
      <c r="BH63" s="81">
        <v>21</v>
      </c>
      <c r="BI63" s="82">
        <v>40316</v>
      </c>
      <c r="BJ63" s="81">
        <v>41</v>
      </c>
      <c r="BK63" s="81">
        <v>125</v>
      </c>
      <c r="CB63" s="81">
        <v>22</v>
      </c>
      <c r="CC63" s="82">
        <v>40323</v>
      </c>
      <c r="CD63" s="81">
        <v>41</v>
      </c>
      <c r="CE63" s="81">
        <v>138</v>
      </c>
      <c r="CG63" s="81">
        <v>23</v>
      </c>
      <c r="CH63" s="82">
        <v>40331</v>
      </c>
      <c r="CI63" s="81">
        <v>41</v>
      </c>
      <c r="CJ63" s="81">
        <v>130</v>
      </c>
    </row>
    <row r="64" spans="1:88">
      <c r="A64" s="27">
        <v>40247</v>
      </c>
      <c r="B64" s="28">
        <v>0.64583333333333337</v>
      </c>
      <c r="C64" s="27">
        <v>40248</v>
      </c>
      <c r="D64" s="28">
        <v>0.31111111111111112</v>
      </c>
      <c r="E64" s="3">
        <v>15.966666666666667</v>
      </c>
      <c r="F64" s="3">
        <v>0</v>
      </c>
      <c r="G64" s="52">
        <v>0</v>
      </c>
      <c r="H64" s="32">
        <v>0</v>
      </c>
      <c r="I64" s="32">
        <v>0</v>
      </c>
      <c r="J64" s="32">
        <v>0</v>
      </c>
      <c r="K64" s="72">
        <v>0</v>
      </c>
      <c r="L64" s="72">
        <v>0</v>
      </c>
      <c r="M64" s="40">
        <v>0</v>
      </c>
      <c r="N64" s="52">
        <v>0</v>
      </c>
      <c r="O64" s="72">
        <v>0</v>
      </c>
      <c r="P64" s="72">
        <v>0</v>
      </c>
      <c r="Q64" s="72">
        <v>0</v>
      </c>
      <c r="R64" s="40">
        <v>0</v>
      </c>
      <c r="Y64" s="81">
        <v>18</v>
      </c>
      <c r="Z64" s="82">
        <v>40296</v>
      </c>
      <c r="AA64" s="81">
        <v>71</v>
      </c>
      <c r="AB64" s="81">
        <v>172</v>
      </c>
      <c r="AD64" s="81">
        <v>21</v>
      </c>
      <c r="AE64" s="82">
        <v>40316</v>
      </c>
      <c r="AF64" s="81">
        <v>71</v>
      </c>
      <c r="AG64" s="81">
        <v>183</v>
      </c>
      <c r="BC64" s="81">
        <v>17</v>
      </c>
      <c r="BD64" s="82">
        <v>40292</v>
      </c>
      <c r="BE64" s="81">
        <v>41</v>
      </c>
      <c r="BF64" s="81">
        <v>143</v>
      </c>
      <c r="BH64" s="81">
        <v>21</v>
      </c>
      <c r="BI64" s="82">
        <v>40316</v>
      </c>
      <c r="BJ64" s="81">
        <v>41</v>
      </c>
      <c r="BK64" s="81">
        <v>126</v>
      </c>
      <c r="CB64" s="81">
        <v>22</v>
      </c>
      <c r="CC64" s="82">
        <v>40323</v>
      </c>
      <c r="CD64" s="81">
        <v>41</v>
      </c>
      <c r="CE64" s="81">
        <v>139</v>
      </c>
      <c r="CG64" s="81">
        <v>23</v>
      </c>
      <c r="CH64" s="82">
        <v>40331</v>
      </c>
      <c r="CI64" s="81">
        <v>41</v>
      </c>
      <c r="CJ64" s="81">
        <v>138</v>
      </c>
    </row>
    <row r="65" spans="1:88">
      <c r="A65" s="27">
        <v>40248</v>
      </c>
      <c r="B65" s="28">
        <v>0.31111111111111112</v>
      </c>
      <c r="C65" s="27">
        <v>40248</v>
      </c>
      <c r="D65" s="28">
        <v>0.72916666666666663</v>
      </c>
      <c r="E65" s="3">
        <v>10.033333333333333</v>
      </c>
      <c r="F65" s="3">
        <v>0</v>
      </c>
      <c r="G65" s="52">
        <v>0</v>
      </c>
      <c r="H65" s="32">
        <v>0</v>
      </c>
      <c r="I65" s="32">
        <v>0</v>
      </c>
      <c r="J65" s="32">
        <v>0</v>
      </c>
      <c r="K65" s="72">
        <v>0</v>
      </c>
      <c r="L65" s="72">
        <v>0</v>
      </c>
      <c r="M65" s="40">
        <v>0</v>
      </c>
      <c r="N65" s="52">
        <v>0</v>
      </c>
      <c r="O65" s="72">
        <v>0</v>
      </c>
      <c r="P65" s="72">
        <v>0</v>
      </c>
      <c r="Q65" s="72">
        <v>0</v>
      </c>
      <c r="R65" s="40">
        <v>0</v>
      </c>
      <c r="Y65" s="81">
        <v>18</v>
      </c>
      <c r="Z65" s="82">
        <v>40296</v>
      </c>
      <c r="AA65" s="81">
        <v>71</v>
      </c>
      <c r="AB65" s="81">
        <v>190</v>
      </c>
      <c r="AD65" s="81">
        <v>21</v>
      </c>
      <c r="AE65" s="82">
        <v>40316</v>
      </c>
      <c r="AF65" s="81">
        <v>71</v>
      </c>
      <c r="AG65" s="81">
        <v>178</v>
      </c>
      <c r="BC65" s="81">
        <v>17</v>
      </c>
      <c r="BD65" s="82">
        <v>40293</v>
      </c>
      <c r="BE65" s="81">
        <v>41</v>
      </c>
      <c r="BF65" s="81">
        <v>149</v>
      </c>
      <c r="BH65" s="81">
        <v>21</v>
      </c>
      <c r="BI65" s="82">
        <v>40316</v>
      </c>
      <c r="BJ65" s="81">
        <v>41</v>
      </c>
      <c r="BK65" s="81">
        <v>130</v>
      </c>
      <c r="CB65" s="81">
        <v>22</v>
      </c>
      <c r="CC65" s="82">
        <v>40323</v>
      </c>
      <c r="CD65" s="81">
        <v>41</v>
      </c>
      <c r="CE65" s="81">
        <v>137</v>
      </c>
      <c r="CG65" s="81">
        <v>23</v>
      </c>
      <c r="CH65" s="82">
        <v>40331</v>
      </c>
      <c r="CI65" s="81">
        <v>41</v>
      </c>
      <c r="CJ65" s="81">
        <v>138</v>
      </c>
    </row>
    <row r="66" spans="1:88">
      <c r="A66" s="27">
        <v>40248</v>
      </c>
      <c r="B66" s="28">
        <v>0.72916666666666663</v>
      </c>
      <c r="C66" s="27">
        <v>40249</v>
      </c>
      <c r="D66" s="28">
        <v>0.3125</v>
      </c>
      <c r="E66" s="3">
        <v>14</v>
      </c>
      <c r="F66" s="3">
        <v>0</v>
      </c>
      <c r="G66" s="52">
        <v>0</v>
      </c>
      <c r="H66" s="32">
        <v>0</v>
      </c>
      <c r="I66" s="32">
        <v>0</v>
      </c>
      <c r="J66" s="32">
        <v>0</v>
      </c>
      <c r="K66" s="72">
        <v>0</v>
      </c>
      <c r="L66" s="72">
        <v>0</v>
      </c>
      <c r="M66" s="40">
        <v>0</v>
      </c>
      <c r="N66" s="52">
        <v>0</v>
      </c>
      <c r="O66" s="72">
        <v>0</v>
      </c>
      <c r="P66" s="72">
        <v>0</v>
      </c>
      <c r="Q66" s="72">
        <v>0</v>
      </c>
      <c r="R66" s="40">
        <v>0</v>
      </c>
      <c r="Y66" s="81">
        <v>18</v>
      </c>
      <c r="Z66" s="82">
        <v>40296</v>
      </c>
      <c r="AA66" s="81">
        <v>71</v>
      </c>
      <c r="AB66" s="81">
        <v>125</v>
      </c>
      <c r="AD66" s="81">
        <v>21</v>
      </c>
      <c r="AE66" s="82">
        <v>40316</v>
      </c>
      <c r="AF66" s="81">
        <v>71</v>
      </c>
      <c r="AG66" s="81">
        <v>177</v>
      </c>
      <c r="BC66" s="81">
        <v>17</v>
      </c>
      <c r="BD66" s="82">
        <v>40293</v>
      </c>
      <c r="BE66" s="81">
        <v>41</v>
      </c>
      <c r="BF66" s="81">
        <v>147</v>
      </c>
      <c r="BH66" s="81">
        <v>21</v>
      </c>
      <c r="BI66" s="82">
        <v>40316</v>
      </c>
      <c r="BJ66" s="81">
        <v>41</v>
      </c>
      <c r="BK66" s="81">
        <v>148</v>
      </c>
      <c r="CB66" s="81">
        <v>22</v>
      </c>
      <c r="CC66" s="82">
        <v>40323</v>
      </c>
      <c r="CD66" s="81">
        <v>41</v>
      </c>
      <c r="CE66" s="81">
        <v>146</v>
      </c>
      <c r="CG66" s="81">
        <v>23</v>
      </c>
      <c r="CH66" s="82">
        <v>40331</v>
      </c>
      <c r="CI66" s="81">
        <v>41</v>
      </c>
      <c r="CJ66" s="81">
        <v>135</v>
      </c>
    </row>
    <row r="67" spans="1:88">
      <c r="A67" s="27">
        <v>40249</v>
      </c>
      <c r="B67" s="28">
        <v>0.3125</v>
      </c>
      <c r="C67" s="27">
        <v>40249</v>
      </c>
      <c r="D67" s="28">
        <v>0.71875</v>
      </c>
      <c r="E67" s="3">
        <v>9.75</v>
      </c>
      <c r="F67" s="3">
        <v>0</v>
      </c>
      <c r="G67" s="52">
        <v>0</v>
      </c>
      <c r="H67" s="32">
        <v>0</v>
      </c>
      <c r="I67" s="32">
        <v>0</v>
      </c>
      <c r="J67" s="32">
        <v>0</v>
      </c>
      <c r="K67" s="72">
        <v>0</v>
      </c>
      <c r="L67" s="72">
        <v>0</v>
      </c>
      <c r="M67" s="40">
        <v>0</v>
      </c>
      <c r="N67" s="52">
        <v>0</v>
      </c>
      <c r="O67" s="72">
        <v>0</v>
      </c>
      <c r="P67" s="72">
        <v>0</v>
      </c>
      <c r="Q67" s="72">
        <v>0</v>
      </c>
      <c r="R67" s="40">
        <v>0</v>
      </c>
      <c r="Y67" s="81">
        <v>18</v>
      </c>
      <c r="Z67" s="82">
        <v>40296</v>
      </c>
      <c r="AA67" s="81">
        <v>71</v>
      </c>
      <c r="AB67" s="81">
        <v>99</v>
      </c>
      <c r="AD67" s="81">
        <v>21</v>
      </c>
      <c r="AE67" s="82">
        <v>40316</v>
      </c>
      <c r="AF67" s="81">
        <v>71</v>
      </c>
      <c r="AG67" s="81">
        <v>217</v>
      </c>
      <c r="BC67" s="81">
        <v>18</v>
      </c>
      <c r="BD67" s="82">
        <v>40294</v>
      </c>
      <c r="BE67" s="81">
        <v>41</v>
      </c>
      <c r="BF67" s="81">
        <v>140</v>
      </c>
      <c r="BH67" s="81">
        <v>21</v>
      </c>
      <c r="BI67" s="82">
        <v>40316</v>
      </c>
      <c r="BJ67" s="81">
        <v>41</v>
      </c>
      <c r="BK67" s="81">
        <v>142</v>
      </c>
      <c r="CB67" s="81">
        <v>22</v>
      </c>
      <c r="CC67" s="82">
        <v>40323</v>
      </c>
      <c r="CD67" s="81">
        <v>41</v>
      </c>
      <c r="CE67" s="81">
        <v>137</v>
      </c>
    </row>
    <row r="68" spans="1:88">
      <c r="A68" s="27">
        <v>40249</v>
      </c>
      <c r="B68" s="28">
        <v>0.71875</v>
      </c>
      <c r="C68" s="27">
        <v>40250</v>
      </c>
      <c r="D68" s="28">
        <v>0.28819444444444448</v>
      </c>
      <c r="E68" s="3">
        <v>13.666666666666666</v>
      </c>
      <c r="F68" s="3">
        <v>0</v>
      </c>
      <c r="G68" s="52">
        <v>0</v>
      </c>
      <c r="H68" s="32">
        <v>0</v>
      </c>
      <c r="I68" s="32">
        <v>0</v>
      </c>
      <c r="J68" s="32">
        <v>0</v>
      </c>
      <c r="K68" s="72">
        <v>0</v>
      </c>
      <c r="L68" s="72">
        <v>0</v>
      </c>
      <c r="M68" s="40">
        <v>0</v>
      </c>
      <c r="N68" s="52">
        <v>0</v>
      </c>
      <c r="O68" s="72">
        <v>0</v>
      </c>
      <c r="P68" s="72">
        <v>0</v>
      </c>
      <c r="Q68" s="72">
        <v>0</v>
      </c>
      <c r="R68" s="40">
        <v>0</v>
      </c>
      <c r="Y68" s="81">
        <v>18</v>
      </c>
      <c r="Z68" s="82">
        <v>40296</v>
      </c>
      <c r="AA68" s="81">
        <v>71</v>
      </c>
      <c r="AB68" s="81">
        <v>125</v>
      </c>
      <c r="AD68" s="81">
        <v>21</v>
      </c>
      <c r="AE68" s="82">
        <v>40316</v>
      </c>
      <c r="AF68" s="81">
        <v>71</v>
      </c>
      <c r="AG68" s="81">
        <v>190</v>
      </c>
      <c r="BC68" s="81">
        <v>18</v>
      </c>
      <c r="BD68" s="82">
        <v>40294</v>
      </c>
      <c r="BE68" s="81">
        <v>41</v>
      </c>
      <c r="BF68" s="81">
        <v>147</v>
      </c>
      <c r="BH68" s="81">
        <v>21</v>
      </c>
      <c r="BI68" s="82">
        <v>40316</v>
      </c>
      <c r="BJ68" s="81">
        <v>41</v>
      </c>
      <c r="BK68" s="81">
        <v>139</v>
      </c>
      <c r="CB68" s="81">
        <v>22</v>
      </c>
      <c r="CC68" s="82">
        <v>40323</v>
      </c>
      <c r="CD68" s="81">
        <v>41</v>
      </c>
      <c r="CE68" s="81">
        <v>144</v>
      </c>
    </row>
    <row r="69" spans="1:88">
      <c r="A69" s="27">
        <v>40250</v>
      </c>
      <c r="B69" s="28">
        <v>0.28819444444444448</v>
      </c>
      <c r="C69" s="27">
        <v>40250</v>
      </c>
      <c r="D69" s="28">
        <v>0.77083333333333337</v>
      </c>
      <c r="E69" s="3">
        <v>11.583333333333334</v>
      </c>
      <c r="F69" s="3">
        <v>0</v>
      </c>
      <c r="G69" s="52">
        <v>0</v>
      </c>
      <c r="H69" s="32">
        <v>0</v>
      </c>
      <c r="I69" s="32">
        <v>0</v>
      </c>
      <c r="J69" s="32">
        <v>0</v>
      </c>
      <c r="K69" s="72">
        <v>0</v>
      </c>
      <c r="L69" s="72">
        <v>0</v>
      </c>
      <c r="M69" s="40">
        <v>0</v>
      </c>
      <c r="N69" s="52">
        <v>1</v>
      </c>
      <c r="O69" s="72">
        <v>0</v>
      </c>
      <c r="P69" s="72">
        <v>0</v>
      </c>
      <c r="Q69" s="72">
        <v>0</v>
      </c>
      <c r="R69" s="42">
        <v>1</v>
      </c>
      <c r="Y69" s="81">
        <v>18</v>
      </c>
      <c r="Z69" s="82">
        <v>40296</v>
      </c>
      <c r="AA69" s="81">
        <v>71</v>
      </c>
      <c r="AB69" s="81">
        <v>95</v>
      </c>
      <c r="AD69" s="81">
        <v>21</v>
      </c>
      <c r="AE69" s="82">
        <v>40316</v>
      </c>
      <c r="AF69" s="81">
        <v>71</v>
      </c>
      <c r="AG69" s="81">
        <v>200</v>
      </c>
      <c r="BC69" s="81">
        <v>18</v>
      </c>
      <c r="BD69" s="82">
        <v>40294</v>
      </c>
      <c r="BE69" s="81">
        <v>41</v>
      </c>
      <c r="BF69" s="81">
        <v>133</v>
      </c>
      <c r="BH69" s="81">
        <v>21</v>
      </c>
      <c r="BI69" s="82">
        <v>40316</v>
      </c>
      <c r="BJ69" s="81">
        <v>41</v>
      </c>
      <c r="BK69" s="81">
        <v>148</v>
      </c>
      <c r="CB69" s="81">
        <v>22</v>
      </c>
      <c r="CC69" s="82">
        <v>40323</v>
      </c>
      <c r="CD69" s="81">
        <v>41</v>
      </c>
      <c r="CE69" s="81">
        <v>138</v>
      </c>
    </row>
    <row r="70" spans="1:88">
      <c r="A70" s="27">
        <v>40250</v>
      </c>
      <c r="B70" s="28">
        <v>0.77083333333333337</v>
      </c>
      <c r="C70" s="27">
        <v>40251</v>
      </c>
      <c r="D70" s="28">
        <v>0.31597222222222221</v>
      </c>
      <c r="E70" s="3">
        <v>13.083333333333334</v>
      </c>
      <c r="F70" s="3">
        <v>0</v>
      </c>
      <c r="G70" s="52">
        <v>0</v>
      </c>
      <c r="H70" s="32">
        <v>0</v>
      </c>
      <c r="I70" s="32">
        <v>0</v>
      </c>
      <c r="J70" s="32">
        <v>0</v>
      </c>
      <c r="K70" s="72">
        <v>0</v>
      </c>
      <c r="L70" s="72">
        <v>0</v>
      </c>
      <c r="M70" s="40">
        <v>0</v>
      </c>
      <c r="N70" s="52">
        <v>0</v>
      </c>
      <c r="O70" s="72">
        <v>0</v>
      </c>
      <c r="P70" s="72">
        <v>0</v>
      </c>
      <c r="Q70" s="72">
        <v>0</v>
      </c>
      <c r="R70" s="40">
        <v>0</v>
      </c>
      <c r="Y70" s="81">
        <v>18</v>
      </c>
      <c r="Z70" s="82">
        <v>40296</v>
      </c>
      <c r="AA70" s="81">
        <v>71</v>
      </c>
      <c r="AB70" s="81">
        <v>98</v>
      </c>
      <c r="AD70" s="81">
        <v>21</v>
      </c>
      <c r="AE70" s="82">
        <v>40316</v>
      </c>
      <c r="AF70" s="81">
        <v>71</v>
      </c>
      <c r="AG70" s="81">
        <v>177</v>
      </c>
      <c r="BC70" s="81">
        <v>18</v>
      </c>
      <c r="BD70" s="82">
        <v>40294</v>
      </c>
      <c r="BE70" s="81">
        <v>41</v>
      </c>
      <c r="BF70" s="81">
        <v>92</v>
      </c>
      <c r="BH70" s="81">
        <v>21</v>
      </c>
      <c r="BI70" s="82">
        <v>40316</v>
      </c>
      <c r="BJ70" s="81">
        <v>41</v>
      </c>
      <c r="BK70" s="81">
        <v>128</v>
      </c>
      <c r="CB70" s="81">
        <v>22</v>
      </c>
      <c r="CC70" s="82">
        <v>40323</v>
      </c>
      <c r="CD70" s="81">
        <v>41</v>
      </c>
      <c r="CE70" s="81">
        <v>125</v>
      </c>
    </row>
    <row r="71" spans="1:88">
      <c r="A71" s="27">
        <v>40251</v>
      </c>
      <c r="B71" s="28">
        <v>0.31597222222222221</v>
      </c>
      <c r="C71" s="27">
        <v>40251</v>
      </c>
      <c r="D71" s="28">
        <v>0.79166666666666663</v>
      </c>
      <c r="E71" s="3">
        <v>11.416666666666666</v>
      </c>
      <c r="F71" s="3">
        <v>0</v>
      </c>
      <c r="G71" s="52">
        <v>0</v>
      </c>
      <c r="H71" s="32">
        <v>0</v>
      </c>
      <c r="I71" s="32">
        <v>0</v>
      </c>
      <c r="J71" s="32">
        <v>0</v>
      </c>
      <c r="K71" s="72">
        <v>0</v>
      </c>
      <c r="L71" s="72">
        <v>0</v>
      </c>
      <c r="M71" s="40">
        <v>0</v>
      </c>
      <c r="N71" s="52">
        <v>0</v>
      </c>
      <c r="O71" s="72">
        <v>0</v>
      </c>
      <c r="P71" s="72">
        <v>0</v>
      </c>
      <c r="Q71" s="72">
        <v>0</v>
      </c>
      <c r="R71" s="40">
        <v>0</v>
      </c>
      <c r="Y71" s="81">
        <v>18</v>
      </c>
      <c r="Z71" s="82">
        <v>40296</v>
      </c>
      <c r="AA71" s="81">
        <v>71</v>
      </c>
      <c r="AB71" s="81">
        <v>108</v>
      </c>
      <c r="AD71" s="81">
        <v>21</v>
      </c>
      <c r="AE71" s="82">
        <v>40316</v>
      </c>
      <c r="AF71" s="81">
        <v>71</v>
      </c>
      <c r="AG71" s="81">
        <v>174</v>
      </c>
      <c r="BC71" s="81">
        <v>18</v>
      </c>
      <c r="BD71" s="82">
        <v>40294</v>
      </c>
      <c r="BE71" s="81">
        <v>41</v>
      </c>
      <c r="BF71" s="81">
        <v>138</v>
      </c>
      <c r="BH71" s="81">
        <v>21</v>
      </c>
      <c r="BI71" s="82">
        <v>40316</v>
      </c>
      <c r="BJ71" s="81">
        <v>41</v>
      </c>
      <c r="BK71" s="81">
        <v>121</v>
      </c>
      <c r="CB71" s="81">
        <v>22</v>
      </c>
      <c r="CC71" s="82">
        <v>40323</v>
      </c>
      <c r="CD71" s="81">
        <v>41</v>
      </c>
      <c r="CE71" s="81">
        <v>131</v>
      </c>
    </row>
    <row r="72" spans="1:88">
      <c r="A72" s="27">
        <v>40251</v>
      </c>
      <c r="B72" s="28">
        <v>0.79166666666666663</v>
      </c>
      <c r="C72" s="27">
        <v>40252</v>
      </c>
      <c r="D72" s="28">
        <v>0.33333333333333331</v>
      </c>
      <c r="E72" s="3">
        <v>13</v>
      </c>
      <c r="F72" s="3">
        <v>0</v>
      </c>
      <c r="G72" s="52">
        <v>0</v>
      </c>
      <c r="H72" s="32">
        <v>0</v>
      </c>
      <c r="I72" s="32">
        <v>0</v>
      </c>
      <c r="J72" s="32">
        <v>0</v>
      </c>
      <c r="K72" s="72">
        <v>0</v>
      </c>
      <c r="L72" s="72">
        <v>0</v>
      </c>
      <c r="M72" s="40">
        <v>0</v>
      </c>
      <c r="N72" s="52">
        <v>0</v>
      </c>
      <c r="O72" s="72">
        <v>0</v>
      </c>
      <c r="P72" s="72">
        <v>0</v>
      </c>
      <c r="Q72" s="72">
        <v>0</v>
      </c>
      <c r="R72" s="40">
        <v>0</v>
      </c>
      <c r="Y72" s="81">
        <v>18</v>
      </c>
      <c r="Z72" s="82">
        <v>40296</v>
      </c>
      <c r="AA72" s="81">
        <v>71</v>
      </c>
      <c r="AB72" s="81">
        <v>94</v>
      </c>
      <c r="AD72" s="81">
        <v>21</v>
      </c>
      <c r="AE72" s="82">
        <v>40316</v>
      </c>
      <c r="AF72" s="81">
        <v>71</v>
      </c>
      <c r="AG72" s="81">
        <v>169</v>
      </c>
      <c r="BC72" s="81">
        <v>18</v>
      </c>
      <c r="BD72" s="82">
        <v>40294</v>
      </c>
      <c r="BE72" s="81">
        <v>41</v>
      </c>
      <c r="BF72" s="81">
        <v>143</v>
      </c>
      <c r="BH72" s="81">
        <v>21</v>
      </c>
      <c r="BI72" s="82">
        <v>40316</v>
      </c>
      <c r="BJ72" s="81">
        <v>41</v>
      </c>
      <c r="BK72" s="81">
        <v>116</v>
      </c>
      <c r="CB72" s="81">
        <v>22</v>
      </c>
      <c r="CC72" s="82">
        <v>40323</v>
      </c>
      <c r="CD72" s="81">
        <v>41</v>
      </c>
      <c r="CE72" s="81">
        <v>125</v>
      </c>
    </row>
    <row r="73" spans="1:88">
      <c r="A73" s="27">
        <v>40252</v>
      </c>
      <c r="B73" s="28">
        <v>0.33333333333333331</v>
      </c>
      <c r="C73" s="27">
        <v>40252</v>
      </c>
      <c r="D73" s="28">
        <v>0.79513888888888884</v>
      </c>
      <c r="E73" s="3">
        <v>11.083333333333334</v>
      </c>
      <c r="F73" s="3">
        <v>0</v>
      </c>
      <c r="G73" s="52">
        <v>0</v>
      </c>
      <c r="H73" s="32">
        <v>0</v>
      </c>
      <c r="I73" s="32">
        <v>0</v>
      </c>
      <c r="J73" s="32">
        <v>0</v>
      </c>
      <c r="K73" s="72">
        <v>0</v>
      </c>
      <c r="L73" s="72">
        <v>0</v>
      </c>
      <c r="M73" s="40">
        <v>0</v>
      </c>
      <c r="N73" s="52">
        <v>0</v>
      </c>
      <c r="O73" s="72">
        <v>0</v>
      </c>
      <c r="P73" s="72">
        <v>0</v>
      </c>
      <c r="Q73" s="72">
        <v>0</v>
      </c>
      <c r="R73" s="40">
        <v>0</v>
      </c>
      <c r="Y73" s="81">
        <v>18</v>
      </c>
      <c r="Z73" s="82">
        <v>40296</v>
      </c>
      <c r="AA73" s="81">
        <v>71</v>
      </c>
      <c r="AB73" s="81">
        <v>185</v>
      </c>
      <c r="AD73" s="81">
        <v>21</v>
      </c>
      <c r="AE73" s="82">
        <v>40316</v>
      </c>
      <c r="AF73" s="81">
        <v>71</v>
      </c>
      <c r="AG73" s="81">
        <v>159</v>
      </c>
      <c r="BC73" s="81">
        <v>18</v>
      </c>
      <c r="BD73" s="82">
        <v>40294</v>
      </c>
      <c r="BE73" s="81">
        <v>41</v>
      </c>
      <c r="BF73" s="81">
        <v>98</v>
      </c>
      <c r="BH73" s="81">
        <v>21</v>
      </c>
      <c r="BI73" s="82">
        <v>40316</v>
      </c>
      <c r="BJ73" s="81">
        <v>41</v>
      </c>
      <c r="BK73" s="81">
        <v>111</v>
      </c>
      <c r="CB73" s="81">
        <v>22</v>
      </c>
      <c r="CC73" s="82">
        <v>40323</v>
      </c>
      <c r="CD73" s="81">
        <v>41</v>
      </c>
      <c r="CE73" s="81">
        <v>138</v>
      </c>
    </row>
    <row r="74" spans="1:88">
      <c r="A74" s="27">
        <v>40252</v>
      </c>
      <c r="B74" s="28">
        <v>0.79513888888888884</v>
      </c>
      <c r="C74" s="27">
        <v>40253</v>
      </c>
      <c r="D74" s="28">
        <v>0.3263888888888889</v>
      </c>
      <c r="E74" s="3">
        <v>12.75</v>
      </c>
      <c r="F74" s="3">
        <v>0</v>
      </c>
      <c r="G74" s="52">
        <v>0</v>
      </c>
      <c r="H74" s="32">
        <v>0</v>
      </c>
      <c r="I74" s="32">
        <v>0</v>
      </c>
      <c r="J74" s="32">
        <v>0</v>
      </c>
      <c r="K74" s="72">
        <v>0</v>
      </c>
      <c r="L74" s="72">
        <v>0</v>
      </c>
      <c r="M74" s="40">
        <v>0</v>
      </c>
      <c r="N74" s="52">
        <v>0</v>
      </c>
      <c r="O74" s="72">
        <v>0</v>
      </c>
      <c r="P74" s="72">
        <v>0</v>
      </c>
      <c r="Q74" s="72">
        <v>0</v>
      </c>
      <c r="R74" s="40">
        <v>0</v>
      </c>
      <c r="Y74" s="81">
        <v>18</v>
      </c>
      <c r="Z74" s="82">
        <v>40296</v>
      </c>
      <c r="AA74" s="81">
        <v>71</v>
      </c>
      <c r="AB74" s="81">
        <v>103</v>
      </c>
      <c r="AD74" s="81">
        <v>21</v>
      </c>
      <c r="AE74" s="82">
        <v>40316</v>
      </c>
      <c r="AF74" s="81">
        <v>71</v>
      </c>
      <c r="AG74" s="81">
        <v>190</v>
      </c>
      <c r="BC74" s="81">
        <v>18</v>
      </c>
      <c r="BD74" s="82">
        <v>40294</v>
      </c>
      <c r="BE74" s="81">
        <v>41</v>
      </c>
      <c r="BF74" s="81">
        <v>95</v>
      </c>
      <c r="BH74" s="81">
        <v>21</v>
      </c>
      <c r="BI74" s="82">
        <v>40316</v>
      </c>
      <c r="BJ74" s="81">
        <v>41</v>
      </c>
      <c r="BK74" s="81">
        <v>131</v>
      </c>
      <c r="CB74" s="81">
        <v>22</v>
      </c>
      <c r="CC74" s="82">
        <v>40323</v>
      </c>
      <c r="CD74" s="81">
        <v>41</v>
      </c>
      <c r="CE74" s="81">
        <v>145</v>
      </c>
    </row>
    <row r="75" spans="1:88">
      <c r="A75" s="27">
        <v>40253</v>
      </c>
      <c r="B75" s="28">
        <v>0.3263888888888889</v>
      </c>
      <c r="C75" s="27">
        <v>40253</v>
      </c>
      <c r="D75" s="28">
        <v>0.64236111111111105</v>
      </c>
      <c r="E75" s="3">
        <v>7.583333333333333</v>
      </c>
      <c r="F75" s="3">
        <v>0</v>
      </c>
      <c r="G75" s="52">
        <v>0</v>
      </c>
      <c r="H75" s="32">
        <v>0</v>
      </c>
      <c r="I75" s="32">
        <v>0</v>
      </c>
      <c r="J75" s="32">
        <v>0</v>
      </c>
      <c r="K75" s="72">
        <v>0</v>
      </c>
      <c r="L75" s="72">
        <v>0</v>
      </c>
      <c r="M75" s="40">
        <v>0</v>
      </c>
      <c r="N75" s="52">
        <v>0</v>
      </c>
      <c r="O75" s="72">
        <v>0</v>
      </c>
      <c r="P75" s="72">
        <v>0</v>
      </c>
      <c r="Q75" s="72">
        <v>0</v>
      </c>
      <c r="R75" s="40">
        <v>0</v>
      </c>
      <c r="Y75" s="81">
        <v>18</v>
      </c>
      <c r="Z75" s="82">
        <v>40296</v>
      </c>
      <c r="AA75" s="81">
        <v>71</v>
      </c>
      <c r="AB75" s="81">
        <v>91</v>
      </c>
      <c r="AD75" s="81">
        <v>21</v>
      </c>
      <c r="AE75" s="82">
        <v>40316</v>
      </c>
      <c r="AF75" s="81">
        <v>71</v>
      </c>
      <c r="AG75" s="81">
        <v>175</v>
      </c>
      <c r="BC75" s="81">
        <v>18</v>
      </c>
      <c r="BD75" s="82">
        <v>40295</v>
      </c>
      <c r="BE75" s="81">
        <v>41</v>
      </c>
      <c r="BF75" s="81">
        <v>135</v>
      </c>
      <c r="BH75" s="81">
        <v>21</v>
      </c>
      <c r="BI75" s="82">
        <v>40316</v>
      </c>
      <c r="BJ75" s="81">
        <v>41</v>
      </c>
      <c r="BK75" s="81">
        <v>117</v>
      </c>
      <c r="CB75" s="81">
        <v>22</v>
      </c>
      <c r="CC75" s="82">
        <v>40323</v>
      </c>
      <c r="CD75" s="81">
        <v>41</v>
      </c>
      <c r="CE75" s="81">
        <v>143</v>
      </c>
    </row>
    <row r="76" spans="1:88">
      <c r="A76" s="27">
        <v>40253</v>
      </c>
      <c r="B76" s="28">
        <v>0.64236111111111105</v>
      </c>
      <c r="C76" s="27">
        <v>40254</v>
      </c>
      <c r="D76" s="28">
        <v>0.35416666666666669</v>
      </c>
      <c r="E76" s="3">
        <v>17.083333333333332</v>
      </c>
      <c r="F76" s="3">
        <v>0</v>
      </c>
      <c r="G76" s="52">
        <v>0</v>
      </c>
      <c r="H76" s="32">
        <v>0</v>
      </c>
      <c r="I76" s="32">
        <v>0</v>
      </c>
      <c r="J76" s="32">
        <v>0</v>
      </c>
      <c r="K76" s="72">
        <v>0</v>
      </c>
      <c r="L76" s="72">
        <v>0</v>
      </c>
      <c r="M76" s="40">
        <v>0</v>
      </c>
      <c r="N76" s="52">
        <v>0</v>
      </c>
      <c r="O76" s="72">
        <v>0</v>
      </c>
      <c r="P76" s="72">
        <v>0</v>
      </c>
      <c r="Q76" s="72">
        <v>0</v>
      </c>
      <c r="R76" s="40">
        <v>0</v>
      </c>
      <c r="Y76" s="81">
        <v>18</v>
      </c>
      <c r="Z76" s="82">
        <v>40296</v>
      </c>
      <c r="AA76" s="81">
        <v>71</v>
      </c>
      <c r="AB76" s="81">
        <v>114</v>
      </c>
      <c r="AD76" s="81">
        <v>21</v>
      </c>
      <c r="AE76" s="82">
        <v>40316</v>
      </c>
      <c r="AF76" s="81">
        <v>71</v>
      </c>
      <c r="AG76" s="81">
        <v>162</v>
      </c>
      <c r="BC76" s="81">
        <v>18</v>
      </c>
      <c r="BD76" s="82">
        <v>40295</v>
      </c>
      <c r="BE76" s="81">
        <v>41</v>
      </c>
      <c r="BF76" s="81">
        <v>138</v>
      </c>
      <c r="BH76" s="81">
        <v>21</v>
      </c>
      <c r="BI76" s="82">
        <v>40316</v>
      </c>
      <c r="BJ76" s="81">
        <v>41</v>
      </c>
      <c r="BK76" s="81">
        <v>143</v>
      </c>
      <c r="CB76" s="81">
        <v>22</v>
      </c>
      <c r="CC76" s="82">
        <v>40323</v>
      </c>
      <c r="CD76" s="81">
        <v>41</v>
      </c>
      <c r="CE76" s="81">
        <v>140</v>
      </c>
    </row>
    <row r="77" spans="1:88">
      <c r="A77" s="27">
        <v>40254</v>
      </c>
      <c r="B77" s="28">
        <v>0.35416666666666669</v>
      </c>
      <c r="C77" s="27">
        <v>40254</v>
      </c>
      <c r="D77" s="28">
        <v>0.80208333333333337</v>
      </c>
      <c r="E77" s="3">
        <v>10.75</v>
      </c>
      <c r="F77" s="3">
        <v>0</v>
      </c>
      <c r="G77" s="52">
        <v>0</v>
      </c>
      <c r="H77" s="32">
        <v>0</v>
      </c>
      <c r="I77" s="32">
        <v>0</v>
      </c>
      <c r="J77" s="32">
        <v>0</v>
      </c>
      <c r="K77" s="72">
        <v>0</v>
      </c>
      <c r="L77" s="72">
        <v>0</v>
      </c>
      <c r="M77" s="40">
        <v>0</v>
      </c>
      <c r="N77" s="52">
        <v>0</v>
      </c>
      <c r="O77" s="72">
        <v>0</v>
      </c>
      <c r="P77" s="72">
        <v>0</v>
      </c>
      <c r="Q77" s="72">
        <v>0</v>
      </c>
      <c r="R77" s="40">
        <v>0</v>
      </c>
      <c r="Y77" s="81">
        <v>18</v>
      </c>
      <c r="Z77" s="82">
        <v>40297</v>
      </c>
      <c r="AA77" s="81">
        <v>71</v>
      </c>
      <c r="AB77" s="81">
        <v>183</v>
      </c>
      <c r="AD77" s="81">
        <v>21</v>
      </c>
      <c r="AE77" s="82">
        <v>40316</v>
      </c>
      <c r="AF77" s="81">
        <v>71</v>
      </c>
      <c r="AG77" s="81">
        <v>168</v>
      </c>
      <c r="BC77" s="81">
        <v>18</v>
      </c>
      <c r="BD77" s="82">
        <v>40295</v>
      </c>
      <c r="BE77" s="81">
        <v>41</v>
      </c>
      <c r="BF77" s="81">
        <v>143</v>
      </c>
      <c r="BH77" s="81">
        <v>21</v>
      </c>
      <c r="BI77" s="82">
        <v>40316</v>
      </c>
      <c r="BJ77" s="81">
        <v>41</v>
      </c>
      <c r="BK77" s="81">
        <v>142</v>
      </c>
      <c r="CB77" s="81">
        <v>22</v>
      </c>
      <c r="CC77" s="82">
        <v>40323</v>
      </c>
      <c r="CD77" s="81">
        <v>41</v>
      </c>
      <c r="CE77" s="81">
        <v>138</v>
      </c>
    </row>
    <row r="78" spans="1:88">
      <c r="A78" s="27">
        <v>40254</v>
      </c>
      <c r="B78" s="28">
        <v>0.80208333333333337</v>
      </c>
      <c r="C78" s="27">
        <v>40255</v>
      </c>
      <c r="D78" s="28">
        <v>0.3263888888888889</v>
      </c>
      <c r="E78" s="3">
        <v>12.583333333333334</v>
      </c>
      <c r="F78" s="3">
        <v>0</v>
      </c>
      <c r="G78" s="52">
        <v>0</v>
      </c>
      <c r="H78" s="32">
        <v>0</v>
      </c>
      <c r="I78" s="32">
        <v>0</v>
      </c>
      <c r="J78" s="32">
        <v>0</v>
      </c>
      <c r="K78" s="72">
        <v>0</v>
      </c>
      <c r="L78" s="72">
        <v>0</v>
      </c>
      <c r="M78" s="40">
        <v>0</v>
      </c>
      <c r="N78" s="52">
        <v>0</v>
      </c>
      <c r="O78" s="72">
        <v>0</v>
      </c>
      <c r="P78" s="72">
        <v>0</v>
      </c>
      <c r="Q78" s="72">
        <v>0</v>
      </c>
      <c r="R78" s="40">
        <v>0</v>
      </c>
      <c r="Y78" s="81">
        <v>18</v>
      </c>
      <c r="Z78" s="82">
        <v>40297</v>
      </c>
      <c r="AA78" s="81">
        <v>71</v>
      </c>
      <c r="AB78" s="81">
        <v>154</v>
      </c>
      <c r="AD78" s="81">
        <v>21</v>
      </c>
      <c r="AE78" s="82">
        <v>40316</v>
      </c>
      <c r="AF78" s="81">
        <v>71</v>
      </c>
      <c r="AG78" s="81">
        <v>221</v>
      </c>
      <c r="BC78" s="81">
        <v>18</v>
      </c>
      <c r="BD78" s="82">
        <v>40295</v>
      </c>
      <c r="BE78" s="81">
        <v>41</v>
      </c>
      <c r="BF78" s="81">
        <v>110</v>
      </c>
      <c r="BH78" s="81">
        <v>21</v>
      </c>
      <c r="BI78" s="82">
        <v>40316</v>
      </c>
      <c r="BJ78" s="81">
        <v>41</v>
      </c>
      <c r="BK78" s="81">
        <v>147</v>
      </c>
      <c r="CB78" s="81">
        <v>22</v>
      </c>
      <c r="CC78" s="82">
        <v>40323</v>
      </c>
      <c r="CD78" s="81">
        <v>41</v>
      </c>
      <c r="CE78" s="81">
        <v>139</v>
      </c>
    </row>
    <row r="79" spans="1:88">
      <c r="A79" s="27">
        <v>40255</v>
      </c>
      <c r="B79" s="28">
        <v>0.3263888888888889</v>
      </c>
      <c r="C79" s="27">
        <v>40255</v>
      </c>
      <c r="D79" s="28">
        <v>0.81805555555555554</v>
      </c>
      <c r="E79" s="3">
        <v>11.8</v>
      </c>
      <c r="F79" s="3">
        <v>0</v>
      </c>
      <c r="G79" s="52">
        <v>0</v>
      </c>
      <c r="H79" s="32">
        <v>0</v>
      </c>
      <c r="I79" s="32">
        <v>0</v>
      </c>
      <c r="J79" s="32">
        <v>0</v>
      </c>
      <c r="K79" s="72">
        <v>0</v>
      </c>
      <c r="L79" s="72">
        <v>0</v>
      </c>
      <c r="M79" s="40">
        <v>0</v>
      </c>
      <c r="N79" s="52">
        <v>0</v>
      </c>
      <c r="O79" s="72">
        <v>0</v>
      </c>
      <c r="P79" s="72">
        <v>0</v>
      </c>
      <c r="Q79" s="72">
        <v>0</v>
      </c>
      <c r="R79" s="40">
        <v>0</v>
      </c>
      <c r="Y79" s="81">
        <v>18</v>
      </c>
      <c r="Z79" s="82">
        <v>40297</v>
      </c>
      <c r="AA79" s="81">
        <v>71</v>
      </c>
      <c r="AB79" s="81">
        <v>131</v>
      </c>
      <c r="AD79" s="81">
        <v>21</v>
      </c>
      <c r="AE79" s="82">
        <v>40316</v>
      </c>
      <c r="AF79" s="81">
        <v>71</v>
      </c>
      <c r="AG79" s="81">
        <v>194</v>
      </c>
      <c r="BC79" s="81">
        <v>18</v>
      </c>
      <c r="BD79" s="82">
        <v>40295</v>
      </c>
      <c r="BE79" s="81">
        <v>41</v>
      </c>
      <c r="BF79" s="81">
        <v>115</v>
      </c>
      <c r="BH79" s="81">
        <v>21</v>
      </c>
      <c r="BI79" s="82">
        <v>40316</v>
      </c>
      <c r="BJ79" s="81">
        <v>41</v>
      </c>
      <c r="BK79" s="81">
        <v>137</v>
      </c>
      <c r="CB79" s="81">
        <v>22</v>
      </c>
      <c r="CC79" s="82">
        <v>40323</v>
      </c>
      <c r="CD79" s="81">
        <v>41</v>
      </c>
      <c r="CE79" s="81">
        <v>136</v>
      </c>
    </row>
    <row r="80" spans="1:88">
      <c r="A80" s="27">
        <v>40255</v>
      </c>
      <c r="B80" s="28">
        <v>0.81805555555555554</v>
      </c>
      <c r="C80" s="27">
        <v>40256</v>
      </c>
      <c r="D80" s="28">
        <v>0.375</v>
      </c>
      <c r="E80" s="3">
        <v>13.366666666666667</v>
      </c>
      <c r="F80" s="3">
        <v>0</v>
      </c>
      <c r="G80" s="52">
        <v>1</v>
      </c>
      <c r="H80" s="32">
        <v>0</v>
      </c>
      <c r="I80" s="32">
        <v>0</v>
      </c>
      <c r="J80" s="32">
        <v>0</v>
      </c>
      <c r="K80" s="72">
        <v>0</v>
      </c>
      <c r="L80" s="72">
        <v>0</v>
      </c>
      <c r="M80" s="42">
        <v>1</v>
      </c>
      <c r="N80" s="52">
        <v>0</v>
      </c>
      <c r="O80" s="72">
        <v>0</v>
      </c>
      <c r="P80" s="72">
        <v>0</v>
      </c>
      <c r="Q80" s="72">
        <v>0</v>
      </c>
      <c r="R80" s="40">
        <v>0</v>
      </c>
      <c r="Y80" s="81">
        <v>18</v>
      </c>
      <c r="Z80" s="82">
        <v>40297</v>
      </c>
      <c r="AA80" s="81">
        <v>71</v>
      </c>
      <c r="AB80" s="81">
        <v>107</v>
      </c>
      <c r="AD80" s="81">
        <v>21</v>
      </c>
      <c r="AE80" s="82">
        <v>40316</v>
      </c>
      <c r="AF80" s="81">
        <v>71</v>
      </c>
      <c r="AG80" s="81">
        <v>175</v>
      </c>
      <c r="BC80" s="81">
        <v>18</v>
      </c>
      <c r="BD80" s="82">
        <v>40295</v>
      </c>
      <c r="BE80" s="81">
        <v>41</v>
      </c>
      <c r="BF80" s="81">
        <v>140</v>
      </c>
      <c r="BH80" s="81">
        <v>21</v>
      </c>
      <c r="BI80" s="82">
        <v>40316</v>
      </c>
      <c r="BJ80" s="81">
        <v>41</v>
      </c>
      <c r="BK80" s="81">
        <v>133</v>
      </c>
      <c r="CB80" s="81">
        <v>22</v>
      </c>
      <c r="CC80" s="82">
        <v>40323</v>
      </c>
      <c r="CD80" s="81">
        <v>41</v>
      </c>
      <c r="CE80" s="81">
        <v>130</v>
      </c>
    </row>
    <row r="81" spans="1:83">
      <c r="A81" s="27">
        <v>40256</v>
      </c>
      <c r="B81" s="28">
        <v>0.375</v>
      </c>
      <c r="C81" s="27">
        <v>40256</v>
      </c>
      <c r="D81" s="28">
        <v>0.77083333333333337</v>
      </c>
      <c r="E81" s="3">
        <v>9.5</v>
      </c>
      <c r="F81" s="3">
        <v>0</v>
      </c>
      <c r="G81" s="52">
        <v>0</v>
      </c>
      <c r="H81" s="32">
        <v>0</v>
      </c>
      <c r="I81" s="32">
        <v>0</v>
      </c>
      <c r="J81" s="32">
        <v>0</v>
      </c>
      <c r="K81" s="72">
        <v>0</v>
      </c>
      <c r="L81" s="72">
        <v>0</v>
      </c>
      <c r="M81" s="40">
        <v>0</v>
      </c>
      <c r="N81" s="52">
        <v>0</v>
      </c>
      <c r="O81" s="72">
        <v>0</v>
      </c>
      <c r="P81" s="72">
        <v>0</v>
      </c>
      <c r="Q81" s="72">
        <v>0</v>
      </c>
      <c r="R81" s="40">
        <v>0</v>
      </c>
      <c r="Y81" s="81">
        <v>18</v>
      </c>
      <c r="Z81" s="82">
        <v>40297</v>
      </c>
      <c r="AA81" s="81">
        <v>71</v>
      </c>
      <c r="AB81" s="81">
        <v>108</v>
      </c>
      <c r="AD81" s="81">
        <v>21</v>
      </c>
      <c r="AE81" s="82">
        <v>40316</v>
      </c>
      <c r="AF81" s="81">
        <v>71</v>
      </c>
      <c r="AG81" s="81">
        <v>185</v>
      </c>
      <c r="BC81" s="81">
        <v>18</v>
      </c>
      <c r="BD81" s="82">
        <v>40295</v>
      </c>
      <c r="BE81" s="81">
        <v>41</v>
      </c>
      <c r="BF81" s="81">
        <v>135</v>
      </c>
      <c r="BH81" s="81">
        <v>21</v>
      </c>
      <c r="BI81" s="82">
        <v>40316</v>
      </c>
      <c r="BJ81" s="81">
        <v>41</v>
      </c>
      <c r="BK81" s="81">
        <v>159</v>
      </c>
      <c r="CB81" s="81">
        <v>22</v>
      </c>
      <c r="CC81" s="82">
        <v>40323</v>
      </c>
      <c r="CD81" s="81">
        <v>41</v>
      </c>
      <c r="CE81" s="81">
        <v>133</v>
      </c>
    </row>
    <row r="82" spans="1:83">
      <c r="A82" s="27">
        <v>40256</v>
      </c>
      <c r="B82" s="28">
        <v>0.77083333333333337</v>
      </c>
      <c r="C82" s="27">
        <v>40257</v>
      </c>
      <c r="D82" s="28">
        <v>0.33333333333333331</v>
      </c>
      <c r="E82" s="3">
        <v>13.5</v>
      </c>
      <c r="F82" s="3">
        <v>0</v>
      </c>
      <c r="G82" s="52">
        <v>0</v>
      </c>
      <c r="H82" s="32">
        <v>0</v>
      </c>
      <c r="I82" s="32">
        <v>0</v>
      </c>
      <c r="J82" s="32">
        <v>0</v>
      </c>
      <c r="K82" s="72">
        <v>0</v>
      </c>
      <c r="L82" s="72">
        <v>0</v>
      </c>
      <c r="M82" s="40">
        <v>0</v>
      </c>
      <c r="N82" s="52">
        <v>0</v>
      </c>
      <c r="O82" s="72">
        <v>0</v>
      </c>
      <c r="P82" s="72">
        <v>0</v>
      </c>
      <c r="Q82" s="72">
        <v>0</v>
      </c>
      <c r="R82" s="40">
        <v>0</v>
      </c>
      <c r="Y82" s="81">
        <v>18</v>
      </c>
      <c r="Z82" s="82">
        <v>40297</v>
      </c>
      <c r="AA82" s="81">
        <v>71</v>
      </c>
      <c r="AB82" s="81">
        <v>101</v>
      </c>
      <c r="AD82" s="81">
        <v>21</v>
      </c>
      <c r="AE82" s="82">
        <v>40316</v>
      </c>
      <c r="AF82" s="81">
        <v>71</v>
      </c>
      <c r="AG82" s="81">
        <v>180</v>
      </c>
      <c r="BC82" s="81">
        <v>18</v>
      </c>
      <c r="BD82" s="82">
        <v>40295</v>
      </c>
      <c r="BE82" s="81">
        <v>41</v>
      </c>
      <c r="BF82" s="81">
        <v>140</v>
      </c>
      <c r="BH82" s="81">
        <v>21</v>
      </c>
      <c r="BI82" s="82">
        <v>40316</v>
      </c>
      <c r="BJ82" s="81">
        <v>41</v>
      </c>
      <c r="BK82" s="81">
        <v>147</v>
      </c>
      <c r="CB82" s="81">
        <v>22</v>
      </c>
      <c r="CC82" s="82">
        <v>40323</v>
      </c>
      <c r="CD82" s="81">
        <v>41</v>
      </c>
      <c r="CE82" s="81">
        <v>145</v>
      </c>
    </row>
    <row r="83" spans="1:83">
      <c r="A83" s="27">
        <v>40257</v>
      </c>
      <c r="B83" s="28">
        <v>0.33680555555555558</v>
      </c>
      <c r="C83" s="27">
        <v>40257</v>
      </c>
      <c r="D83" s="28">
        <v>0.78472222222222221</v>
      </c>
      <c r="E83" s="3">
        <v>10.75</v>
      </c>
      <c r="F83" s="3">
        <v>8.3333333333333329E-2</v>
      </c>
      <c r="G83" s="52">
        <v>0</v>
      </c>
      <c r="H83" s="32">
        <v>0</v>
      </c>
      <c r="I83" s="32">
        <v>0</v>
      </c>
      <c r="J83" s="32">
        <v>0</v>
      </c>
      <c r="K83" s="72">
        <v>0</v>
      </c>
      <c r="L83" s="72">
        <v>0</v>
      </c>
      <c r="M83" s="40">
        <v>0</v>
      </c>
      <c r="N83" s="52">
        <v>0</v>
      </c>
      <c r="O83" s="72">
        <v>0</v>
      </c>
      <c r="P83" s="72">
        <v>0</v>
      </c>
      <c r="Q83" s="72">
        <v>0</v>
      </c>
      <c r="R83" s="40">
        <v>0</v>
      </c>
      <c r="Y83" s="81">
        <v>18</v>
      </c>
      <c r="Z83" s="82">
        <v>40298</v>
      </c>
      <c r="AA83" s="81">
        <v>71</v>
      </c>
      <c r="AB83" s="81">
        <v>194</v>
      </c>
      <c r="AD83" s="81">
        <v>21</v>
      </c>
      <c r="AE83" s="82">
        <v>40316</v>
      </c>
      <c r="AF83" s="81">
        <v>71</v>
      </c>
      <c r="AG83" s="81">
        <v>146</v>
      </c>
      <c r="BC83" s="81">
        <v>18</v>
      </c>
      <c r="BD83" s="82">
        <v>40295</v>
      </c>
      <c r="BE83" s="81">
        <v>41</v>
      </c>
      <c r="BF83" s="81">
        <v>136</v>
      </c>
      <c r="BH83" s="81">
        <v>21</v>
      </c>
      <c r="BI83" s="82">
        <v>40316</v>
      </c>
      <c r="BJ83" s="81">
        <v>41</v>
      </c>
      <c r="BK83" s="81">
        <v>124</v>
      </c>
      <c r="CB83" s="81">
        <v>22</v>
      </c>
      <c r="CC83" s="82">
        <v>40323</v>
      </c>
      <c r="CD83" s="81">
        <v>41</v>
      </c>
      <c r="CE83" s="81">
        <v>140</v>
      </c>
    </row>
    <row r="84" spans="1:83">
      <c r="A84" s="27">
        <v>40257</v>
      </c>
      <c r="B84" s="28">
        <v>0.78472222222222221</v>
      </c>
      <c r="C84" s="27">
        <v>40258</v>
      </c>
      <c r="D84" s="28">
        <v>0.34375</v>
      </c>
      <c r="E84" s="3">
        <v>13.416666666666666</v>
      </c>
      <c r="F84" s="3">
        <v>0</v>
      </c>
      <c r="G84" s="52">
        <v>0</v>
      </c>
      <c r="H84" s="32">
        <v>0</v>
      </c>
      <c r="I84" s="32">
        <v>0</v>
      </c>
      <c r="J84" s="32">
        <v>0</v>
      </c>
      <c r="K84" s="72">
        <v>0</v>
      </c>
      <c r="L84" s="72">
        <v>0</v>
      </c>
      <c r="M84" s="40">
        <v>0</v>
      </c>
      <c r="N84" s="52">
        <v>0</v>
      </c>
      <c r="O84" s="72">
        <v>0</v>
      </c>
      <c r="P84" s="72">
        <v>0</v>
      </c>
      <c r="Q84" s="72">
        <v>0</v>
      </c>
      <c r="R84" s="40">
        <v>0</v>
      </c>
      <c r="Y84" s="81">
        <v>18</v>
      </c>
      <c r="Z84" s="82">
        <v>40298</v>
      </c>
      <c r="AA84" s="81">
        <v>71</v>
      </c>
      <c r="AB84" s="81">
        <v>183</v>
      </c>
      <c r="AD84" s="81">
        <v>21</v>
      </c>
      <c r="AE84" s="82">
        <v>40316</v>
      </c>
      <c r="AF84" s="81">
        <v>71</v>
      </c>
      <c r="AG84" s="81">
        <v>121</v>
      </c>
      <c r="BC84" s="81">
        <v>18</v>
      </c>
      <c r="BD84" s="82">
        <v>40295</v>
      </c>
      <c r="BE84" s="81">
        <v>41</v>
      </c>
      <c r="BF84" s="81">
        <v>125</v>
      </c>
      <c r="BH84" s="81">
        <v>21</v>
      </c>
      <c r="BI84" s="82">
        <v>40316</v>
      </c>
      <c r="BJ84" s="81">
        <v>41</v>
      </c>
      <c r="BK84" s="81">
        <v>131</v>
      </c>
      <c r="CB84" s="81">
        <v>22</v>
      </c>
      <c r="CC84" s="82">
        <v>40323</v>
      </c>
      <c r="CD84" s="81">
        <v>41</v>
      </c>
      <c r="CE84" s="81">
        <v>136</v>
      </c>
    </row>
    <row r="85" spans="1:83">
      <c r="A85" s="27">
        <v>40258</v>
      </c>
      <c r="B85" s="28">
        <v>0.34722222222222227</v>
      </c>
      <c r="C85" s="27">
        <v>40258</v>
      </c>
      <c r="D85" s="28">
        <v>0.72916666666666663</v>
      </c>
      <c r="E85" s="3">
        <v>9.1666666666666661</v>
      </c>
      <c r="F85" s="3">
        <v>8.3333333333333329E-2</v>
      </c>
      <c r="G85" s="52">
        <v>0</v>
      </c>
      <c r="H85" s="32">
        <v>0</v>
      </c>
      <c r="I85" s="32">
        <v>0</v>
      </c>
      <c r="J85" s="32">
        <v>0</v>
      </c>
      <c r="K85" s="72">
        <v>0</v>
      </c>
      <c r="L85" s="72">
        <v>0</v>
      </c>
      <c r="M85" s="40">
        <v>0</v>
      </c>
      <c r="N85" s="52">
        <v>0</v>
      </c>
      <c r="O85" s="72">
        <v>0</v>
      </c>
      <c r="P85" s="72">
        <v>0</v>
      </c>
      <c r="Q85" s="72">
        <v>0</v>
      </c>
      <c r="R85" s="40">
        <v>0</v>
      </c>
      <c r="Y85" s="81">
        <v>18</v>
      </c>
      <c r="Z85" s="82">
        <v>40299</v>
      </c>
      <c r="AA85" s="81">
        <v>71</v>
      </c>
      <c r="AB85" s="81">
        <v>157</v>
      </c>
      <c r="AD85" s="81">
        <v>21</v>
      </c>
      <c r="AE85" s="82">
        <v>40316</v>
      </c>
      <c r="AF85" s="81">
        <v>71</v>
      </c>
      <c r="AG85" s="81">
        <v>200</v>
      </c>
      <c r="BC85" s="81">
        <v>18</v>
      </c>
      <c r="BD85" s="82">
        <v>40295</v>
      </c>
      <c r="BE85" s="81">
        <v>41</v>
      </c>
      <c r="BF85" s="81">
        <v>136</v>
      </c>
      <c r="BH85" s="81">
        <v>21</v>
      </c>
      <c r="BI85" s="82">
        <v>40316</v>
      </c>
      <c r="BJ85" s="81">
        <v>41</v>
      </c>
      <c r="BK85" s="81">
        <v>132</v>
      </c>
      <c r="CB85" s="81">
        <v>22</v>
      </c>
      <c r="CC85" s="82">
        <v>40324</v>
      </c>
      <c r="CD85" s="81">
        <v>41</v>
      </c>
      <c r="CE85" s="81">
        <v>144</v>
      </c>
    </row>
    <row r="86" spans="1:83">
      <c r="A86" s="27">
        <v>40258</v>
      </c>
      <c r="B86" s="28">
        <v>0.72916666666666663</v>
      </c>
      <c r="C86" s="27">
        <v>40259</v>
      </c>
      <c r="D86" s="28">
        <v>0.32291666666666669</v>
      </c>
      <c r="E86" s="3">
        <v>14.25</v>
      </c>
      <c r="F86" s="3">
        <v>0</v>
      </c>
      <c r="G86" s="52">
        <v>0</v>
      </c>
      <c r="H86" s="32">
        <v>0</v>
      </c>
      <c r="I86" s="32">
        <v>0</v>
      </c>
      <c r="J86" s="32">
        <v>0</v>
      </c>
      <c r="K86" s="72">
        <v>0</v>
      </c>
      <c r="L86" s="72">
        <v>0</v>
      </c>
      <c r="M86" s="40">
        <v>0</v>
      </c>
      <c r="N86" s="52">
        <v>0</v>
      </c>
      <c r="O86" s="72">
        <v>0</v>
      </c>
      <c r="P86" s="72">
        <v>0</v>
      </c>
      <c r="Q86" s="72">
        <v>0</v>
      </c>
      <c r="R86" s="40">
        <v>0</v>
      </c>
      <c r="Y86" s="81">
        <v>18</v>
      </c>
      <c r="Z86" s="82">
        <v>40299</v>
      </c>
      <c r="AA86" s="81">
        <v>71</v>
      </c>
      <c r="AB86" s="81">
        <v>104</v>
      </c>
      <c r="AD86" s="81">
        <v>21</v>
      </c>
      <c r="AE86" s="82">
        <v>40316</v>
      </c>
      <c r="AF86" s="81">
        <v>71</v>
      </c>
      <c r="AG86" s="81">
        <v>199</v>
      </c>
      <c r="BC86" s="81">
        <v>18</v>
      </c>
      <c r="BD86" s="82">
        <v>40295</v>
      </c>
      <c r="BE86" s="81">
        <v>41</v>
      </c>
      <c r="BF86" s="81">
        <v>111</v>
      </c>
      <c r="BH86" s="81">
        <v>21</v>
      </c>
      <c r="BI86" s="82">
        <v>40316</v>
      </c>
      <c r="BJ86" s="81">
        <v>41</v>
      </c>
      <c r="BK86" s="81">
        <v>155</v>
      </c>
      <c r="CB86" s="81">
        <v>22</v>
      </c>
      <c r="CC86" s="82">
        <v>40324</v>
      </c>
      <c r="CD86" s="81">
        <v>41</v>
      </c>
      <c r="CE86" s="81">
        <v>138</v>
      </c>
    </row>
    <row r="87" spans="1:83">
      <c r="A87" s="27">
        <v>40259</v>
      </c>
      <c r="B87" s="28">
        <v>0.3263888888888889</v>
      </c>
      <c r="C87" s="27">
        <v>40259</v>
      </c>
      <c r="D87" s="28">
        <v>0.70833333333333337</v>
      </c>
      <c r="E87" s="3">
        <v>9.1666666666666661</v>
      </c>
      <c r="F87" s="3">
        <v>8.3333333333333329E-2</v>
      </c>
      <c r="G87" s="52">
        <v>0</v>
      </c>
      <c r="H87" s="32">
        <v>0</v>
      </c>
      <c r="I87" s="32">
        <v>0</v>
      </c>
      <c r="J87" s="32">
        <v>0</v>
      </c>
      <c r="K87" s="72">
        <v>0</v>
      </c>
      <c r="L87" s="72">
        <v>0</v>
      </c>
      <c r="M87" s="40">
        <v>0</v>
      </c>
      <c r="N87" s="52">
        <v>0</v>
      </c>
      <c r="O87" s="72">
        <v>0</v>
      </c>
      <c r="P87" s="72">
        <v>0</v>
      </c>
      <c r="Q87" s="72">
        <v>0</v>
      </c>
      <c r="R87" s="40">
        <v>0</v>
      </c>
      <c r="Y87" s="81">
        <v>18</v>
      </c>
      <c r="Z87" s="82">
        <v>40300</v>
      </c>
      <c r="AA87" s="81">
        <v>71</v>
      </c>
      <c r="AB87" s="81">
        <v>126</v>
      </c>
      <c r="AD87" s="81">
        <v>21</v>
      </c>
      <c r="AE87" s="82">
        <v>40316</v>
      </c>
      <c r="AF87" s="81">
        <v>71</v>
      </c>
      <c r="AG87" s="81">
        <v>178</v>
      </c>
      <c r="BC87" s="81">
        <v>18</v>
      </c>
      <c r="BD87" s="82">
        <v>40295</v>
      </c>
      <c r="BE87" s="81">
        <v>41</v>
      </c>
      <c r="BF87" s="81">
        <v>130</v>
      </c>
      <c r="BH87" s="81">
        <v>21</v>
      </c>
      <c r="BI87" s="82">
        <v>40316</v>
      </c>
      <c r="BJ87" s="81">
        <v>41</v>
      </c>
      <c r="BK87" s="81">
        <v>124</v>
      </c>
      <c r="CB87" s="81">
        <v>22</v>
      </c>
      <c r="CC87" s="82">
        <v>40324</v>
      </c>
      <c r="CD87" s="81">
        <v>41</v>
      </c>
      <c r="CE87" s="81">
        <v>138</v>
      </c>
    </row>
    <row r="88" spans="1:83">
      <c r="A88" s="27">
        <v>40259</v>
      </c>
      <c r="B88" s="28">
        <v>0.70833333333333337</v>
      </c>
      <c r="C88" s="27">
        <v>40260</v>
      </c>
      <c r="D88" s="28">
        <v>0.31944444444444448</v>
      </c>
      <c r="E88" s="3">
        <v>14.666666666666666</v>
      </c>
      <c r="F88" s="3">
        <v>0</v>
      </c>
      <c r="G88" s="52">
        <v>0</v>
      </c>
      <c r="H88" s="32">
        <v>0</v>
      </c>
      <c r="I88" s="32">
        <v>0</v>
      </c>
      <c r="J88" s="32">
        <v>0</v>
      </c>
      <c r="K88" s="72">
        <v>0</v>
      </c>
      <c r="L88" s="72">
        <v>0</v>
      </c>
      <c r="M88" s="40">
        <v>0</v>
      </c>
      <c r="N88" s="52">
        <v>0</v>
      </c>
      <c r="O88" s="72">
        <v>0</v>
      </c>
      <c r="P88" s="72">
        <v>0</v>
      </c>
      <c r="Q88" s="72">
        <v>0</v>
      </c>
      <c r="R88" s="40">
        <v>0</v>
      </c>
      <c r="Y88" s="81">
        <v>18</v>
      </c>
      <c r="Z88" s="82">
        <v>40300</v>
      </c>
      <c r="AA88" s="81">
        <v>71</v>
      </c>
      <c r="AB88" s="81">
        <v>110</v>
      </c>
      <c r="AD88" s="81">
        <v>21</v>
      </c>
      <c r="AE88" s="82">
        <v>40316</v>
      </c>
      <c r="AF88" s="81">
        <v>71</v>
      </c>
      <c r="AG88" s="81">
        <v>149</v>
      </c>
      <c r="BC88" s="81">
        <v>18</v>
      </c>
      <c r="BD88" s="82">
        <v>40295</v>
      </c>
      <c r="BE88" s="81">
        <v>41</v>
      </c>
      <c r="BF88" s="81">
        <v>130</v>
      </c>
      <c r="BH88" s="81">
        <v>21</v>
      </c>
      <c r="BI88" s="82">
        <v>40316</v>
      </c>
      <c r="BJ88" s="81">
        <v>41</v>
      </c>
      <c r="BK88" s="81">
        <v>136</v>
      </c>
      <c r="CB88" s="81">
        <v>22</v>
      </c>
      <c r="CC88" s="82">
        <v>40324</v>
      </c>
      <c r="CD88" s="81">
        <v>41</v>
      </c>
      <c r="CE88" s="81">
        <v>136</v>
      </c>
    </row>
    <row r="89" spans="1:83">
      <c r="A89" s="27">
        <v>40260</v>
      </c>
      <c r="B89" s="28">
        <v>0.32291666666666669</v>
      </c>
      <c r="C89" s="27">
        <v>40260</v>
      </c>
      <c r="D89" s="28">
        <v>0.79166666666666663</v>
      </c>
      <c r="E89" s="3">
        <v>11.25</v>
      </c>
      <c r="F89" s="3">
        <v>8.3333333333333329E-2</v>
      </c>
      <c r="G89" s="52">
        <v>0</v>
      </c>
      <c r="H89" s="32">
        <v>0</v>
      </c>
      <c r="I89" s="32">
        <v>0</v>
      </c>
      <c r="J89" s="32">
        <v>0</v>
      </c>
      <c r="K89" s="72">
        <v>0</v>
      </c>
      <c r="L89" s="72">
        <v>0</v>
      </c>
      <c r="M89" s="40">
        <v>0</v>
      </c>
      <c r="N89" s="52">
        <v>0</v>
      </c>
      <c r="O89" s="72">
        <v>0</v>
      </c>
      <c r="P89" s="72">
        <v>0</v>
      </c>
      <c r="Q89" s="72">
        <v>0</v>
      </c>
      <c r="R89" s="40">
        <v>0</v>
      </c>
      <c r="Y89" s="81">
        <v>18</v>
      </c>
      <c r="Z89" s="82">
        <v>40300</v>
      </c>
      <c r="AA89" s="81">
        <v>71</v>
      </c>
      <c r="AB89" s="81">
        <v>92</v>
      </c>
      <c r="AD89" s="81">
        <v>21</v>
      </c>
      <c r="AE89" s="82">
        <v>40316</v>
      </c>
      <c r="AF89" s="81">
        <v>71</v>
      </c>
      <c r="AG89" s="81">
        <v>175</v>
      </c>
      <c r="BC89" s="81">
        <v>18</v>
      </c>
      <c r="BD89" s="82">
        <v>40295</v>
      </c>
      <c r="BE89" s="81">
        <v>41</v>
      </c>
      <c r="BF89" s="81">
        <v>122</v>
      </c>
      <c r="BH89" s="81">
        <v>21</v>
      </c>
      <c r="BI89" s="82">
        <v>40316</v>
      </c>
      <c r="BJ89" s="81">
        <v>41</v>
      </c>
      <c r="BK89" s="81">
        <v>110</v>
      </c>
      <c r="CB89" s="81">
        <v>22</v>
      </c>
      <c r="CC89" s="82">
        <v>40324</v>
      </c>
      <c r="CD89" s="81">
        <v>41</v>
      </c>
      <c r="CE89" s="81">
        <v>135</v>
      </c>
    </row>
    <row r="90" spans="1:83">
      <c r="A90" s="27">
        <v>40260</v>
      </c>
      <c r="B90" s="28">
        <v>0.79166666666666663</v>
      </c>
      <c r="C90" s="27">
        <v>40261</v>
      </c>
      <c r="D90" s="28">
        <v>0.31944444444444448</v>
      </c>
      <c r="E90" s="3">
        <v>12.666666666666666</v>
      </c>
      <c r="F90" s="3">
        <v>0</v>
      </c>
      <c r="G90" s="52">
        <v>0</v>
      </c>
      <c r="H90" s="32">
        <v>0</v>
      </c>
      <c r="I90" s="32">
        <v>0</v>
      </c>
      <c r="J90" s="32">
        <v>0</v>
      </c>
      <c r="K90" s="72">
        <v>0</v>
      </c>
      <c r="L90" s="72">
        <v>0</v>
      </c>
      <c r="M90" s="40">
        <v>0</v>
      </c>
      <c r="N90" s="52">
        <v>0</v>
      </c>
      <c r="O90" s="72">
        <v>0</v>
      </c>
      <c r="P90" s="72">
        <v>0</v>
      </c>
      <c r="Q90" s="72">
        <v>0</v>
      </c>
      <c r="R90" s="40">
        <v>0</v>
      </c>
      <c r="Y90" s="81">
        <v>18</v>
      </c>
      <c r="Z90" s="82">
        <v>40300</v>
      </c>
      <c r="AA90" s="81">
        <v>71</v>
      </c>
      <c r="AB90" s="81">
        <v>91</v>
      </c>
      <c r="AD90" s="81">
        <v>21</v>
      </c>
      <c r="AE90" s="82">
        <v>40316</v>
      </c>
      <c r="AF90" s="81">
        <v>71</v>
      </c>
      <c r="AG90" s="81">
        <v>170</v>
      </c>
      <c r="BC90" s="81">
        <v>18</v>
      </c>
      <c r="BD90" s="82">
        <v>40295</v>
      </c>
      <c r="BE90" s="81">
        <v>41</v>
      </c>
      <c r="BF90" s="81">
        <v>141</v>
      </c>
      <c r="BH90" s="81">
        <v>21</v>
      </c>
      <c r="BI90" s="82">
        <v>40316</v>
      </c>
      <c r="BJ90" s="81">
        <v>41</v>
      </c>
      <c r="BK90" s="81">
        <v>154</v>
      </c>
      <c r="CB90" s="81">
        <v>22</v>
      </c>
      <c r="CC90" s="82">
        <v>40324</v>
      </c>
      <c r="CD90" s="81">
        <v>41</v>
      </c>
      <c r="CE90" s="81">
        <v>151</v>
      </c>
    </row>
    <row r="91" spans="1:83">
      <c r="A91" s="27">
        <v>40261</v>
      </c>
      <c r="B91" s="28">
        <v>0.31944444444444448</v>
      </c>
      <c r="C91" s="27">
        <v>40261</v>
      </c>
      <c r="D91" s="28">
        <v>0.77083333333333337</v>
      </c>
      <c r="E91" s="3">
        <v>10.833333333333334</v>
      </c>
      <c r="F91" s="3">
        <v>0</v>
      </c>
      <c r="G91" s="52">
        <v>0</v>
      </c>
      <c r="H91" s="32">
        <v>0</v>
      </c>
      <c r="I91" s="32">
        <v>0</v>
      </c>
      <c r="J91" s="32">
        <v>0</v>
      </c>
      <c r="K91" s="72">
        <v>0</v>
      </c>
      <c r="L91" s="72">
        <v>0</v>
      </c>
      <c r="M91" s="40">
        <v>0</v>
      </c>
      <c r="N91" s="52">
        <v>0</v>
      </c>
      <c r="O91" s="72">
        <v>0</v>
      </c>
      <c r="P91" s="72">
        <v>0</v>
      </c>
      <c r="Q91" s="72">
        <v>0</v>
      </c>
      <c r="R91" s="40">
        <v>0</v>
      </c>
      <c r="Y91" s="81">
        <v>18</v>
      </c>
      <c r="Z91" s="82">
        <v>40300</v>
      </c>
      <c r="AA91" s="81">
        <v>71</v>
      </c>
      <c r="AB91" s="81">
        <v>97</v>
      </c>
      <c r="AD91" s="81">
        <v>21</v>
      </c>
      <c r="AE91" s="82">
        <v>40316</v>
      </c>
      <c r="AF91" s="81">
        <v>71</v>
      </c>
      <c r="AG91" s="81">
        <v>149</v>
      </c>
      <c r="BC91" s="81">
        <v>18</v>
      </c>
      <c r="BD91" s="82">
        <v>40295</v>
      </c>
      <c r="BE91" s="81">
        <v>41</v>
      </c>
      <c r="BF91" s="81">
        <v>136</v>
      </c>
      <c r="BH91" s="81">
        <v>21</v>
      </c>
      <c r="BI91" s="82">
        <v>40316</v>
      </c>
      <c r="BJ91" s="81">
        <v>41</v>
      </c>
      <c r="BK91" s="81">
        <v>132</v>
      </c>
      <c r="CB91" s="81">
        <v>22</v>
      </c>
      <c r="CC91" s="82">
        <v>40324</v>
      </c>
      <c r="CD91" s="81">
        <v>41</v>
      </c>
      <c r="CE91" s="81">
        <v>134</v>
      </c>
    </row>
    <row r="92" spans="1:83">
      <c r="A92" s="27">
        <v>40261</v>
      </c>
      <c r="B92" s="28">
        <v>0.77083333333333337</v>
      </c>
      <c r="C92" s="27">
        <v>40262</v>
      </c>
      <c r="D92" s="28">
        <v>0.32291666666666669</v>
      </c>
      <c r="E92" s="3">
        <v>13.25</v>
      </c>
      <c r="F92" s="3">
        <v>0</v>
      </c>
      <c r="G92" s="52">
        <v>0</v>
      </c>
      <c r="H92" s="32">
        <v>0</v>
      </c>
      <c r="I92" s="32">
        <v>0</v>
      </c>
      <c r="J92" s="32">
        <v>0</v>
      </c>
      <c r="K92" s="72">
        <v>0</v>
      </c>
      <c r="L92" s="72">
        <v>0</v>
      </c>
      <c r="M92" s="40">
        <v>0</v>
      </c>
      <c r="N92" s="52">
        <v>0</v>
      </c>
      <c r="O92" s="72">
        <v>0</v>
      </c>
      <c r="P92" s="72">
        <v>0</v>
      </c>
      <c r="Q92" s="72">
        <v>0</v>
      </c>
      <c r="R92" s="40">
        <v>0</v>
      </c>
      <c r="Y92" s="81">
        <v>19</v>
      </c>
      <c r="Z92" s="82">
        <v>40301</v>
      </c>
      <c r="AA92" s="81">
        <v>71</v>
      </c>
      <c r="AB92" s="81">
        <v>93</v>
      </c>
      <c r="AD92" s="81">
        <v>21</v>
      </c>
      <c r="AE92" s="82">
        <v>40316</v>
      </c>
      <c r="AF92" s="81">
        <v>71</v>
      </c>
      <c r="AG92" s="81">
        <v>138</v>
      </c>
      <c r="BC92" s="81">
        <v>18</v>
      </c>
      <c r="BD92" s="82">
        <v>40295</v>
      </c>
      <c r="BE92" s="81">
        <v>41</v>
      </c>
      <c r="BF92" s="81">
        <v>127</v>
      </c>
      <c r="BH92" s="81">
        <v>21</v>
      </c>
      <c r="BI92" s="82">
        <v>40316</v>
      </c>
      <c r="BJ92" s="81">
        <v>41</v>
      </c>
      <c r="BK92" s="81">
        <v>129</v>
      </c>
      <c r="CB92" s="81">
        <v>22</v>
      </c>
      <c r="CC92" s="82">
        <v>40324</v>
      </c>
      <c r="CD92" s="81">
        <v>41</v>
      </c>
      <c r="CE92" s="81">
        <v>134</v>
      </c>
    </row>
    <row r="93" spans="1:83">
      <c r="A93" s="27">
        <v>40262</v>
      </c>
      <c r="B93" s="28">
        <v>0.32291666666666669</v>
      </c>
      <c r="C93" s="27">
        <v>40262</v>
      </c>
      <c r="D93" s="28">
        <v>0.73958333333333337</v>
      </c>
      <c r="E93" s="3">
        <v>10</v>
      </c>
      <c r="F93" s="3">
        <v>0</v>
      </c>
      <c r="G93" s="52">
        <v>0</v>
      </c>
      <c r="H93" s="32">
        <v>0</v>
      </c>
      <c r="I93" s="32">
        <v>0</v>
      </c>
      <c r="J93" s="32">
        <v>0</v>
      </c>
      <c r="K93" s="72">
        <v>0</v>
      </c>
      <c r="L93" s="72">
        <v>0</v>
      </c>
      <c r="M93" s="40">
        <v>0</v>
      </c>
      <c r="N93" s="52">
        <v>0</v>
      </c>
      <c r="O93" s="72">
        <v>0</v>
      </c>
      <c r="P93" s="72">
        <v>0</v>
      </c>
      <c r="Q93" s="72">
        <v>0</v>
      </c>
      <c r="R93" s="40">
        <v>0</v>
      </c>
      <c r="Y93" s="81">
        <v>19</v>
      </c>
      <c r="Z93" s="82">
        <v>40301</v>
      </c>
      <c r="AA93" s="81">
        <v>71</v>
      </c>
      <c r="AB93" s="81">
        <v>109</v>
      </c>
      <c r="AD93" s="81">
        <v>21</v>
      </c>
      <c r="AE93" s="82">
        <v>40316</v>
      </c>
      <c r="AF93" s="81">
        <v>71</v>
      </c>
      <c r="AG93" s="81">
        <v>218</v>
      </c>
      <c r="BC93" s="81">
        <v>18</v>
      </c>
      <c r="BD93" s="82">
        <v>40295</v>
      </c>
      <c r="BE93" s="81">
        <v>41</v>
      </c>
      <c r="BF93" s="81">
        <v>135</v>
      </c>
      <c r="BH93" s="81">
        <v>21</v>
      </c>
      <c r="BI93" s="82">
        <v>40316</v>
      </c>
      <c r="BJ93" s="81">
        <v>41</v>
      </c>
      <c r="BK93" s="81">
        <v>130</v>
      </c>
      <c r="CB93" s="81">
        <v>22</v>
      </c>
      <c r="CC93" s="82">
        <v>40324</v>
      </c>
      <c r="CD93" s="81">
        <v>41</v>
      </c>
      <c r="CE93" s="81">
        <v>141</v>
      </c>
    </row>
    <row r="94" spans="1:83">
      <c r="A94" s="27">
        <v>40262</v>
      </c>
      <c r="B94" s="28">
        <v>0.73958333333333337</v>
      </c>
      <c r="C94" s="27">
        <v>40263</v>
      </c>
      <c r="D94" s="28">
        <v>0.30208333333333331</v>
      </c>
      <c r="E94" s="3">
        <v>13.5</v>
      </c>
      <c r="F94" s="3">
        <v>0</v>
      </c>
      <c r="G94" s="52">
        <v>0</v>
      </c>
      <c r="H94" s="32">
        <v>0</v>
      </c>
      <c r="I94" s="32">
        <v>0</v>
      </c>
      <c r="J94" s="32">
        <v>0</v>
      </c>
      <c r="K94" s="72">
        <v>0</v>
      </c>
      <c r="L94" s="72">
        <v>0</v>
      </c>
      <c r="M94" s="40">
        <v>0</v>
      </c>
      <c r="N94" s="52">
        <v>0</v>
      </c>
      <c r="O94" s="72">
        <v>0</v>
      </c>
      <c r="P94" s="72">
        <v>0</v>
      </c>
      <c r="Q94" s="72">
        <v>0</v>
      </c>
      <c r="R94" s="40">
        <v>0</v>
      </c>
      <c r="Y94" s="81">
        <v>19</v>
      </c>
      <c r="Z94" s="82">
        <v>40301</v>
      </c>
      <c r="AA94" s="81">
        <v>71</v>
      </c>
      <c r="AB94" s="81">
        <v>98</v>
      </c>
      <c r="AD94" s="81">
        <v>21</v>
      </c>
      <c r="AE94" s="82">
        <v>40316</v>
      </c>
      <c r="AF94" s="81">
        <v>71</v>
      </c>
      <c r="AG94" s="81">
        <v>193</v>
      </c>
      <c r="BC94" s="81">
        <v>18</v>
      </c>
      <c r="BD94" s="82">
        <v>40295</v>
      </c>
      <c r="BE94" s="81">
        <v>41</v>
      </c>
      <c r="BF94" s="81">
        <v>135</v>
      </c>
      <c r="BH94" s="81">
        <v>21</v>
      </c>
      <c r="BI94" s="82">
        <v>40316</v>
      </c>
      <c r="BJ94" s="81">
        <v>41</v>
      </c>
      <c r="BK94" s="81">
        <v>181</v>
      </c>
      <c r="CB94" s="81">
        <v>22</v>
      </c>
      <c r="CC94" s="82">
        <v>40324</v>
      </c>
      <c r="CD94" s="81">
        <v>41</v>
      </c>
      <c r="CE94" s="81">
        <v>120</v>
      </c>
    </row>
    <row r="95" spans="1:83">
      <c r="A95" s="27">
        <v>40263</v>
      </c>
      <c r="B95" s="28">
        <v>0.30208333333333331</v>
      </c>
      <c r="C95" s="27">
        <v>40263</v>
      </c>
      <c r="D95" s="28">
        <v>0.72916666666666663</v>
      </c>
      <c r="E95" s="3">
        <v>10.25</v>
      </c>
      <c r="F95" s="3">
        <v>0</v>
      </c>
      <c r="G95" s="52">
        <v>0</v>
      </c>
      <c r="H95" s="32">
        <v>0</v>
      </c>
      <c r="I95" s="32">
        <v>0</v>
      </c>
      <c r="J95" s="32">
        <v>0</v>
      </c>
      <c r="K95" s="72">
        <v>0</v>
      </c>
      <c r="L95" s="72">
        <v>0</v>
      </c>
      <c r="M95" s="40">
        <v>0</v>
      </c>
      <c r="N95" s="52">
        <v>0</v>
      </c>
      <c r="O95" s="72">
        <v>0</v>
      </c>
      <c r="P95" s="72">
        <v>0</v>
      </c>
      <c r="Q95" s="72">
        <v>0</v>
      </c>
      <c r="R95" s="40">
        <v>0</v>
      </c>
      <c r="Y95" s="81">
        <v>19</v>
      </c>
      <c r="Z95" s="82">
        <v>40302</v>
      </c>
      <c r="AA95" s="81">
        <v>71</v>
      </c>
      <c r="AB95" s="81">
        <v>86</v>
      </c>
      <c r="AD95" s="81">
        <v>21</v>
      </c>
      <c r="AE95" s="82">
        <v>40316</v>
      </c>
      <c r="AF95" s="81">
        <v>71</v>
      </c>
      <c r="AG95" s="81">
        <v>175</v>
      </c>
      <c r="BC95" s="81">
        <v>18</v>
      </c>
      <c r="BD95" s="82">
        <v>40295</v>
      </c>
      <c r="BE95" s="81">
        <v>41</v>
      </c>
      <c r="BF95" s="81">
        <v>143</v>
      </c>
      <c r="BH95" s="81">
        <v>21</v>
      </c>
      <c r="BI95" s="82">
        <v>40316</v>
      </c>
      <c r="BJ95" s="81">
        <v>41</v>
      </c>
      <c r="BK95" s="81">
        <v>146</v>
      </c>
      <c r="CB95" s="81">
        <v>22</v>
      </c>
      <c r="CC95" s="82">
        <v>40324</v>
      </c>
      <c r="CD95" s="81">
        <v>41</v>
      </c>
      <c r="CE95" s="81">
        <v>118</v>
      </c>
    </row>
    <row r="96" spans="1:83">
      <c r="A96" s="27">
        <v>40263</v>
      </c>
      <c r="B96" s="28">
        <v>0.72916666666666663</v>
      </c>
      <c r="C96" s="27">
        <v>40264</v>
      </c>
      <c r="D96" s="28">
        <v>0.375</v>
      </c>
      <c r="E96" s="3">
        <v>15.5</v>
      </c>
      <c r="F96" s="3">
        <v>0</v>
      </c>
      <c r="G96" s="52">
        <v>0</v>
      </c>
      <c r="H96" s="32">
        <v>0</v>
      </c>
      <c r="I96" s="32">
        <v>0</v>
      </c>
      <c r="J96" s="32">
        <v>0</v>
      </c>
      <c r="K96" s="72">
        <v>0</v>
      </c>
      <c r="L96" s="72">
        <v>0</v>
      </c>
      <c r="M96" s="40">
        <v>0</v>
      </c>
      <c r="N96" s="52">
        <v>0</v>
      </c>
      <c r="O96" s="72">
        <v>0</v>
      </c>
      <c r="P96" s="72">
        <v>0</v>
      </c>
      <c r="Q96" s="72">
        <v>0</v>
      </c>
      <c r="R96" s="40">
        <v>0</v>
      </c>
      <c r="Y96" s="81">
        <v>19</v>
      </c>
      <c r="Z96" s="82">
        <v>40302</v>
      </c>
      <c r="AA96" s="81">
        <v>71</v>
      </c>
      <c r="AB96" s="81">
        <v>96</v>
      </c>
      <c r="AD96" s="81">
        <v>21</v>
      </c>
      <c r="AE96" s="82">
        <v>40316</v>
      </c>
      <c r="AF96" s="81">
        <v>71</v>
      </c>
      <c r="AG96" s="81">
        <v>184</v>
      </c>
      <c r="BC96" s="81">
        <v>18</v>
      </c>
      <c r="BD96" s="82">
        <v>40295</v>
      </c>
      <c r="BE96" s="81">
        <v>41</v>
      </c>
      <c r="BF96" s="81">
        <v>95</v>
      </c>
      <c r="BH96" s="81">
        <v>21</v>
      </c>
      <c r="BI96" s="82">
        <v>40316</v>
      </c>
      <c r="BJ96" s="81">
        <v>41</v>
      </c>
      <c r="BK96" s="81">
        <v>137</v>
      </c>
      <c r="CB96" s="81">
        <v>22</v>
      </c>
      <c r="CC96" s="82">
        <v>40324</v>
      </c>
      <c r="CD96" s="81">
        <v>41</v>
      </c>
      <c r="CE96" s="81">
        <v>119</v>
      </c>
    </row>
    <row r="97" spans="1:83">
      <c r="A97" s="27">
        <v>40264</v>
      </c>
      <c r="B97" s="28">
        <v>0.375</v>
      </c>
      <c r="C97" s="27">
        <v>40264</v>
      </c>
      <c r="D97" s="28">
        <v>0.75694444444444453</v>
      </c>
      <c r="E97" s="3">
        <v>9.1666666666666661</v>
      </c>
      <c r="F97" s="3">
        <v>0</v>
      </c>
      <c r="G97" s="52">
        <v>0</v>
      </c>
      <c r="H97" s="32">
        <v>0</v>
      </c>
      <c r="I97" s="32">
        <v>0</v>
      </c>
      <c r="J97" s="32">
        <v>0</v>
      </c>
      <c r="K97" s="72">
        <v>0</v>
      </c>
      <c r="L97" s="72">
        <v>0</v>
      </c>
      <c r="M97" s="40">
        <v>0</v>
      </c>
      <c r="N97" s="52">
        <v>0</v>
      </c>
      <c r="O97" s="72">
        <v>0</v>
      </c>
      <c r="P97" s="72">
        <v>0</v>
      </c>
      <c r="Q97" s="72">
        <v>0</v>
      </c>
      <c r="R97" s="40">
        <v>0</v>
      </c>
      <c r="Y97" s="81">
        <v>19</v>
      </c>
      <c r="Z97" s="82">
        <v>40302</v>
      </c>
      <c r="AA97" s="81">
        <v>71</v>
      </c>
      <c r="AB97" s="81">
        <v>160</v>
      </c>
      <c r="AD97" s="81">
        <v>21</v>
      </c>
      <c r="AE97" s="82">
        <v>40316</v>
      </c>
      <c r="AF97" s="81">
        <v>71</v>
      </c>
      <c r="AG97" s="81">
        <v>150</v>
      </c>
      <c r="BC97" s="81">
        <v>18</v>
      </c>
      <c r="BD97" s="82">
        <v>40296</v>
      </c>
      <c r="BE97" s="81">
        <v>41</v>
      </c>
      <c r="BF97" s="81">
        <v>148</v>
      </c>
      <c r="BH97" s="81">
        <v>21</v>
      </c>
      <c r="BI97" s="82">
        <v>40316</v>
      </c>
      <c r="BJ97" s="81">
        <v>41</v>
      </c>
      <c r="BK97" s="81">
        <v>130</v>
      </c>
      <c r="CB97" s="81">
        <v>22</v>
      </c>
      <c r="CC97" s="82">
        <v>40324</v>
      </c>
      <c r="CD97" s="81">
        <v>41</v>
      </c>
      <c r="CE97" s="81">
        <v>115</v>
      </c>
    </row>
    <row r="98" spans="1:83">
      <c r="A98" s="27">
        <v>40264</v>
      </c>
      <c r="B98" s="28">
        <v>0.75694444444444453</v>
      </c>
      <c r="C98" s="27">
        <v>40265</v>
      </c>
      <c r="D98" s="28">
        <v>0.39583333333333331</v>
      </c>
      <c r="E98" s="3">
        <v>15.333333333333334</v>
      </c>
      <c r="F98" s="3">
        <v>0</v>
      </c>
      <c r="G98" s="52">
        <v>0</v>
      </c>
      <c r="H98" s="32">
        <v>0</v>
      </c>
      <c r="I98" s="32">
        <v>0</v>
      </c>
      <c r="J98" s="32">
        <v>0</v>
      </c>
      <c r="K98" s="72">
        <v>0</v>
      </c>
      <c r="L98" s="72">
        <v>0</v>
      </c>
      <c r="M98" s="40">
        <v>0</v>
      </c>
      <c r="N98" s="52">
        <v>0</v>
      </c>
      <c r="O98" s="72">
        <v>0</v>
      </c>
      <c r="P98" s="72">
        <v>0</v>
      </c>
      <c r="Q98" s="72">
        <v>0</v>
      </c>
      <c r="R98" s="40">
        <v>0</v>
      </c>
      <c r="Y98" s="81">
        <v>19</v>
      </c>
      <c r="Z98" s="82">
        <v>40302</v>
      </c>
      <c r="AA98" s="81">
        <v>71</v>
      </c>
      <c r="AB98" s="81">
        <v>175</v>
      </c>
      <c r="AD98" s="81">
        <v>21</v>
      </c>
      <c r="AE98" s="82">
        <v>40316</v>
      </c>
      <c r="AF98" s="81">
        <v>71</v>
      </c>
      <c r="AG98" s="81">
        <v>201</v>
      </c>
      <c r="BC98" s="81">
        <v>18</v>
      </c>
      <c r="BD98" s="82">
        <v>40296</v>
      </c>
      <c r="BE98" s="81">
        <v>41</v>
      </c>
      <c r="BF98" s="81">
        <v>122</v>
      </c>
      <c r="BH98" s="81">
        <v>21</v>
      </c>
      <c r="BI98" s="82">
        <v>40316</v>
      </c>
      <c r="BJ98" s="81">
        <v>41</v>
      </c>
      <c r="BK98" s="81">
        <v>135</v>
      </c>
      <c r="CB98" s="81">
        <v>22</v>
      </c>
      <c r="CC98" s="82">
        <v>40324</v>
      </c>
      <c r="CD98" s="81">
        <v>41</v>
      </c>
      <c r="CE98" s="81">
        <v>109</v>
      </c>
    </row>
    <row r="99" spans="1:83">
      <c r="A99" s="27">
        <v>40265</v>
      </c>
      <c r="B99" s="28">
        <v>0.39583333333333331</v>
      </c>
      <c r="C99" s="27">
        <v>40265</v>
      </c>
      <c r="D99" s="28">
        <v>0.73263888888888884</v>
      </c>
      <c r="E99" s="3">
        <v>8.0833333333333339</v>
      </c>
      <c r="F99" s="3">
        <v>0</v>
      </c>
      <c r="G99" s="52">
        <v>0</v>
      </c>
      <c r="H99" s="32">
        <v>0</v>
      </c>
      <c r="I99" s="32">
        <v>0</v>
      </c>
      <c r="J99" s="32">
        <v>0</v>
      </c>
      <c r="K99" s="72">
        <v>0</v>
      </c>
      <c r="L99" s="72">
        <v>0</v>
      </c>
      <c r="M99" s="40">
        <v>0</v>
      </c>
      <c r="N99" s="52">
        <v>0</v>
      </c>
      <c r="O99" s="72">
        <v>0</v>
      </c>
      <c r="P99" s="72">
        <v>0</v>
      </c>
      <c r="Q99" s="72">
        <v>0</v>
      </c>
      <c r="R99" s="40">
        <v>0</v>
      </c>
      <c r="Y99" s="81">
        <v>19</v>
      </c>
      <c r="Z99" s="82">
        <v>40302</v>
      </c>
      <c r="AA99" s="81">
        <v>71</v>
      </c>
      <c r="AB99" s="81">
        <v>87</v>
      </c>
      <c r="AD99" s="81">
        <v>21</v>
      </c>
      <c r="AE99" s="82">
        <v>40316</v>
      </c>
      <c r="AF99" s="81">
        <v>71</v>
      </c>
      <c r="AG99" s="81">
        <v>190</v>
      </c>
      <c r="BC99" s="81">
        <v>18</v>
      </c>
      <c r="BD99" s="82">
        <v>40296</v>
      </c>
      <c r="BE99" s="81">
        <v>41</v>
      </c>
      <c r="BF99" s="81">
        <v>146</v>
      </c>
      <c r="BH99" s="81">
        <v>21</v>
      </c>
      <c r="BI99" s="82">
        <v>40316</v>
      </c>
      <c r="BJ99" s="81">
        <v>41</v>
      </c>
      <c r="BK99" s="81">
        <v>133</v>
      </c>
      <c r="CB99" s="81">
        <v>22</v>
      </c>
      <c r="CC99" s="82">
        <v>40324</v>
      </c>
      <c r="CD99" s="81">
        <v>41</v>
      </c>
      <c r="CE99" s="81">
        <v>125</v>
      </c>
    </row>
    <row r="100" spans="1:83">
      <c r="A100" s="27">
        <v>40265</v>
      </c>
      <c r="B100" s="28">
        <v>0.73263888888888884</v>
      </c>
      <c r="C100" s="27">
        <v>40266</v>
      </c>
      <c r="D100" s="28">
        <v>0.36805555555555558</v>
      </c>
      <c r="E100" s="3">
        <v>15.25</v>
      </c>
      <c r="F100" s="3">
        <v>0</v>
      </c>
      <c r="G100" s="52">
        <v>0</v>
      </c>
      <c r="H100" s="32">
        <v>0</v>
      </c>
      <c r="I100" s="32">
        <v>0</v>
      </c>
      <c r="J100" s="32">
        <v>0</v>
      </c>
      <c r="K100" s="72">
        <v>0</v>
      </c>
      <c r="L100" s="72">
        <v>0</v>
      </c>
      <c r="M100" s="40">
        <v>0</v>
      </c>
      <c r="N100" s="52">
        <v>0</v>
      </c>
      <c r="O100" s="72">
        <v>0</v>
      </c>
      <c r="P100" s="72">
        <v>0</v>
      </c>
      <c r="Q100" s="72">
        <v>0</v>
      </c>
      <c r="R100" s="40">
        <v>0</v>
      </c>
      <c r="Y100" s="81">
        <v>19</v>
      </c>
      <c r="Z100" s="82">
        <v>40302</v>
      </c>
      <c r="AA100" s="81">
        <v>71</v>
      </c>
      <c r="AB100" s="81">
        <v>80</v>
      </c>
      <c r="AD100" s="81">
        <v>21</v>
      </c>
      <c r="AE100" s="82">
        <v>40316</v>
      </c>
      <c r="AF100" s="81">
        <v>71</v>
      </c>
      <c r="AG100" s="81">
        <v>187</v>
      </c>
      <c r="BC100" s="81">
        <v>18</v>
      </c>
      <c r="BD100" s="82">
        <v>40296</v>
      </c>
      <c r="BE100" s="81">
        <v>41</v>
      </c>
      <c r="BF100" s="81">
        <v>137</v>
      </c>
      <c r="BH100" s="81">
        <v>21</v>
      </c>
      <c r="BI100" s="82">
        <v>40316</v>
      </c>
      <c r="BJ100" s="81">
        <v>41</v>
      </c>
      <c r="BK100" s="81">
        <v>132</v>
      </c>
      <c r="CB100" s="81">
        <v>22</v>
      </c>
      <c r="CC100" s="82">
        <v>40325</v>
      </c>
      <c r="CD100" s="81">
        <v>41</v>
      </c>
      <c r="CE100" s="81">
        <v>140</v>
      </c>
    </row>
    <row r="101" spans="1:83">
      <c r="A101" s="27">
        <v>40266</v>
      </c>
      <c r="B101" s="28">
        <v>0.36805555555555558</v>
      </c>
      <c r="C101" s="27">
        <v>40266</v>
      </c>
      <c r="D101" s="28">
        <v>0.75</v>
      </c>
      <c r="E101" s="3">
        <v>9.1666666666666661</v>
      </c>
      <c r="F101" s="3">
        <v>0</v>
      </c>
      <c r="G101" s="52">
        <v>0</v>
      </c>
      <c r="H101" s="32">
        <v>0</v>
      </c>
      <c r="I101" s="32">
        <v>0</v>
      </c>
      <c r="J101" s="32">
        <v>0</v>
      </c>
      <c r="K101" s="72">
        <v>0</v>
      </c>
      <c r="L101" s="72">
        <v>0</v>
      </c>
      <c r="M101" s="40">
        <v>0</v>
      </c>
      <c r="N101" s="52">
        <v>0</v>
      </c>
      <c r="O101" s="72">
        <v>0</v>
      </c>
      <c r="P101" s="72">
        <v>0</v>
      </c>
      <c r="Q101" s="72">
        <v>0</v>
      </c>
      <c r="R101" s="40">
        <v>0</v>
      </c>
      <c r="Y101" s="81">
        <v>19</v>
      </c>
      <c r="Z101" s="82">
        <v>40302</v>
      </c>
      <c r="AA101" s="81">
        <v>71</v>
      </c>
      <c r="AB101" s="81">
        <v>80</v>
      </c>
      <c r="AD101" s="81">
        <v>21</v>
      </c>
      <c r="AE101" s="82">
        <v>40316</v>
      </c>
      <c r="AF101" s="81">
        <v>71</v>
      </c>
      <c r="AG101" s="81">
        <v>199</v>
      </c>
      <c r="BC101" s="81">
        <v>18</v>
      </c>
      <c r="BD101" s="82">
        <v>40296</v>
      </c>
      <c r="BE101" s="81">
        <v>41</v>
      </c>
      <c r="BF101" s="81">
        <v>110</v>
      </c>
      <c r="BH101" s="81">
        <v>21</v>
      </c>
      <c r="BI101" s="82">
        <v>40316</v>
      </c>
      <c r="BJ101" s="81">
        <v>41</v>
      </c>
      <c r="BK101" s="81">
        <v>132</v>
      </c>
      <c r="CB101" s="81">
        <v>22</v>
      </c>
      <c r="CC101" s="82">
        <v>40325</v>
      </c>
      <c r="CD101" s="81">
        <v>41</v>
      </c>
      <c r="CE101" s="81">
        <v>136</v>
      </c>
    </row>
    <row r="102" spans="1:83">
      <c r="A102" s="27">
        <v>40266</v>
      </c>
      <c r="B102" s="28">
        <v>0.75</v>
      </c>
      <c r="C102" s="27">
        <v>40267</v>
      </c>
      <c r="D102" s="28">
        <v>0.30208333333333331</v>
      </c>
      <c r="E102" s="3">
        <v>13.25</v>
      </c>
      <c r="F102" s="3">
        <v>0</v>
      </c>
      <c r="G102" s="52">
        <v>0</v>
      </c>
      <c r="H102" s="32">
        <v>0</v>
      </c>
      <c r="I102" s="32">
        <v>0</v>
      </c>
      <c r="J102" s="32">
        <v>0</v>
      </c>
      <c r="K102" s="72">
        <v>0</v>
      </c>
      <c r="L102" s="72">
        <v>0</v>
      </c>
      <c r="M102" s="40">
        <v>0</v>
      </c>
      <c r="N102" s="52">
        <v>0</v>
      </c>
      <c r="O102" s="72">
        <v>0</v>
      </c>
      <c r="P102" s="72">
        <v>0</v>
      </c>
      <c r="Q102" s="72">
        <v>0</v>
      </c>
      <c r="R102" s="40">
        <v>0</v>
      </c>
      <c r="Y102" s="81">
        <v>19</v>
      </c>
      <c r="Z102" s="82">
        <v>40302</v>
      </c>
      <c r="AA102" s="81">
        <v>71</v>
      </c>
      <c r="AB102" s="81">
        <v>83</v>
      </c>
      <c r="AD102" s="81">
        <v>21</v>
      </c>
      <c r="AE102" s="82">
        <v>40316</v>
      </c>
      <c r="AF102" s="81">
        <v>71</v>
      </c>
      <c r="AG102" s="81">
        <v>182</v>
      </c>
      <c r="BC102" s="81">
        <v>18</v>
      </c>
      <c r="BD102" s="82">
        <v>40296</v>
      </c>
      <c r="BE102" s="81">
        <v>41</v>
      </c>
      <c r="BF102" s="81">
        <v>133</v>
      </c>
      <c r="BH102" s="81">
        <v>21</v>
      </c>
      <c r="BI102" s="82">
        <v>40316</v>
      </c>
      <c r="BJ102" s="81">
        <v>41</v>
      </c>
      <c r="BK102" s="81">
        <v>135</v>
      </c>
      <c r="CB102" s="81">
        <v>22</v>
      </c>
      <c r="CC102" s="82">
        <v>40325</v>
      </c>
      <c r="CD102" s="81">
        <v>41</v>
      </c>
      <c r="CE102" s="81">
        <v>145</v>
      </c>
    </row>
    <row r="103" spans="1:83">
      <c r="A103" s="27">
        <v>40267</v>
      </c>
      <c r="B103" s="28">
        <v>0.31597222222222221</v>
      </c>
      <c r="C103" s="27">
        <v>40267</v>
      </c>
      <c r="D103" s="28">
        <v>0.8125</v>
      </c>
      <c r="E103" s="3">
        <v>11.916666666666666</v>
      </c>
      <c r="F103" s="3">
        <v>0.33333333333333331</v>
      </c>
      <c r="G103" s="52">
        <v>0</v>
      </c>
      <c r="H103" s="32">
        <v>0</v>
      </c>
      <c r="I103" s="32">
        <v>0</v>
      </c>
      <c r="J103" s="32">
        <v>0</v>
      </c>
      <c r="K103" s="72">
        <v>0</v>
      </c>
      <c r="L103" s="72">
        <v>0</v>
      </c>
      <c r="M103" s="40">
        <v>0</v>
      </c>
      <c r="N103" s="52">
        <v>0</v>
      </c>
      <c r="O103" s="72">
        <v>0</v>
      </c>
      <c r="P103" s="72">
        <v>0</v>
      </c>
      <c r="Q103" s="72">
        <v>0</v>
      </c>
      <c r="R103" s="40">
        <v>0</v>
      </c>
      <c r="Y103" s="81">
        <v>19</v>
      </c>
      <c r="Z103" s="82">
        <v>40304</v>
      </c>
      <c r="AA103" s="81">
        <v>71</v>
      </c>
      <c r="AB103" s="81">
        <v>154</v>
      </c>
      <c r="AD103" s="81">
        <v>21</v>
      </c>
      <c r="AE103" s="82">
        <v>40316</v>
      </c>
      <c r="AF103" s="81">
        <v>71</v>
      </c>
      <c r="AG103" s="81">
        <v>166</v>
      </c>
      <c r="BC103" s="81">
        <v>18</v>
      </c>
      <c r="BD103" s="82">
        <v>40296</v>
      </c>
      <c r="BE103" s="81">
        <v>41</v>
      </c>
      <c r="BF103" s="81">
        <v>107</v>
      </c>
      <c r="BH103" s="81">
        <v>21</v>
      </c>
      <c r="BI103" s="82">
        <v>40316</v>
      </c>
      <c r="BJ103" s="81">
        <v>41</v>
      </c>
      <c r="BK103" s="81">
        <v>119</v>
      </c>
      <c r="CB103" s="81">
        <v>22</v>
      </c>
      <c r="CC103" s="82">
        <v>40325</v>
      </c>
      <c r="CD103" s="81">
        <v>41</v>
      </c>
      <c r="CE103" s="81">
        <v>143</v>
      </c>
    </row>
    <row r="104" spans="1:83">
      <c r="A104" s="27">
        <v>40267</v>
      </c>
      <c r="B104" s="28">
        <v>0.8125</v>
      </c>
      <c r="C104" s="27">
        <v>40268</v>
      </c>
      <c r="D104" s="28">
        <v>0.3125</v>
      </c>
      <c r="E104" s="3">
        <v>12</v>
      </c>
      <c r="F104" s="3">
        <v>0</v>
      </c>
      <c r="G104" s="52">
        <v>0</v>
      </c>
      <c r="H104" s="32">
        <v>0</v>
      </c>
      <c r="I104" s="32">
        <v>0</v>
      </c>
      <c r="J104" s="32">
        <v>0</v>
      </c>
      <c r="K104" s="72">
        <v>0</v>
      </c>
      <c r="L104" s="72">
        <v>0</v>
      </c>
      <c r="M104" s="40">
        <v>0</v>
      </c>
      <c r="N104" s="52">
        <v>0</v>
      </c>
      <c r="O104" s="72">
        <v>0</v>
      </c>
      <c r="P104" s="72">
        <v>0</v>
      </c>
      <c r="Q104" s="72">
        <v>0</v>
      </c>
      <c r="R104" s="40">
        <v>0</v>
      </c>
      <c r="Y104" s="81">
        <v>19</v>
      </c>
      <c r="Z104" s="82">
        <v>40304</v>
      </c>
      <c r="AA104" s="81">
        <v>71</v>
      </c>
      <c r="AB104" s="81">
        <v>112</v>
      </c>
      <c r="AD104" s="81">
        <v>21</v>
      </c>
      <c r="AE104" s="82">
        <v>40316</v>
      </c>
      <c r="AF104" s="81">
        <v>71</v>
      </c>
      <c r="AG104" s="81">
        <v>158</v>
      </c>
      <c r="BC104" s="81">
        <v>18</v>
      </c>
      <c r="BD104" s="82">
        <v>40296</v>
      </c>
      <c r="BE104" s="81">
        <v>41</v>
      </c>
      <c r="BF104" s="81">
        <v>125</v>
      </c>
      <c r="BH104" s="81">
        <v>21</v>
      </c>
      <c r="BI104" s="82">
        <v>40316</v>
      </c>
      <c r="BJ104" s="81">
        <v>41</v>
      </c>
      <c r="BK104" s="81">
        <v>135</v>
      </c>
      <c r="CB104" s="81">
        <v>22</v>
      </c>
      <c r="CC104" s="82">
        <v>40325</v>
      </c>
      <c r="CD104" s="81">
        <v>41</v>
      </c>
      <c r="CE104" s="81">
        <v>133</v>
      </c>
    </row>
    <row r="105" spans="1:83">
      <c r="A105" s="27">
        <v>40268</v>
      </c>
      <c r="B105" s="28">
        <v>0.31597222222222221</v>
      </c>
      <c r="C105" s="27">
        <v>40268</v>
      </c>
      <c r="D105" s="28">
        <v>0.83333333333333337</v>
      </c>
      <c r="E105" s="3">
        <v>12.416666666666666</v>
      </c>
      <c r="F105" s="3">
        <v>8.3333333333333329E-2</v>
      </c>
      <c r="G105" s="52">
        <v>0</v>
      </c>
      <c r="H105" s="32">
        <v>0</v>
      </c>
      <c r="I105" s="32">
        <v>0</v>
      </c>
      <c r="J105" s="32">
        <v>0</v>
      </c>
      <c r="K105" s="72">
        <v>0</v>
      </c>
      <c r="L105" s="72">
        <v>0</v>
      </c>
      <c r="M105" s="40">
        <v>0</v>
      </c>
      <c r="N105" s="52">
        <v>0</v>
      </c>
      <c r="O105" s="72">
        <v>0</v>
      </c>
      <c r="P105" s="72">
        <v>0</v>
      </c>
      <c r="Q105" s="72">
        <v>0</v>
      </c>
      <c r="R105" s="40">
        <v>0</v>
      </c>
      <c r="Y105" s="81">
        <v>19</v>
      </c>
      <c r="Z105" s="82">
        <v>40304</v>
      </c>
      <c r="AA105" s="81">
        <v>71</v>
      </c>
      <c r="AB105" s="81">
        <v>98</v>
      </c>
      <c r="AD105" s="81">
        <v>21</v>
      </c>
      <c r="AE105" s="82">
        <v>40316</v>
      </c>
      <c r="AF105" s="81">
        <v>71</v>
      </c>
      <c r="AG105" s="81">
        <v>224</v>
      </c>
      <c r="BC105" s="81">
        <v>18</v>
      </c>
      <c r="BD105" s="82">
        <v>40296</v>
      </c>
      <c r="BE105" s="81">
        <v>41</v>
      </c>
      <c r="BF105" s="81">
        <v>135</v>
      </c>
      <c r="BH105" s="81">
        <v>21</v>
      </c>
      <c r="BI105" s="82">
        <v>40316</v>
      </c>
      <c r="BJ105" s="81">
        <v>41</v>
      </c>
      <c r="BK105" s="81">
        <v>126</v>
      </c>
      <c r="CB105" s="81">
        <v>22</v>
      </c>
      <c r="CC105" s="82">
        <v>40325</v>
      </c>
      <c r="CD105" s="81">
        <v>41</v>
      </c>
      <c r="CE105" s="81">
        <v>140</v>
      </c>
    </row>
    <row r="106" spans="1:83">
      <c r="A106" s="27">
        <v>40268</v>
      </c>
      <c r="B106" s="28">
        <v>0.83333333333333337</v>
      </c>
      <c r="C106" s="27">
        <v>40269</v>
      </c>
      <c r="D106" s="28">
        <v>0.32291666666666669</v>
      </c>
      <c r="E106" s="3">
        <v>11.75</v>
      </c>
      <c r="F106" s="3">
        <v>0</v>
      </c>
      <c r="G106" s="52">
        <v>0</v>
      </c>
      <c r="H106" s="32">
        <v>0</v>
      </c>
      <c r="I106" s="32">
        <v>0</v>
      </c>
      <c r="J106" s="32">
        <v>0</v>
      </c>
      <c r="K106" s="72">
        <v>0</v>
      </c>
      <c r="L106" s="72">
        <v>0</v>
      </c>
      <c r="M106" s="40">
        <v>0</v>
      </c>
      <c r="N106" s="52">
        <v>0</v>
      </c>
      <c r="O106" s="72">
        <v>0</v>
      </c>
      <c r="P106" s="72">
        <v>0</v>
      </c>
      <c r="Q106" s="72">
        <v>0</v>
      </c>
      <c r="R106" s="40">
        <v>0</v>
      </c>
      <c r="Y106" s="81">
        <v>19</v>
      </c>
      <c r="Z106" s="82">
        <v>40304</v>
      </c>
      <c r="AA106" s="81">
        <v>71</v>
      </c>
      <c r="AB106" s="81">
        <v>86</v>
      </c>
      <c r="AD106" s="81">
        <v>21</v>
      </c>
      <c r="AE106" s="82">
        <v>40316</v>
      </c>
      <c r="AF106" s="81">
        <v>71</v>
      </c>
      <c r="AG106" s="81">
        <v>205</v>
      </c>
      <c r="BC106" s="81">
        <v>18</v>
      </c>
      <c r="BD106" s="82">
        <v>40296</v>
      </c>
      <c r="BE106" s="81">
        <v>41</v>
      </c>
      <c r="BF106" s="81">
        <v>133</v>
      </c>
      <c r="BH106" s="81">
        <v>21</v>
      </c>
      <c r="BI106" s="82">
        <v>40316</v>
      </c>
      <c r="BJ106" s="81">
        <v>41</v>
      </c>
      <c r="BK106" s="81">
        <v>153</v>
      </c>
      <c r="CB106" s="81">
        <v>22</v>
      </c>
      <c r="CC106" s="82">
        <v>40325</v>
      </c>
      <c r="CD106" s="81">
        <v>41</v>
      </c>
      <c r="CE106" s="81">
        <v>140</v>
      </c>
    </row>
    <row r="107" spans="1:83">
      <c r="A107" s="27">
        <v>40269</v>
      </c>
      <c r="B107" s="28">
        <v>0.32291666666666669</v>
      </c>
      <c r="C107" s="27">
        <v>40269</v>
      </c>
      <c r="D107" s="28">
        <v>0.77083333333333337</v>
      </c>
      <c r="E107" s="3">
        <v>10.75</v>
      </c>
      <c r="F107" s="3">
        <v>0</v>
      </c>
      <c r="G107" s="52">
        <v>0</v>
      </c>
      <c r="H107" s="32">
        <v>0</v>
      </c>
      <c r="I107" s="32">
        <v>0</v>
      </c>
      <c r="J107" s="32">
        <v>0</v>
      </c>
      <c r="K107" s="72">
        <v>0</v>
      </c>
      <c r="L107" s="72">
        <v>0</v>
      </c>
      <c r="M107" s="40">
        <v>0</v>
      </c>
      <c r="N107" s="52">
        <v>0</v>
      </c>
      <c r="O107" s="72">
        <v>0</v>
      </c>
      <c r="P107" s="72">
        <v>0</v>
      </c>
      <c r="Q107" s="72">
        <v>0</v>
      </c>
      <c r="R107" s="40">
        <v>0</v>
      </c>
      <c r="Y107" s="81">
        <v>19</v>
      </c>
      <c r="Z107" s="82">
        <v>40304</v>
      </c>
      <c r="AA107" s="81">
        <v>71</v>
      </c>
      <c r="AB107" s="81">
        <v>99</v>
      </c>
      <c r="AD107" s="81">
        <v>21</v>
      </c>
      <c r="AE107" s="82">
        <v>40316</v>
      </c>
      <c r="AF107" s="81">
        <v>71</v>
      </c>
      <c r="AG107" s="81">
        <v>182</v>
      </c>
      <c r="BC107" s="81">
        <v>18</v>
      </c>
      <c r="BD107" s="82">
        <v>40296</v>
      </c>
      <c r="BE107" s="81">
        <v>41</v>
      </c>
      <c r="BF107" s="81">
        <v>133</v>
      </c>
      <c r="BH107" s="81">
        <v>21</v>
      </c>
      <c r="BI107" s="82">
        <v>40316</v>
      </c>
      <c r="BJ107" s="81">
        <v>41</v>
      </c>
      <c r="BK107" s="81">
        <v>143</v>
      </c>
      <c r="CB107" s="81">
        <v>22</v>
      </c>
      <c r="CC107" s="82">
        <v>40325</v>
      </c>
      <c r="CD107" s="81">
        <v>41</v>
      </c>
      <c r="CE107" s="81">
        <v>144</v>
      </c>
    </row>
    <row r="108" spans="1:83">
      <c r="A108" s="27">
        <v>40269</v>
      </c>
      <c r="B108" s="28">
        <v>0.77083333333333337</v>
      </c>
      <c r="C108" s="27">
        <v>40270</v>
      </c>
      <c r="D108" s="28">
        <v>0.36805555555555558</v>
      </c>
      <c r="E108" s="3">
        <v>14.333333333333334</v>
      </c>
      <c r="F108" s="3">
        <v>0</v>
      </c>
      <c r="G108" s="52">
        <v>0</v>
      </c>
      <c r="H108" s="32">
        <v>0</v>
      </c>
      <c r="I108" s="32">
        <v>0</v>
      </c>
      <c r="J108" s="32">
        <v>0</v>
      </c>
      <c r="K108" s="72">
        <v>0</v>
      </c>
      <c r="L108" s="72">
        <v>0</v>
      </c>
      <c r="M108" s="40">
        <v>0</v>
      </c>
      <c r="N108" s="52">
        <v>0</v>
      </c>
      <c r="O108" s="72">
        <v>0</v>
      </c>
      <c r="P108" s="72">
        <v>0</v>
      </c>
      <c r="Q108" s="72">
        <v>0</v>
      </c>
      <c r="R108" s="40">
        <v>0</v>
      </c>
      <c r="Y108" s="81">
        <v>19</v>
      </c>
      <c r="Z108" s="82">
        <v>40305</v>
      </c>
      <c r="AA108" s="81">
        <v>71</v>
      </c>
      <c r="AB108" s="81">
        <v>185</v>
      </c>
      <c r="AD108" s="81">
        <v>21</v>
      </c>
      <c r="AE108" s="82">
        <v>40316</v>
      </c>
      <c r="AF108" s="81">
        <v>71</v>
      </c>
      <c r="AG108" s="81">
        <v>191</v>
      </c>
      <c r="BC108" s="81">
        <v>18</v>
      </c>
      <c r="BD108" s="82">
        <v>40296</v>
      </c>
      <c r="BE108" s="81">
        <v>41</v>
      </c>
      <c r="BF108" s="81">
        <v>137</v>
      </c>
      <c r="BH108" s="81">
        <v>21</v>
      </c>
      <c r="BI108" s="82">
        <v>40316</v>
      </c>
      <c r="BJ108" s="81">
        <v>41</v>
      </c>
      <c r="BK108" s="81">
        <v>126</v>
      </c>
      <c r="CB108" s="81">
        <v>22</v>
      </c>
      <c r="CC108" s="82">
        <v>40325</v>
      </c>
      <c r="CD108" s="81">
        <v>41</v>
      </c>
      <c r="CE108" s="81">
        <v>140</v>
      </c>
    </row>
    <row r="109" spans="1:83">
      <c r="A109" s="27">
        <v>40270</v>
      </c>
      <c r="B109" s="28">
        <v>0.36805555555555558</v>
      </c>
      <c r="C109" s="27">
        <v>40270</v>
      </c>
      <c r="D109" s="28">
        <v>0.54166666666666663</v>
      </c>
      <c r="E109" s="3">
        <v>4.166666666666667</v>
      </c>
      <c r="F109" s="3">
        <v>0</v>
      </c>
      <c r="G109" s="52">
        <v>0</v>
      </c>
      <c r="H109" s="32">
        <v>0</v>
      </c>
      <c r="I109" s="32">
        <v>0</v>
      </c>
      <c r="J109" s="32">
        <v>0</v>
      </c>
      <c r="K109" s="72">
        <v>0</v>
      </c>
      <c r="L109" s="72">
        <v>0</v>
      </c>
      <c r="M109" s="40">
        <v>0</v>
      </c>
      <c r="N109" s="52">
        <v>0</v>
      </c>
      <c r="O109" s="72">
        <v>0</v>
      </c>
      <c r="P109" s="72">
        <v>0</v>
      </c>
      <c r="Q109" s="72">
        <v>0</v>
      </c>
      <c r="R109" s="40">
        <v>0</v>
      </c>
      <c r="Y109" s="81">
        <v>19</v>
      </c>
      <c r="Z109" s="82">
        <v>40305</v>
      </c>
      <c r="AA109" s="81">
        <v>71</v>
      </c>
      <c r="AB109" s="81">
        <v>180</v>
      </c>
      <c r="AD109" s="81">
        <v>21</v>
      </c>
      <c r="AE109" s="82">
        <v>40316</v>
      </c>
      <c r="AF109" s="81">
        <v>71</v>
      </c>
      <c r="AG109" s="81">
        <v>177</v>
      </c>
      <c r="BC109" s="81">
        <v>18</v>
      </c>
      <c r="BD109" s="82">
        <v>40296</v>
      </c>
      <c r="BE109" s="81">
        <v>41</v>
      </c>
      <c r="BF109" s="81">
        <v>125</v>
      </c>
      <c r="BH109" s="81">
        <v>21</v>
      </c>
      <c r="BI109" s="82">
        <v>40316</v>
      </c>
      <c r="BJ109" s="81">
        <v>41</v>
      </c>
      <c r="BK109" s="81">
        <v>189</v>
      </c>
      <c r="CB109" s="81">
        <v>22</v>
      </c>
      <c r="CC109" s="82">
        <v>40325</v>
      </c>
      <c r="CD109" s="81">
        <v>41</v>
      </c>
      <c r="CE109" s="81">
        <v>135</v>
      </c>
    </row>
    <row r="110" spans="1:83">
      <c r="A110" s="27">
        <v>40270</v>
      </c>
      <c r="B110" s="28">
        <v>0.54166666666666663</v>
      </c>
      <c r="C110" s="27">
        <v>40270</v>
      </c>
      <c r="D110" s="28">
        <v>0.67708333333333337</v>
      </c>
      <c r="E110" s="3">
        <v>3.25</v>
      </c>
      <c r="F110" s="3">
        <v>0</v>
      </c>
      <c r="G110" s="52">
        <v>0</v>
      </c>
      <c r="H110" s="32">
        <v>0</v>
      </c>
      <c r="I110" s="32">
        <v>0</v>
      </c>
      <c r="J110" s="32">
        <v>0</v>
      </c>
      <c r="K110" s="72">
        <v>0</v>
      </c>
      <c r="L110" s="72">
        <v>0</v>
      </c>
      <c r="M110" s="40">
        <v>0</v>
      </c>
      <c r="N110" s="52">
        <v>0</v>
      </c>
      <c r="O110" s="72">
        <v>0</v>
      </c>
      <c r="P110" s="72">
        <v>0</v>
      </c>
      <c r="Q110" s="72">
        <v>0</v>
      </c>
      <c r="R110" s="40">
        <v>0</v>
      </c>
      <c r="Y110" s="81">
        <v>19</v>
      </c>
      <c r="Z110" s="82">
        <v>40305</v>
      </c>
      <c r="AA110" s="81">
        <v>71</v>
      </c>
      <c r="AB110" s="81">
        <v>164</v>
      </c>
      <c r="AD110" s="81">
        <v>22</v>
      </c>
      <c r="AE110" s="82">
        <v>40323</v>
      </c>
      <c r="AF110" s="81">
        <v>71</v>
      </c>
      <c r="AG110" s="81">
        <v>194</v>
      </c>
      <c r="BC110" s="81">
        <v>18</v>
      </c>
      <c r="BD110" s="82">
        <v>40296</v>
      </c>
      <c r="BE110" s="81">
        <v>41</v>
      </c>
      <c r="BF110" s="81">
        <v>137</v>
      </c>
      <c r="BH110" s="81">
        <v>21</v>
      </c>
      <c r="BI110" s="82">
        <v>40316</v>
      </c>
      <c r="BJ110" s="81">
        <v>41</v>
      </c>
      <c r="BK110" s="81">
        <v>156</v>
      </c>
      <c r="CB110" s="81">
        <v>22</v>
      </c>
      <c r="CC110" s="82">
        <v>40325</v>
      </c>
      <c r="CD110" s="81">
        <v>41</v>
      </c>
      <c r="CE110" s="81">
        <v>136</v>
      </c>
    </row>
    <row r="111" spans="1:83">
      <c r="A111" s="27">
        <v>40270</v>
      </c>
      <c r="B111" s="28">
        <v>0.67708333333333337</v>
      </c>
      <c r="C111" s="27">
        <v>40271</v>
      </c>
      <c r="D111" s="28">
        <v>0.33680555555555558</v>
      </c>
      <c r="E111" s="3">
        <v>15.833333333333334</v>
      </c>
      <c r="F111" s="3">
        <v>0</v>
      </c>
      <c r="G111" s="52">
        <v>0</v>
      </c>
      <c r="H111" s="32">
        <v>0</v>
      </c>
      <c r="I111" s="32">
        <v>0</v>
      </c>
      <c r="J111" s="32">
        <v>0</v>
      </c>
      <c r="K111" s="72">
        <v>0</v>
      </c>
      <c r="L111" s="72">
        <v>0</v>
      </c>
      <c r="M111" s="40">
        <v>0</v>
      </c>
      <c r="N111" s="52">
        <v>0</v>
      </c>
      <c r="O111" s="72">
        <v>0</v>
      </c>
      <c r="P111" s="72">
        <v>0</v>
      </c>
      <c r="Q111" s="72">
        <v>0</v>
      </c>
      <c r="R111" s="40">
        <v>0</v>
      </c>
      <c r="Y111" s="81">
        <v>19</v>
      </c>
      <c r="Z111" s="82">
        <v>40305</v>
      </c>
      <c r="AA111" s="81">
        <v>71</v>
      </c>
      <c r="AB111" s="81">
        <v>156</v>
      </c>
      <c r="AD111" s="81">
        <v>22</v>
      </c>
      <c r="AE111" s="82">
        <v>40323</v>
      </c>
      <c r="AF111" s="81">
        <v>71</v>
      </c>
      <c r="AG111" s="81">
        <v>158</v>
      </c>
      <c r="BC111" s="81">
        <v>18</v>
      </c>
      <c r="BD111" s="82">
        <v>40296</v>
      </c>
      <c r="BE111" s="81">
        <v>41</v>
      </c>
      <c r="BF111" s="81">
        <v>135</v>
      </c>
      <c r="BH111" s="81">
        <v>21</v>
      </c>
      <c r="BI111" s="82">
        <v>40316</v>
      </c>
      <c r="BJ111" s="81">
        <v>41</v>
      </c>
      <c r="BK111" s="81">
        <v>135</v>
      </c>
      <c r="CB111" s="81">
        <v>22</v>
      </c>
      <c r="CC111" s="82">
        <v>40325</v>
      </c>
      <c r="CD111" s="81">
        <v>41</v>
      </c>
      <c r="CE111" s="81">
        <v>144</v>
      </c>
    </row>
    <row r="112" spans="1:83">
      <c r="A112" s="27">
        <v>40271</v>
      </c>
      <c r="B112" s="28">
        <v>0.33680555555555558</v>
      </c>
      <c r="C112" s="27">
        <v>40271</v>
      </c>
      <c r="D112" s="28">
        <v>0.85416666666666663</v>
      </c>
      <c r="E112" s="3">
        <v>12.416666666666666</v>
      </c>
      <c r="F112" s="3">
        <v>0</v>
      </c>
      <c r="G112" s="52">
        <v>0</v>
      </c>
      <c r="H112" s="32">
        <v>0</v>
      </c>
      <c r="I112" s="32">
        <v>0</v>
      </c>
      <c r="J112" s="32">
        <v>0</v>
      </c>
      <c r="K112" s="72">
        <v>0</v>
      </c>
      <c r="L112" s="72">
        <v>0</v>
      </c>
      <c r="M112" s="40">
        <v>0</v>
      </c>
      <c r="N112" s="52">
        <v>0</v>
      </c>
      <c r="O112" s="72">
        <v>0</v>
      </c>
      <c r="P112" s="72">
        <v>0</v>
      </c>
      <c r="Q112" s="72">
        <v>0</v>
      </c>
      <c r="R112" s="40">
        <v>0</v>
      </c>
      <c r="Y112" s="81">
        <v>19</v>
      </c>
      <c r="Z112" s="82">
        <v>40305</v>
      </c>
      <c r="AA112" s="81">
        <v>71</v>
      </c>
      <c r="AB112" s="81">
        <v>119</v>
      </c>
      <c r="AD112" s="81">
        <v>22</v>
      </c>
      <c r="AE112" s="82">
        <v>40323</v>
      </c>
      <c r="AF112" s="81">
        <v>71</v>
      </c>
      <c r="AG112" s="81">
        <v>145</v>
      </c>
      <c r="BC112" s="81">
        <v>18</v>
      </c>
      <c r="BD112" s="82">
        <v>40296</v>
      </c>
      <c r="BE112" s="81">
        <v>41</v>
      </c>
      <c r="BF112" s="81">
        <v>148</v>
      </c>
      <c r="BH112" s="81">
        <v>21</v>
      </c>
      <c r="BI112" s="82">
        <v>40316</v>
      </c>
      <c r="BJ112" s="81">
        <v>41</v>
      </c>
      <c r="BK112" s="81">
        <v>137</v>
      </c>
      <c r="CB112" s="81">
        <v>22</v>
      </c>
      <c r="CC112" s="82">
        <v>40325</v>
      </c>
      <c r="CD112" s="81">
        <v>41</v>
      </c>
      <c r="CE112" s="81">
        <v>136</v>
      </c>
    </row>
    <row r="113" spans="1:83">
      <c r="A113" s="27">
        <v>40271</v>
      </c>
      <c r="B113" s="28">
        <v>0.85416666666666663</v>
      </c>
      <c r="C113" s="27">
        <v>40272</v>
      </c>
      <c r="D113" s="28">
        <v>0.3888888888888889</v>
      </c>
      <c r="E113" s="3">
        <v>12.833333333333334</v>
      </c>
      <c r="F113" s="3">
        <v>0</v>
      </c>
      <c r="G113" s="52">
        <v>0</v>
      </c>
      <c r="H113" s="32">
        <v>0</v>
      </c>
      <c r="I113" s="32">
        <v>0</v>
      </c>
      <c r="J113" s="32">
        <v>0</v>
      </c>
      <c r="K113" s="72">
        <v>0</v>
      </c>
      <c r="L113" s="72">
        <v>0</v>
      </c>
      <c r="M113" s="40">
        <v>0</v>
      </c>
      <c r="N113" s="52">
        <v>0</v>
      </c>
      <c r="O113" s="72">
        <v>0</v>
      </c>
      <c r="P113" s="72">
        <v>0</v>
      </c>
      <c r="Q113" s="72">
        <v>0</v>
      </c>
      <c r="R113" s="40">
        <v>0</v>
      </c>
      <c r="Y113" s="81">
        <v>19</v>
      </c>
      <c r="Z113" s="82">
        <v>40306</v>
      </c>
      <c r="AA113" s="81">
        <v>71</v>
      </c>
      <c r="AB113" s="81">
        <v>97</v>
      </c>
      <c r="AD113" s="81">
        <v>22</v>
      </c>
      <c r="AE113" s="82">
        <v>40323</v>
      </c>
      <c r="AF113" s="81">
        <v>71</v>
      </c>
      <c r="AG113" s="81">
        <v>228</v>
      </c>
      <c r="BC113" s="81">
        <v>18</v>
      </c>
      <c r="BD113" s="82">
        <v>40296</v>
      </c>
      <c r="BE113" s="81">
        <v>41</v>
      </c>
      <c r="BF113" s="81">
        <v>131</v>
      </c>
      <c r="BH113" s="81">
        <v>21</v>
      </c>
      <c r="BI113" s="82">
        <v>40316</v>
      </c>
      <c r="BJ113" s="81">
        <v>41</v>
      </c>
      <c r="BK113" s="81">
        <v>132</v>
      </c>
      <c r="CB113" s="81">
        <v>22</v>
      </c>
      <c r="CC113" s="82">
        <v>40327</v>
      </c>
      <c r="CD113" s="81">
        <v>41</v>
      </c>
      <c r="CE113" s="81">
        <v>143</v>
      </c>
    </row>
    <row r="114" spans="1:83">
      <c r="A114" s="27">
        <v>40272</v>
      </c>
      <c r="B114" s="28">
        <v>0.3888888888888889</v>
      </c>
      <c r="C114" s="27">
        <v>40272</v>
      </c>
      <c r="D114" s="28">
        <v>0.79513888888888884</v>
      </c>
      <c r="E114" s="3">
        <v>9.75</v>
      </c>
      <c r="F114" s="3">
        <v>0</v>
      </c>
      <c r="G114" s="52">
        <v>0</v>
      </c>
      <c r="H114" s="32">
        <v>0</v>
      </c>
      <c r="I114" s="32">
        <v>0</v>
      </c>
      <c r="J114" s="32">
        <v>0</v>
      </c>
      <c r="K114" s="72">
        <v>0</v>
      </c>
      <c r="L114" s="72">
        <v>0</v>
      </c>
      <c r="M114" s="40">
        <v>0</v>
      </c>
      <c r="N114" s="52">
        <v>0</v>
      </c>
      <c r="O114" s="72">
        <v>0</v>
      </c>
      <c r="P114" s="72">
        <v>0</v>
      </c>
      <c r="Q114" s="72">
        <v>0</v>
      </c>
      <c r="R114" s="40">
        <v>0</v>
      </c>
      <c r="Y114" s="81">
        <v>19</v>
      </c>
      <c r="Z114" s="82">
        <v>40306</v>
      </c>
      <c r="AA114" s="81">
        <v>71</v>
      </c>
      <c r="AB114" s="81">
        <v>82</v>
      </c>
      <c r="AD114" s="81">
        <v>22</v>
      </c>
      <c r="AE114" s="82">
        <v>40323</v>
      </c>
      <c r="AF114" s="81">
        <v>71</v>
      </c>
      <c r="AG114" s="81">
        <v>172</v>
      </c>
      <c r="BC114" s="81">
        <v>18</v>
      </c>
      <c r="BD114" s="82">
        <v>40296</v>
      </c>
      <c r="BE114" s="81">
        <v>41</v>
      </c>
      <c r="BF114" s="81">
        <v>123</v>
      </c>
      <c r="BH114" s="81">
        <v>21</v>
      </c>
      <c r="BI114" s="82">
        <v>40316</v>
      </c>
      <c r="BJ114" s="81">
        <v>41</v>
      </c>
      <c r="BK114" s="81">
        <v>132</v>
      </c>
      <c r="CB114" s="81">
        <v>22</v>
      </c>
      <c r="CC114" s="82">
        <v>40327</v>
      </c>
      <c r="CD114" s="81">
        <v>41</v>
      </c>
      <c r="CE114" s="81">
        <v>138</v>
      </c>
    </row>
    <row r="115" spans="1:83">
      <c r="A115" s="27">
        <v>40272</v>
      </c>
      <c r="B115" s="28">
        <v>0.79513888888888884</v>
      </c>
      <c r="C115" s="27">
        <v>40273</v>
      </c>
      <c r="D115" s="28">
        <v>0.30555555555555552</v>
      </c>
      <c r="E115" s="3">
        <v>12.25</v>
      </c>
      <c r="F115" s="3">
        <v>0</v>
      </c>
      <c r="G115" s="52">
        <v>0</v>
      </c>
      <c r="H115" s="32">
        <v>0</v>
      </c>
      <c r="I115" s="32">
        <v>0</v>
      </c>
      <c r="J115" s="32">
        <v>0</v>
      </c>
      <c r="K115" s="72">
        <v>0</v>
      </c>
      <c r="L115" s="72">
        <v>0</v>
      </c>
      <c r="M115" s="40">
        <v>0</v>
      </c>
      <c r="N115" s="52">
        <v>2</v>
      </c>
      <c r="O115" s="72">
        <v>0</v>
      </c>
      <c r="P115" s="72">
        <v>0</v>
      </c>
      <c r="Q115" s="72">
        <v>0</v>
      </c>
      <c r="R115" s="42">
        <v>2</v>
      </c>
      <c r="Y115" s="81">
        <v>19</v>
      </c>
      <c r="Z115" s="82">
        <v>40306</v>
      </c>
      <c r="AA115" s="81">
        <v>71</v>
      </c>
      <c r="AB115" s="81">
        <v>90</v>
      </c>
      <c r="AD115" s="81">
        <v>22</v>
      </c>
      <c r="AE115" s="82">
        <v>40323</v>
      </c>
      <c r="AF115" s="81">
        <v>71</v>
      </c>
      <c r="AG115" s="81">
        <v>154</v>
      </c>
      <c r="BC115" s="81">
        <v>18</v>
      </c>
      <c r="BD115" s="82">
        <v>40296</v>
      </c>
      <c r="BE115" s="81">
        <v>41</v>
      </c>
      <c r="BF115" s="81">
        <v>137</v>
      </c>
      <c r="BH115" s="81">
        <v>21</v>
      </c>
      <c r="BI115" s="82">
        <v>40316</v>
      </c>
      <c r="BJ115" s="81">
        <v>41</v>
      </c>
      <c r="BK115" s="81">
        <v>165</v>
      </c>
      <c r="CB115" s="81">
        <v>22</v>
      </c>
      <c r="CC115" s="82">
        <v>40327</v>
      </c>
      <c r="CD115" s="81">
        <v>41</v>
      </c>
      <c r="CE115" s="81">
        <v>145</v>
      </c>
    </row>
    <row r="116" spans="1:83">
      <c r="A116" s="27">
        <v>40273</v>
      </c>
      <c r="B116" s="28">
        <v>0.30555555555555552</v>
      </c>
      <c r="C116" s="27">
        <v>40273</v>
      </c>
      <c r="D116" s="28">
        <v>0.875</v>
      </c>
      <c r="E116" s="3">
        <v>13.666666666666666</v>
      </c>
      <c r="F116" s="3">
        <v>0</v>
      </c>
      <c r="G116" s="52">
        <v>0</v>
      </c>
      <c r="H116" s="32">
        <v>0</v>
      </c>
      <c r="I116" s="32">
        <v>0</v>
      </c>
      <c r="J116" s="32">
        <v>0</v>
      </c>
      <c r="K116" s="72">
        <v>0</v>
      </c>
      <c r="L116" s="72">
        <v>0</v>
      </c>
      <c r="M116" s="40">
        <v>0</v>
      </c>
      <c r="N116" s="52">
        <v>0</v>
      </c>
      <c r="O116" s="72">
        <v>0</v>
      </c>
      <c r="P116" s="72">
        <v>0</v>
      </c>
      <c r="Q116" s="72">
        <v>0</v>
      </c>
      <c r="R116" s="40">
        <v>0</v>
      </c>
      <c r="Y116" s="81">
        <v>19</v>
      </c>
      <c r="Z116" s="82">
        <v>40306</v>
      </c>
      <c r="AA116" s="81">
        <v>71</v>
      </c>
      <c r="AB116" s="81">
        <v>86</v>
      </c>
      <c r="AD116" s="81">
        <v>22</v>
      </c>
      <c r="AE116" s="82">
        <v>40323</v>
      </c>
      <c r="AF116" s="81">
        <v>71</v>
      </c>
      <c r="AG116" s="81">
        <v>171</v>
      </c>
      <c r="BC116" s="81">
        <v>18</v>
      </c>
      <c r="BD116" s="82">
        <v>40296</v>
      </c>
      <c r="BE116" s="81">
        <v>41</v>
      </c>
      <c r="BF116" s="81">
        <v>142</v>
      </c>
      <c r="BH116" s="81">
        <v>21</v>
      </c>
      <c r="BI116" s="82">
        <v>40316</v>
      </c>
      <c r="BJ116" s="81">
        <v>41</v>
      </c>
      <c r="BK116" s="81">
        <v>123</v>
      </c>
      <c r="CB116" s="81">
        <v>22</v>
      </c>
      <c r="CC116" s="82">
        <v>40327</v>
      </c>
      <c r="CD116" s="81">
        <v>41</v>
      </c>
      <c r="CE116" s="81">
        <v>118</v>
      </c>
    </row>
    <row r="117" spans="1:83">
      <c r="A117" s="27">
        <v>40273</v>
      </c>
      <c r="B117" s="28">
        <v>0.875</v>
      </c>
      <c r="C117" s="27">
        <v>40274</v>
      </c>
      <c r="D117" s="28">
        <v>0.3125</v>
      </c>
      <c r="E117" s="3">
        <v>10.5</v>
      </c>
      <c r="F117" s="3">
        <v>0</v>
      </c>
      <c r="G117" s="52">
        <v>0</v>
      </c>
      <c r="H117" s="32">
        <v>0</v>
      </c>
      <c r="I117" s="32">
        <v>0</v>
      </c>
      <c r="J117" s="32">
        <v>0</v>
      </c>
      <c r="K117" s="72">
        <v>0</v>
      </c>
      <c r="L117" s="72">
        <v>0</v>
      </c>
      <c r="M117" s="40">
        <v>0</v>
      </c>
      <c r="N117" s="52">
        <v>0</v>
      </c>
      <c r="O117" s="72">
        <v>0</v>
      </c>
      <c r="P117" s="72">
        <v>0</v>
      </c>
      <c r="Q117" s="72">
        <v>0</v>
      </c>
      <c r="R117" s="40">
        <v>0</v>
      </c>
      <c r="Y117" s="81">
        <v>19</v>
      </c>
      <c r="Z117" s="82">
        <v>40306</v>
      </c>
      <c r="AA117" s="81">
        <v>71</v>
      </c>
      <c r="AB117" s="81">
        <v>188</v>
      </c>
      <c r="AD117" s="81">
        <v>22</v>
      </c>
      <c r="AE117" s="82">
        <v>40323</v>
      </c>
      <c r="AF117" s="81">
        <v>71</v>
      </c>
      <c r="AG117" s="81">
        <v>196</v>
      </c>
      <c r="BC117" s="81">
        <v>18</v>
      </c>
      <c r="BD117" s="82">
        <v>40296</v>
      </c>
      <c r="BE117" s="81">
        <v>41</v>
      </c>
      <c r="BF117" s="81">
        <v>139</v>
      </c>
      <c r="BH117" s="81">
        <v>21</v>
      </c>
      <c r="BI117" s="82">
        <v>40316</v>
      </c>
      <c r="BJ117" s="81">
        <v>41</v>
      </c>
      <c r="BK117" s="81">
        <v>131</v>
      </c>
      <c r="CB117" s="81">
        <v>22</v>
      </c>
      <c r="CC117" s="82">
        <v>40327</v>
      </c>
      <c r="CD117" s="81">
        <v>41</v>
      </c>
      <c r="CE117" s="81">
        <v>131</v>
      </c>
    </row>
    <row r="118" spans="1:83">
      <c r="A118" s="27">
        <v>40274</v>
      </c>
      <c r="B118" s="28">
        <v>0.31597222222222221</v>
      </c>
      <c r="C118" s="27">
        <v>40274</v>
      </c>
      <c r="D118" s="28">
        <v>0.86805555555555547</v>
      </c>
      <c r="E118" s="3">
        <v>13.25</v>
      </c>
      <c r="F118" s="3">
        <v>8.3333333333333329E-2</v>
      </c>
      <c r="G118" s="52">
        <v>0</v>
      </c>
      <c r="H118" s="32">
        <v>0</v>
      </c>
      <c r="I118" s="32">
        <v>0</v>
      </c>
      <c r="J118" s="32">
        <v>0</v>
      </c>
      <c r="K118" s="72">
        <v>0</v>
      </c>
      <c r="L118" s="72">
        <v>0</v>
      </c>
      <c r="M118" s="40">
        <v>0</v>
      </c>
      <c r="N118" s="52">
        <v>0</v>
      </c>
      <c r="O118" s="72">
        <v>0</v>
      </c>
      <c r="P118" s="72">
        <v>0</v>
      </c>
      <c r="Q118" s="72">
        <v>0</v>
      </c>
      <c r="R118" s="40">
        <v>0</v>
      </c>
      <c r="Y118" s="81">
        <v>19</v>
      </c>
      <c r="Z118" s="82">
        <v>40306</v>
      </c>
      <c r="AA118" s="81">
        <v>71</v>
      </c>
      <c r="AB118" s="81">
        <v>164</v>
      </c>
      <c r="AD118" s="81">
        <v>22</v>
      </c>
      <c r="AE118" s="82">
        <v>40323</v>
      </c>
      <c r="AF118" s="81">
        <v>71</v>
      </c>
      <c r="AG118" s="81">
        <v>208</v>
      </c>
      <c r="BC118" s="81">
        <v>18</v>
      </c>
      <c r="BD118" s="82">
        <v>40296</v>
      </c>
      <c r="BE118" s="81">
        <v>41</v>
      </c>
      <c r="BF118" s="81">
        <v>131</v>
      </c>
      <c r="BH118" s="81">
        <v>21</v>
      </c>
      <c r="BI118" s="82">
        <v>40316</v>
      </c>
      <c r="BJ118" s="81">
        <v>41</v>
      </c>
      <c r="BK118" s="81">
        <v>126</v>
      </c>
      <c r="CB118" s="81">
        <v>22</v>
      </c>
      <c r="CC118" s="82">
        <v>40327</v>
      </c>
      <c r="CD118" s="81">
        <v>41</v>
      </c>
      <c r="CE118" s="81">
        <v>142</v>
      </c>
    </row>
    <row r="119" spans="1:83">
      <c r="A119" s="27">
        <v>40274</v>
      </c>
      <c r="B119" s="28">
        <v>0.86805555555555547</v>
      </c>
      <c r="C119" s="27">
        <v>40275</v>
      </c>
      <c r="D119" s="28">
        <v>0.30208333333333331</v>
      </c>
      <c r="E119" s="3">
        <v>10.416666666666666</v>
      </c>
      <c r="F119" s="3">
        <v>0</v>
      </c>
      <c r="G119" s="52">
        <v>0</v>
      </c>
      <c r="H119" s="32">
        <v>0</v>
      </c>
      <c r="I119" s="32">
        <v>0</v>
      </c>
      <c r="J119" s="32">
        <v>0</v>
      </c>
      <c r="K119" s="72">
        <v>0</v>
      </c>
      <c r="L119" s="72">
        <v>0</v>
      </c>
      <c r="M119" s="40">
        <v>0</v>
      </c>
      <c r="N119" s="52">
        <v>0</v>
      </c>
      <c r="O119" s="72">
        <v>0</v>
      </c>
      <c r="P119" s="72">
        <v>0</v>
      </c>
      <c r="Q119" s="72">
        <v>0</v>
      </c>
      <c r="R119" s="40">
        <v>0</v>
      </c>
      <c r="Y119" s="81">
        <v>19</v>
      </c>
      <c r="Z119" s="82">
        <v>40306</v>
      </c>
      <c r="AA119" s="81">
        <v>71</v>
      </c>
      <c r="AB119" s="81">
        <v>121</v>
      </c>
      <c r="AD119" s="81">
        <v>22</v>
      </c>
      <c r="AE119" s="82">
        <v>40323</v>
      </c>
      <c r="AF119" s="81">
        <v>71</v>
      </c>
      <c r="AG119" s="81">
        <v>166</v>
      </c>
      <c r="BC119" s="81">
        <v>18</v>
      </c>
      <c r="BD119" s="82">
        <v>40296</v>
      </c>
      <c r="BE119" s="81">
        <v>41</v>
      </c>
      <c r="BF119" s="81">
        <v>140</v>
      </c>
      <c r="BH119" s="81">
        <v>21</v>
      </c>
      <c r="BI119" s="82">
        <v>40316</v>
      </c>
      <c r="BJ119" s="81">
        <v>41</v>
      </c>
      <c r="BK119" s="81">
        <v>154</v>
      </c>
      <c r="CB119" s="81">
        <v>22</v>
      </c>
      <c r="CC119" s="82">
        <v>40327</v>
      </c>
      <c r="CD119" s="81">
        <v>41</v>
      </c>
      <c r="CE119" s="81">
        <v>141</v>
      </c>
    </row>
    <row r="120" spans="1:83">
      <c r="A120" s="27">
        <v>40275</v>
      </c>
      <c r="B120" s="28">
        <v>0.30208333333333331</v>
      </c>
      <c r="C120" s="27">
        <v>40275</v>
      </c>
      <c r="D120" s="28">
        <v>0.52083333333333337</v>
      </c>
      <c r="E120" s="3">
        <v>5.25</v>
      </c>
      <c r="F120" s="3">
        <v>0</v>
      </c>
      <c r="G120" s="52">
        <v>0</v>
      </c>
      <c r="H120" s="32">
        <v>0</v>
      </c>
      <c r="I120" s="32">
        <v>0</v>
      </c>
      <c r="J120" s="32">
        <v>0</v>
      </c>
      <c r="K120" s="72">
        <v>0</v>
      </c>
      <c r="L120" s="72">
        <v>0</v>
      </c>
      <c r="M120" s="40">
        <v>0</v>
      </c>
      <c r="N120" s="52">
        <v>0</v>
      </c>
      <c r="O120" s="72">
        <v>0</v>
      </c>
      <c r="P120" s="72">
        <v>0</v>
      </c>
      <c r="Q120" s="72">
        <v>0</v>
      </c>
      <c r="R120" s="40">
        <v>0</v>
      </c>
      <c r="Y120" s="81">
        <v>19</v>
      </c>
      <c r="Z120" s="82">
        <v>40306</v>
      </c>
      <c r="AA120" s="81">
        <v>71</v>
      </c>
      <c r="AB120" s="81">
        <v>111</v>
      </c>
      <c r="AD120" s="81">
        <v>22</v>
      </c>
      <c r="AE120" s="82">
        <v>40323</v>
      </c>
      <c r="AF120" s="81">
        <v>71</v>
      </c>
      <c r="AG120" s="81">
        <v>193</v>
      </c>
      <c r="BC120" s="81">
        <v>18</v>
      </c>
      <c r="BD120" s="82">
        <v>40296</v>
      </c>
      <c r="BE120" s="81">
        <v>41</v>
      </c>
      <c r="BF120" s="81">
        <v>143</v>
      </c>
      <c r="BH120" s="81">
        <v>21</v>
      </c>
      <c r="BI120" s="82">
        <v>40316</v>
      </c>
      <c r="BJ120" s="81">
        <v>41</v>
      </c>
      <c r="BK120" s="81">
        <v>130</v>
      </c>
      <c r="CB120" s="81">
        <v>22</v>
      </c>
      <c r="CC120" s="82">
        <v>40327</v>
      </c>
      <c r="CD120" s="81">
        <v>41</v>
      </c>
      <c r="CE120" s="81">
        <v>115</v>
      </c>
    </row>
    <row r="121" spans="1:83">
      <c r="A121" s="27">
        <v>40275</v>
      </c>
      <c r="B121" s="28">
        <v>0.61111111111111105</v>
      </c>
      <c r="C121" s="27">
        <v>40275</v>
      </c>
      <c r="D121" s="28">
        <v>0.82291666666666663</v>
      </c>
      <c r="E121" s="3">
        <v>5.083333333333333</v>
      </c>
      <c r="F121" s="3">
        <v>2.1666666666666665</v>
      </c>
      <c r="G121" s="52">
        <v>0</v>
      </c>
      <c r="H121" s="32">
        <v>0</v>
      </c>
      <c r="I121" s="32">
        <v>0</v>
      </c>
      <c r="J121" s="32">
        <v>0</v>
      </c>
      <c r="K121" s="72">
        <v>0</v>
      </c>
      <c r="L121" s="72">
        <v>0</v>
      </c>
      <c r="M121" s="40">
        <v>0</v>
      </c>
      <c r="N121" s="52">
        <v>0</v>
      </c>
      <c r="O121" s="72">
        <v>0</v>
      </c>
      <c r="P121" s="72">
        <v>0</v>
      </c>
      <c r="Q121" s="72">
        <v>0</v>
      </c>
      <c r="R121" s="40">
        <v>0</v>
      </c>
      <c r="Y121" s="81">
        <v>19</v>
      </c>
      <c r="Z121" s="82">
        <v>40306</v>
      </c>
      <c r="AA121" s="81">
        <v>71</v>
      </c>
      <c r="AB121" s="81">
        <v>109</v>
      </c>
      <c r="AD121" s="81">
        <v>22</v>
      </c>
      <c r="AE121" s="82">
        <v>40323</v>
      </c>
      <c r="AF121" s="81">
        <v>71</v>
      </c>
      <c r="AG121" s="81">
        <v>201</v>
      </c>
      <c r="BC121" s="81">
        <v>18</v>
      </c>
      <c r="BD121" s="82">
        <v>40296</v>
      </c>
      <c r="BE121" s="81">
        <v>41</v>
      </c>
      <c r="BF121" s="81">
        <v>115</v>
      </c>
      <c r="BH121" s="81">
        <v>21</v>
      </c>
      <c r="BI121" s="82">
        <v>40316</v>
      </c>
      <c r="BJ121" s="81">
        <v>41</v>
      </c>
      <c r="BK121" s="81">
        <v>144</v>
      </c>
      <c r="CB121" s="81">
        <v>22</v>
      </c>
      <c r="CC121" s="82">
        <v>40327</v>
      </c>
      <c r="CD121" s="81">
        <v>41</v>
      </c>
      <c r="CE121" s="81">
        <v>130</v>
      </c>
    </row>
    <row r="122" spans="1:83">
      <c r="A122" s="27">
        <v>40275</v>
      </c>
      <c r="B122" s="28">
        <v>0.82291666666666663</v>
      </c>
      <c r="C122" s="27">
        <v>40276</v>
      </c>
      <c r="D122" s="28">
        <v>2.0833333333333332E-2</v>
      </c>
      <c r="E122" s="3">
        <v>4.75</v>
      </c>
      <c r="F122" s="3">
        <v>0</v>
      </c>
      <c r="G122" s="52">
        <v>0</v>
      </c>
      <c r="H122" s="32">
        <v>0</v>
      </c>
      <c r="I122" s="32">
        <v>0</v>
      </c>
      <c r="J122" s="32">
        <v>0</v>
      </c>
      <c r="K122" s="72">
        <v>0</v>
      </c>
      <c r="L122" s="72">
        <v>0</v>
      </c>
      <c r="M122" s="40">
        <v>0</v>
      </c>
      <c r="N122" s="52">
        <v>3</v>
      </c>
      <c r="O122" s="72">
        <v>0</v>
      </c>
      <c r="P122" s="72">
        <v>0</v>
      </c>
      <c r="Q122" s="72">
        <v>0</v>
      </c>
      <c r="R122" s="42">
        <v>3</v>
      </c>
      <c r="Y122" s="81">
        <v>19</v>
      </c>
      <c r="Z122" s="82">
        <v>40306</v>
      </c>
      <c r="AA122" s="81">
        <v>71</v>
      </c>
      <c r="AB122" s="81">
        <v>181</v>
      </c>
      <c r="AD122" s="81">
        <v>22</v>
      </c>
      <c r="AE122" s="82">
        <v>40323</v>
      </c>
      <c r="AF122" s="81">
        <v>71</v>
      </c>
      <c r="AG122" s="81">
        <v>147</v>
      </c>
      <c r="BC122" s="81">
        <v>18</v>
      </c>
      <c r="BD122" s="82">
        <v>40296</v>
      </c>
      <c r="BE122" s="81">
        <v>41</v>
      </c>
      <c r="BF122" s="81">
        <v>118</v>
      </c>
      <c r="BH122" s="81">
        <v>21</v>
      </c>
      <c r="BI122" s="82">
        <v>40316</v>
      </c>
      <c r="BJ122" s="81">
        <v>41</v>
      </c>
      <c r="BK122" s="81">
        <v>149</v>
      </c>
      <c r="CB122" s="81">
        <v>22</v>
      </c>
      <c r="CC122" s="82">
        <v>40327</v>
      </c>
      <c r="CD122" s="81">
        <v>41</v>
      </c>
      <c r="CE122" s="81">
        <v>135</v>
      </c>
    </row>
    <row r="123" spans="1:83">
      <c r="A123" s="27">
        <v>40276</v>
      </c>
      <c r="B123" s="28">
        <v>2.0833333333333332E-2</v>
      </c>
      <c r="C123" s="27">
        <v>40276</v>
      </c>
      <c r="D123" s="28">
        <v>9.375E-2</v>
      </c>
      <c r="E123" s="3">
        <v>1.75</v>
      </c>
      <c r="F123" s="3">
        <v>0</v>
      </c>
      <c r="G123" s="52">
        <v>0</v>
      </c>
      <c r="H123" s="32">
        <v>0</v>
      </c>
      <c r="I123" s="32">
        <v>0</v>
      </c>
      <c r="J123" s="32">
        <v>0</v>
      </c>
      <c r="K123" s="72">
        <v>0</v>
      </c>
      <c r="L123" s="72">
        <v>0</v>
      </c>
      <c r="M123" s="40">
        <v>0</v>
      </c>
      <c r="N123" s="52">
        <v>0</v>
      </c>
      <c r="O123" s="72">
        <v>0</v>
      </c>
      <c r="P123" s="72">
        <v>0</v>
      </c>
      <c r="Q123" s="72">
        <v>0</v>
      </c>
      <c r="R123" s="40">
        <v>0</v>
      </c>
      <c r="Y123" s="81">
        <v>19</v>
      </c>
      <c r="Z123" s="82">
        <v>40306</v>
      </c>
      <c r="AA123" s="81">
        <v>71</v>
      </c>
      <c r="AB123" s="81">
        <v>82</v>
      </c>
      <c r="AD123" s="81">
        <v>22</v>
      </c>
      <c r="AE123" s="82">
        <v>40323</v>
      </c>
      <c r="AF123" s="81">
        <v>71</v>
      </c>
      <c r="AG123" s="81">
        <v>140</v>
      </c>
      <c r="BC123" s="81">
        <v>18</v>
      </c>
      <c r="BD123" s="82">
        <v>40296</v>
      </c>
      <c r="BE123" s="81">
        <v>41</v>
      </c>
      <c r="BF123" s="81">
        <v>135</v>
      </c>
      <c r="BH123" s="81">
        <v>21</v>
      </c>
      <c r="BI123" s="82">
        <v>40316</v>
      </c>
      <c r="BJ123" s="81">
        <v>41</v>
      </c>
      <c r="BK123" s="81">
        <v>132</v>
      </c>
      <c r="CB123" s="81">
        <v>22</v>
      </c>
      <c r="CC123" s="82">
        <v>40327</v>
      </c>
      <c r="CD123" s="81">
        <v>41</v>
      </c>
      <c r="CE123" s="81">
        <v>113</v>
      </c>
    </row>
    <row r="124" spans="1:83">
      <c r="A124" s="27">
        <v>40276</v>
      </c>
      <c r="B124" s="28">
        <v>0.125</v>
      </c>
      <c r="C124" s="27">
        <v>40276</v>
      </c>
      <c r="D124" s="28">
        <v>0.36458333333333331</v>
      </c>
      <c r="E124" s="3">
        <v>5.75</v>
      </c>
      <c r="F124" s="3">
        <v>0.75</v>
      </c>
      <c r="G124" s="52">
        <v>0</v>
      </c>
      <c r="H124" s="32">
        <v>0</v>
      </c>
      <c r="I124" s="32">
        <v>0</v>
      </c>
      <c r="J124" s="32">
        <v>0</v>
      </c>
      <c r="K124" s="72">
        <v>0</v>
      </c>
      <c r="L124" s="72">
        <v>0</v>
      </c>
      <c r="M124" s="40">
        <v>0</v>
      </c>
      <c r="N124" s="52">
        <v>4</v>
      </c>
      <c r="O124" s="72">
        <v>0</v>
      </c>
      <c r="P124" s="72">
        <v>0</v>
      </c>
      <c r="Q124" s="72">
        <v>0</v>
      </c>
      <c r="R124" s="42">
        <v>4</v>
      </c>
      <c r="Y124" s="81">
        <v>19</v>
      </c>
      <c r="Z124" s="82">
        <v>40307</v>
      </c>
      <c r="AA124" s="81">
        <v>71</v>
      </c>
      <c r="AB124" s="81">
        <v>91</v>
      </c>
      <c r="AD124" s="81">
        <v>22</v>
      </c>
      <c r="AE124" s="82">
        <v>40323</v>
      </c>
      <c r="AF124" s="81">
        <v>71</v>
      </c>
      <c r="AG124" s="81">
        <v>175</v>
      </c>
      <c r="BC124" s="81">
        <v>18</v>
      </c>
      <c r="BD124" s="82">
        <v>40297</v>
      </c>
      <c r="BE124" s="81">
        <v>41</v>
      </c>
      <c r="BF124" s="81">
        <v>148</v>
      </c>
      <c r="BH124" s="81">
        <v>21</v>
      </c>
      <c r="BI124" s="82">
        <v>40316</v>
      </c>
      <c r="BJ124" s="81">
        <v>41</v>
      </c>
      <c r="BK124" s="81">
        <v>125</v>
      </c>
      <c r="CB124" s="81">
        <v>22</v>
      </c>
      <c r="CC124" s="82">
        <v>40328</v>
      </c>
      <c r="CD124" s="81">
        <v>41</v>
      </c>
      <c r="CE124" s="81">
        <v>136</v>
      </c>
    </row>
    <row r="125" spans="1:83">
      <c r="A125" s="27">
        <v>40276</v>
      </c>
      <c r="B125" s="28">
        <v>0.375</v>
      </c>
      <c r="C125" s="27">
        <v>40276</v>
      </c>
      <c r="D125" s="28">
        <v>0.8125</v>
      </c>
      <c r="E125" s="3">
        <v>10.5</v>
      </c>
      <c r="F125" s="3">
        <v>0.25</v>
      </c>
      <c r="G125" s="52">
        <v>0</v>
      </c>
      <c r="H125" s="32">
        <v>0</v>
      </c>
      <c r="I125" s="32">
        <v>0</v>
      </c>
      <c r="J125" s="32">
        <v>0</v>
      </c>
      <c r="K125" s="72">
        <v>0</v>
      </c>
      <c r="L125" s="72">
        <v>0</v>
      </c>
      <c r="M125" s="40">
        <v>0</v>
      </c>
      <c r="N125" s="52">
        <v>0</v>
      </c>
      <c r="O125" s="72">
        <v>0</v>
      </c>
      <c r="P125" s="72">
        <v>0</v>
      </c>
      <c r="Q125" s="72">
        <v>0</v>
      </c>
      <c r="R125" s="40">
        <v>0</v>
      </c>
      <c r="Y125" s="81">
        <v>19</v>
      </c>
      <c r="Z125" s="82">
        <v>40307</v>
      </c>
      <c r="AA125" s="81">
        <v>71</v>
      </c>
      <c r="AB125" s="81">
        <v>140</v>
      </c>
      <c r="AD125" s="81">
        <v>22</v>
      </c>
      <c r="AE125" s="82">
        <v>40323</v>
      </c>
      <c r="AF125" s="81">
        <v>71</v>
      </c>
      <c r="AG125" s="81">
        <v>161</v>
      </c>
      <c r="BC125" s="81">
        <v>18</v>
      </c>
      <c r="BD125" s="82">
        <v>40297</v>
      </c>
      <c r="BE125" s="81">
        <v>41</v>
      </c>
      <c r="BF125" s="81">
        <v>148</v>
      </c>
      <c r="BH125" s="81">
        <v>21</v>
      </c>
      <c r="BI125" s="82">
        <v>40316</v>
      </c>
      <c r="BJ125" s="81">
        <v>41</v>
      </c>
      <c r="BK125" s="81">
        <v>131</v>
      </c>
      <c r="CB125" s="81">
        <v>22</v>
      </c>
      <c r="CC125" s="82">
        <v>40328</v>
      </c>
      <c r="CD125" s="81">
        <v>41</v>
      </c>
      <c r="CE125" s="81">
        <v>139</v>
      </c>
    </row>
    <row r="126" spans="1:83">
      <c r="A126" s="27">
        <v>40276</v>
      </c>
      <c r="B126" s="28">
        <v>0.81597222222222221</v>
      </c>
      <c r="C126" s="27">
        <v>40276</v>
      </c>
      <c r="D126" s="28">
        <v>0.875</v>
      </c>
      <c r="E126" s="3">
        <v>1.4166666666666667</v>
      </c>
      <c r="F126" s="3">
        <v>8.3333333333333329E-2</v>
      </c>
      <c r="G126" s="52">
        <v>0</v>
      </c>
      <c r="H126" s="32">
        <v>0</v>
      </c>
      <c r="I126" s="32">
        <v>0</v>
      </c>
      <c r="J126" s="32">
        <v>0</v>
      </c>
      <c r="K126" s="72">
        <v>0</v>
      </c>
      <c r="L126" s="72">
        <v>0</v>
      </c>
      <c r="M126" s="40">
        <v>0</v>
      </c>
      <c r="N126" s="52">
        <v>0</v>
      </c>
      <c r="O126" s="72">
        <v>0</v>
      </c>
      <c r="P126" s="72">
        <v>0</v>
      </c>
      <c r="Q126" s="72">
        <v>0</v>
      </c>
      <c r="R126" s="40">
        <v>0</v>
      </c>
      <c r="Y126" s="81">
        <v>19</v>
      </c>
      <c r="Z126" s="82">
        <v>40307</v>
      </c>
      <c r="AA126" s="81">
        <v>71</v>
      </c>
      <c r="AB126" s="81">
        <v>196</v>
      </c>
      <c r="AD126" s="81">
        <v>22</v>
      </c>
      <c r="AE126" s="82">
        <v>40323</v>
      </c>
      <c r="AF126" s="81">
        <v>71</v>
      </c>
      <c r="AG126" s="81">
        <v>175</v>
      </c>
      <c r="BC126" s="81">
        <v>18</v>
      </c>
      <c r="BD126" s="82">
        <v>40297</v>
      </c>
      <c r="BE126" s="81">
        <v>41</v>
      </c>
      <c r="BF126" s="81">
        <v>150</v>
      </c>
      <c r="BH126" s="81">
        <v>21</v>
      </c>
      <c r="BI126" s="82">
        <v>40316</v>
      </c>
      <c r="BJ126" s="81">
        <v>41</v>
      </c>
      <c r="BK126" s="81">
        <v>126</v>
      </c>
      <c r="CB126" s="81">
        <v>22</v>
      </c>
      <c r="CC126" s="82">
        <v>40328</v>
      </c>
      <c r="CD126" s="81">
        <v>41</v>
      </c>
      <c r="CE126" s="81">
        <v>130</v>
      </c>
    </row>
    <row r="127" spans="1:83">
      <c r="A127" s="27">
        <v>40276</v>
      </c>
      <c r="B127" s="28">
        <v>0.91666666666666663</v>
      </c>
      <c r="C127" s="27">
        <v>40276</v>
      </c>
      <c r="D127" s="28">
        <v>0.98958333333333337</v>
      </c>
      <c r="E127" s="3">
        <v>1.75</v>
      </c>
      <c r="F127" s="3">
        <v>1</v>
      </c>
      <c r="G127" s="52">
        <v>0</v>
      </c>
      <c r="H127" s="32">
        <v>0</v>
      </c>
      <c r="I127" s="32">
        <v>0</v>
      </c>
      <c r="J127" s="32">
        <v>0</v>
      </c>
      <c r="K127" s="72">
        <v>0</v>
      </c>
      <c r="L127" s="72">
        <v>0</v>
      </c>
      <c r="M127" s="40">
        <v>0</v>
      </c>
      <c r="N127" s="52">
        <v>1</v>
      </c>
      <c r="O127" s="72">
        <v>0</v>
      </c>
      <c r="P127" s="72">
        <v>0</v>
      </c>
      <c r="Q127" s="72">
        <v>0</v>
      </c>
      <c r="R127" s="42">
        <v>1</v>
      </c>
      <c r="Y127" s="81">
        <v>19</v>
      </c>
      <c r="Z127" s="82">
        <v>40307</v>
      </c>
      <c r="AA127" s="81">
        <v>71</v>
      </c>
      <c r="AB127" s="81">
        <v>165</v>
      </c>
      <c r="AD127" s="81">
        <v>22</v>
      </c>
      <c r="AE127" s="82">
        <v>40323</v>
      </c>
      <c r="AF127" s="81">
        <v>71</v>
      </c>
      <c r="AG127" s="81">
        <v>178</v>
      </c>
      <c r="BC127" s="81">
        <v>18</v>
      </c>
      <c r="BD127" s="82">
        <v>40297</v>
      </c>
      <c r="BE127" s="81">
        <v>41</v>
      </c>
      <c r="BF127" s="81">
        <v>113</v>
      </c>
      <c r="BH127" s="81">
        <v>21</v>
      </c>
      <c r="BI127" s="82">
        <v>40316</v>
      </c>
      <c r="BJ127" s="81">
        <v>41</v>
      </c>
      <c r="BK127" s="81">
        <v>114</v>
      </c>
      <c r="CB127" s="81">
        <v>22</v>
      </c>
      <c r="CC127" s="82">
        <v>40328</v>
      </c>
      <c r="CD127" s="81">
        <v>41</v>
      </c>
      <c r="CE127" s="81">
        <v>135</v>
      </c>
    </row>
    <row r="128" spans="1:83">
      <c r="A128" s="27">
        <v>40276</v>
      </c>
      <c r="B128" s="28">
        <v>0.98958333333333337</v>
      </c>
      <c r="C128" s="27">
        <v>40277</v>
      </c>
      <c r="D128" s="28">
        <v>2.0833333333333332E-2</v>
      </c>
      <c r="E128" s="3">
        <v>0.75</v>
      </c>
      <c r="F128" s="3">
        <v>0</v>
      </c>
      <c r="G128" s="52">
        <v>0</v>
      </c>
      <c r="H128" s="32">
        <v>0</v>
      </c>
      <c r="I128" s="32">
        <v>0</v>
      </c>
      <c r="J128" s="32">
        <v>0</v>
      </c>
      <c r="K128" s="72">
        <v>0</v>
      </c>
      <c r="L128" s="72">
        <v>0</v>
      </c>
      <c r="M128" s="40">
        <v>0</v>
      </c>
      <c r="N128" s="52">
        <v>2</v>
      </c>
      <c r="O128" s="72">
        <v>0</v>
      </c>
      <c r="P128" s="72">
        <v>0</v>
      </c>
      <c r="Q128" s="72">
        <v>0</v>
      </c>
      <c r="R128" s="42">
        <v>2</v>
      </c>
      <c r="Y128" s="81">
        <v>19</v>
      </c>
      <c r="Z128" s="82">
        <v>40307</v>
      </c>
      <c r="AA128" s="81">
        <v>71</v>
      </c>
      <c r="AB128" s="81">
        <v>107</v>
      </c>
      <c r="AD128" s="81">
        <v>22</v>
      </c>
      <c r="AE128" s="82">
        <v>40323</v>
      </c>
      <c r="AF128" s="81">
        <v>71</v>
      </c>
      <c r="AG128" s="81">
        <v>170</v>
      </c>
      <c r="BC128" s="81">
        <v>18</v>
      </c>
      <c r="BD128" s="82">
        <v>40297</v>
      </c>
      <c r="BE128" s="81">
        <v>41</v>
      </c>
      <c r="BF128" s="81">
        <v>104</v>
      </c>
      <c r="BH128" s="81">
        <v>21</v>
      </c>
      <c r="BI128" s="82">
        <v>40316</v>
      </c>
      <c r="BJ128" s="81">
        <v>41</v>
      </c>
      <c r="BK128" s="81">
        <v>157</v>
      </c>
      <c r="CB128" s="81">
        <v>22</v>
      </c>
      <c r="CC128" s="82">
        <v>40328</v>
      </c>
      <c r="CD128" s="81">
        <v>41</v>
      </c>
      <c r="CE128" s="81">
        <v>134</v>
      </c>
    </row>
    <row r="129" spans="1:83">
      <c r="A129" s="27">
        <v>40277</v>
      </c>
      <c r="B129" s="28">
        <v>2.0833333333333332E-2</v>
      </c>
      <c r="C129" s="27">
        <v>40277</v>
      </c>
      <c r="D129" s="28">
        <v>0.34722222222222227</v>
      </c>
      <c r="E129" s="3">
        <v>7.833333333333333</v>
      </c>
      <c r="F129" s="3">
        <v>0</v>
      </c>
      <c r="G129" s="52">
        <v>0</v>
      </c>
      <c r="H129" s="32">
        <v>0</v>
      </c>
      <c r="I129" s="32">
        <v>0</v>
      </c>
      <c r="J129" s="32">
        <v>0</v>
      </c>
      <c r="K129" s="72">
        <v>0</v>
      </c>
      <c r="L129" s="72">
        <v>0</v>
      </c>
      <c r="M129" s="40">
        <v>0</v>
      </c>
      <c r="N129" s="52">
        <v>4</v>
      </c>
      <c r="O129" s="72">
        <v>0</v>
      </c>
      <c r="P129" s="72">
        <v>0</v>
      </c>
      <c r="Q129" s="72">
        <v>0</v>
      </c>
      <c r="R129" s="42">
        <v>4</v>
      </c>
      <c r="Y129" s="81">
        <v>19</v>
      </c>
      <c r="Z129" s="82">
        <v>40307</v>
      </c>
      <c r="AA129" s="81">
        <v>71</v>
      </c>
      <c r="AB129" s="81">
        <v>100</v>
      </c>
      <c r="AD129" s="81">
        <v>22</v>
      </c>
      <c r="AE129" s="82">
        <v>40323</v>
      </c>
      <c r="AF129" s="81">
        <v>71</v>
      </c>
      <c r="AG129" s="81">
        <v>222</v>
      </c>
      <c r="BC129" s="81">
        <v>18</v>
      </c>
      <c r="BD129" s="82">
        <v>40298</v>
      </c>
      <c r="BE129" s="81">
        <v>41</v>
      </c>
      <c r="BF129" s="81">
        <v>98</v>
      </c>
      <c r="BH129" s="81">
        <v>21</v>
      </c>
      <c r="BI129" s="82">
        <v>40316</v>
      </c>
      <c r="BJ129" s="81">
        <v>41</v>
      </c>
      <c r="BK129" s="81">
        <v>137</v>
      </c>
      <c r="CB129" s="81">
        <v>22</v>
      </c>
      <c r="CC129" s="82">
        <v>40328</v>
      </c>
      <c r="CD129" s="81">
        <v>41</v>
      </c>
      <c r="CE129" s="81">
        <v>132</v>
      </c>
    </row>
    <row r="130" spans="1:83">
      <c r="A130" s="27">
        <v>40277</v>
      </c>
      <c r="B130" s="28">
        <v>0.36805555555555558</v>
      </c>
      <c r="C130" s="27">
        <v>40277</v>
      </c>
      <c r="D130" s="28">
        <v>0.80555555555555547</v>
      </c>
      <c r="E130" s="3">
        <v>10.5</v>
      </c>
      <c r="F130" s="3">
        <v>0.5</v>
      </c>
      <c r="G130" s="52">
        <v>0</v>
      </c>
      <c r="H130" s="32">
        <v>0</v>
      </c>
      <c r="I130" s="32">
        <v>0</v>
      </c>
      <c r="J130" s="32">
        <v>0</v>
      </c>
      <c r="K130" s="72">
        <v>0</v>
      </c>
      <c r="L130" s="72">
        <v>0</v>
      </c>
      <c r="M130" s="40">
        <v>0</v>
      </c>
      <c r="N130" s="52">
        <v>0</v>
      </c>
      <c r="O130" s="72">
        <v>0</v>
      </c>
      <c r="P130" s="72">
        <v>0</v>
      </c>
      <c r="Q130" s="72">
        <v>0</v>
      </c>
      <c r="R130" s="40">
        <v>0</v>
      </c>
      <c r="Y130" s="81">
        <v>19</v>
      </c>
      <c r="Z130" s="82">
        <v>40307</v>
      </c>
      <c r="AA130" s="81">
        <v>71</v>
      </c>
      <c r="AB130" s="81">
        <v>107</v>
      </c>
      <c r="AD130" s="81">
        <v>22</v>
      </c>
      <c r="AE130" s="82">
        <v>40323</v>
      </c>
      <c r="AF130" s="81">
        <v>71</v>
      </c>
      <c r="AG130" s="81">
        <v>150</v>
      </c>
      <c r="BC130" s="81">
        <v>18</v>
      </c>
      <c r="BD130" s="82">
        <v>40298</v>
      </c>
      <c r="BE130" s="81">
        <v>41</v>
      </c>
      <c r="BF130" s="81">
        <v>125</v>
      </c>
      <c r="BH130" s="81">
        <v>21</v>
      </c>
      <c r="BI130" s="82">
        <v>40316</v>
      </c>
      <c r="BJ130" s="81">
        <v>41</v>
      </c>
      <c r="BK130" s="81">
        <v>113</v>
      </c>
      <c r="CB130" s="81">
        <v>22</v>
      </c>
      <c r="CC130" s="82">
        <v>40328</v>
      </c>
      <c r="CD130" s="81">
        <v>41</v>
      </c>
      <c r="CE130" s="81">
        <v>141</v>
      </c>
    </row>
    <row r="131" spans="1:83">
      <c r="A131" s="27">
        <v>40277</v>
      </c>
      <c r="B131" s="28">
        <v>0.80555555555555547</v>
      </c>
      <c r="C131" s="27">
        <v>40278</v>
      </c>
      <c r="D131" s="28">
        <v>1.7361111111111112E-2</v>
      </c>
      <c r="E131" s="3">
        <v>5.083333333333333</v>
      </c>
      <c r="F131" s="3">
        <v>0</v>
      </c>
      <c r="G131" s="52">
        <v>0</v>
      </c>
      <c r="H131" s="32">
        <v>0</v>
      </c>
      <c r="I131" s="32">
        <v>0</v>
      </c>
      <c r="J131" s="32">
        <v>0</v>
      </c>
      <c r="K131" s="72">
        <v>0</v>
      </c>
      <c r="L131" s="72">
        <v>0</v>
      </c>
      <c r="M131" s="40">
        <v>0</v>
      </c>
      <c r="N131" s="52">
        <v>2</v>
      </c>
      <c r="O131" s="72">
        <v>0</v>
      </c>
      <c r="P131" s="72">
        <v>0</v>
      </c>
      <c r="Q131" s="72">
        <v>0</v>
      </c>
      <c r="R131" s="42">
        <v>2</v>
      </c>
      <c r="Y131" s="81">
        <v>19</v>
      </c>
      <c r="Z131" s="82">
        <v>40307</v>
      </c>
      <c r="AA131" s="81">
        <v>71</v>
      </c>
      <c r="AB131" s="81">
        <v>100</v>
      </c>
      <c r="AD131" s="81">
        <v>22</v>
      </c>
      <c r="AE131" s="82">
        <v>40323</v>
      </c>
      <c r="AF131" s="81">
        <v>71</v>
      </c>
      <c r="AG131" s="81">
        <v>188</v>
      </c>
      <c r="BC131" s="81">
        <v>18</v>
      </c>
      <c r="BD131" s="82">
        <v>40298</v>
      </c>
      <c r="BE131" s="81">
        <v>41</v>
      </c>
      <c r="BF131" s="81">
        <v>137</v>
      </c>
      <c r="BH131" s="81">
        <v>21</v>
      </c>
      <c r="BI131" s="82">
        <v>40316</v>
      </c>
      <c r="BJ131" s="81">
        <v>41</v>
      </c>
      <c r="BK131" s="81">
        <v>145</v>
      </c>
      <c r="CB131" s="81">
        <v>22</v>
      </c>
      <c r="CC131" s="82">
        <v>40328</v>
      </c>
      <c r="CD131" s="81">
        <v>41</v>
      </c>
      <c r="CE131" s="81">
        <v>145</v>
      </c>
    </row>
    <row r="132" spans="1:83">
      <c r="A132" s="27">
        <v>40278</v>
      </c>
      <c r="B132" s="28">
        <v>1.7361111111111112E-2</v>
      </c>
      <c r="C132" s="27">
        <v>40278</v>
      </c>
      <c r="D132" s="28">
        <v>0.3576388888888889</v>
      </c>
      <c r="E132" s="3">
        <v>8.1666666666666661</v>
      </c>
      <c r="F132" s="3">
        <v>0</v>
      </c>
      <c r="G132" s="52">
        <v>0</v>
      </c>
      <c r="H132" s="32">
        <v>0</v>
      </c>
      <c r="I132" s="32">
        <v>0</v>
      </c>
      <c r="J132" s="32">
        <v>0</v>
      </c>
      <c r="K132" s="72">
        <v>0</v>
      </c>
      <c r="L132" s="72">
        <v>0</v>
      </c>
      <c r="M132" s="40">
        <v>0</v>
      </c>
      <c r="N132" s="52">
        <v>0</v>
      </c>
      <c r="O132" s="72">
        <v>0</v>
      </c>
      <c r="P132" s="72">
        <v>0</v>
      </c>
      <c r="Q132" s="72">
        <v>0</v>
      </c>
      <c r="R132" s="40">
        <v>0</v>
      </c>
      <c r="Y132" s="81">
        <v>19</v>
      </c>
      <c r="Z132" s="82">
        <v>40307</v>
      </c>
      <c r="AA132" s="81">
        <v>71</v>
      </c>
      <c r="AB132" s="81">
        <v>83</v>
      </c>
      <c r="AD132" s="81">
        <v>22</v>
      </c>
      <c r="AE132" s="82">
        <v>40323</v>
      </c>
      <c r="AF132" s="81">
        <v>71</v>
      </c>
      <c r="AG132" s="81">
        <v>166</v>
      </c>
      <c r="BC132" s="81">
        <v>18</v>
      </c>
      <c r="BD132" s="82">
        <v>40299</v>
      </c>
      <c r="BE132" s="81">
        <v>41</v>
      </c>
      <c r="BF132" s="81">
        <v>103</v>
      </c>
      <c r="BH132" s="81">
        <v>21</v>
      </c>
      <c r="BI132" s="82">
        <v>40316</v>
      </c>
      <c r="BJ132" s="81">
        <v>41</v>
      </c>
      <c r="BK132" s="81">
        <v>140</v>
      </c>
      <c r="CB132" s="81">
        <v>22</v>
      </c>
      <c r="CC132" s="82">
        <v>40328</v>
      </c>
      <c r="CD132" s="81">
        <v>41</v>
      </c>
      <c r="CE132" s="81">
        <v>148</v>
      </c>
    </row>
    <row r="133" spans="1:83">
      <c r="A133" s="27">
        <v>40278</v>
      </c>
      <c r="B133" s="28">
        <v>0.375</v>
      </c>
      <c r="C133" s="27">
        <v>40278</v>
      </c>
      <c r="D133" s="28">
        <v>0.85416666666666663</v>
      </c>
      <c r="E133" s="3">
        <v>11.5</v>
      </c>
      <c r="F133" s="3">
        <v>0.41666666666666669</v>
      </c>
      <c r="G133" s="52">
        <v>0</v>
      </c>
      <c r="H133" s="32">
        <v>0</v>
      </c>
      <c r="I133" s="32">
        <v>0</v>
      </c>
      <c r="J133" s="32">
        <v>0</v>
      </c>
      <c r="K133" s="72">
        <v>0</v>
      </c>
      <c r="L133" s="72">
        <v>0</v>
      </c>
      <c r="M133" s="40">
        <v>0</v>
      </c>
      <c r="N133" s="52">
        <v>0</v>
      </c>
      <c r="O133" s="72">
        <v>0</v>
      </c>
      <c r="P133" s="72">
        <v>0</v>
      </c>
      <c r="Q133" s="72">
        <v>0</v>
      </c>
      <c r="R133" s="40">
        <v>0</v>
      </c>
      <c r="Y133" s="81">
        <v>19</v>
      </c>
      <c r="Z133" s="82">
        <v>40307</v>
      </c>
      <c r="AA133" s="81">
        <v>71</v>
      </c>
      <c r="AB133" s="81">
        <v>98</v>
      </c>
      <c r="AD133" s="81">
        <v>22</v>
      </c>
      <c r="AE133" s="82">
        <v>40323</v>
      </c>
      <c r="AF133" s="81">
        <v>71</v>
      </c>
      <c r="AG133" s="81">
        <v>160</v>
      </c>
      <c r="BC133" s="81">
        <v>18</v>
      </c>
      <c r="BD133" s="82">
        <v>40300</v>
      </c>
      <c r="BE133" s="81">
        <v>41</v>
      </c>
      <c r="BF133" s="81">
        <v>132</v>
      </c>
      <c r="BH133" s="81">
        <v>21</v>
      </c>
      <c r="BI133" s="82">
        <v>40316</v>
      </c>
      <c r="BJ133" s="81">
        <v>41</v>
      </c>
      <c r="BK133" s="81">
        <v>134</v>
      </c>
      <c r="CB133" s="81">
        <v>22</v>
      </c>
      <c r="CC133" s="82">
        <v>40328</v>
      </c>
      <c r="CD133" s="81">
        <v>41</v>
      </c>
      <c r="CE133" s="81">
        <v>130</v>
      </c>
    </row>
    <row r="134" spans="1:83">
      <c r="A134" s="27">
        <v>40278</v>
      </c>
      <c r="B134" s="28">
        <v>0.85416666666666663</v>
      </c>
      <c r="C134" s="27">
        <v>40279</v>
      </c>
      <c r="D134" s="28">
        <v>0.35069444444444442</v>
      </c>
      <c r="E134" s="3">
        <v>11.916666666666666</v>
      </c>
      <c r="F134" s="3">
        <v>0</v>
      </c>
      <c r="G134" s="52">
        <v>2</v>
      </c>
      <c r="H134" s="32">
        <v>0</v>
      </c>
      <c r="I134" s="32">
        <v>0</v>
      </c>
      <c r="J134" s="32">
        <v>0</v>
      </c>
      <c r="K134" s="72">
        <v>0</v>
      </c>
      <c r="L134" s="72">
        <v>0</v>
      </c>
      <c r="M134" s="42">
        <v>2</v>
      </c>
      <c r="N134" s="52">
        <v>0</v>
      </c>
      <c r="O134" s="72">
        <v>0</v>
      </c>
      <c r="P134" s="72">
        <v>0</v>
      </c>
      <c r="Q134" s="72">
        <v>0</v>
      </c>
      <c r="R134" s="40">
        <v>0</v>
      </c>
      <c r="Y134" s="81">
        <v>19</v>
      </c>
      <c r="Z134" s="82">
        <v>40307</v>
      </c>
      <c r="AA134" s="81">
        <v>71</v>
      </c>
      <c r="AB134" s="81">
        <v>100</v>
      </c>
      <c r="AD134" s="81">
        <v>22</v>
      </c>
      <c r="AE134" s="82">
        <v>40323</v>
      </c>
      <c r="AF134" s="81">
        <v>71</v>
      </c>
      <c r="AG134" s="81">
        <v>221</v>
      </c>
      <c r="BC134" s="81">
        <v>18</v>
      </c>
      <c r="BD134" s="82">
        <v>40300</v>
      </c>
      <c r="BE134" s="81">
        <v>41</v>
      </c>
      <c r="BF134" s="81">
        <v>110</v>
      </c>
      <c r="BH134" s="81">
        <v>21</v>
      </c>
      <c r="BI134" s="82">
        <v>40316</v>
      </c>
      <c r="BJ134" s="81">
        <v>41</v>
      </c>
      <c r="BK134" s="81">
        <v>128</v>
      </c>
      <c r="CB134" s="81">
        <v>22</v>
      </c>
      <c r="CC134" s="82">
        <v>40328</v>
      </c>
      <c r="CD134" s="81">
        <v>41</v>
      </c>
      <c r="CE134" s="81">
        <v>125</v>
      </c>
    </row>
    <row r="135" spans="1:83">
      <c r="A135" s="27">
        <v>40279</v>
      </c>
      <c r="B135" s="28">
        <v>0.35416666666666669</v>
      </c>
      <c r="C135" s="27">
        <v>40279</v>
      </c>
      <c r="D135" s="28">
        <v>0.85416666666666663</v>
      </c>
      <c r="E135" s="3">
        <v>12</v>
      </c>
      <c r="F135" s="3">
        <v>8.3333333333333329E-2</v>
      </c>
      <c r="G135" s="52">
        <v>0</v>
      </c>
      <c r="H135" s="32">
        <v>0</v>
      </c>
      <c r="I135" s="32">
        <v>0</v>
      </c>
      <c r="J135" s="32">
        <v>0</v>
      </c>
      <c r="K135" s="72">
        <v>0</v>
      </c>
      <c r="L135" s="72">
        <v>0</v>
      </c>
      <c r="M135" s="40">
        <v>0</v>
      </c>
      <c r="N135" s="52">
        <v>0</v>
      </c>
      <c r="O135" s="72">
        <v>0</v>
      </c>
      <c r="P135" s="72">
        <v>0</v>
      </c>
      <c r="Q135" s="72">
        <v>0</v>
      </c>
      <c r="R135" s="40">
        <v>0</v>
      </c>
      <c r="Y135" s="81">
        <v>19</v>
      </c>
      <c r="Z135" s="82">
        <v>40307</v>
      </c>
      <c r="AA135" s="81">
        <v>71</v>
      </c>
      <c r="AB135" s="81">
        <v>83</v>
      </c>
      <c r="AD135" s="81">
        <v>22</v>
      </c>
      <c r="AE135" s="82">
        <v>40323</v>
      </c>
      <c r="AF135" s="81">
        <v>71</v>
      </c>
      <c r="AG135" s="81">
        <v>191</v>
      </c>
      <c r="BC135" s="81">
        <v>18</v>
      </c>
      <c r="BD135" s="82">
        <v>40300</v>
      </c>
      <c r="BE135" s="81">
        <v>41</v>
      </c>
      <c r="BF135" s="81">
        <v>140</v>
      </c>
      <c r="BH135" s="81">
        <v>21</v>
      </c>
      <c r="BI135" s="82">
        <v>40316</v>
      </c>
      <c r="BJ135" s="81">
        <v>41</v>
      </c>
      <c r="BK135" s="81">
        <v>133</v>
      </c>
      <c r="CB135" s="81">
        <v>22</v>
      </c>
      <c r="CC135" s="82">
        <v>40328</v>
      </c>
      <c r="CD135" s="81">
        <v>41</v>
      </c>
      <c r="CE135" s="81">
        <v>123</v>
      </c>
    </row>
    <row r="136" spans="1:83">
      <c r="A136" s="27">
        <v>40279</v>
      </c>
      <c r="B136" s="28">
        <v>0.85416666666666663</v>
      </c>
      <c r="C136" s="27">
        <v>40280</v>
      </c>
      <c r="D136" s="28">
        <v>0.33333333333333331</v>
      </c>
      <c r="E136" s="3">
        <v>11.5</v>
      </c>
      <c r="F136" s="3">
        <v>0</v>
      </c>
      <c r="G136" s="52">
        <v>3</v>
      </c>
      <c r="H136" s="32">
        <v>0</v>
      </c>
      <c r="I136" s="32">
        <v>0</v>
      </c>
      <c r="J136" s="32">
        <v>0</v>
      </c>
      <c r="K136" s="72">
        <v>0</v>
      </c>
      <c r="L136" s="72">
        <v>0</v>
      </c>
      <c r="M136" s="42">
        <v>3</v>
      </c>
      <c r="N136" s="52">
        <v>0</v>
      </c>
      <c r="O136" s="72">
        <v>0</v>
      </c>
      <c r="P136" s="72">
        <v>0</v>
      </c>
      <c r="Q136" s="72">
        <v>0</v>
      </c>
      <c r="R136" s="40">
        <v>0</v>
      </c>
      <c r="Y136" s="81">
        <v>19</v>
      </c>
      <c r="Z136" s="82">
        <v>40307</v>
      </c>
      <c r="AA136" s="81">
        <v>71</v>
      </c>
      <c r="AB136" s="81">
        <v>75</v>
      </c>
      <c r="AD136" s="81">
        <v>22</v>
      </c>
      <c r="AE136" s="82">
        <v>40323</v>
      </c>
      <c r="AF136" s="81">
        <v>71</v>
      </c>
      <c r="AG136" s="81">
        <v>165</v>
      </c>
      <c r="BC136" s="81">
        <v>18</v>
      </c>
      <c r="BD136" s="82">
        <v>40300</v>
      </c>
      <c r="BE136" s="81">
        <v>41</v>
      </c>
      <c r="BF136" s="81">
        <v>134</v>
      </c>
      <c r="BH136" s="81">
        <v>21</v>
      </c>
      <c r="BI136" s="82">
        <v>40316</v>
      </c>
      <c r="BJ136" s="81">
        <v>41</v>
      </c>
      <c r="BK136" s="81">
        <v>135</v>
      </c>
      <c r="CB136" s="81">
        <v>22</v>
      </c>
      <c r="CC136" s="82">
        <v>40328</v>
      </c>
      <c r="CD136" s="81">
        <v>41</v>
      </c>
      <c r="CE136" s="81">
        <v>135</v>
      </c>
    </row>
    <row r="137" spans="1:83">
      <c r="A137" s="27">
        <v>40280</v>
      </c>
      <c r="B137" s="28">
        <v>0.33680555555555558</v>
      </c>
      <c r="C137" s="27">
        <v>40280</v>
      </c>
      <c r="D137" s="28">
        <v>0.85416666666666663</v>
      </c>
      <c r="E137" s="3">
        <v>12.416666666666666</v>
      </c>
      <c r="F137" s="3">
        <v>8.3333333333333329E-2</v>
      </c>
      <c r="G137" s="52">
        <v>0</v>
      </c>
      <c r="H137" s="32">
        <v>0</v>
      </c>
      <c r="I137" s="32">
        <v>0</v>
      </c>
      <c r="J137" s="32">
        <v>0</v>
      </c>
      <c r="K137" s="72">
        <v>0</v>
      </c>
      <c r="L137" s="72">
        <v>0</v>
      </c>
      <c r="M137" s="40">
        <v>0</v>
      </c>
      <c r="N137" s="52">
        <v>0</v>
      </c>
      <c r="O137" s="72">
        <v>0</v>
      </c>
      <c r="P137" s="72">
        <v>0</v>
      </c>
      <c r="Q137" s="72">
        <v>0</v>
      </c>
      <c r="R137" s="40">
        <v>0</v>
      </c>
      <c r="Y137" s="81">
        <v>19</v>
      </c>
      <c r="Z137" s="82">
        <v>40307</v>
      </c>
      <c r="AA137" s="81">
        <v>71</v>
      </c>
      <c r="AB137" s="81">
        <v>90</v>
      </c>
      <c r="AD137" s="81">
        <v>22</v>
      </c>
      <c r="AE137" s="82">
        <v>40323</v>
      </c>
      <c r="AF137" s="81">
        <v>71</v>
      </c>
      <c r="AG137" s="81">
        <v>166</v>
      </c>
      <c r="BC137" s="81">
        <v>18</v>
      </c>
      <c r="BD137" s="82">
        <v>40300</v>
      </c>
      <c r="BE137" s="81">
        <v>41</v>
      </c>
      <c r="BF137" s="81">
        <v>95</v>
      </c>
      <c r="BH137" s="81">
        <v>21</v>
      </c>
      <c r="BI137" s="82">
        <v>40316</v>
      </c>
      <c r="BJ137" s="81">
        <v>41</v>
      </c>
      <c r="BK137" s="81">
        <v>146</v>
      </c>
      <c r="CB137" s="81">
        <v>22</v>
      </c>
      <c r="CC137" s="82">
        <v>40328</v>
      </c>
      <c r="CD137" s="81">
        <v>41</v>
      </c>
      <c r="CE137" s="81">
        <v>135</v>
      </c>
    </row>
    <row r="138" spans="1:83">
      <c r="A138" s="27">
        <v>40280</v>
      </c>
      <c r="B138" s="28">
        <v>0.85416666666666663</v>
      </c>
      <c r="C138" s="27">
        <v>40281</v>
      </c>
      <c r="D138" s="28">
        <v>0.34722222222222227</v>
      </c>
      <c r="E138" s="3">
        <v>11.833333333333334</v>
      </c>
      <c r="F138" s="3">
        <v>0</v>
      </c>
      <c r="G138" s="52">
        <v>0</v>
      </c>
      <c r="H138" s="32">
        <v>0</v>
      </c>
      <c r="I138" s="32">
        <v>0</v>
      </c>
      <c r="J138" s="32">
        <v>0</v>
      </c>
      <c r="K138" s="72">
        <v>0</v>
      </c>
      <c r="L138" s="72">
        <v>0</v>
      </c>
      <c r="M138" s="40">
        <v>0</v>
      </c>
      <c r="N138" s="52">
        <v>0</v>
      </c>
      <c r="O138" s="72">
        <v>0</v>
      </c>
      <c r="P138" s="72">
        <v>0</v>
      </c>
      <c r="Q138" s="72">
        <v>0</v>
      </c>
      <c r="R138" s="40">
        <v>0</v>
      </c>
      <c r="Y138" s="81">
        <v>19</v>
      </c>
      <c r="Z138" s="82">
        <v>40307</v>
      </c>
      <c r="AA138" s="81">
        <v>71</v>
      </c>
      <c r="AB138" s="81">
        <v>88</v>
      </c>
      <c r="AD138" s="81">
        <v>22</v>
      </c>
      <c r="AE138" s="82">
        <v>40323</v>
      </c>
      <c r="AF138" s="81">
        <v>71</v>
      </c>
      <c r="AG138" s="81">
        <v>163</v>
      </c>
      <c r="BC138" s="81">
        <v>18</v>
      </c>
      <c r="BD138" s="82">
        <v>40300</v>
      </c>
      <c r="BE138" s="81">
        <v>41</v>
      </c>
      <c r="BF138" s="81">
        <v>105</v>
      </c>
      <c r="BH138" s="81">
        <v>21</v>
      </c>
      <c r="BI138" s="82">
        <v>40316</v>
      </c>
      <c r="BJ138" s="81">
        <v>41</v>
      </c>
      <c r="BK138" s="81">
        <v>124</v>
      </c>
      <c r="CB138" s="81">
        <v>22</v>
      </c>
      <c r="CC138" s="82">
        <v>40328</v>
      </c>
      <c r="CD138" s="81">
        <v>41</v>
      </c>
      <c r="CE138" s="81">
        <v>142</v>
      </c>
    </row>
    <row r="139" spans="1:83">
      <c r="A139" s="27">
        <v>40281</v>
      </c>
      <c r="B139" s="28">
        <v>0.34722222222222227</v>
      </c>
      <c r="C139" s="27">
        <v>40281</v>
      </c>
      <c r="D139" s="28">
        <v>0.59722222222222221</v>
      </c>
      <c r="E139" s="3">
        <v>6</v>
      </c>
      <c r="F139" s="3">
        <v>0</v>
      </c>
      <c r="G139" s="52">
        <v>0</v>
      </c>
      <c r="H139" s="32">
        <v>0</v>
      </c>
      <c r="I139" s="32">
        <v>0</v>
      </c>
      <c r="J139" s="32">
        <v>0</v>
      </c>
      <c r="K139" s="72">
        <v>0</v>
      </c>
      <c r="L139" s="72">
        <v>0</v>
      </c>
      <c r="M139" s="40">
        <v>0</v>
      </c>
      <c r="N139" s="52">
        <v>0</v>
      </c>
      <c r="O139" s="72">
        <v>0</v>
      </c>
      <c r="P139" s="72">
        <v>0</v>
      </c>
      <c r="Q139" s="72">
        <v>0</v>
      </c>
      <c r="R139" s="40">
        <v>0</v>
      </c>
      <c r="Y139" s="81">
        <v>19</v>
      </c>
      <c r="Z139" s="82">
        <v>40307</v>
      </c>
      <c r="AA139" s="81">
        <v>71</v>
      </c>
      <c r="AB139" s="81">
        <v>85</v>
      </c>
      <c r="AD139" s="81">
        <v>22</v>
      </c>
      <c r="AE139" s="82">
        <v>40323</v>
      </c>
      <c r="AF139" s="81">
        <v>71</v>
      </c>
      <c r="AG139" s="81">
        <v>137</v>
      </c>
      <c r="BC139" s="81">
        <v>18</v>
      </c>
      <c r="BD139" s="82">
        <v>40300</v>
      </c>
      <c r="BE139" s="81">
        <v>41</v>
      </c>
      <c r="BF139" s="81">
        <v>136</v>
      </c>
      <c r="BH139" s="81">
        <v>21</v>
      </c>
      <c r="BI139" s="82">
        <v>40316</v>
      </c>
      <c r="BJ139" s="81">
        <v>41</v>
      </c>
      <c r="BK139" s="81">
        <v>121</v>
      </c>
      <c r="CB139" s="81">
        <v>23</v>
      </c>
      <c r="CC139" s="82">
        <v>40329</v>
      </c>
      <c r="CD139" s="81">
        <v>41</v>
      </c>
      <c r="CE139" s="81">
        <v>133</v>
      </c>
    </row>
    <row r="140" spans="1:83">
      <c r="A140" s="27">
        <v>40281</v>
      </c>
      <c r="B140" s="28">
        <v>0.59722222222222221</v>
      </c>
      <c r="C140" s="27">
        <v>40282</v>
      </c>
      <c r="D140" s="28">
        <v>0.36805555555555558</v>
      </c>
      <c r="E140" s="3">
        <v>18.5</v>
      </c>
      <c r="F140" s="3">
        <v>0</v>
      </c>
      <c r="G140" s="52">
        <v>4</v>
      </c>
      <c r="H140" s="32">
        <v>0</v>
      </c>
      <c r="I140" s="32">
        <v>0</v>
      </c>
      <c r="J140" s="32">
        <v>0</v>
      </c>
      <c r="K140" s="72">
        <v>0</v>
      </c>
      <c r="L140" s="72">
        <v>0</v>
      </c>
      <c r="M140" s="42">
        <v>4</v>
      </c>
      <c r="N140" s="52">
        <v>2</v>
      </c>
      <c r="O140" s="72">
        <v>0</v>
      </c>
      <c r="P140" s="72">
        <v>0</v>
      </c>
      <c r="Q140" s="72">
        <v>0</v>
      </c>
      <c r="R140" s="42">
        <v>2</v>
      </c>
      <c r="Y140" s="81">
        <v>20</v>
      </c>
      <c r="Z140" s="82">
        <v>40308</v>
      </c>
      <c r="AA140" s="81">
        <v>71</v>
      </c>
      <c r="AB140" s="81">
        <v>174</v>
      </c>
      <c r="AD140" s="81">
        <v>23</v>
      </c>
      <c r="AE140" s="82">
        <v>40330</v>
      </c>
      <c r="AF140" s="81">
        <v>71</v>
      </c>
      <c r="AG140" s="81">
        <v>146</v>
      </c>
      <c r="BC140" s="81">
        <v>19</v>
      </c>
      <c r="BD140" s="82">
        <v>40301</v>
      </c>
      <c r="BE140" s="81">
        <v>41</v>
      </c>
      <c r="BF140" s="81">
        <v>122</v>
      </c>
      <c r="BH140" s="81">
        <v>21</v>
      </c>
      <c r="BI140" s="82">
        <v>40316</v>
      </c>
      <c r="BJ140" s="81">
        <v>41</v>
      </c>
      <c r="BK140" s="81">
        <v>119</v>
      </c>
      <c r="CB140" s="81">
        <v>23</v>
      </c>
      <c r="CC140" s="82">
        <v>40329</v>
      </c>
      <c r="CD140" s="81">
        <v>41</v>
      </c>
      <c r="CE140" s="81">
        <v>133</v>
      </c>
    </row>
    <row r="141" spans="1:83">
      <c r="A141" s="27">
        <v>40282</v>
      </c>
      <c r="B141" s="28">
        <v>0.36805555555555558</v>
      </c>
      <c r="C141" s="27">
        <v>40282</v>
      </c>
      <c r="D141" s="28">
        <v>0.65625</v>
      </c>
      <c r="E141" s="3">
        <v>6.916666666666667</v>
      </c>
      <c r="F141" s="3">
        <v>0</v>
      </c>
      <c r="G141" s="52">
        <v>0</v>
      </c>
      <c r="H141" s="32">
        <v>0</v>
      </c>
      <c r="I141" s="32">
        <v>0</v>
      </c>
      <c r="J141" s="32">
        <v>0</v>
      </c>
      <c r="K141" s="72">
        <v>0</v>
      </c>
      <c r="L141" s="72">
        <v>0</v>
      </c>
      <c r="M141" s="40">
        <v>0</v>
      </c>
      <c r="N141" s="52">
        <v>0</v>
      </c>
      <c r="O141" s="72">
        <v>0</v>
      </c>
      <c r="P141" s="72">
        <v>0</v>
      </c>
      <c r="Q141" s="72">
        <v>0</v>
      </c>
      <c r="R141" s="40">
        <v>0</v>
      </c>
      <c r="Y141" s="81">
        <v>20</v>
      </c>
      <c r="Z141" s="82">
        <v>40308</v>
      </c>
      <c r="AA141" s="81">
        <v>71</v>
      </c>
      <c r="AB141" s="81">
        <v>81</v>
      </c>
      <c r="AD141" s="81">
        <v>23</v>
      </c>
      <c r="AE141" s="82">
        <v>40330</v>
      </c>
      <c r="AF141" s="81">
        <v>71</v>
      </c>
      <c r="AG141" s="81">
        <v>186</v>
      </c>
      <c r="BC141" s="81">
        <v>19</v>
      </c>
      <c r="BD141" s="82">
        <v>40301</v>
      </c>
      <c r="BE141" s="81">
        <v>41</v>
      </c>
      <c r="BF141" s="81">
        <v>126</v>
      </c>
      <c r="BH141" s="81">
        <v>22</v>
      </c>
      <c r="BI141" s="82">
        <v>40323</v>
      </c>
      <c r="BJ141" s="81">
        <v>41</v>
      </c>
      <c r="BK141" s="81">
        <v>129</v>
      </c>
      <c r="CB141" s="81">
        <v>23</v>
      </c>
      <c r="CC141" s="82">
        <v>40329</v>
      </c>
      <c r="CD141" s="81">
        <v>41</v>
      </c>
      <c r="CE141" s="81">
        <v>132</v>
      </c>
    </row>
    <row r="142" spans="1:83">
      <c r="A142" s="27">
        <v>40282</v>
      </c>
      <c r="B142" s="28">
        <v>0.65625</v>
      </c>
      <c r="C142" s="27">
        <v>40283</v>
      </c>
      <c r="D142" s="28">
        <v>0.375</v>
      </c>
      <c r="E142" s="3">
        <v>17.25</v>
      </c>
      <c r="F142" s="3">
        <v>0</v>
      </c>
      <c r="G142" s="52">
        <v>2</v>
      </c>
      <c r="H142" s="32">
        <v>0</v>
      </c>
      <c r="I142" s="32">
        <v>0</v>
      </c>
      <c r="J142" s="32">
        <v>0</v>
      </c>
      <c r="K142" s="72">
        <v>0</v>
      </c>
      <c r="L142" s="72">
        <v>0</v>
      </c>
      <c r="M142" s="42">
        <v>2</v>
      </c>
      <c r="N142" s="52">
        <v>2</v>
      </c>
      <c r="O142" s="72">
        <v>0</v>
      </c>
      <c r="P142" s="72">
        <v>0</v>
      </c>
      <c r="Q142" s="72">
        <v>0</v>
      </c>
      <c r="R142" s="42">
        <v>2</v>
      </c>
      <c r="Y142" s="81">
        <v>20</v>
      </c>
      <c r="Z142" s="82">
        <v>40308</v>
      </c>
      <c r="AA142" s="81">
        <v>71</v>
      </c>
      <c r="AB142" s="81">
        <v>186</v>
      </c>
      <c r="BC142" s="81">
        <v>19</v>
      </c>
      <c r="BD142" s="82">
        <v>40302</v>
      </c>
      <c r="BE142" s="81">
        <v>41</v>
      </c>
      <c r="BF142" s="81">
        <v>138</v>
      </c>
      <c r="BH142" s="81">
        <v>22</v>
      </c>
      <c r="BI142" s="82">
        <v>40323</v>
      </c>
      <c r="BJ142" s="81">
        <v>41</v>
      </c>
      <c r="BK142" s="81">
        <v>142</v>
      </c>
      <c r="CB142" s="81">
        <v>23</v>
      </c>
      <c r="CC142" s="82">
        <v>40329</v>
      </c>
      <c r="CD142" s="81">
        <v>41</v>
      </c>
      <c r="CE142" s="81">
        <v>133</v>
      </c>
    </row>
    <row r="143" spans="1:83">
      <c r="A143" s="27">
        <v>40283</v>
      </c>
      <c r="B143" s="28">
        <v>0.38194444444444442</v>
      </c>
      <c r="C143" s="27">
        <v>40283</v>
      </c>
      <c r="D143" s="28">
        <v>0.84722222222222221</v>
      </c>
      <c r="E143" s="3">
        <v>11.166666666666666</v>
      </c>
      <c r="F143" s="3">
        <v>0.16666666666666666</v>
      </c>
      <c r="G143" s="52">
        <v>0</v>
      </c>
      <c r="H143" s="32">
        <v>0</v>
      </c>
      <c r="I143" s="32">
        <v>0</v>
      </c>
      <c r="J143" s="32">
        <v>0</v>
      </c>
      <c r="K143" s="72">
        <v>0</v>
      </c>
      <c r="L143" s="72">
        <v>0</v>
      </c>
      <c r="M143" s="40">
        <v>0</v>
      </c>
      <c r="N143" s="52">
        <v>0</v>
      </c>
      <c r="O143" s="72">
        <v>0</v>
      </c>
      <c r="P143" s="72">
        <v>0</v>
      </c>
      <c r="Q143" s="72">
        <v>0</v>
      </c>
      <c r="R143" s="40">
        <v>0</v>
      </c>
      <c r="Y143" s="81">
        <v>20</v>
      </c>
      <c r="Z143" s="82">
        <v>40308</v>
      </c>
      <c r="AA143" s="81">
        <v>71</v>
      </c>
      <c r="AB143" s="81">
        <v>84</v>
      </c>
      <c r="BC143" s="81">
        <v>19</v>
      </c>
      <c r="BD143" s="82">
        <v>40302</v>
      </c>
      <c r="BE143" s="81">
        <v>41</v>
      </c>
      <c r="BF143" s="81">
        <v>110</v>
      </c>
      <c r="BH143" s="81">
        <v>22</v>
      </c>
      <c r="BI143" s="82">
        <v>40323</v>
      </c>
      <c r="BJ143" s="81">
        <v>41</v>
      </c>
      <c r="BK143" s="81">
        <v>121</v>
      </c>
      <c r="CB143" s="81">
        <v>23</v>
      </c>
      <c r="CC143" s="82">
        <v>40329</v>
      </c>
      <c r="CD143" s="81">
        <v>41</v>
      </c>
      <c r="CE143" s="81">
        <v>107</v>
      </c>
    </row>
    <row r="144" spans="1:83">
      <c r="A144" s="27">
        <v>40283</v>
      </c>
      <c r="B144" s="28">
        <v>0.84722222222222221</v>
      </c>
      <c r="C144" s="27">
        <v>40284</v>
      </c>
      <c r="D144" s="28">
        <v>0.34375</v>
      </c>
      <c r="E144" s="3">
        <v>11.916666666666666</v>
      </c>
      <c r="F144" s="3">
        <v>0</v>
      </c>
      <c r="G144" s="52">
        <v>2</v>
      </c>
      <c r="H144" s="32">
        <v>0</v>
      </c>
      <c r="I144" s="32">
        <v>0</v>
      </c>
      <c r="J144" s="32">
        <v>0</v>
      </c>
      <c r="K144" s="72">
        <v>0</v>
      </c>
      <c r="L144" s="72">
        <v>0</v>
      </c>
      <c r="M144" s="42">
        <v>2</v>
      </c>
      <c r="N144" s="52">
        <v>2</v>
      </c>
      <c r="O144" s="72">
        <v>0</v>
      </c>
      <c r="P144" s="72">
        <v>0</v>
      </c>
      <c r="Q144" s="72">
        <v>0</v>
      </c>
      <c r="R144" s="42">
        <v>2</v>
      </c>
      <c r="Y144" s="81">
        <v>20</v>
      </c>
      <c r="Z144" s="82">
        <v>40308</v>
      </c>
      <c r="AA144" s="81">
        <v>71</v>
      </c>
      <c r="AB144" s="81">
        <v>90</v>
      </c>
      <c r="BC144" s="81">
        <v>19</v>
      </c>
      <c r="BD144" s="82">
        <v>40302</v>
      </c>
      <c r="BE144" s="81">
        <v>41</v>
      </c>
      <c r="BF144" s="81">
        <v>110</v>
      </c>
      <c r="BH144" s="81">
        <v>22</v>
      </c>
      <c r="BI144" s="82">
        <v>40323</v>
      </c>
      <c r="BJ144" s="81">
        <v>41</v>
      </c>
      <c r="BK144" s="81">
        <v>117</v>
      </c>
      <c r="CB144" s="81">
        <v>23</v>
      </c>
      <c r="CC144" s="82">
        <v>40329</v>
      </c>
      <c r="CD144" s="81">
        <v>41</v>
      </c>
      <c r="CE144" s="81">
        <v>149</v>
      </c>
    </row>
    <row r="145" spans="1:83">
      <c r="A145" s="27">
        <v>40284</v>
      </c>
      <c r="B145" s="28">
        <v>0.34375</v>
      </c>
      <c r="C145" s="27">
        <v>40284</v>
      </c>
      <c r="D145" s="28">
        <v>0.82291666666666663</v>
      </c>
      <c r="E145" s="3">
        <v>11.5</v>
      </c>
      <c r="F145" s="3">
        <v>0</v>
      </c>
      <c r="G145" s="52">
        <v>0</v>
      </c>
      <c r="H145" s="32">
        <v>0</v>
      </c>
      <c r="I145" s="32">
        <v>0</v>
      </c>
      <c r="J145" s="32">
        <v>0</v>
      </c>
      <c r="K145" s="72">
        <v>0</v>
      </c>
      <c r="L145" s="72">
        <v>0</v>
      </c>
      <c r="M145" s="40">
        <v>0</v>
      </c>
      <c r="N145" s="52">
        <v>0</v>
      </c>
      <c r="O145" s="72">
        <v>0</v>
      </c>
      <c r="P145" s="72">
        <v>0</v>
      </c>
      <c r="Q145" s="72">
        <v>0</v>
      </c>
      <c r="R145" s="40">
        <v>0</v>
      </c>
      <c r="Y145" s="81">
        <v>20</v>
      </c>
      <c r="Z145" s="82">
        <v>40308</v>
      </c>
      <c r="AA145" s="81">
        <v>71</v>
      </c>
      <c r="AB145" s="81">
        <v>99</v>
      </c>
      <c r="BC145" s="81">
        <v>19</v>
      </c>
      <c r="BD145" s="82">
        <v>40302</v>
      </c>
      <c r="BE145" s="81">
        <v>41</v>
      </c>
      <c r="BF145" s="81">
        <v>136</v>
      </c>
      <c r="BH145" s="81">
        <v>22</v>
      </c>
      <c r="BI145" s="82">
        <v>40323</v>
      </c>
      <c r="BJ145" s="81">
        <v>41</v>
      </c>
      <c r="BK145" s="81">
        <v>134</v>
      </c>
      <c r="CB145" s="81">
        <v>23</v>
      </c>
      <c r="CC145" s="82">
        <v>40329</v>
      </c>
      <c r="CD145" s="81">
        <v>41</v>
      </c>
      <c r="CE145" s="81">
        <v>141</v>
      </c>
    </row>
    <row r="146" spans="1:83">
      <c r="A146" s="27">
        <v>40284</v>
      </c>
      <c r="B146" s="28">
        <v>0.82291666666666663</v>
      </c>
      <c r="C146" s="27">
        <v>40285</v>
      </c>
      <c r="D146" s="28">
        <v>0.36458333333333331</v>
      </c>
      <c r="E146" s="3">
        <v>13</v>
      </c>
      <c r="F146" s="3">
        <v>0</v>
      </c>
      <c r="G146" s="52">
        <v>0</v>
      </c>
      <c r="H146" s="32">
        <v>0</v>
      </c>
      <c r="I146" s="32">
        <v>0</v>
      </c>
      <c r="J146" s="32">
        <v>0</v>
      </c>
      <c r="K146" s="72">
        <v>0</v>
      </c>
      <c r="L146" s="72">
        <v>0</v>
      </c>
      <c r="M146" s="40">
        <v>0</v>
      </c>
      <c r="N146" s="52">
        <v>0</v>
      </c>
      <c r="O146" s="72">
        <v>0</v>
      </c>
      <c r="P146" s="72">
        <v>0</v>
      </c>
      <c r="Q146" s="72">
        <v>0</v>
      </c>
      <c r="R146" s="40">
        <v>0</v>
      </c>
      <c r="Y146" s="81">
        <v>20</v>
      </c>
      <c r="Z146" s="82">
        <v>40308</v>
      </c>
      <c r="AA146" s="81">
        <v>71</v>
      </c>
      <c r="AB146" s="81">
        <v>93</v>
      </c>
      <c r="BC146" s="81">
        <v>19</v>
      </c>
      <c r="BD146" s="82">
        <v>40303</v>
      </c>
      <c r="BE146" s="81">
        <v>41</v>
      </c>
      <c r="BF146" s="81">
        <v>114</v>
      </c>
      <c r="BH146" s="81">
        <v>22</v>
      </c>
      <c r="BI146" s="82">
        <v>40323</v>
      </c>
      <c r="BJ146" s="81">
        <v>41</v>
      </c>
      <c r="BK146" s="81">
        <v>127</v>
      </c>
      <c r="CB146" s="81">
        <v>23</v>
      </c>
      <c r="CC146" s="82">
        <v>40329</v>
      </c>
      <c r="CD146" s="81">
        <v>41</v>
      </c>
      <c r="CE146" s="81">
        <v>141</v>
      </c>
    </row>
    <row r="147" spans="1:83">
      <c r="A147" s="27">
        <v>40285</v>
      </c>
      <c r="B147" s="28">
        <v>0.36805555555555558</v>
      </c>
      <c r="C147" s="27">
        <v>40285</v>
      </c>
      <c r="D147" s="28">
        <v>0.80902777777777779</v>
      </c>
      <c r="E147" s="3">
        <v>10.583333333333334</v>
      </c>
      <c r="F147" s="3">
        <v>8.3333333333333329E-2</v>
      </c>
      <c r="G147" s="52">
        <v>0</v>
      </c>
      <c r="H147" s="32">
        <v>0</v>
      </c>
      <c r="I147" s="32">
        <v>0</v>
      </c>
      <c r="J147" s="32">
        <v>0</v>
      </c>
      <c r="K147" s="72">
        <v>0</v>
      </c>
      <c r="L147" s="72">
        <v>0</v>
      </c>
      <c r="M147" s="40">
        <v>0</v>
      </c>
      <c r="N147" s="52">
        <v>0</v>
      </c>
      <c r="O147" s="72">
        <v>0</v>
      </c>
      <c r="P147" s="72">
        <v>0</v>
      </c>
      <c r="Q147" s="72">
        <v>0</v>
      </c>
      <c r="R147" s="40">
        <v>0</v>
      </c>
      <c r="Y147" s="81">
        <v>20</v>
      </c>
      <c r="Z147" s="82">
        <v>40308</v>
      </c>
      <c r="AA147" s="81">
        <v>71</v>
      </c>
      <c r="AB147" s="81">
        <v>101</v>
      </c>
      <c r="BC147" s="81">
        <v>19</v>
      </c>
      <c r="BD147" s="82">
        <v>40303</v>
      </c>
      <c r="BE147" s="81">
        <v>41</v>
      </c>
      <c r="BF147" s="81">
        <v>143</v>
      </c>
      <c r="BH147" s="81">
        <v>22</v>
      </c>
      <c r="BI147" s="82">
        <v>40323</v>
      </c>
      <c r="BJ147" s="81">
        <v>41</v>
      </c>
      <c r="BK147" s="81">
        <v>129</v>
      </c>
      <c r="CB147" s="81">
        <v>23</v>
      </c>
      <c r="CC147" s="82">
        <v>40329</v>
      </c>
      <c r="CD147" s="81">
        <v>41</v>
      </c>
      <c r="CE147" s="81">
        <v>132</v>
      </c>
    </row>
    <row r="148" spans="1:83">
      <c r="A148" s="27">
        <v>40285</v>
      </c>
      <c r="B148" s="28">
        <v>0.80902777777777779</v>
      </c>
      <c r="C148" s="27">
        <v>40286</v>
      </c>
      <c r="D148" s="28">
        <v>0.40625</v>
      </c>
      <c r="E148" s="3">
        <v>14.333333333333334</v>
      </c>
      <c r="F148" s="3">
        <v>0</v>
      </c>
      <c r="G148" s="52">
        <v>30</v>
      </c>
      <c r="H148" s="32">
        <v>0</v>
      </c>
      <c r="I148" s="32">
        <v>0</v>
      </c>
      <c r="J148" s="32">
        <v>0</v>
      </c>
      <c r="K148" s="72">
        <v>0</v>
      </c>
      <c r="L148" s="72">
        <v>0</v>
      </c>
      <c r="M148" s="42">
        <v>30</v>
      </c>
      <c r="N148" s="52">
        <v>0</v>
      </c>
      <c r="O148" s="72">
        <v>0</v>
      </c>
      <c r="P148" s="72">
        <v>0</v>
      </c>
      <c r="Q148" s="72">
        <v>0</v>
      </c>
      <c r="R148" s="40">
        <v>0</v>
      </c>
      <c r="Y148" s="81">
        <v>20</v>
      </c>
      <c r="Z148" s="82">
        <v>40308</v>
      </c>
      <c r="AA148" s="81">
        <v>71</v>
      </c>
      <c r="AB148" s="81">
        <v>85</v>
      </c>
      <c r="BC148" s="81">
        <v>19</v>
      </c>
      <c r="BD148" s="82">
        <v>40303</v>
      </c>
      <c r="BE148" s="81">
        <v>41</v>
      </c>
      <c r="BF148" s="81">
        <v>102</v>
      </c>
      <c r="BH148" s="81">
        <v>22</v>
      </c>
      <c r="BI148" s="82">
        <v>40323</v>
      </c>
      <c r="BJ148" s="81">
        <v>41</v>
      </c>
      <c r="BK148" s="81">
        <v>128</v>
      </c>
      <c r="CB148" s="81">
        <v>23</v>
      </c>
      <c r="CC148" s="82">
        <v>40329</v>
      </c>
      <c r="CD148" s="81">
        <v>41</v>
      </c>
      <c r="CE148" s="81">
        <v>132</v>
      </c>
    </row>
    <row r="149" spans="1:83">
      <c r="A149" s="27">
        <v>40286</v>
      </c>
      <c r="B149" s="28">
        <v>0.41319444444444442</v>
      </c>
      <c r="C149" s="27">
        <v>40286</v>
      </c>
      <c r="D149" s="28">
        <v>0.83333333333333337</v>
      </c>
      <c r="E149" s="3">
        <v>10.083333333333334</v>
      </c>
      <c r="F149" s="3">
        <v>0.16666666666666666</v>
      </c>
      <c r="G149" s="52">
        <v>0</v>
      </c>
      <c r="H149" s="32">
        <v>0</v>
      </c>
      <c r="I149" s="32">
        <v>0</v>
      </c>
      <c r="J149" s="32">
        <v>0</v>
      </c>
      <c r="K149" s="72">
        <v>0</v>
      </c>
      <c r="L149" s="72">
        <v>0</v>
      </c>
      <c r="M149" s="40">
        <v>0</v>
      </c>
      <c r="N149" s="52">
        <v>0</v>
      </c>
      <c r="O149" s="72">
        <v>0</v>
      </c>
      <c r="P149" s="72">
        <v>0</v>
      </c>
      <c r="Q149" s="72">
        <v>0</v>
      </c>
      <c r="R149" s="40">
        <v>0</v>
      </c>
      <c r="Y149" s="81">
        <v>20</v>
      </c>
      <c r="Z149" s="82">
        <v>40308</v>
      </c>
      <c r="AA149" s="81">
        <v>71</v>
      </c>
      <c r="AB149" s="81">
        <v>204</v>
      </c>
      <c r="BC149" s="81">
        <v>19</v>
      </c>
      <c r="BD149" s="82">
        <v>40303</v>
      </c>
      <c r="BE149" s="81">
        <v>41</v>
      </c>
      <c r="BF149" s="81">
        <v>105</v>
      </c>
      <c r="BH149" s="81">
        <v>22</v>
      </c>
      <c r="BI149" s="82">
        <v>40323</v>
      </c>
      <c r="BJ149" s="81">
        <v>41</v>
      </c>
      <c r="BK149" s="81">
        <v>113</v>
      </c>
      <c r="CB149" s="81">
        <v>23</v>
      </c>
      <c r="CC149" s="82">
        <v>40329</v>
      </c>
      <c r="CD149" s="81">
        <v>41</v>
      </c>
      <c r="CE149" s="81">
        <v>122</v>
      </c>
    </row>
    <row r="150" spans="1:83">
      <c r="A150" s="27">
        <v>40286</v>
      </c>
      <c r="B150" s="28">
        <v>0.83333333333333337</v>
      </c>
      <c r="C150" s="27">
        <v>40287</v>
      </c>
      <c r="D150" s="28">
        <v>0.29166666666666669</v>
      </c>
      <c r="E150" s="3">
        <v>11</v>
      </c>
      <c r="F150" s="3">
        <v>0</v>
      </c>
      <c r="G150" s="52">
        <v>10</v>
      </c>
      <c r="H150" s="32">
        <v>0</v>
      </c>
      <c r="I150" s="32">
        <v>0</v>
      </c>
      <c r="J150" s="32">
        <v>0</v>
      </c>
      <c r="K150" s="72">
        <v>0</v>
      </c>
      <c r="L150" s="72">
        <v>0</v>
      </c>
      <c r="M150" s="42">
        <v>10</v>
      </c>
      <c r="N150" s="52">
        <v>0</v>
      </c>
      <c r="O150" s="72">
        <v>0</v>
      </c>
      <c r="P150" s="72">
        <v>0</v>
      </c>
      <c r="Q150" s="72">
        <v>0</v>
      </c>
      <c r="R150" s="40">
        <v>0</v>
      </c>
      <c r="Y150" s="81">
        <v>20</v>
      </c>
      <c r="Z150" s="82">
        <v>40308</v>
      </c>
      <c r="AA150" s="81">
        <v>71</v>
      </c>
      <c r="AB150" s="81">
        <v>101</v>
      </c>
      <c r="BC150" s="81">
        <v>19</v>
      </c>
      <c r="BD150" s="82">
        <v>40304</v>
      </c>
      <c r="BE150" s="81">
        <v>41</v>
      </c>
      <c r="BF150" s="81">
        <v>105</v>
      </c>
      <c r="BH150" s="81">
        <v>22</v>
      </c>
      <c r="BI150" s="82">
        <v>40323</v>
      </c>
      <c r="BJ150" s="81">
        <v>41</v>
      </c>
      <c r="BK150" s="81">
        <v>126</v>
      </c>
      <c r="CB150" s="81">
        <v>23</v>
      </c>
      <c r="CC150" s="82">
        <v>40329</v>
      </c>
      <c r="CD150" s="81">
        <v>41</v>
      </c>
      <c r="CE150" s="81">
        <v>135</v>
      </c>
    </row>
    <row r="151" spans="1:83">
      <c r="A151" s="27">
        <v>40287</v>
      </c>
      <c r="B151" s="28">
        <v>0.29166666666666669</v>
      </c>
      <c r="C151" s="27">
        <v>40287</v>
      </c>
      <c r="D151" s="28">
        <v>0.79166666666666663</v>
      </c>
      <c r="E151" s="3">
        <v>12</v>
      </c>
      <c r="F151" s="3">
        <v>0</v>
      </c>
      <c r="G151" s="52">
        <v>0</v>
      </c>
      <c r="H151" s="32">
        <v>0</v>
      </c>
      <c r="I151" s="32">
        <v>0</v>
      </c>
      <c r="J151" s="32">
        <v>0</v>
      </c>
      <c r="K151" s="72">
        <v>0</v>
      </c>
      <c r="L151" s="72">
        <v>0</v>
      </c>
      <c r="M151" s="40">
        <v>0</v>
      </c>
      <c r="N151" s="52">
        <v>1</v>
      </c>
      <c r="O151" s="72">
        <v>0</v>
      </c>
      <c r="P151" s="72">
        <v>0</v>
      </c>
      <c r="Q151" s="72">
        <v>0</v>
      </c>
      <c r="R151" s="42">
        <v>1</v>
      </c>
      <c r="Y151" s="81">
        <v>20</v>
      </c>
      <c r="Z151" s="82">
        <v>40308</v>
      </c>
      <c r="AA151" s="81">
        <v>71</v>
      </c>
      <c r="AB151" s="81">
        <v>100</v>
      </c>
      <c r="BC151" s="81">
        <v>19</v>
      </c>
      <c r="BD151" s="82">
        <v>40304</v>
      </c>
      <c r="BE151" s="81">
        <v>41</v>
      </c>
      <c r="BF151" s="81">
        <v>106</v>
      </c>
      <c r="BH151" s="81">
        <v>22</v>
      </c>
      <c r="BI151" s="82">
        <v>40323</v>
      </c>
      <c r="BJ151" s="81">
        <v>41</v>
      </c>
      <c r="BK151" s="81">
        <v>140</v>
      </c>
      <c r="CB151" s="81">
        <v>23</v>
      </c>
      <c r="CC151" s="82">
        <v>40329</v>
      </c>
      <c r="CD151" s="81">
        <v>41</v>
      </c>
      <c r="CE151" s="81">
        <v>135</v>
      </c>
    </row>
    <row r="152" spans="1:83">
      <c r="A152" s="27">
        <v>40287</v>
      </c>
      <c r="B152" s="28">
        <v>0.79166666666666663</v>
      </c>
      <c r="C152" s="27">
        <v>40288</v>
      </c>
      <c r="D152" s="28">
        <v>0.34375</v>
      </c>
      <c r="E152" s="3">
        <v>13.25</v>
      </c>
      <c r="F152" s="3">
        <v>0</v>
      </c>
      <c r="G152" s="52">
        <v>9</v>
      </c>
      <c r="H152" s="32">
        <v>0</v>
      </c>
      <c r="I152" s="32">
        <v>0</v>
      </c>
      <c r="J152" s="32">
        <v>0</v>
      </c>
      <c r="K152" s="72">
        <v>0</v>
      </c>
      <c r="L152" s="72">
        <v>0</v>
      </c>
      <c r="M152" s="42">
        <v>9</v>
      </c>
      <c r="N152" s="52">
        <v>11</v>
      </c>
      <c r="O152" s="72">
        <v>0</v>
      </c>
      <c r="P152" s="72">
        <v>0</v>
      </c>
      <c r="Q152" s="72">
        <v>0</v>
      </c>
      <c r="R152" s="42">
        <v>11</v>
      </c>
      <c r="Y152" s="81">
        <v>20</v>
      </c>
      <c r="Z152" s="82">
        <v>40308</v>
      </c>
      <c r="AA152" s="81">
        <v>71</v>
      </c>
      <c r="AB152" s="81">
        <v>93</v>
      </c>
      <c r="BC152" s="81">
        <v>19</v>
      </c>
      <c r="BD152" s="82">
        <v>40304</v>
      </c>
      <c r="BE152" s="81">
        <v>41</v>
      </c>
      <c r="BF152" s="81">
        <v>105</v>
      </c>
      <c r="BH152" s="81">
        <v>22</v>
      </c>
      <c r="BI152" s="82">
        <v>40323</v>
      </c>
      <c r="BJ152" s="81">
        <v>41</v>
      </c>
      <c r="BK152" s="81">
        <v>132</v>
      </c>
      <c r="CB152" s="81">
        <v>23</v>
      </c>
      <c r="CC152" s="82">
        <v>40329</v>
      </c>
      <c r="CD152" s="81">
        <v>41</v>
      </c>
      <c r="CE152" s="81">
        <v>95</v>
      </c>
    </row>
    <row r="153" spans="1:83">
      <c r="A153" s="27">
        <v>40288</v>
      </c>
      <c r="B153" s="28">
        <v>0.35416666666666669</v>
      </c>
      <c r="C153" s="27">
        <v>40289</v>
      </c>
      <c r="D153" s="28">
        <v>0.30902777777777779</v>
      </c>
      <c r="E153" s="3">
        <v>22.916666666666668</v>
      </c>
      <c r="F153" s="3">
        <v>0.25</v>
      </c>
      <c r="G153" s="52">
        <v>8</v>
      </c>
      <c r="H153" s="32">
        <v>0</v>
      </c>
      <c r="I153" s="32">
        <v>0</v>
      </c>
      <c r="J153" s="32">
        <v>0</v>
      </c>
      <c r="K153" s="72">
        <v>0</v>
      </c>
      <c r="L153" s="72">
        <v>0</v>
      </c>
      <c r="M153" s="42">
        <v>8</v>
      </c>
      <c r="N153" s="52">
        <v>7</v>
      </c>
      <c r="O153" s="72">
        <v>0</v>
      </c>
      <c r="P153" s="72">
        <v>0</v>
      </c>
      <c r="Q153" s="72">
        <v>0</v>
      </c>
      <c r="R153" s="42">
        <v>7</v>
      </c>
      <c r="Y153" s="81">
        <v>20</v>
      </c>
      <c r="Z153" s="82">
        <v>40308</v>
      </c>
      <c r="AA153" s="81">
        <v>71</v>
      </c>
      <c r="AB153" s="81">
        <v>90</v>
      </c>
      <c r="BC153" s="81">
        <v>19</v>
      </c>
      <c r="BD153" s="82">
        <v>40304</v>
      </c>
      <c r="BE153" s="81">
        <v>41</v>
      </c>
      <c r="BF153" s="81">
        <v>103</v>
      </c>
      <c r="BH153" s="81">
        <v>22</v>
      </c>
      <c r="BI153" s="82">
        <v>40323</v>
      </c>
      <c r="BJ153" s="81">
        <v>41</v>
      </c>
      <c r="BK153" s="81">
        <v>128</v>
      </c>
      <c r="CB153" s="81">
        <v>23</v>
      </c>
      <c r="CC153" s="82">
        <v>40330</v>
      </c>
      <c r="CD153" s="81">
        <v>41</v>
      </c>
      <c r="CE153" s="81">
        <v>135</v>
      </c>
    </row>
    <row r="154" spans="1:83">
      <c r="A154" s="27">
        <v>40289</v>
      </c>
      <c r="B154" s="28">
        <v>0.31944444444444448</v>
      </c>
      <c r="C154" s="27">
        <v>40289</v>
      </c>
      <c r="D154" s="28">
        <v>0.83333333333333337</v>
      </c>
      <c r="E154" s="3">
        <v>12.333333333333334</v>
      </c>
      <c r="F154" s="3">
        <v>0.25</v>
      </c>
      <c r="G154" s="52">
        <v>3</v>
      </c>
      <c r="H154" s="32">
        <v>0</v>
      </c>
      <c r="I154" s="32">
        <v>0</v>
      </c>
      <c r="J154" s="32">
        <v>0</v>
      </c>
      <c r="K154" s="72">
        <v>0</v>
      </c>
      <c r="L154" s="72">
        <v>0</v>
      </c>
      <c r="M154" s="42">
        <v>3</v>
      </c>
      <c r="N154" s="52">
        <v>2</v>
      </c>
      <c r="O154" s="72">
        <v>0</v>
      </c>
      <c r="P154" s="72">
        <v>0</v>
      </c>
      <c r="Q154" s="72">
        <v>0</v>
      </c>
      <c r="R154" s="42">
        <v>2</v>
      </c>
      <c r="Y154" s="81">
        <v>20</v>
      </c>
      <c r="Z154" s="82">
        <v>40308</v>
      </c>
      <c r="AA154" s="81">
        <v>71</v>
      </c>
      <c r="AB154" s="81">
        <v>93</v>
      </c>
      <c r="BC154" s="81">
        <v>19</v>
      </c>
      <c r="BD154" s="82">
        <v>40305</v>
      </c>
      <c r="BE154" s="81">
        <v>41</v>
      </c>
      <c r="BF154" s="81">
        <v>105</v>
      </c>
      <c r="BH154" s="81">
        <v>22</v>
      </c>
      <c r="BI154" s="82">
        <v>40323</v>
      </c>
      <c r="BJ154" s="81">
        <v>41</v>
      </c>
      <c r="BK154" s="81">
        <v>131</v>
      </c>
      <c r="CB154" s="81">
        <v>23</v>
      </c>
      <c r="CC154" s="82">
        <v>40330</v>
      </c>
      <c r="CD154" s="81">
        <v>41</v>
      </c>
      <c r="CE154" s="81">
        <v>140</v>
      </c>
    </row>
    <row r="155" spans="1:83">
      <c r="A155" s="27">
        <v>40289</v>
      </c>
      <c r="B155" s="28">
        <v>0.83333333333333337</v>
      </c>
      <c r="C155" s="27">
        <v>40290</v>
      </c>
      <c r="D155" s="28">
        <v>0.29166666666666669</v>
      </c>
      <c r="E155" s="3">
        <v>11</v>
      </c>
      <c r="F155" s="3">
        <v>0</v>
      </c>
      <c r="G155" s="52">
        <v>13</v>
      </c>
      <c r="H155" s="32">
        <v>0</v>
      </c>
      <c r="I155" s="32">
        <v>0</v>
      </c>
      <c r="J155" s="32">
        <v>0</v>
      </c>
      <c r="K155" s="72">
        <v>0</v>
      </c>
      <c r="L155" s="72">
        <v>0</v>
      </c>
      <c r="M155" s="42">
        <v>13</v>
      </c>
      <c r="N155" s="52">
        <v>4</v>
      </c>
      <c r="O155" s="72">
        <v>0</v>
      </c>
      <c r="P155" s="72">
        <v>0</v>
      </c>
      <c r="Q155" s="72">
        <v>0</v>
      </c>
      <c r="R155" s="42">
        <v>4</v>
      </c>
      <c r="Y155" s="81">
        <v>20</v>
      </c>
      <c r="Z155" s="82">
        <v>40308</v>
      </c>
      <c r="AA155" s="81">
        <v>71</v>
      </c>
      <c r="AB155" s="81">
        <v>81</v>
      </c>
      <c r="BC155" s="81">
        <v>19</v>
      </c>
      <c r="BD155" s="82">
        <v>40305</v>
      </c>
      <c r="BE155" s="81">
        <v>41</v>
      </c>
      <c r="BF155" s="81">
        <v>124</v>
      </c>
      <c r="BH155" s="81">
        <v>22</v>
      </c>
      <c r="BI155" s="82">
        <v>40323</v>
      </c>
      <c r="BJ155" s="81">
        <v>41</v>
      </c>
      <c r="BK155" s="81">
        <v>122</v>
      </c>
      <c r="CB155" s="81">
        <v>23</v>
      </c>
      <c r="CC155" s="82">
        <v>40330</v>
      </c>
      <c r="CD155" s="81">
        <v>41</v>
      </c>
      <c r="CE155" s="81">
        <v>95</v>
      </c>
    </row>
    <row r="156" spans="1:83">
      <c r="A156" s="27">
        <v>40290</v>
      </c>
      <c r="B156" s="28">
        <v>0.29166666666666669</v>
      </c>
      <c r="C156" s="27">
        <v>40290</v>
      </c>
      <c r="D156" s="28">
        <v>0.84375</v>
      </c>
      <c r="E156" s="3">
        <v>13.25</v>
      </c>
      <c r="F156" s="3">
        <v>0</v>
      </c>
      <c r="G156" s="52">
        <v>0</v>
      </c>
      <c r="H156" s="32">
        <v>0</v>
      </c>
      <c r="I156" s="32">
        <v>0</v>
      </c>
      <c r="J156" s="32">
        <v>0</v>
      </c>
      <c r="K156" s="72">
        <v>0</v>
      </c>
      <c r="L156" s="72">
        <v>0</v>
      </c>
      <c r="M156" s="40">
        <v>0</v>
      </c>
      <c r="N156" s="52">
        <v>0</v>
      </c>
      <c r="O156" s="72">
        <v>0</v>
      </c>
      <c r="P156" s="72">
        <v>0</v>
      </c>
      <c r="Q156" s="72">
        <v>0</v>
      </c>
      <c r="R156" s="40">
        <v>0</v>
      </c>
      <c r="Y156" s="81">
        <v>20</v>
      </c>
      <c r="Z156" s="82">
        <v>40308</v>
      </c>
      <c r="AA156" s="81">
        <v>71</v>
      </c>
      <c r="AB156" s="81">
        <v>79</v>
      </c>
      <c r="BC156" s="81">
        <v>19</v>
      </c>
      <c r="BD156" s="82">
        <v>40305</v>
      </c>
      <c r="BE156" s="81">
        <v>41</v>
      </c>
      <c r="BF156" s="81">
        <v>130</v>
      </c>
      <c r="BH156" s="81">
        <v>22</v>
      </c>
      <c r="BI156" s="82">
        <v>40323</v>
      </c>
      <c r="BJ156" s="81">
        <v>41</v>
      </c>
      <c r="BK156" s="81">
        <v>105</v>
      </c>
      <c r="CB156" s="81">
        <v>23</v>
      </c>
      <c r="CC156" s="82">
        <v>40332</v>
      </c>
      <c r="CD156" s="81">
        <v>41</v>
      </c>
      <c r="CE156" s="81">
        <v>143</v>
      </c>
    </row>
    <row r="157" spans="1:83">
      <c r="A157" s="27">
        <v>40290</v>
      </c>
      <c r="B157" s="28">
        <v>0.84375</v>
      </c>
      <c r="C157" s="27">
        <v>40291</v>
      </c>
      <c r="D157" s="28">
        <v>0.33333333333333331</v>
      </c>
      <c r="E157" s="3">
        <v>11.75</v>
      </c>
      <c r="F157" s="3">
        <v>0</v>
      </c>
      <c r="G157" s="52">
        <v>13</v>
      </c>
      <c r="H157" s="32">
        <v>0</v>
      </c>
      <c r="I157" s="32">
        <v>0</v>
      </c>
      <c r="J157" s="32">
        <v>0</v>
      </c>
      <c r="K157" s="72">
        <v>0</v>
      </c>
      <c r="L157" s="72">
        <v>0</v>
      </c>
      <c r="M157" s="42">
        <v>13</v>
      </c>
      <c r="N157" s="52">
        <v>1</v>
      </c>
      <c r="O157" s="72">
        <v>0</v>
      </c>
      <c r="P157" s="72">
        <v>0</v>
      </c>
      <c r="Q157" s="72">
        <v>0</v>
      </c>
      <c r="R157" s="42">
        <v>1</v>
      </c>
      <c r="Y157" s="81">
        <v>20</v>
      </c>
      <c r="Z157" s="82">
        <v>40308</v>
      </c>
      <c r="AA157" s="81">
        <v>71</v>
      </c>
      <c r="AB157" s="81">
        <v>79</v>
      </c>
      <c r="BC157" s="81">
        <v>19</v>
      </c>
      <c r="BD157" s="82">
        <v>40305</v>
      </c>
      <c r="BE157" s="81">
        <v>41</v>
      </c>
      <c r="BF157" s="81">
        <v>119</v>
      </c>
      <c r="BH157" s="81">
        <v>22</v>
      </c>
      <c r="BI157" s="82">
        <v>40323</v>
      </c>
      <c r="BJ157" s="81">
        <v>41</v>
      </c>
      <c r="BK157" s="81">
        <v>133</v>
      </c>
      <c r="CB157" s="81">
        <v>23</v>
      </c>
      <c r="CC157" s="82">
        <v>40332</v>
      </c>
      <c r="CD157" s="81">
        <v>41</v>
      </c>
      <c r="CE157" s="81">
        <v>114</v>
      </c>
    </row>
    <row r="158" spans="1:83">
      <c r="A158" s="27">
        <v>40291</v>
      </c>
      <c r="B158" s="28">
        <v>0.33680555555555558</v>
      </c>
      <c r="C158" s="27">
        <v>40291</v>
      </c>
      <c r="D158" s="28">
        <v>0.70833333333333337</v>
      </c>
      <c r="E158" s="3">
        <v>8.9166666666666661</v>
      </c>
      <c r="F158" s="3">
        <v>8.3333333333333329E-2</v>
      </c>
      <c r="G158" s="52">
        <v>0</v>
      </c>
      <c r="H158" s="32">
        <v>0</v>
      </c>
      <c r="I158" s="32">
        <v>0</v>
      </c>
      <c r="J158" s="32">
        <v>0</v>
      </c>
      <c r="K158" s="72">
        <v>0</v>
      </c>
      <c r="L158" s="72">
        <v>0</v>
      </c>
      <c r="M158" s="40">
        <v>0</v>
      </c>
      <c r="N158" s="52">
        <v>0</v>
      </c>
      <c r="O158" s="72">
        <v>0</v>
      </c>
      <c r="P158" s="72">
        <v>0</v>
      </c>
      <c r="Q158" s="72">
        <v>0</v>
      </c>
      <c r="R158" s="40">
        <v>0</v>
      </c>
      <c r="Y158" s="81">
        <v>20</v>
      </c>
      <c r="Z158" s="82">
        <v>40308</v>
      </c>
      <c r="AA158" s="81">
        <v>71</v>
      </c>
      <c r="AB158" s="81">
        <v>76</v>
      </c>
      <c r="BC158" s="81">
        <v>19</v>
      </c>
      <c r="BD158" s="82">
        <v>40305</v>
      </c>
      <c r="BE158" s="81">
        <v>41</v>
      </c>
      <c r="BF158" s="81">
        <v>101</v>
      </c>
      <c r="BH158" s="81">
        <v>22</v>
      </c>
      <c r="BI158" s="82">
        <v>40323</v>
      </c>
      <c r="BJ158" s="81">
        <v>41</v>
      </c>
      <c r="BK158" s="81">
        <v>129</v>
      </c>
      <c r="CB158" s="81">
        <v>23</v>
      </c>
      <c r="CC158" s="82">
        <v>40332</v>
      </c>
      <c r="CD158" s="81">
        <v>41</v>
      </c>
      <c r="CE158" s="81">
        <v>110</v>
      </c>
    </row>
    <row r="159" spans="1:83">
      <c r="A159" s="27">
        <v>40291</v>
      </c>
      <c r="B159" s="28">
        <v>0.70833333333333337</v>
      </c>
      <c r="C159" s="27">
        <v>40292</v>
      </c>
      <c r="D159" s="28">
        <v>0.33333333333333331</v>
      </c>
      <c r="E159" s="3">
        <v>15</v>
      </c>
      <c r="F159" s="3">
        <v>0</v>
      </c>
      <c r="G159" s="52">
        <v>3</v>
      </c>
      <c r="H159" s="32">
        <v>0</v>
      </c>
      <c r="I159" s="32">
        <v>0</v>
      </c>
      <c r="J159" s="32">
        <v>0</v>
      </c>
      <c r="K159" s="72">
        <v>0</v>
      </c>
      <c r="L159" s="72">
        <v>0</v>
      </c>
      <c r="M159" s="42">
        <v>3</v>
      </c>
      <c r="N159" s="52">
        <v>3</v>
      </c>
      <c r="O159" s="72">
        <v>0</v>
      </c>
      <c r="P159" s="72">
        <v>0</v>
      </c>
      <c r="Q159" s="72">
        <v>0</v>
      </c>
      <c r="R159" s="42">
        <v>3</v>
      </c>
      <c r="Y159" s="81">
        <v>20</v>
      </c>
      <c r="Z159" s="82">
        <v>40308</v>
      </c>
      <c r="AA159" s="81">
        <v>71</v>
      </c>
      <c r="AB159" s="81">
        <v>82</v>
      </c>
      <c r="BC159" s="81">
        <v>19</v>
      </c>
      <c r="BD159" s="82">
        <v>40305</v>
      </c>
      <c r="BE159" s="81">
        <v>41</v>
      </c>
      <c r="BF159" s="81">
        <v>131</v>
      </c>
      <c r="BH159" s="81">
        <v>22</v>
      </c>
      <c r="BI159" s="82">
        <v>40323</v>
      </c>
      <c r="BJ159" s="81">
        <v>41</v>
      </c>
      <c r="BK159" s="81">
        <v>129</v>
      </c>
      <c r="CB159" s="81">
        <v>23</v>
      </c>
      <c r="CC159" s="82">
        <v>40332</v>
      </c>
      <c r="CD159" s="81">
        <v>41</v>
      </c>
      <c r="CE159" s="81">
        <v>138</v>
      </c>
    </row>
    <row r="160" spans="1:83">
      <c r="A160" s="27">
        <v>40292</v>
      </c>
      <c r="B160" s="28">
        <v>0.33680555555555558</v>
      </c>
      <c r="C160" s="27">
        <v>40292</v>
      </c>
      <c r="D160" s="28">
        <v>0.88541666666666663</v>
      </c>
      <c r="E160" s="3">
        <v>13.166666666666666</v>
      </c>
      <c r="F160" s="3">
        <v>8.3333333333333329E-2</v>
      </c>
      <c r="G160" s="52">
        <v>0</v>
      </c>
      <c r="H160" s="32">
        <v>0</v>
      </c>
      <c r="I160" s="32">
        <v>0</v>
      </c>
      <c r="J160" s="32">
        <v>0</v>
      </c>
      <c r="K160" s="72">
        <v>0</v>
      </c>
      <c r="L160" s="72">
        <v>0</v>
      </c>
      <c r="M160" s="40">
        <v>0</v>
      </c>
      <c r="N160" s="52">
        <v>0</v>
      </c>
      <c r="O160" s="72">
        <v>0</v>
      </c>
      <c r="P160" s="72">
        <v>0</v>
      </c>
      <c r="Q160" s="72">
        <v>0</v>
      </c>
      <c r="R160" s="40">
        <v>0</v>
      </c>
      <c r="Y160" s="81">
        <v>20</v>
      </c>
      <c r="Z160" s="82">
        <v>40308</v>
      </c>
      <c r="AA160" s="81">
        <v>71</v>
      </c>
      <c r="AB160" s="81">
        <v>100</v>
      </c>
      <c r="BC160" s="81">
        <v>19</v>
      </c>
      <c r="BD160" s="82">
        <v>40306</v>
      </c>
      <c r="BE160" s="81">
        <v>41</v>
      </c>
      <c r="BF160" s="81">
        <v>110</v>
      </c>
      <c r="BH160" s="81">
        <v>22</v>
      </c>
      <c r="BI160" s="82">
        <v>40323</v>
      </c>
      <c r="BJ160" s="81">
        <v>41</v>
      </c>
      <c r="BK160" s="81">
        <v>130</v>
      </c>
      <c r="CB160" s="81">
        <v>23</v>
      </c>
      <c r="CC160" s="82">
        <v>40332</v>
      </c>
      <c r="CD160" s="81">
        <v>41</v>
      </c>
      <c r="CE160" s="81">
        <v>133</v>
      </c>
    </row>
    <row r="161" spans="1:83">
      <c r="A161" s="27">
        <v>40292</v>
      </c>
      <c r="B161" s="28">
        <v>0.88541666666666663</v>
      </c>
      <c r="C161" s="27">
        <v>40293</v>
      </c>
      <c r="D161" s="28">
        <v>0.3298611111111111</v>
      </c>
      <c r="E161" s="3">
        <v>10.666666666666666</v>
      </c>
      <c r="F161" s="3">
        <v>0</v>
      </c>
      <c r="G161" s="52">
        <v>5</v>
      </c>
      <c r="H161" s="32">
        <v>0</v>
      </c>
      <c r="I161" s="32">
        <v>0</v>
      </c>
      <c r="J161" s="32">
        <v>0</v>
      </c>
      <c r="K161" s="72">
        <v>0</v>
      </c>
      <c r="L161" s="72">
        <v>0</v>
      </c>
      <c r="M161" s="42">
        <v>5</v>
      </c>
      <c r="N161" s="52">
        <v>1</v>
      </c>
      <c r="O161" s="72">
        <v>0</v>
      </c>
      <c r="P161" s="72">
        <v>0</v>
      </c>
      <c r="Q161" s="72">
        <v>0</v>
      </c>
      <c r="R161" s="42">
        <v>1</v>
      </c>
      <c r="Y161" s="81">
        <v>20</v>
      </c>
      <c r="Z161" s="82">
        <v>40308</v>
      </c>
      <c r="AA161" s="81">
        <v>71</v>
      </c>
      <c r="AB161" s="81">
        <v>99</v>
      </c>
      <c r="BC161" s="81">
        <v>19</v>
      </c>
      <c r="BD161" s="82">
        <v>40306</v>
      </c>
      <c r="BE161" s="81">
        <v>41</v>
      </c>
      <c r="BF161" s="81">
        <v>94</v>
      </c>
      <c r="BH161" s="81">
        <v>22</v>
      </c>
      <c r="BI161" s="82">
        <v>40323</v>
      </c>
      <c r="BJ161" s="81">
        <v>41</v>
      </c>
      <c r="BK161" s="81">
        <v>135</v>
      </c>
      <c r="CB161" s="81">
        <v>23</v>
      </c>
      <c r="CC161" s="82">
        <v>40332</v>
      </c>
      <c r="CD161" s="81">
        <v>41</v>
      </c>
      <c r="CE161" s="81">
        <v>132</v>
      </c>
    </row>
    <row r="162" spans="1:83">
      <c r="A162" s="27">
        <v>40293</v>
      </c>
      <c r="B162" s="28">
        <v>0.33680555555555558</v>
      </c>
      <c r="C162" s="27">
        <v>40293</v>
      </c>
      <c r="D162" s="28">
        <v>0.73611111111111116</v>
      </c>
      <c r="E162" s="3">
        <v>9.5833333333333339</v>
      </c>
      <c r="F162" s="3">
        <v>0.16666666666666666</v>
      </c>
      <c r="G162" s="52">
        <v>0</v>
      </c>
      <c r="H162" s="32">
        <v>0</v>
      </c>
      <c r="I162" s="32">
        <v>0</v>
      </c>
      <c r="J162" s="32">
        <v>0</v>
      </c>
      <c r="K162" s="72">
        <v>0</v>
      </c>
      <c r="L162" s="72">
        <v>0</v>
      </c>
      <c r="M162" s="40">
        <v>0</v>
      </c>
      <c r="N162" s="52">
        <v>0</v>
      </c>
      <c r="O162" s="72">
        <v>0</v>
      </c>
      <c r="P162" s="72">
        <v>0</v>
      </c>
      <c r="Q162" s="72">
        <v>0</v>
      </c>
      <c r="R162" s="40">
        <v>0</v>
      </c>
      <c r="Y162" s="81">
        <v>20</v>
      </c>
      <c r="Z162" s="82">
        <v>40308</v>
      </c>
      <c r="AA162" s="81">
        <v>71</v>
      </c>
      <c r="AB162" s="81">
        <v>97</v>
      </c>
      <c r="BC162" s="81">
        <v>19</v>
      </c>
      <c r="BD162" s="82">
        <v>40306</v>
      </c>
      <c r="BE162" s="81">
        <v>41</v>
      </c>
      <c r="BF162" s="81">
        <v>123</v>
      </c>
      <c r="BH162" s="81">
        <v>22</v>
      </c>
      <c r="BI162" s="82">
        <v>40323</v>
      </c>
      <c r="BJ162" s="81">
        <v>41</v>
      </c>
      <c r="BK162" s="81">
        <v>138</v>
      </c>
      <c r="CB162" s="81">
        <v>23</v>
      </c>
      <c r="CC162" s="82">
        <v>40332</v>
      </c>
      <c r="CD162" s="81">
        <v>41</v>
      </c>
      <c r="CE162" s="81">
        <v>124</v>
      </c>
    </row>
    <row r="163" spans="1:83">
      <c r="A163" s="27">
        <v>40293</v>
      </c>
      <c r="B163" s="28">
        <v>0.73611111111111116</v>
      </c>
      <c r="C163" s="27">
        <v>40294</v>
      </c>
      <c r="D163" s="28">
        <v>0.32291666666666669</v>
      </c>
      <c r="E163" s="3">
        <v>14.083333333333334</v>
      </c>
      <c r="F163" s="3">
        <v>0</v>
      </c>
      <c r="G163" s="52">
        <v>8</v>
      </c>
      <c r="H163" s="32">
        <v>0</v>
      </c>
      <c r="I163" s="32">
        <v>0</v>
      </c>
      <c r="J163" s="32">
        <v>0</v>
      </c>
      <c r="K163" s="72">
        <v>0</v>
      </c>
      <c r="L163" s="72">
        <v>0</v>
      </c>
      <c r="M163" s="42">
        <v>8</v>
      </c>
      <c r="N163" s="52">
        <v>2</v>
      </c>
      <c r="O163" s="72">
        <v>0</v>
      </c>
      <c r="P163" s="72">
        <v>0</v>
      </c>
      <c r="Q163" s="72">
        <v>0</v>
      </c>
      <c r="R163" s="42">
        <v>2</v>
      </c>
      <c r="Y163" s="81">
        <v>20</v>
      </c>
      <c r="Z163" s="82">
        <v>40309</v>
      </c>
      <c r="AA163" s="81">
        <v>71</v>
      </c>
      <c r="AB163" s="81">
        <v>195</v>
      </c>
      <c r="BC163" s="81">
        <v>19</v>
      </c>
      <c r="BD163" s="82">
        <v>40306</v>
      </c>
      <c r="BE163" s="81">
        <v>41</v>
      </c>
      <c r="BF163" s="81">
        <v>95</v>
      </c>
      <c r="BH163" s="81">
        <v>22</v>
      </c>
      <c r="BI163" s="82">
        <v>40323</v>
      </c>
      <c r="BJ163" s="81">
        <v>41</v>
      </c>
      <c r="BK163" s="81">
        <v>131</v>
      </c>
      <c r="CB163" s="81">
        <v>23</v>
      </c>
      <c r="CC163" s="82">
        <v>40332</v>
      </c>
      <c r="CD163" s="81">
        <v>41</v>
      </c>
      <c r="CE163" s="81">
        <v>135</v>
      </c>
    </row>
    <row r="164" spans="1:83">
      <c r="A164" s="27">
        <v>40294</v>
      </c>
      <c r="B164" s="28">
        <v>0.32291666666666669</v>
      </c>
      <c r="C164" s="27">
        <v>40294</v>
      </c>
      <c r="D164" s="28">
        <v>0.82638888888888884</v>
      </c>
      <c r="E164" s="3">
        <v>12.083333333333334</v>
      </c>
      <c r="F164" s="3">
        <v>0</v>
      </c>
      <c r="G164" s="52">
        <v>0</v>
      </c>
      <c r="H164" s="32">
        <v>0</v>
      </c>
      <c r="I164" s="32">
        <v>0</v>
      </c>
      <c r="J164" s="32">
        <v>0</v>
      </c>
      <c r="K164" s="72">
        <v>0</v>
      </c>
      <c r="L164" s="72">
        <v>0</v>
      </c>
      <c r="M164" s="40">
        <v>0</v>
      </c>
      <c r="N164" s="52">
        <v>0</v>
      </c>
      <c r="O164" s="72">
        <v>0</v>
      </c>
      <c r="P164" s="72">
        <v>0</v>
      </c>
      <c r="Q164" s="72">
        <v>0</v>
      </c>
      <c r="R164" s="40">
        <v>0</v>
      </c>
      <c r="Y164" s="81">
        <v>20</v>
      </c>
      <c r="Z164" s="82">
        <v>40309</v>
      </c>
      <c r="AA164" s="81">
        <v>71</v>
      </c>
      <c r="AB164" s="81">
        <v>166</v>
      </c>
      <c r="BC164" s="81">
        <v>19</v>
      </c>
      <c r="BD164" s="82">
        <v>40306</v>
      </c>
      <c r="BE164" s="81">
        <v>41</v>
      </c>
      <c r="BF164" s="81">
        <v>95</v>
      </c>
      <c r="BH164" s="81">
        <v>23</v>
      </c>
      <c r="BI164" s="82">
        <v>40330</v>
      </c>
      <c r="BJ164" s="81">
        <v>41</v>
      </c>
      <c r="BK164" s="81">
        <v>131</v>
      </c>
      <c r="CB164" s="81">
        <v>23</v>
      </c>
      <c r="CC164" s="82">
        <v>40332</v>
      </c>
      <c r="CD164" s="81">
        <v>41</v>
      </c>
      <c r="CE164" s="81">
        <v>134</v>
      </c>
    </row>
    <row r="165" spans="1:83">
      <c r="A165" s="27">
        <v>40294</v>
      </c>
      <c r="B165" s="28">
        <v>0.83333333333333337</v>
      </c>
      <c r="C165" s="27">
        <v>40295</v>
      </c>
      <c r="D165" s="28">
        <v>0.31597222222222221</v>
      </c>
      <c r="E165" s="3">
        <v>11.583333333333334</v>
      </c>
      <c r="F165" s="3">
        <v>0.16666666666666666</v>
      </c>
      <c r="G165" s="52">
        <v>22</v>
      </c>
      <c r="H165" s="32">
        <v>0</v>
      </c>
      <c r="I165" s="32">
        <v>0</v>
      </c>
      <c r="J165" s="32">
        <v>0</v>
      </c>
      <c r="K165" s="72">
        <v>0</v>
      </c>
      <c r="L165" s="72">
        <v>0</v>
      </c>
      <c r="M165" s="42">
        <v>22</v>
      </c>
      <c r="N165" s="52">
        <v>17</v>
      </c>
      <c r="O165" s="72">
        <v>0</v>
      </c>
      <c r="P165" s="72">
        <v>0</v>
      </c>
      <c r="Q165" s="72">
        <v>0</v>
      </c>
      <c r="R165" s="42">
        <v>17</v>
      </c>
      <c r="Y165" s="81">
        <v>20</v>
      </c>
      <c r="Z165" s="82">
        <v>40309</v>
      </c>
      <c r="AA165" s="81">
        <v>71</v>
      </c>
      <c r="AB165" s="81">
        <v>171</v>
      </c>
      <c r="BC165" s="81">
        <v>19</v>
      </c>
      <c r="BD165" s="82">
        <v>40306</v>
      </c>
      <c r="BE165" s="81">
        <v>41</v>
      </c>
      <c r="BF165" s="81">
        <v>123</v>
      </c>
      <c r="BH165" s="81">
        <v>23</v>
      </c>
      <c r="BI165" s="82">
        <v>40330</v>
      </c>
      <c r="BJ165" s="81">
        <v>41</v>
      </c>
      <c r="BK165" s="81">
        <v>123</v>
      </c>
      <c r="CB165" s="81">
        <v>23</v>
      </c>
      <c r="CC165" s="82">
        <v>40333</v>
      </c>
      <c r="CD165" s="81">
        <v>41</v>
      </c>
      <c r="CE165" s="81">
        <v>129</v>
      </c>
    </row>
    <row r="166" spans="1:83">
      <c r="A166" s="27">
        <v>40295</v>
      </c>
      <c r="B166" s="28">
        <v>0.32291666666666669</v>
      </c>
      <c r="C166" s="27">
        <v>40295</v>
      </c>
      <c r="D166" s="28">
        <v>0.79166666666666663</v>
      </c>
      <c r="E166" s="3">
        <v>11.25</v>
      </c>
      <c r="F166" s="3">
        <v>0.16666666666666666</v>
      </c>
      <c r="G166" s="52">
        <v>1</v>
      </c>
      <c r="H166" s="32">
        <v>0</v>
      </c>
      <c r="I166" s="32">
        <v>0</v>
      </c>
      <c r="J166" s="32">
        <v>0</v>
      </c>
      <c r="K166" s="72">
        <v>0</v>
      </c>
      <c r="L166" s="72">
        <v>0</v>
      </c>
      <c r="M166" s="42">
        <v>1</v>
      </c>
      <c r="N166" s="52">
        <v>2</v>
      </c>
      <c r="O166" s="72">
        <v>0</v>
      </c>
      <c r="P166" s="72">
        <v>0</v>
      </c>
      <c r="Q166" s="72">
        <v>0</v>
      </c>
      <c r="R166" s="42">
        <v>2</v>
      </c>
      <c r="Y166" s="81">
        <v>20</v>
      </c>
      <c r="Z166" s="82">
        <v>40309</v>
      </c>
      <c r="AA166" s="81">
        <v>71</v>
      </c>
      <c r="AB166" s="81">
        <v>186</v>
      </c>
      <c r="BC166" s="81">
        <v>19</v>
      </c>
      <c r="BD166" s="82">
        <v>40306</v>
      </c>
      <c r="BE166" s="81">
        <v>41</v>
      </c>
      <c r="BF166" s="81">
        <v>127</v>
      </c>
      <c r="BH166" s="81">
        <v>23</v>
      </c>
      <c r="BI166" s="82">
        <v>40330</v>
      </c>
      <c r="BJ166" s="81">
        <v>41</v>
      </c>
      <c r="BK166" s="81">
        <v>138</v>
      </c>
      <c r="CB166" s="81">
        <v>23</v>
      </c>
      <c r="CC166" s="82">
        <v>40334</v>
      </c>
      <c r="CD166" s="81">
        <v>41</v>
      </c>
      <c r="CE166" s="81">
        <v>98</v>
      </c>
    </row>
    <row r="167" spans="1:83">
      <c r="A167" s="27">
        <v>40295</v>
      </c>
      <c r="B167" s="28">
        <v>0.79166666666666663</v>
      </c>
      <c r="C167" s="27">
        <v>40296</v>
      </c>
      <c r="D167" s="28">
        <v>0.3125</v>
      </c>
      <c r="E167" s="3">
        <v>12.5</v>
      </c>
      <c r="F167" s="3">
        <v>0</v>
      </c>
      <c r="G167" s="52">
        <v>27</v>
      </c>
      <c r="H167" s="32">
        <v>0</v>
      </c>
      <c r="I167" s="32">
        <v>0</v>
      </c>
      <c r="J167" s="32">
        <v>0</v>
      </c>
      <c r="K167" s="72">
        <v>0</v>
      </c>
      <c r="L167" s="72">
        <v>0</v>
      </c>
      <c r="M167" s="42">
        <v>27</v>
      </c>
      <c r="N167" s="52">
        <v>13</v>
      </c>
      <c r="O167" s="72">
        <v>0</v>
      </c>
      <c r="P167" s="72">
        <v>0</v>
      </c>
      <c r="Q167" s="72">
        <v>0</v>
      </c>
      <c r="R167" s="42">
        <v>13</v>
      </c>
      <c r="Y167" s="81">
        <v>20</v>
      </c>
      <c r="Z167" s="82">
        <v>40309</v>
      </c>
      <c r="AA167" s="81">
        <v>71</v>
      </c>
      <c r="AB167" s="81">
        <v>155</v>
      </c>
      <c r="BC167" s="81">
        <v>19</v>
      </c>
      <c r="BD167" s="82">
        <v>40306</v>
      </c>
      <c r="BE167" s="81">
        <v>41</v>
      </c>
      <c r="BF167" s="81">
        <v>100</v>
      </c>
      <c r="BH167" s="81">
        <v>23</v>
      </c>
      <c r="BI167" s="82">
        <v>40330</v>
      </c>
      <c r="BJ167" s="81">
        <v>41</v>
      </c>
      <c r="BK167" s="81">
        <v>131</v>
      </c>
      <c r="CB167" s="81">
        <v>23</v>
      </c>
      <c r="CC167" s="82">
        <v>40334</v>
      </c>
      <c r="CD167" s="81">
        <v>41</v>
      </c>
      <c r="CE167" s="81">
        <v>106</v>
      </c>
    </row>
    <row r="168" spans="1:83">
      <c r="A168" s="27">
        <v>40296</v>
      </c>
      <c r="B168" s="28">
        <v>0.31944444444444448</v>
      </c>
      <c r="C168" s="27">
        <v>40296</v>
      </c>
      <c r="D168" s="28">
        <v>0.77083333333333337</v>
      </c>
      <c r="E168" s="3">
        <v>10.833333333333334</v>
      </c>
      <c r="F168" s="3">
        <v>0.16666666666666666</v>
      </c>
      <c r="G168" s="52">
        <v>0</v>
      </c>
      <c r="H168" s="32">
        <v>0</v>
      </c>
      <c r="I168" s="32">
        <v>0</v>
      </c>
      <c r="J168" s="32">
        <v>0</v>
      </c>
      <c r="K168" s="72">
        <v>0</v>
      </c>
      <c r="L168" s="72">
        <v>0</v>
      </c>
      <c r="M168" s="40">
        <v>0</v>
      </c>
      <c r="N168" s="52">
        <v>0</v>
      </c>
      <c r="O168" s="72">
        <v>0</v>
      </c>
      <c r="P168" s="72">
        <v>0</v>
      </c>
      <c r="Q168" s="72">
        <v>0</v>
      </c>
      <c r="R168" s="40">
        <v>0</v>
      </c>
      <c r="Y168" s="81">
        <v>20</v>
      </c>
      <c r="Z168" s="82">
        <v>40309</v>
      </c>
      <c r="AA168" s="81">
        <v>71</v>
      </c>
      <c r="AB168" s="81">
        <v>170</v>
      </c>
      <c r="BC168" s="81">
        <v>19</v>
      </c>
      <c r="BD168" s="82">
        <v>40306</v>
      </c>
      <c r="BE168" s="81">
        <v>41</v>
      </c>
      <c r="BF168" s="81">
        <v>100</v>
      </c>
      <c r="BH168" s="81">
        <v>23</v>
      </c>
      <c r="BI168" s="82">
        <v>40330</v>
      </c>
      <c r="BJ168" s="81">
        <v>41</v>
      </c>
      <c r="BK168" s="81">
        <v>154</v>
      </c>
      <c r="CB168" s="81">
        <v>23</v>
      </c>
      <c r="CC168" s="82">
        <v>40334</v>
      </c>
      <c r="CD168" s="81">
        <v>41</v>
      </c>
      <c r="CE168" s="81">
        <v>139</v>
      </c>
    </row>
    <row r="169" spans="1:83">
      <c r="A169" s="27">
        <v>40296</v>
      </c>
      <c r="B169" s="28">
        <v>0.77083333333333337</v>
      </c>
      <c r="C169" s="27">
        <v>40297</v>
      </c>
      <c r="D169" s="28">
        <v>0.3263888888888889</v>
      </c>
      <c r="E169" s="3">
        <v>13.333333333333334</v>
      </c>
      <c r="F169" s="3">
        <v>0</v>
      </c>
      <c r="G169" s="52">
        <v>10</v>
      </c>
      <c r="H169" s="32">
        <v>0</v>
      </c>
      <c r="I169" s="32">
        <v>0</v>
      </c>
      <c r="J169" s="32">
        <v>0</v>
      </c>
      <c r="K169" s="72">
        <v>0</v>
      </c>
      <c r="L169" s="72">
        <v>0</v>
      </c>
      <c r="M169" s="42">
        <v>10</v>
      </c>
      <c r="N169" s="52">
        <v>10</v>
      </c>
      <c r="O169" s="72">
        <v>0</v>
      </c>
      <c r="P169" s="72">
        <v>0</v>
      </c>
      <c r="Q169" s="72">
        <v>0</v>
      </c>
      <c r="R169" s="42">
        <v>10</v>
      </c>
      <c r="Y169" s="81">
        <v>20</v>
      </c>
      <c r="Z169" s="82">
        <v>40309</v>
      </c>
      <c r="AA169" s="81">
        <v>71</v>
      </c>
      <c r="AB169" s="81">
        <v>103</v>
      </c>
      <c r="BC169" s="81">
        <v>19</v>
      </c>
      <c r="BD169" s="82">
        <v>40306</v>
      </c>
      <c r="BE169" s="81">
        <v>41</v>
      </c>
      <c r="BF169" s="81">
        <v>110</v>
      </c>
      <c r="BH169" s="81">
        <v>23</v>
      </c>
      <c r="BI169" s="82">
        <v>40330</v>
      </c>
      <c r="BJ169" s="81">
        <v>41</v>
      </c>
      <c r="BK169" s="81">
        <v>150</v>
      </c>
      <c r="CB169" s="81">
        <v>23</v>
      </c>
      <c r="CC169" s="82">
        <v>40335</v>
      </c>
      <c r="CD169" s="81">
        <v>41</v>
      </c>
      <c r="CE169" s="81">
        <v>127</v>
      </c>
    </row>
    <row r="170" spans="1:83">
      <c r="A170" s="27">
        <v>40297</v>
      </c>
      <c r="B170" s="28">
        <v>0.3298611111111111</v>
      </c>
      <c r="C170" s="27">
        <v>40297</v>
      </c>
      <c r="D170" s="28">
        <v>0.84375</v>
      </c>
      <c r="E170" s="3">
        <v>12.333333333333334</v>
      </c>
      <c r="F170" s="3">
        <v>8.3333333333333329E-2</v>
      </c>
      <c r="G170" s="52">
        <v>0</v>
      </c>
      <c r="H170" s="32">
        <v>0</v>
      </c>
      <c r="I170" s="32">
        <v>0</v>
      </c>
      <c r="J170" s="32">
        <v>0</v>
      </c>
      <c r="K170" s="72">
        <v>0</v>
      </c>
      <c r="L170" s="72">
        <v>0</v>
      </c>
      <c r="M170" s="40">
        <v>0</v>
      </c>
      <c r="N170" s="52">
        <v>0</v>
      </c>
      <c r="O170" s="72">
        <v>0</v>
      </c>
      <c r="P170" s="72">
        <v>0</v>
      </c>
      <c r="Q170" s="72">
        <v>0</v>
      </c>
      <c r="R170" s="40">
        <v>0</v>
      </c>
      <c r="Y170" s="81">
        <v>20</v>
      </c>
      <c r="Z170" s="82">
        <v>40309</v>
      </c>
      <c r="AA170" s="81">
        <v>71</v>
      </c>
      <c r="AB170" s="81">
        <v>105</v>
      </c>
      <c r="BC170" s="81">
        <v>19</v>
      </c>
      <c r="BD170" s="82">
        <v>40307</v>
      </c>
      <c r="BE170" s="81">
        <v>41</v>
      </c>
      <c r="BF170" s="81">
        <v>103</v>
      </c>
      <c r="BH170" s="81">
        <v>23</v>
      </c>
      <c r="BI170" s="82">
        <v>40330</v>
      </c>
      <c r="BJ170" s="81">
        <v>41</v>
      </c>
      <c r="BK170" s="81">
        <v>124</v>
      </c>
      <c r="CB170" s="81">
        <v>23</v>
      </c>
      <c r="CC170" s="82">
        <v>40335</v>
      </c>
      <c r="CD170" s="81">
        <v>41</v>
      </c>
      <c r="CE170" s="81">
        <v>138</v>
      </c>
    </row>
    <row r="171" spans="1:83">
      <c r="A171" s="27">
        <v>40297</v>
      </c>
      <c r="B171" s="28">
        <v>0.84375</v>
      </c>
      <c r="C171" s="27">
        <v>40298</v>
      </c>
      <c r="D171" s="28">
        <v>0.34027777777777773</v>
      </c>
      <c r="E171" s="3">
        <v>11.916666666666666</v>
      </c>
      <c r="F171" s="3">
        <v>0</v>
      </c>
      <c r="G171" s="52">
        <v>9</v>
      </c>
      <c r="H171" s="32">
        <v>0</v>
      </c>
      <c r="I171" s="32">
        <v>0</v>
      </c>
      <c r="J171" s="32">
        <v>0</v>
      </c>
      <c r="K171" s="72">
        <v>0</v>
      </c>
      <c r="L171" s="72">
        <v>0</v>
      </c>
      <c r="M171" s="42">
        <v>9</v>
      </c>
      <c r="N171" s="52">
        <v>1</v>
      </c>
      <c r="O171" s="72">
        <v>0</v>
      </c>
      <c r="P171" s="72">
        <v>0</v>
      </c>
      <c r="Q171" s="72">
        <v>0</v>
      </c>
      <c r="R171" s="42">
        <v>1</v>
      </c>
      <c r="Y171" s="81">
        <v>20</v>
      </c>
      <c r="Z171" s="82">
        <v>40310</v>
      </c>
      <c r="AA171" s="81">
        <v>71</v>
      </c>
      <c r="AB171" s="81">
        <v>162</v>
      </c>
      <c r="BC171" s="81">
        <v>19</v>
      </c>
      <c r="BD171" s="82">
        <v>40307</v>
      </c>
      <c r="BE171" s="81">
        <v>41</v>
      </c>
      <c r="BF171" s="81">
        <v>108</v>
      </c>
      <c r="BH171" s="81">
        <v>23</v>
      </c>
      <c r="BI171" s="82">
        <v>40330</v>
      </c>
      <c r="BJ171" s="81">
        <v>41</v>
      </c>
      <c r="BK171" s="81">
        <v>118</v>
      </c>
      <c r="CB171" s="81">
        <v>23</v>
      </c>
      <c r="CC171" s="82">
        <v>40335</v>
      </c>
      <c r="CD171" s="81">
        <v>41</v>
      </c>
      <c r="CE171" s="81">
        <v>131</v>
      </c>
    </row>
    <row r="172" spans="1:83">
      <c r="A172" s="27">
        <v>40298</v>
      </c>
      <c r="B172" s="28">
        <v>0.34375</v>
      </c>
      <c r="C172" s="27">
        <v>40298</v>
      </c>
      <c r="D172" s="28">
        <v>0.8125</v>
      </c>
      <c r="E172" s="3">
        <v>11.25</v>
      </c>
      <c r="F172" s="3">
        <v>8.3333333333333329E-2</v>
      </c>
      <c r="G172" s="52">
        <v>0</v>
      </c>
      <c r="H172" s="32">
        <v>0</v>
      </c>
      <c r="I172" s="32">
        <v>0</v>
      </c>
      <c r="J172" s="32">
        <v>0</v>
      </c>
      <c r="K172" s="72">
        <v>0</v>
      </c>
      <c r="L172" s="72">
        <v>0</v>
      </c>
      <c r="M172" s="40">
        <v>0</v>
      </c>
      <c r="N172" s="52">
        <v>0</v>
      </c>
      <c r="O172" s="72">
        <v>0</v>
      </c>
      <c r="P172" s="72">
        <v>0</v>
      </c>
      <c r="Q172" s="72">
        <v>0</v>
      </c>
      <c r="R172" s="40">
        <v>0</v>
      </c>
      <c r="Y172" s="81">
        <v>20</v>
      </c>
      <c r="Z172" s="82">
        <v>40310</v>
      </c>
      <c r="AA172" s="81">
        <v>71</v>
      </c>
      <c r="AB172" s="81">
        <v>168</v>
      </c>
      <c r="BC172" s="81">
        <v>19</v>
      </c>
      <c r="BD172" s="82">
        <v>40307</v>
      </c>
      <c r="BE172" s="81">
        <v>41</v>
      </c>
      <c r="BF172" s="81">
        <v>91</v>
      </c>
      <c r="BH172" s="81">
        <v>23</v>
      </c>
      <c r="BI172" s="82">
        <v>40330</v>
      </c>
      <c r="BJ172" s="81">
        <v>41</v>
      </c>
      <c r="BK172" s="81">
        <v>124</v>
      </c>
      <c r="CB172" s="81">
        <v>23</v>
      </c>
      <c r="CC172" s="82">
        <v>40335</v>
      </c>
      <c r="CD172" s="81">
        <v>41</v>
      </c>
      <c r="CE172" s="81">
        <v>113</v>
      </c>
    </row>
    <row r="173" spans="1:83">
      <c r="A173" s="27">
        <v>40298</v>
      </c>
      <c r="B173" s="28">
        <v>0.8125</v>
      </c>
      <c r="C173" s="27">
        <v>40299</v>
      </c>
      <c r="D173" s="28">
        <v>0.3263888888888889</v>
      </c>
      <c r="E173" s="3">
        <v>12.333333333333334</v>
      </c>
      <c r="F173" s="3">
        <v>0</v>
      </c>
      <c r="G173" s="52">
        <v>2</v>
      </c>
      <c r="H173" s="32">
        <v>0</v>
      </c>
      <c r="I173" s="32">
        <v>0</v>
      </c>
      <c r="J173" s="32">
        <v>0</v>
      </c>
      <c r="K173" s="72">
        <v>0</v>
      </c>
      <c r="L173" s="72">
        <v>0</v>
      </c>
      <c r="M173" s="42">
        <v>2</v>
      </c>
      <c r="N173" s="52">
        <v>2</v>
      </c>
      <c r="O173" s="72">
        <v>0</v>
      </c>
      <c r="P173" s="72">
        <v>0</v>
      </c>
      <c r="Q173" s="72">
        <v>0</v>
      </c>
      <c r="R173" s="42">
        <v>2</v>
      </c>
      <c r="Y173" s="81">
        <v>20</v>
      </c>
      <c r="Z173" s="82">
        <v>40310</v>
      </c>
      <c r="AA173" s="81">
        <v>71</v>
      </c>
      <c r="AB173" s="81">
        <v>108</v>
      </c>
      <c r="BC173" s="81">
        <v>19</v>
      </c>
      <c r="BD173" s="82">
        <v>40307</v>
      </c>
      <c r="BE173" s="81">
        <v>41</v>
      </c>
      <c r="BF173" s="81">
        <v>101</v>
      </c>
      <c r="BH173" s="81">
        <v>23</v>
      </c>
      <c r="BI173" s="82">
        <v>40330</v>
      </c>
      <c r="BJ173" s="81">
        <v>41</v>
      </c>
      <c r="BK173" s="81">
        <v>140</v>
      </c>
      <c r="CB173" s="81">
        <v>23</v>
      </c>
      <c r="CC173" s="82">
        <v>40335</v>
      </c>
      <c r="CD173" s="81">
        <v>41</v>
      </c>
      <c r="CE173" s="81">
        <v>131</v>
      </c>
    </row>
    <row r="174" spans="1:83">
      <c r="A174" s="27">
        <v>40299</v>
      </c>
      <c r="B174" s="28">
        <v>0.3298611111111111</v>
      </c>
      <c r="C174" s="27">
        <v>40299</v>
      </c>
      <c r="D174" s="28">
        <v>0.80902777777777779</v>
      </c>
      <c r="E174" s="3">
        <v>11.5</v>
      </c>
      <c r="F174" s="3">
        <v>8.3333333333333329E-2</v>
      </c>
      <c r="G174" s="52">
        <v>0</v>
      </c>
      <c r="H174" s="32">
        <v>0</v>
      </c>
      <c r="I174" s="32">
        <v>0</v>
      </c>
      <c r="J174" s="32">
        <v>0</v>
      </c>
      <c r="K174" s="72">
        <v>0</v>
      </c>
      <c r="L174" s="72">
        <v>0</v>
      </c>
      <c r="M174" s="40">
        <v>0</v>
      </c>
      <c r="N174" s="52">
        <v>0</v>
      </c>
      <c r="O174" s="72">
        <v>0</v>
      </c>
      <c r="P174" s="72">
        <v>0</v>
      </c>
      <c r="Q174" s="72">
        <v>0</v>
      </c>
      <c r="R174" s="40">
        <v>0</v>
      </c>
      <c r="Y174" s="81">
        <v>20</v>
      </c>
      <c r="Z174" s="82">
        <v>40310</v>
      </c>
      <c r="AA174" s="81">
        <v>71</v>
      </c>
      <c r="AB174" s="81">
        <v>97</v>
      </c>
      <c r="BC174" s="81">
        <v>19</v>
      </c>
      <c r="BD174" s="82">
        <v>40307</v>
      </c>
      <c r="BE174" s="81">
        <v>41</v>
      </c>
      <c r="BF174" s="81">
        <v>82</v>
      </c>
      <c r="BH174" s="81">
        <v>23</v>
      </c>
      <c r="BI174" s="82">
        <v>40330</v>
      </c>
      <c r="BJ174" s="81">
        <v>41</v>
      </c>
      <c r="BK174" s="81">
        <v>116</v>
      </c>
      <c r="CB174" s="81">
        <v>24</v>
      </c>
      <c r="CC174" s="82">
        <v>40339</v>
      </c>
      <c r="CD174" s="81">
        <v>41</v>
      </c>
      <c r="CE174" s="81">
        <v>142</v>
      </c>
    </row>
    <row r="175" spans="1:83">
      <c r="A175" s="27">
        <v>40299</v>
      </c>
      <c r="B175" s="28">
        <v>0.80902777777777779</v>
      </c>
      <c r="C175" s="27">
        <v>40300</v>
      </c>
      <c r="D175" s="28">
        <v>0.375</v>
      </c>
      <c r="E175" s="3">
        <v>13.583333333333334</v>
      </c>
      <c r="F175" s="3">
        <v>0</v>
      </c>
      <c r="G175" s="52">
        <v>7</v>
      </c>
      <c r="H175" s="32">
        <v>0</v>
      </c>
      <c r="I175" s="32">
        <v>0</v>
      </c>
      <c r="J175" s="32">
        <v>0</v>
      </c>
      <c r="K175" s="72">
        <v>0</v>
      </c>
      <c r="L175" s="72">
        <v>0</v>
      </c>
      <c r="M175" s="42">
        <v>7</v>
      </c>
      <c r="N175" s="52">
        <v>5</v>
      </c>
      <c r="O175" s="72">
        <v>0</v>
      </c>
      <c r="P175" s="72">
        <v>0</v>
      </c>
      <c r="Q175" s="72">
        <v>0</v>
      </c>
      <c r="R175" s="42">
        <v>5</v>
      </c>
      <c r="Y175" s="81">
        <v>20</v>
      </c>
      <c r="Z175" s="82">
        <v>40310</v>
      </c>
      <c r="AA175" s="81">
        <v>71</v>
      </c>
      <c r="AB175" s="81">
        <v>105</v>
      </c>
      <c r="BC175" s="81">
        <v>19</v>
      </c>
      <c r="BD175" s="82">
        <v>40307</v>
      </c>
      <c r="BE175" s="81">
        <v>41</v>
      </c>
      <c r="BF175" s="81">
        <v>110</v>
      </c>
      <c r="BH175" s="81">
        <v>23</v>
      </c>
      <c r="BI175" s="82">
        <v>40330</v>
      </c>
      <c r="BJ175" s="81">
        <v>41</v>
      </c>
      <c r="BK175" s="81">
        <v>126</v>
      </c>
      <c r="CB175" s="81">
        <v>24</v>
      </c>
      <c r="CC175" s="82">
        <v>40339</v>
      </c>
      <c r="CD175" s="81">
        <v>41</v>
      </c>
      <c r="CE175" s="81">
        <v>136</v>
      </c>
    </row>
    <row r="176" spans="1:83">
      <c r="A176" s="27">
        <v>40300</v>
      </c>
      <c r="B176" s="28">
        <v>0.375</v>
      </c>
      <c r="C176" s="27">
        <v>40300</v>
      </c>
      <c r="D176" s="28">
        <v>0.8125</v>
      </c>
      <c r="E176" s="3">
        <v>10.5</v>
      </c>
      <c r="F176" s="3">
        <v>0</v>
      </c>
      <c r="G176" s="52">
        <v>0</v>
      </c>
      <c r="H176" s="32">
        <v>0</v>
      </c>
      <c r="I176" s="32">
        <v>0</v>
      </c>
      <c r="J176" s="32">
        <v>0</v>
      </c>
      <c r="K176" s="72">
        <v>0</v>
      </c>
      <c r="L176" s="72">
        <v>0</v>
      </c>
      <c r="M176" s="40">
        <v>0</v>
      </c>
      <c r="N176" s="52">
        <v>1</v>
      </c>
      <c r="O176" s="72">
        <v>0</v>
      </c>
      <c r="P176" s="72">
        <v>0</v>
      </c>
      <c r="Q176" s="72">
        <v>0</v>
      </c>
      <c r="R176" s="42">
        <v>1</v>
      </c>
      <c r="Y176" s="81">
        <v>20</v>
      </c>
      <c r="Z176" s="82">
        <v>40310</v>
      </c>
      <c r="AA176" s="81">
        <v>71</v>
      </c>
      <c r="AB176" s="81">
        <v>104</v>
      </c>
      <c r="BC176" s="81">
        <v>19</v>
      </c>
      <c r="BD176" s="82">
        <v>40307</v>
      </c>
      <c r="BE176" s="81">
        <v>41</v>
      </c>
      <c r="BF176" s="81">
        <v>100</v>
      </c>
      <c r="BH176" s="81">
        <v>23</v>
      </c>
      <c r="BI176" s="82">
        <v>40330</v>
      </c>
      <c r="BJ176" s="81">
        <v>41</v>
      </c>
      <c r="BK176" s="81">
        <v>125</v>
      </c>
      <c r="CB176" s="81">
        <v>24</v>
      </c>
      <c r="CC176" s="82">
        <v>40339</v>
      </c>
      <c r="CD176" s="81">
        <v>41</v>
      </c>
      <c r="CE176" s="81">
        <v>146</v>
      </c>
    </row>
    <row r="177" spans="1:83">
      <c r="A177" s="27">
        <v>40300</v>
      </c>
      <c r="B177" s="28">
        <v>0.8125</v>
      </c>
      <c r="C177" s="27">
        <v>40301</v>
      </c>
      <c r="D177" s="28">
        <v>0.22916666666666666</v>
      </c>
      <c r="E177" s="3">
        <v>10</v>
      </c>
      <c r="F177" s="3">
        <v>0</v>
      </c>
      <c r="G177" s="52">
        <v>2</v>
      </c>
      <c r="H177" s="32">
        <v>0</v>
      </c>
      <c r="I177" s="32">
        <v>0</v>
      </c>
      <c r="J177" s="32">
        <v>0</v>
      </c>
      <c r="K177" s="72">
        <v>0</v>
      </c>
      <c r="L177" s="72">
        <v>0</v>
      </c>
      <c r="M177" s="42">
        <v>2</v>
      </c>
      <c r="N177" s="52">
        <v>3</v>
      </c>
      <c r="O177" s="72">
        <v>0</v>
      </c>
      <c r="P177" s="72">
        <v>0</v>
      </c>
      <c r="Q177" s="72">
        <v>0</v>
      </c>
      <c r="R177" s="42">
        <v>3</v>
      </c>
      <c r="Y177" s="81">
        <v>20</v>
      </c>
      <c r="Z177" s="82">
        <v>40310</v>
      </c>
      <c r="AA177" s="81">
        <v>71</v>
      </c>
      <c r="AB177" s="81">
        <v>99</v>
      </c>
      <c r="BC177" s="81">
        <v>20</v>
      </c>
      <c r="BD177" s="82">
        <v>40308</v>
      </c>
      <c r="BE177" s="81">
        <v>41</v>
      </c>
      <c r="BF177" s="81">
        <v>100</v>
      </c>
      <c r="BH177" s="81">
        <v>23</v>
      </c>
      <c r="BI177" s="82">
        <v>40330</v>
      </c>
      <c r="BJ177" s="81">
        <v>41</v>
      </c>
      <c r="BK177" s="81">
        <v>130</v>
      </c>
      <c r="CB177" s="81">
        <v>24</v>
      </c>
      <c r="CC177" s="82">
        <v>40340</v>
      </c>
      <c r="CD177" s="81">
        <v>41</v>
      </c>
      <c r="CE177" s="81">
        <v>121</v>
      </c>
    </row>
    <row r="178" spans="1:83">
      <c r="A178" s="27">
        <v>40301</v>
      </c>
      <c r="B178" s="28">
        <v>0.22916666666666666</v>
      </c>
      <c r="C178" s="27">
        <v>40301</v>
      </c>
      <c r="D178" s="28">
        <v>0.78472222222222221</v>
      </c>
      <c r="E178" s="3">
        <v>13.333333333333334</v>
      </c>
      <c r="F178" s="3">
        <v>0</v>
      </c>
      <c r="G178" s="52">
        <v>0</v>
      </c>
      <c r="H178" s="32">
        <v>0</v>
      </c>
      <c r="I178" s="32">
        <v>0</v>
      </c>
      <c r="J178" s="32">
        <v>0</v>
      </c>
      <c r="K178" s="72">
        <v>0</v>
      </c>
      <c r="L178" s="72">
        <v>0</v>
      </c>
      <c r="M178" s="40">
        <v>0</v>
      </c>
      <c r="N178" s="52">
        <v>0</v>
      </c>
      <c r="O178" s="72">
        <v>0</v>
      </c>
      <c r="P178" s="72">
        <v>0</v>
      </c>
      <c r="Q178" s="72">
        <v>0</v>
      </c>
      <c r="R178" s="40">
        <v>0</v>
      </c>
      <c r="Y178" s="81">
        <v>20</v>
      </c>
      <c r="Z178" s="82">
        <v>40310</v>
      </c>
      <c r="AA178" s="81">
        <v>71</v>
      </c>
      <c r="AB178" s="81">
        <v>94</v>
      </c>
      <c r="BC178" s="81">
        <v>20</v>
      </c>
      <c r="BD178" s="82">
        <v>40308</v>
      </c>
      <c r="BE178" s="81">
        <v>41</v>
      </c>
      <c r="BF178" s="81">
        <v>88</v>
      </c>
      <c r="BH178" s="81">
        <v>23</v>
      </c>
      <c r="BI178" s="82">
        <v>40330</v>
      </c>
      <c r="BJ178" s="81">
        <v>41</v>
      </c>
      <c r="BK178" s="81">
        <v>124</v>
      </c>
      <c r="CB178" s="81">
        <v>24</v>
      </c>
      <c r="CC178" s="82">
        <v>40340</v>
      </c>
      <c r="CD178" s="81">
        <v>41</v>
      </c>
      <c r="CE178" s="81">
        <v>113</v>
      </c>
    </row>
    <row r="179" spans="1:83">
      <c r="A179" s="27">
        <v>40301</v>
      </c>
      <c r="B179" s="28">
        <v>0.79166666666666663</v>
      </c>
      <c r="C179" s="27">
        <v>40302</v>
      </c>
      <c r="D179" s="28">
        <v>0.27430555555555552</v>
      </c>
      <c r="E179" s="3">
        <v>11.583333333333334</v>
      </c>
      <c r="F179" s="3">
        <v>0.16666666666666666</v>
      </c>
      <c r="G179" s="52">
        <v>4</v>
      </c>
      <c r="H179" s="32">
        <v>0</v>
      </c>
      <c r="I179" s="32">
        <v>0</v>
      </c>
      <c r="J179" s="32">
        <v>0</v>
      </c>
      <c r="K179" s="72">
        <v>0</v>
      </c>
      <c r="L179" s="72">
        <v>0</v>
      </c>
      <c r="M179" s="42">
        <v>4</v>
      </c>
      <c r="N179" s="52">
        <v>8</v>
      </c>
      <c r="O179" s="72">
        <v>0</v>
      </c>
      <c r="P179" s="72">
        <v>0</v>
      </c>
      <c r="Q179" s="72">
        <v>0</v>
      </c>
      <c r="R179" s="42">
        <v>8</v>
      </c>
      <c r="Y179" s="81">
        <v>20</v>
      </c>
      <c r="Z179" s="82">
        <v>40310</v>
      </c>
      <c r="AA179" s="81">
        <v>71</v>
      </c>
      <c r="AB179" s="81">
        <v>164</v>
      </c>
      <c r="BC179" s="81">
        <v>20</v>
      </c>
      <c r="BD179" s="82">
        <v>40308</v>
      </c>
      <c r="BE179" s="81">
        <v>41</v>
      </c>
      <c r="BF179" s="81">
        <v>126</v>
      </c>
      <c r="BH179" s="81">
        <v>23</v>
      </c>
      <c r="BI179" s="82">
        <v>40330</v>
      </c>
      <c r="BJ179" s="81">
        <v>41</v>
      </c>
      <c r="BK179" s="81">
        <v>137</v>
      </c>
      <c r="CB179" s="81">
        <v>24</v>
      </c>
      <c r="CC179" s="82">
        <v>40340</v>
      </c>
      <c r="CD179" s="81">
        <v>41</v>
      </c>
      <c r="CE179" s="81">
        <v>135</v>
      </c>
    </row>
    <row r="180" spans="1:83">
      <c r="A180" s="27">
        <v>40302</v>
      </c>
      <c r="B180" s="28">
        <v>0.27777777777777779</v>
      </c>
      <c r="C180" s="27">
        <v>40302</v>
      </c>
      <c r="D180" s="28">
        <v>0.83333333333333337</v>
      </c>
      <c r="E180" s="3">
        <v>13.333333333333334</v>
      </c>
      <c r="F180" s="3">
        <v>8.3333333333333329E-2</v>
      </c>
      <c r="G180" s="52">
        <v>0</v>
      </c>
      <c r="H180" s="32">
        <v>0</v>
      </c>
      <c r="I180" s="32">
        <v>0</v>
      </c>
      <c r="J180" s="32">
        <v>0</v>
      </c>
      <c r="K180" s="72">
        <v>0</v>
      </c>
      <c r="L180" s="72">
        <v>0</v>
      </c>
      <c r="M180" s="40">
        <v>0</v>
      </c>
      <c r="N180" s="52">
        <v>0</v>
      </c>
      <c r="O180" s="72">
        <v>0</v>
      </c>
      <c r="P180" s="72">
        <v>0</v>
      </c>
      <c r="Q180" s="72">
        <v>0</v>
      </c>
      <c r="R180" s="40">
        <v>0</v>
      </c>
      <c r="Y180" s="81">
        <v>20</v>
      </c>
      <c r="Z180" s="82">
        <v>40310</v>
      </c>
      <c r="AA180" s="81">
        <v>71</v>
      </c>
      <c r="AB180" s="81">
        <v>128</v>
      </c>
      <c r="BC180" s="81">
        <v>20</v>
      </c>
      <c r="BD180" s="82">
        <v>40309</v>
      </c>
      <c r="BE180" s="81">
        <v>41</v>
      </c>
      <c r="BF180" s="81">
        <v>121</v>
      </c>
      <c r="BH180" s="81">
        <v>23</v>
      </c>
      <c r="BI180" s="82">
        <v>40330</v>
      </c>
      <c r="BJ180" s="81">
        <v>41</v>
      </c>
      <c r="BK180" s="81">
        <v>125</v>
      </c>
      <c r="CB180" s="81">
        <v>26</v>
      </c>
      <c r="CC180" s="82">
        <v>40352</v>
      </c>
      <c r="CD180" s="81">
        <v>41</v>
      </c>
      <c r="CE180" s="81">
        <v>97</v>
      </c>
    </row>
    <row r="181" spans="1:83">
      <c r="A181" s="27">
        <v>40302</v>
      </c>
      <c r="B181" s="28">
        <v>0.83333333333333337</v>
      </c>
      <c r="C181" s="27">
        <v>40303</v>
      </c>
      <c r="D181" s="28">
        <v>0.3298611111111111</v>
      </c>
      <c r="E181" s="3">
        <v>11.916666666666666</v>
      </c>
      <c r="F181" s="3">
        <v>0</v>
      </c>
      <c r="G181" s="52">
        <v>6</v>
      </c>
      <c r="H181" s="32">
        <v>0</v>
      </c>
      <c r="I181" s="32">
        <v>0</v>
      </c>
      <c r="J181" s="32">
        <v>0</v>
      </c>
      <c r="K181" s="72">
        <v>0</v>
      </c>
      <c r="L181" s="72">
        <v>0</v>
      </c>
      <c r="M181" s="42">
        <v>6</v>
      </c>
      <c r="N181" s="52">
        <v>0</v>
      </c>
      <c r="O181" s="72">
        <v>0</v>
      </c>
      <c r="P181" s="72">
        <v>0</v>
      </c>
      <c r="Q181" s="72">
        <v>0</v>
      </c>
      <c r="R181" s="40">
        <v>0</v>
      </c>
      <c r="Y181" s="81">
        <v>20</v>
      </c>
      <c r="Z181" s="82">
        <v>40310</v>
      </c>
      <c r="AA181" s="81">
        <v>71</v>
      </c>
      <c r="AB181" s="81">
        <v>108</v>
      </c>
      <c r="BC181" s="81">
        <v>20</v>
      </c>
      <c r="BD181" s="82">
        <v>40309</v>
      </c>
      <c r="BE181" s="81">
        <v>41</v>
      </c>
      <c r="BF181" s="81">
        <v>117</v>
      </c>
      <c r="BH181" s="81">
        <v>23</v>
      </c>
      <c r="BI181" s="82">
        <v>40330</v>
      </c>
      <c r="BJ181" s="81">
        <v>41</v>
      </c>
      <c r="BK181" s="81">
        <v>117</v>
      </c>
      <c r="CB181" s="81">
        <v>27</v>
      </c>
      <c r="CC181" s="82">
        <v>40362</v>
      </c>
      <c r="CD181" s="81">
        <v>41</v>
      </c>
      <c r="CE181" s="81">
        <v>136</v>
      </c>
    </row>
    <row r="182" spans="1:83">
      <c r="A182" s="27">
        <v>40303</v>
      </c>
      <c r="B182" s="28">
        <v>0.33333333333333331</v>
      </c>
      <c r="C182" s="27">
        <v>40303</v>
      </c>
      <c r="D182" s="28">
        <v>0.82986111111111116</v>
      </c>
      <c r="E182" s="3">
        <v>11.916666666666666</v>
      </c>
      <c r="F182" s="3">
        <v>8.3333333333333329E-2</v>
      </c>
      <c r="G182" s="52">
        <v>0</v>
      </c>
      <c r="H182" s="32">
        <v>0</v>
      </c>
      <c r="I182" s="32">
        <v>0</v>
      </c>
      <c r="J182" s="32">
        <v>0</v>
      </c>
      <c r="K182" s="72">
        <v>0</v>
      </c>
      <c r="L182" s="72">
        <v>0</v>
      </c>
      <c r="M182" s="40">
        <v>0</v>
      </c>
      <c r="N182" s="52">
        <v>0</v>
      </c>
      <c r="O182" s="72">
        <v>0</v>
      </c>
      <c r="P182" s="72">
        <v>0</v>
      </c>
      <c r="Q182" s="72">
        <v>0</v>
      </c>
      <c r="R182" s="40">
        <v>0</v>
      </c>
      <c r="Y182" s="81">
        <v>20</v>
      </c>
      <c r="Z182" s="82">
        <v>40310</v>
      </c>
      <c r="AA182" s="81">
        <v>71</v>
      </c>
      <c r="AB182" s="81">
        <v>108</v>
      </c>
      <c r="BC182" s="81">
        <v>20</v>
      </c>
      <c r="BD182" s="82">
        <v>40309</v>
      </c>
      <c r="BE182" s="81">
        <v>41</v>
      </c>
      <c r="BF182" s="81">
        <v>98</v>
      </c>
      <c r="BH182" s="81">
        <v>23</v>
      </c>
      <c r="BI182" s="82">
        <v>40330</v>
      </c>
      <c r="BJ182" s="81">
        <v>41</v>
      </c>
      <c r="BK182" s="81">
        <v>135</v>
      </c>
    </row>
    <row r="183" spans="1:83">
      <c r="A183" s="27">
        <v>40303</v>
      </c>
      <c r="B183" s="28">
        <v>0.82986111111111116</v>
      </c>
      <c r="C183" s="27">
        <v>40304</v>
      </c>
      <c r="D183" s="28">
        <v>0.35416666666666669</v>
      </c>
      <c r="E183" s="3">
        <v>12.583333333333334</v>
      </c>
      <c r="F183" s="3">
        <v>0</v>
      </c>
      <c r="G183" s="52">
        <v>8</v>
      </c>
      <c r="H183" s="32">
        <v>0</v>
      </c>
      <c r="I183" s="32">
        <v>0</v>
      </c>
      <c r="J183" s="32">
        <v>0</v>
      </c>
      <c r="K183" s="72">
        <v>0</v>
      </c>
      <c r="L183" s="72">
        <v>0</v>
      </c>
      <c r="M183" s="42">
        <v>8</v>
      </c>
      <c r="N183" s="52">
        <v>2</v>
      </c>
      <c r="O183" s="72">
        <v>0</v>
      </c>
      <c r="P183" s="72">
        <v>0</v>
      </c>
      <c r="Q183" s="72">
        <v>0</v>
      </c>
      <c r="R183" s="42">
        <v>2</v>
      </c>
      <c r="Y183" s="81">
        <v>20</v>
      </c>
      <c r="Z183" s="82">
        <v>40310</v>
      </c>
      <c r="AA183" s="81">
        <v>71</v>
      </c>
      <c r="AB183" s="81">
        <v>93</v>
      </c>
      <c r="BC183" s="81">
        <v>20</v>
      </c>
      <c r="BD183" s="82">
        <v>40309</v>
      </c>
      <c r="BE183" s="81">
        <v>41</v>
      </c>
      <c r="BF183" s="81">
        <v>130</v>
      </c>
      <c r="BH183" s="81">
        <v>23</v>
      </c>
      <c r="BI183" s="82">
        <v>40330</v>
      </c>
      <c r="BJ183" s="81">
        <v>41</v>
      </c>
      <c r="BK183" s="81">
        <v>136</v>
      </c>
    </row>
    <row r="184" spans="1:83">
      <c r="A184" s="27">
        <v>40304</v>
      </c>
      <c r="B184" s="28">
        <v>0.3576388888888889</v>
      </c>
      <c r="C184" s="27">
        <v>40304</v>
      </c>
      <c r="D184" s="28">
        <v>0.80555555555555547</v>
      </c>
      <c r="E184" s="3">
        <v>10.75</v>
      </c>
      <c r="F184" s="3">
        <v>8.3333333333333329E-2</v>
      </c>
      <c r="G184" s="52">
        <v>0</v>
      </c>
      <c r="H184" s="32">
        <v>0</v>
      </c>
      <c r="I184" s="32">
        <v>0</v>
      </c>
      <c r="J184" s="32">
        <v>0</v>
      </c>
      <c r="K184" s="72">
        <v>0</v>
      </c>
      <c r="L184" s="72">
        <v>0</v>
      </c>
      <c r="M184" s="40">
        <v>0</v>
      </c>
      <c r="N184" s="52">
        <v>0</v>
      </c>
      <c r="O184" s="72">
        <v>0</v>
      </c>
      <c r="P184" s="72">
        <v>0</v>
      </c>
      <c r="Q184" s="72">
        <v>0</v>
      </c>
      <c r="R184" s="40">
        <v>0</v>
      </c>
      <c r="Y184" s="81">
        <v>20</v>
      </c>
      <c r="Z184" s="82">
        <v>40310</v>
      </c>
      <c r="AA184" s="81">
        <v>71</v>
      </c>
      <c r="AB184" s="81">
        <v>102</v>
      </c>
      <c r="BC184" s="81">
        <v>20</v>
      </c>
      <c r="BD184" s="82">
        <v>40309</v>
      </c>
      <c r="BE184" s="81">
        <v>41</v>
      </c>
      <c r="BF184" s="81">
        <v>103</v>
      </c>
      <c r="BH184" s="81">
        <v>23</v>
      </c>
      <c r="BI184" s="82">
        <v>40330</v>
      </c>
      <c r="BJ184" s="81">
        <v>41</v>
      </c>
      <c r="BK184" s="81">
        <v>123</v>
      </c>
    </row>
    <row r="185" spans="1:83">
      <c r="A185" s="27">
        <v>40304</v>
      </c>
      <c r="B185" s="28">
        <v>0.80555555555555547</v>
      </c>
      <c r="C185" s="27">
        <v>40305</v>
      </c>
      <c r="D185" s="28">
        <v>0.30902777777777779</v>
      </c>
      <c r="E185" s="3">
        <v>12.083333333333334</v>
      </c>
      <c r="F185" s="3">
        <v>0</v>
      </c>
      <c r="G185" s="52">
        <v>10</v>
      </c>
      <c r="H185" s="32">
        <v>0</v>
      </c>
      <c r="I185" s="32">
        <v>0</v>
      </c>
      <c r="J185" s="32">
        <v>0</v>
      </c>
      <c r="K185" s="72">
        <v>0</v>
      </c>
      <c r="L185" s="72">
        <v>0</v>
      </c>
      <c r="M185" s="42">
        <v>10</v>
      </c>
      <c r="N185" s="52">
        <v>6</v>
      </c>
      <c r="O185" s="72">
        <v>0</v>
      </c>
      <c r="P185" s="72">
        <v>0</v>
      </c>
      <c r="Q185" s="43">
        <v>1</v>
      </c>
      <c r="R185" s="42">
        <v>5</v>
      </c>
      <c r="Y185" s="81">
        <v>20</v>
      </c>
      <c r="Z185" s="82">
        <v>40310</v>
      </c>
      <c r="AA185" s="81">
        <v>71</v>
      </c>
      <c r="AB185" s="81">
        <v>99</v>
      </c>
      <c r="BC185" s="81">
        <v>20</v>
      </c>
      <c r="BD185" s="82">
        <v>40309</v>
      </c>
      <c r="BE185" s="81">
        <v>41</v>
      </c>
      <c r="BF185" s="81">
        <v>109</v>
      </c>
      <c r="BH185" s="81">
        <v>23</v>
      </c>
      <c r="BI185" s="82">
        <v>40330</v>
      </c>
      <c r="BJ185" s="81">
        <v>41</v>
      </c>
      <c r="BK185" s="81">
        <v>156</v>
      </c>
    </row>
    <row r="186" spans="1:83">
      <c r="A186" s="27">
        <v>40305</v>
      </c>
      <c r="B186" s="28">
        <v>0.30902777777777779</v>
      </c>
      <c r="C186" s="27">
        <v>40305</v>
      </c>
      <c r="D186" s="28">
        <v>0.60416666666666663</v>
      </c>
      <c r="E186" s="3">
        <v>7.083333333333333</v>
      </c>
      <c r="F186" s="3">
        <v>0</v>
      </c>
      <c r="G186" s="52">
        <v>0</v>
      </c>
      <c r="H186" s="32">
        <v>0</v>
      </c>
      <c r="I186" s="32">
        <v>0</v>
      </c>
      <c r="J186" s="32">
        <v>0</v>
      </c>
      <c r="K186" s="72">
        <v>0</v>
      </c>
      <c r="L186" s="72">
        <v>0</v>
      </c>
      <c r="M186" s="40">
        <v>0</v>
      </c>
      <c r="N186" s="52">
        <v>0</v>
      </c>
      <c r="O186" s="72">
        <v>0</v>
      </c>
      <c r="P186" s="72">
        <v>0</v>
      </c>
      <c r="Q186" s="72">
        <v>0</v>
      </c>
      <c r="R186" s="40">
        <v>0</v>
      </c>
      <c r="Y186" s="81">
        <v>20</v>
      </c>
      <c r="Z186" s="82">
        <v>40310</v>
      </c>
      <c r="AA186" s="81">
        <v>71</v>
      </c>
      <c r="AB186" s="81">
        <v>94</v>
      </c>
      <c r="BC186" s="81">
        <v>20</v>
      </c>
      <c r="BD186" s="82">
        <v>40309</v>
      </c>
      <c r="BE186" s="81">
        <v>41</v>
      </c>
      <c r="BF186" s="81">
        <v>125</v>
      </c>
      <c r="BH186" s="81">
        <v>23</v>
      </c>
      <c r="BI186" s="82">
        <v>40330</v>
      </c>
      <c r="BJ186" s="81">
        <v>41</v>
      </c>
      <c r="BK186" s="81">
        <v>125</v>
      </c>
    </row>
    <row r="187" spans="1:83">
      <c r="A187" s="27">
        <v>40305</v>
      </c>
      <c r="B187" s="28">
        <v>0.60416666666666663</v>
      </c>
      <c r="C187" s="27">
        <v>40306</v>
      </c>
      <c r="D187" s="28">
        <v>0.34722222222222227</v>
      </c>
      <c r="E187" s="3">
        <v>17.833333333333332</v>
      </c>
      <c r="F187" s="3">
        <v>0</v>
      </c>
      <c r="G187" s="52">
        <v>10</v>
      </c>
      <c r="H187" s="32">
        <v>0</v>
      </c>
      <c r="I187" s="32">
        <v>0</v>
      </c>
      <c r="J187" s="32">
        <v>0</v>
      </c>
      <c r="K187" s="72">
        <v>0</v>
      </c>
      <c r="L187" s="72">
        <v>0</v>
      </c>
      <c r="M187" s="42">
        <v>10</v>
      </c>
      <c r="N187" s="52">
        <v>11</v>
      </c>
      <c r="O187" s="72">
        <v>0</v>
      </c>
      <c r="P187" s="72">
        <v>0</v>
      </c>
      <c r="Q187" s="72">
        <v>0</v>
      </c>
      <c r="R187" s="42">
        <v>11</v>
      </c>
      <c r="Y187" s="81">
        <v>20</v>
      </c>
      <c r="Z187" s="82">
        <v>40311</v>
      </c>
      <c r="AA187" s="81">
        <v>71</v>
      </c>
      <c r="AB187" s="81">
        <v>178</v>
      </c>
      <c r="BC187" s="81">
        <v>20</v>
      </c>
      <c r="BD187" s="82">
        <v>40309</v>
      </c>
      <c r="BE187" s="81">
        <v>41</v>
      </c>
      <c r="BF187" s="81">
        <v>89</v>
      </c>
      <c r="BH187" s="81">
        <v>23</v>
      </c>
      <c r="BI187" s="82">
        <v>40330</v>
      </c>
      <c r="BJ187" s="81">
        <v>41</v>
      </c>
      <c r="BK187" s="81">
        <v>125</v>
      </c>
    </row>
    <row r="188" spans="1:83">
      <c r="A188" s="27">
        <v>40306</v>
      </c>
      <c r="B188" s="28">
        <v>0.35416666666666669</v>
      </c>
      <c r="C188" s="27">
        <v>40307</v>
      </c>
      <c r="D188" s="28">
        <v>0.33680555555555558</v>
      </c>
      <c r="E188" s="3">
        <v>23.583333333333332</v>
      </c>
      <c r="F188" s="3">
        <v>0.16666666666666666</v>
      </c>
      <c r="G188" s="52">
        <v>7</v>
      </c>
      <c r="H188" s="32">
        <v>0</v>
      </c>
      <c r="I188" s="32">
        <v>0</v>
      </c>
      <c r="J188" s="32">
        <v>0</v>
      </c>
      <c r="K188" s="72">
        <v>0</v>
      </c>
      <c r="L188" s="72">
        <v>0</v>
      </c>
      <c r="M188" s="42">
        <v>7</v>
      </c>
      <c r="N188" s="52">
        <v>19</v>
      </c>
      <c r="O188" s="72">
        <v>0</v>
      </c>
      <c r="P188" s="72">
        <v>0</v>
      </c>
      <c r="Q188" s="39">
        <v>1</v>
      </c>
      <c r="R188" s="42">
        <v>18</v>
      </c>
      <c r="Y188" s="81">
        <v>20</v>
      </c>
      <c r="Z188" s="82">
        <v>40311</v>
      </c>
      <c r="AA188" s="81">
        <v>71</v>
      </c>
      <c r="AB188" s="81">
        <v>169</v>
      </c>
      <c r="BC188" s="81">
        <v>20</v>
      </c>
      <c r="BD188" s="82">
        <v>40309</v>
      </c>
      <c r="BE188" s="81">
        <v>41</v>
      </c>
      <c r="BF188" s="81">
        <v>117</v>
      </c>
      <c r="BH188" s="81">
        <v>23</v>
      </c>
      <c r="BI188" s="82">
        <v>40330</v>
      </c>
      <c r="BJ188" s="81">
        <v>41</v>
      </c>
      <c r="BK188" s="81">
        <v>123</v>
      </c>
    </row>
    <row r="189" spans="1:83">
      <c r="A189" s="27">
        <v>40307</v>
      </c>
      <c r="B189" s="28">
        <v>0.33680555555555558</v>
      </c>
      <c r="C189" s="27">
        <v>40307</v>
      </c>
      <c r="D189" s="28">
        <v>0.875</v>
      </c>
      <c r="E189" s="3">
        <v>12.916666666666666</v>
      </c>
      <c r="F189" s="3">
        <v>0</v>
      </c>
      <c r="G189" s="52">
        <v>0</v>
      </c>
      <c r="H189" s="32">
        <v>0</v>
      </c>
      <c r="I189" s="32">
        <v>0</v>
      </c>
      <c r="J189" s="32">
        <v>0</v>
      </c>
      <c r="K189" s="72">
        <v>0</v>
      </c>
      <c r="L189" s="72">
        <v>0</v>
      </c>
      <c r="M189" s="40">
        <v>0</v>
      </c>
      <c r="N189" s="52">
        <v>0</v>
      </c>
      <c r="O189" s="72">
        <v>0</v>
      </c>
      <c r="P189" s="72">
        <v>0</v>
      </c>
      <c r="Q189" s="72">
        <v>0</v>
      </c>
      <c r="R189" s="40">
        <v>0</v>
      </c>
      <c r="Y189" s="81">
        <v>20</v>
      </c>
      <c r="Z189" s="82">
        <v>40311</v>
      </c>
      <c r="AA189" s="81">
        <v>71</v>
      </c>
      <c r="AB189" s="81">
        <v>141</v>
      </c>
      <c r="BC189" s="81">
        <v>20</v>
      </c>
      <c r="BD189" s="82">
        <v>40309</v>
      </c>
      <c r="BE189" s="81">
        <v>41</v>
      </c>
      <c r="BF189" s="81">
        <v>113</v>
      </c>
      <c r="BH189" s="81">
        <v>23</v>
      </c>
      <c r="BI189" s="82">
        <v>40330</v>
      </c>
      <c r="BJ189" s="81">
        <v>41</v>
      </c>
      <c r="BK189" s="81">
        <v>120</v>
      </c>
    </row>
    <row r="190" spans="1:83">
      <c r="A190" s="27">
        <v>40307</v>
      </c>
      <c r="B190" s="28">
        <v>0.875</v>
      </c>
      <c r="C190" s="27">
        <v>40308</v>
      </c>
      <c r="D190" s="28">
        <v>0.31597222222222221</v>
      </c>
      <c r="E190" s="3">
        <v>10.583333333333334</v>
      </c>
      <c r="F190" s="3">
        <v>0</v>
      </c>
      <c r="G190" s="52">
        <v>4</v>
      </c>
      <c r="H190" s="32">
        <v>0</v>
      </c>
      <c r="I190" s="32">
        <v>0</v>
      </c>
      <c r="J190" s="32">
        <v>0</v>
      </c>
      <c r="K190" s="72">
        <v>0</v>
      </c>
      <c r="L190" s="39">
        <v>1</v>
      </c>
      <c r="M190" s="42">
        <v>3</v>
      </c>
      <c r="N190" s="52">
        <v>23</v>
      </c>
      <c r="O190" s="72">
        <v>0</v>
      </c>
      <c r="P190" s="72">
        <v>0</v>
      </c>
      <c r="Q190" s="72">
        <v>0</v>
      </c>
      <c r="R190" s="42">
        <v>23</v>
      </c>
      <c r="Y190" s="81">
        <v>20</v>
      </c>
      <c r="Z190" s="82">
        <v>40311</v>
      </c>
      <c r="AA190" s="81">
        <v>71</v>
      </c>
      <c r="AB190" s="81">
        <v>146</v>
      </c>
      <c r="BC190" s="81">
        <v>20</v>
      </c>
      <c r="BD190" s="82">
        <v>40310</v>
      </c>
      <c r="BE190" s="81">
        <v>41</v>
      </c>
      <c r="BF190" s="81">
        <v>136</v>
      </c>
      <c r="BH190" s="81">
        <v>23</v>
      </c>
      <c r="BI190" s="82">
        <v>40330</v>
      </c>
      <c r="BJ190" s="81">
        <v>41</v>
      </c>
      <c r="BK190" s="81">
        <v>122</v>
      </c>
    </row>
    <row r="191" spans="1:83">
      <c r="A191" s="27">
        <v>40308</v>
      </c>
      <c r="B191" s="28">
        <v>0.31597222222222221</v>
      </c>
      <c r="C191" s="27">
        <v>40308</v>
      </c>
      <c r="D191" s="28">
        <v>0.79861111111111116</v>
      </c>
      <c r="E191" s="3">
        <v>11.583333333333334</v>
      </c>
      <c r="F191" s="3">
        <v>0</v>
      </c>
      <c r="G191" s="52">
        <v>0</v>
      </c>
      <c r="H191" s="32">
        <v>0</v>
      </c>
      <c r="I191" s="32">
        <v>0</v>
      </c>
      <c r="J191" s="32">
        <v>0</v>
      </c>
      <c r="K191" s="72">
        <v>0</v>
      </c>
      <c r="L191" s="72">
        <v>0</v>
      </c>
      <c r="M191" s="40">
        <v>0</v>
      </c>
      <c r="N191" s="52">
        <v>0</v>
      </c>
      <c r="O191" s="72">
        <v>0</v>
      </c>
      <c r="P191" s="72">
        <v>0</v>
      </c>
      <c r="Q191" s="72">
        <v>0</v>
      </c>
      <c r="R191" s="40">
        <v>0</v>
      </c>
      <c r="Y191" s="81">
        <v>20</v>
      </c>
      <c r="Z191" s="82">
        <v>40311</v>
      </c>
      <c r="AA191" s="81">
        <v>71</v>
      </c>
      <c r="AB191" s="81">
        <v>125</v>
      </c>
      <c r="BC191" s="81">
        <v>20</v>
      </c>
      <c r="BD191" s="82">
        <v>40310</v>
      </c>
      <c r="BE191" s="81">
        <v>41</v>
      </c>
      <c r="BF191" s="81">
        <v>102</v>
      </c>
      <c r="BH191" s="81">
        <v>23</v>
      </c>
      <c r="BI191" s="82">
        <v>40330</v>
      </c>
      <c r="BJ191" s="81">
        <v>41</v>
      </c>
      <c r="BK191" s="81">
        <v>131</v>
      </c>
    </row>
    <row r="192" spans="1:83">
      <c r="A192" s="27">
        <v>40308</v>
      </c>
      <c r="B192" s="28">
        <v>0.79861111111111116</v>
      </c>
      <c r="C192" s="27">
        <v>40309</v>
      </c>
      <c r="D192" s="28">
        <v>0.30902777777777779</v>
      </c>
      <c r="E192" s="3">
        <v>12.25</v>
      </c>
      <c r="F192" s="3">
        <v>0</v>
      </c>
      <c r="G192" s="52">
        <v>11</v>
      </c>
      <c r="H192" s="32">
        <v>0</v>
      </c>
      <c r="I192" s="32">
        <v>0</v>
      </c>
      <c r="J192" s="32">
        <v>0</v>
      </c>
      <c r="K192" s="72">
        <v>0</v>
      </c>
      <c r="L192" s="39">
        <v>1</v>
      </c>
      <c r="M192" s="42">
        <v>10</v>
      </c>
      <c r="N192" s="52">
        <v>9</v>
      </c>
      <c r="O192" s="72">
        <v>0</v>
      </c>
      <c r="P192" s="72">
        <v>0</v>
      </c>
      <c r="Q192" s="39">
        <v>1</v>
      </c>
      <c r="R192" s="42">
        <v>8</v>
      </c>
      <c r="Y192" s="81">
        <v>20</v>
      </c>
      <c r="Z192" s="82">
        <v>40312</v>
      </c>
      <c r="AA192" s="81">
        <v>71</v>
      </c>
      <c r="AB192" s="81">
        <v>96</v>
      </c>
      <c r="BC192" s="81">
        <v>20</v>
      </c>
      <c r="BD192" s="82">
        <v>40310</v>
      </c>
      <c r="BE192" s="81">
        <v>41</v>
      </c>
      <c r="BF192" s="81">
        <v>106</v>
      </c>
      <c r="BH192" s="81">
        <v>23</v>
      </c>
      <c r="BI192" s="82">
        <v>40330</v>
      </c>
      <c r="BJ192" s="81">
        <v>41</v>
      </c>
      <c r="BK192" s="81">
        <v>115</v>
      </c>
    </row>
    <row r="193" spans="1:63">
      <c r="A193" s="27">
        <v>40309</v>
      </c>
      <c r="B193" s="28">
        <v>0.3125</v>
      </c>
      <c r="C193" s="27">
        <v>40309</v>
      </c>
      <c r="D193" s="28">
        <v>0.84722222222222221</v>
      </c>
      <c r="E193" s="3">
        <v>12.833333333333334</v>
      </c>
      <c r="F193" s="3">
        <v>8.3333333333333329E-2</v>
      </c>
      <c r="G193" s="52">
        <v>0</v>
      </c>
      <c r="H193" s="32">
        <v>0</v>
      </c>
      <c r="I193" s="32">
        <v>0</v>
      </c>
      <c r="J193" s="32">
        <v>0</v>
      </c>
      <c r="K193" s="72">
        <v>0</v>
      </c>
      <c r="L193" s="72">
        <v>0</v>
      </c>
      <c r="M193" s="40">
        <v>0</v>
      </c>
      <c r="N193" s="52">
        <v>0</v>
      </c>
      <c r="O193" s="72">
        <v>0</v>
      </c>
      <c r="P193" s="72">
        <v>0</v>
      </c>
      <c r="Q193" s="72">
        <v>0</v>
      </c>
      <c r="R193" s="40">
        <v>0</v>
      </c>
      <c r="Y193" s="81">
        <v>20</v>
      </c>
      <c r="Z193" s="82">
        <v>40312</v>
      </c>
      <c r="AA193" s="81">
        <v>71</v>
      </c>
      <c r="AB193" s="81">
        <v>105</v>
      </c>
      <c r="BC193" s="81">
        <v>20</v>
      </c>
      <c r="BD193" s="82">
        <v>40310</v>
      </c>
      <c r="BE193" s="81">
        <v>41</v>
      </c>
      <c r="BF193" s="81">
        <v>109</v>
      </c>
      <c r="BH193" s="81">
        <v>23</v>
      </c>
      <c r="BI193" s="82">
        <v>40330</v>
      </c>
      <c r="BJ193" s="81">
        <v>41</v>
      </c>
      <c r="BK193" s="81">
        <v>112</v>
      </c>
    </row>
    <row r="194" spans="1:63">
      <c r="A194" s="27">
        <v>40309</v>
      </c>
      <c r="B194" s="28">
        <v>0.84722222222222221</v>
      </c>
      <c r="C194" s="27">
        <v>40310</v>
      </c>
      <c r="D194" s="28">
        <v>0.31944444444444448</v>
      </c>
      <c r="E194" s="3">
        <v>11.333333333333334</v>
      </c>
      <c r="F194" s="3">
        <v>0</v>
      </c>
      <c r="G194" s="52">
        <v>7</v>
      </c>
      <c r="H194" s="32">
        <v>0</v>
      </c>
      <c r="I194" s="32">
        <v>0</v>
      </c>
      <c r="J194" s="32">
        <v>0</v>
      </c>
      <c r="K194" s="72">
        <v>0</v>
      </c>
      <c r="L194" s="39">
        <v>1</v>
      </c>
      <c r="M194" s="42">
        <v>6</v>
      </c>
      <c r="N194" s="52">
        <v>22</v>
      </c>
      <c r="O194" s="72">
        <v>0</v>
      </c>
      <c r="P194" s="72">
        <v>0</v>
      </c>
      <c r="Q194" s="72">
        <v>0</v>
      </c>
      <c r="R194" s="42">
        <v>22</v>
      </c>
      <c r="Y194" s="81">
        <v>20</v>
      </c>
      <c r="Z194" s="82">
        <v>40312</v>
      </c>
      <c r="AA194" s="81">
        <v>71</v>
      </c>
      <c r="AB194" s="81">
        <v>95</v>
      </c>
      <c r="BC194" s="81">
        <v>20</v>
      </c>
      <c r="BD194" s="82">
        <v>40310</v>
      </c>
      <c r="BE194" s="81">
        <v>41</v>
      </c>
      <c r="BF194" s="81">
        <v>94</v>
      </c>
      <c r="BH194" s="81">
        <v>23</v>
      </c>
      <c r="BI194" s="82">
        <v>40330</v>
      </c>
      <c r="BJ194" s="81">
        <v>41</v>
      </c>
      <c r="BK194" s="81">
        <v>120</v>
      </c>
    </row>
    <row r="195" spans="1:63">
      <c r="A195" s="27">
        <v>40310</v>
      </c>
      <c r="B195" s="28">
        <v>0.32291666666666669</v>
      </c>
      <c r="C195" s="27">
        <v>40310</v>
      </c>
      <c r="D195" s="28">
        <v>0.88541666666666663</v>
      </c>
      <c r="E195" s="3">
        <v>13.5</v>
      </c>
      <c r="F195" s="3">
        <v>8.3333333333333329E-2</v>
      </c>
      <c r="G195" s="52">
        <v>0</v>
      </c>
      <c r="H195" s="32">
        <v>0</v>
      </c>
      <c r="I195" s="32">
        <v>0</v>
      </c>
      <c r="J195" s="32">
        <v>0</v>
      </c>
      <c r="K195" s="72">
        <v>0</v>
      </c>
      <c r="L195" s="72">
        <v>0</v>
      </c>
      <c r="M195" s="40">
        <v>0</v>
      </c>
      <c r="N195" s="52">
        <v>0</v>
      </c>
      <c r="O195" s="72">
        <v>0</v>
      </c>
      <c r="P195" s="72">
        <v>0</v>
      </c>
      <c r="Q195" s="72">
        <v>0</v>
      </c>
      <c r="R195" s="40">
        <v>0</v>
      </c>
      <c r="Y195" s="81">
        <v>20</v>
      </c>
      <c r="Z195" s="82">
        <v>40312</v>
      </c>
      <c r="AA195" s="81">
        <v>71</v>
      </c>
      <c r="AB195" s="81">
        <v>103</v>
      </c>
      <c r="BC195" s="81">
        <v>20</v>
      </c>
      <c r="BD195" s="82">
        <v>40310</v>
      </c>
      <c r="BE195" s="81">
        <v>41</v>
      </c>
      <c r="BF195" s="81">
        <v>106</v>
      </c>
      <c r="BH195" s="81">
        <v>23</v>
      </c>
      <c r="BI195" s="82">
        <v>40330</v>
      </c>
      <c r="BJ195" s="81">
        <v>41</v>
      </c>
      <c r="BK195" s="81">
        <v>135</v>
      </c>
    </row>
    <row r="196" spans="1:63">
      <c r="A196" s="27">
        <v>40310</v>
      </c>
      <c r="B196" s="28">
        <v>0.88541666666666663</v>
      </c>
      <c r="C196" s="27">
        <v>40311</v>
      </c>
      <c r="D196" s="28">
        <v>0.2986111111111111</v>
      </c>
      <c r="E196" s="3">
        <v>9.9166666666666661</v>
      </c>
      <c r="F196" s="3">
        <v>0</v>
      </c>
      <c r="G196" s="52">
        <v>10</v>
      </c>
      <c r="H196" s="32">
        <v>0</v>
      </c>
      <c r="I196" s="32">
        <v>0</v>
      </c>
      <c r="J196" s="32">
        <v>0</v>
      </c>
      <c r="K196" s="72">
        <v>0</v>
      </c>
      <c r="L196" s="39">
        <v>1</v>
      </c>
      <c r="M196" s="42">
        <v>9</v>
      </c>
      <c r="N196" s="52">
        <v>9</v>
      </c>
      <c r="O196" s="72">
        <v>0</v>
      </c>
      <c r="P196" s="72">
        <v>0</v>
      </c>
      <c r="Q196" s="39">
        <v>2</v>
      </c>
      <c r="R196" s="42">
        <v>7</v>
      </c>
      <c r="Y196" s="81">
        <v>20</v>
      </c>
      <c r="Z196" s="82">
        <v>40312</v>
      </c>
      <c r="AA196" s="81">
        <v>71</v>
      </c>
      <c r="AB196" s="81">
        <v>97</v>
      </c>
      <c r="BC196" s="81">
        <v>20</v>
      </c>
      <c r="BD196" s="82">
        <v>40311</v>
      </c>
      <c r="BE196" s="81">
        <v>41</v>
      </c>
      <c r="BF196" s="81">
        <v>98</v>
      </c>
      <c r="BH196" s="81">
        <v>23</v>
      </c>
      <c r="BI196" s="82">
        <v>40330</v>
      </c>
      <c r="BJ196" s="81">
        <v>41</v>
      </c>
      <c r="BK196" s="81">
        <v>132</v>
      </c>
    </row>
    <row r="197" spans="1:63">
      <c r="A197" s="27">
        <v>40311</v>
      </c>
      <c r="B197" s="28">
        <v>0.30208333333333331</v>
      </c>
      <c r="C197" s="27">
        <v>40311</v>
      </c>
      <c r="D197" s="28">
        <v>0.67361111111111116</v>
      </c>
      <c r="E197" s="3">
        <v>8.9166666666666661</v>
      </c>
      <c r="F197" s="3">
        <v>8.3333333333333329E-2</v>
      </c>
      <c r="G197" s="52">
        <v>0</v>
      </c>
      <c r="H197" s="32">
        <v>0</v>
      </c>
      <c r="I197" s="32">
        <v>0</v>
      </c>
      <c r="J197" s="32">
        <v>0</v>
      </c>
      <c r="K197" s="72">
        <v>0</v>
      </c>
      <c r="L197" s="72">
        <v>0</v>
      </c>
      <c r="M197" s="40">
        <v>0</v>
      </c>
      <c r="N197" s="52">
        <v>0</v>
      </c>
      <c r="O197" s="72">
        <v>0</v>
      </c>
      <c r="P197" s="72">
        <v>0</v>
      </c>
      <c r="Q197" s="72">
        <v>0</v>
      </c>
      <c r="R197" s="40">
        <v>0</v>
      </c>
      <c r="Y197" s="81">
        <v>20</v>
      </c>
      <c r="Z197" s="82">
        <v>40312</v>
      </c>
      <c r="AA197" s="81">
        <v>71</v>
      </c>
      <c r="AB197" s="81">
        <v>109</v>
      </c>
      <c r="BC197" s="81">
        <v>20</v>
      </c>
      <c r="BD197" s="82">
        <v>40311</v>
      </c>
      <c r="BE197" s="81">
        <v>41</v>
      </c>
      <c r="BF197" s="81">
        <v>128</v>
      </c>
      <c r="BH197" s="81">
        <v>23</v>
      </c>
      <c r="BI197" s="82">
        <v>40330</v>
      </c>
      <c r="BJ197" s="81">
        <v>41</v>
      </c>
      <c r="BK197" s="81">
        <v>109</v>
      </c>
    </row>
    <row r="198" spans="1:63">
      <c r="A198" s="27">
        <v>40311</v>
      </c>
      <c r="B198" s="28">
        <v>0.67361111111111116</v>
      </c>
      <c r="C198" s="27">
        <v>40312</v>
      </c>
      <c r="D198" s="28">
        <v>0.36805555555555558</v>
      </c>
      <c r="E198" s="3">
        <v>16.666666666666668</v>
      </c>
      <c r="F198" s="3">
        <v>0</v>
      </c>
      <c r="G198" s="52">
        <v>16</v>
      </c>
      <c r="H198" s="32">
        <v>0</v>
      </c>
      <c r="I198" s="32">
        <v>0</v>
      </c>
      <c r="J198" s="32">
        <v>0</v>
      </c>
      <c r="K198" s="72">
        <v>0</v>
      </c>
      <c r="L198" s="74">
        <v>0</v>
      </c>
      <c r="M198" s="42">
        <v>16</v>
      </c>
      <c r="N198" s="52">
        <v>12</v>
      </c>
      <c r="O198" s="72">
        <v>0</v>
      </c>
      <c r="P198" s="72">
        <v>0</v>
      </c>
      <c r="Q198" s="39">
        <v>1</v>
      </c>
      <c r="R198" s="42">
        <v>11</v>
      </c>
      <c r="Y198" s="81">
        <v>20</v>
      </c>
      <c r="Z198" s="82">
        <v>40312</v>
      </c>
      <c r="AA198" s="81">
        <v>71</v>
      </c>
      <c r="AB198" s="81">
        <v>100</v>
      </c>
      <c r="BC198" s="81">
        <v>20</v>
      </c>
      <c r="BD198" s="82">
        <v>40311</v>
      </c>
      <c r="BE198" s="81">
        <v>41</v>
      </c>
      <c r="BF198" s="81">
        <v>115</v>
      </c>
      <c r="BH198" s="81">
        <v>23</v>
      </c>
      <c r="BI198" s="82">
        <v>40330</v>
      </c>
      <c r="BJ198" s="81">
        <v>41</v>
      </c>
      <c r="BK198" s="81">
        <v>141</v>
      </c>
    </row>
    <row r="199" spans="1:63">
      <c r="A199" s="27">
        <v>40312</v>
      </c>
      <c r="B199" s="28">
        <v>0.36805555555555558</v>
      </c>
      <c r="C199" s="27">
        <v>40312</v>
      </c>
      <c r="D199" s="28">
        <v>0.65625</v>
      </c>
      <c r="E199" s="3">
        <v>6.916666666666667</v>
      </c>
      <c r="F199" s="3">
        <v>0</v>
      </c>
      <c r="G199" s="52">
        <v>0</v>
      </c>
      <c r="H199" s="32">
        <v>0</v>
      </c>
      <c r="I199" s="32">
        <v>0</v>
      </c>
      <c r="J199" s="32">
        <v>0</v>
      </c>
      <c r="K199" s="72">
        <v>0</v>
      </c>
      <c r="L199" s="72">
        <v>0</v>
      </c>
      <c r="M199" s="40">
        <v>0</v>
      </c>
      <c r="N199" s="52">
        <v>0</v>
      </c>
      <c r="O199" s="72">
        <v>0</v>
      </c>
      <c r="P199" s="72">
        <v>0</v>
      </c>
      <c r="Q199" s="72">
        <v>0</v>
      </c>
      <c r="R199" s="40">
        <v>0</v>
      </c>
      <c r="Y199" s="81">
        <v>20</v>
      </c>
      <c r="Z199" s="82">
        <v>40312</v>
      </c>
      <c r="AA199" s="81">
        <v>71</v>
      </c>
      <c r="AB199" s="81">
        <v>104</v>
      </c>
      <c r="BC199" s="81">
        <v>20</v>
      </c>
      <c r="BD199" s="82">
        <v>40311</v>
      </c>
      <c r="BE199" s="81">
        <v>41</v>
      </c>
      <c r="BF199" s="81">
        <v>115</v>
      </c>
      <c r="BH199" s="81">
        <v>23</v>
      </c>
      <c r="BI199" s="82">
        <v>40330</v>
      </c>
      <c r="BJ199" s="81">
        <v>41</v>
      </c>
      <c r="BK199" s="81">
        <v>120</v>
      </c>
    </row>
    <row r="200" spans="1:63">
      <c r="A200" s="27">
        <v>40312</v>
      </c>
      <c r="B200" s="28">
        <v>0.65625</v>
      </c>
      <c r="C200" s="27">
        <v>40313</v>
      </c>
      <c r="D200" s="28">
        <v>0.32291666666666669</v>
      </c>
      <c r="E200" s="3">
        <v>16</v>
      </c>
      <c r="F200" s="3">
        <v>0</v>
      </c>
      <c r="G200" s="52">
        <v>25</v>
      </c>
      <c r="H200" s="32">
        <v>0</v>
      </c>
      <c r="I200" s="32">
        <v>0</v>
      </c>
      <c r="J200" s="32">
        <v>0</v>
      </c>
      <c r="K200" s="72">
        <v>0</v>
      </c>
      <c r="L200" s="74">
        <v>0</v>
      </c>
      <c r="M200" s="42">
        <v>25</v>
      </c>
      <c r="N200" s="52">
        <v>11</v>
      </c>
      <c r="O200" s="72">
        <v>0</v>
      </c>
      <c r="P200" s="72">
        <v>0</v>
      </c>
      <c r="Q200" s="39">
        <v>2</v>
      </c>
      <c r="R200" s="42">
        <v>9</v>
      </c>
      <c r="Y200" s="81">
        <v>20</v>
      </c>
      <c r="Z200" s="82">
        <v>40312</v>
      </c>
      <c r="AA200" s="81">
        <v>71</v>
      </c>
      <c r="AB200" s="81">
        <v>177</v>
      </c>
      <c r="BC200" s="81">
        <v>20</v>
      </c>
      <c r="BD200" s="82">
        <v>40311</v>
      </c>
      <c r="BE200" s="81">
        <v>41</v>
      </c>
      <c r="BF200" s="81">
        <v>107</v>
      </c>
      <c r="BH200" s="81">
        <v>23</v>
      </c>
      <c r="BI200" s="82">
        <v>40330</v>
      </c>
      <c r="BJ200" s="81">
        <v>41</v>
      </c>
      <c r="BK200" s="81">
        <v>128</v>
      </c>
    </row>
    <row r="201" spans="1:63">
      <c r="A201" s="27">
        <v>40313</v>
      </c>
      <c r="B201" s="28">
        <v>0.32291666666666669</v>
      </c>
      <c r="C201" s="27">
        <v>40313</v>
      </c>
      <c r="D201" s="28">
        <v>0.86111111111111116</v>
      </c>
      <c r="E201" s="3">
        <v>12.916666666666666</v>
      </c>
      <c r="F201" s="3">
        <v>0</v>
      </c>
      <c r="G201" s="52">
        <v>0</v>
      </c>
      <c r="H201" s="32">
        <v>0</v>
      </c>
      <c r="I201" s="32">
        <v>0</v>
      </c>
      <c r="J201" s="32">
        <v>0</v>
      </c>
      <c r="K201" s="72">
        <v>0</v>
      </c>
      <c r="L201" s="72">
        <v>0</v>
      </c>
      <c r="M201" s="40">
        <v>0</v>
      </c>
      <c r="N201" s="52">
        <v>0</v>
      </c>
      <c r="O201" s="72">
        <v>0</v>
      </c>
      <c r="P201" s="72">
        <v>0</v>
      </c>
      <c r="Q201" s="72">
        <v>0</v>
      </c>
      <c r="R201" s="40">
        <v>0</v>
      </c>
      <c r="Y201" s="81">
        <v>20</v>
      </c>
      <c r="Z201" s="82">
        <v>40312</v>
      </c>
      <c r="AA201" s="81">
        <v>71</v>
      </c>
      <c r="AB201" s="81">
        <v>170</v>
      </c>
      <c r="BC201" s="81">
        <v>20</v>
      </c>
      <c r="BD201" s="82">
        <v>40312</v>
      </c>
      <c r="BE201" s="81">
        <v>41</v>
      </c>
      <c r="BF201" s="81">
        <v>110</v>
      </c>
    </row>
    <row r="202" spans="1:63">
      <c r="A202" s="27">
        <v>40313</v>
      </c>
      <c r="B202" s="28">
        <v>0.86111111111111116</v>
      </c>
      <c r="C202" s="27">
        <v>40314</v>
      </c>
      <c r="D202" s="28">
        <v>0.31597222222222221</v>
      </c>
      <c r="E202" s="3">
        <v>10.916666666666666</v>
      </c>
      <c r="F202" s="3">
        <v>0</v>
      </c>
      <c r="G202" s="52">
        <v>31</v>
      </c>
      <c r="H202" s="32">
        <v>0</v>
      </c>
      <c r="I202" s="32">
        <v>0</v>
      </c>
      <c r="J202" s="32">
        <v>0</v>
      </c>
      <c r="K202" s="72">
        <v>0</v>
      </c>
      <c r="L202" s="39">
        <v>1</v>
      </c>
      <c r="M202" s="42">
        <v>30</v>
      </c>
      <c r="N202" s="52">
        <v>8</v>
      </c>
      <c r="O202" s="72">
        <v>0</v>
      </c>
      <c r="P202" s="72">
        <v>0</v>
      </c>
      <c r="Q202" s="39">
        <v>1</v>
      </c>
      <c r="R202" s="42">
        <v>7</v>
      </c>
      <c r="Y202" s="81">
        <v>20</v>
      </c>
      <c r="Z202" s="82">
        <v>40312</v>
      </c>
      <c r="AA202" s="81">
        <v>71</v>
      </c>
      <c r="AB202" s="81">
        <v>91</v>
      </c>
      <c r="BC202" s="81">
        <v>20</v>
      </c>
      <c r="BD202" s="82">
        <v>40312</v>
      </c>
      <c r="BE202" s="81">
        <v>41</v>
      </c>
      <c r="BF202" s="81">
        <v>99</v>
      </c>
    </row>
    <row r="203" spans="1:63">
      <c r="A203" s="27">
        <v>40314</v>
      </c>
      <c r="B203" s="28">
        <v>0.31944444444444448</v>
      </c>
      <c r="C203" s="27">
        <v>40314</v>
      </c>
      <c r="D203" s="28">
        <v>0.89583333333333337</v>
      </c>
      <c r="E203" s="3">
        <v>13.833333333333334</v>
      </c>
      <c r="F203" s="3">
        <v>8.3333333333333329E-2</v>
      </c>
      <c r="G203" s="52">
        <v>1</v>
      </c>
      <c r="H203" s="32">
        <v>0</v>
      </c>
      <c r="I203" s="32">
        <v>0</v>
      </c>
      <c r="J203" s="32">
        <v>0</v>
      </c>
      <c r="K203" s="72">
        <v>0</v>
      </c>
      <c r="L203" s="74">
        <v>0</v>
      </c>
      <c r="M203" s="42">
        <v>1</v>
      </c>
      <c r="N203" s="52">
        <v>2</v>
      </c>
      <c r="O203" s="72">
        <v>0</v>
      </c>
      <c r="P203" s="72">
        <v>0</v>
      </c>
      <c r="Q203" s="72">
        <v>0</v>
      </c>
      <c r="R203" s="42">
        <v>2</v>
      </c>
      <c r="Y203" s="81">
        <v>20</v>
      </c>
      <c r="Z203" s="82">
        <v>40312</v>
      </c>
      <c r="AA203" s="81">
        <v>71</v>
      </c>
      <c r="AB203" s="81">
        <v>103</v>
      </c>
      <c r="BC203" s="81">
        <v>20</v>
      </c>
      <c r="BD203" s="82">
        <v>40312</v>
      </c>
      <c r="BE203" s="81">
        <v>41</v>
      </c>
      <c r="BF203" s="81">
        <v>120</v>
      </c>
    </row>
    <row r="204" spans="1:63">
      <c r="A204" s="27">
        <v>40314</v>
      </c>
      <c r="B204" s="28">
        <v>0.89583333333333337</v>
      </c>
      <c r="C204" s="27">
        <v>40315</v>
      </c>
      <c r="D204" s="28">
        <v>0.30902777777777779</v>
      </c>
      <c r="E204" s="3">
        <v>9.9166666666666661</v>
      </c>
      <c r="F204" s="3">
        <v>0</v>
      </c>
      <c r="G204" s="52">
        <v>38</v>
      </c>
      <c r="H204" s="32">
        <v>0</v>
      </c>
      <c r="I204" s="32">
        <v>0</v>
      </c>
      <c r="J204" s="32">
        <v>0</v>
      </c>
      <c r="K204" s="72">
        <v>0</v>
      </c>
      <c r="L204" s="39">
        <v>1</v>
      </c>
      <c r="M204" s="42">
        <v>37</v>
      </c>
      <c r="N204" s="52">
        <v>9</v>
      </c>
      <c r="O204" s="72">
        <v>0</v>
      </c>
      <c r="P204" s="72">
        <v>0</v>
      </c>
      <c r="Q204" s="39">
        <v>1</v>
      </c>
      <c r="R204" s="42">
        <v>8</v>
      </c>
      <c r="Y204" s="81">
        <v>20</v>
      </c>
      <c r="Z204" s="82">
        <v>40313</v>
      </c>
      <c r="AA204" s="81">
        <v>71</v>
      </c>
      <c r="AB204" s="81">
        <v>153</v>
      </c>
      <c r="BC204" s="81">
        <v>20</v>
      </c>
      <c r="BD204" s="82">
        <v>40312</v>
      </c>
      <c r="BE204" s="81">
        <v>41</v>
      </c>
      <c r="BF204" s="81">
        <v>110</v>
      </c>
    </row>
    <row r="205" spans="1:63">
      <c r="A205" s="27">
        <v>40315</v>
      </c>
      <c r="B205" s="28">
        <v>0.3125</v>
      </c>
      <c r="C205" s="27">
        <v>40315</v>
      </c>
      <c r="D205" s="28">
        <v>0.83333333333333337</v>
      </c>
      <c r="E205" s="3">
        <v>12.5</v>
      </c>
      <c r="F205" s="3">
        <v>8.3333333333333329E-2</v>
      </c>
      <c r="G205" s="52">
        <v>0</v>
      </c>
      <c r="H205" s="32">
        <v>0</v>
      </c>
      <c r="I205" s="32">
        <v>0</v>
      </c>
      <c r="J205" s="32">
        <v>0</v>
      </c>
      <c r="K205" s="72">
        <v>0</v>
      </c>
      <c r="L205" s="74">
        <v>0</v>
      </c>
      <c r="M205" s="40">
        <v>0</v>
      </c>
      <c r="N205" s="52">
        <v>1</v>
      </c>
      <c r="O205" s="72">
        <v>0</v>
      </c>
      <c r="P205" s="72">
        <v>0</v>
      </c>
      <c r="Q205" s="72">
        <v>0</v>
      </c>
      <c r="R205" s="42">
        <v>1</v>
      </c>
      <c r="Y205" s="81">
        <v>20</v>
      </c>
      <c r="Z205" s="82">
        <v>40313</v>
      </c>
      <c r="AA205" s="81">
        <v>71</v>
      </c>
      <c r="AB205" s="81">
        <v>185</v>
      </c>
      <c r="BC205" s="81">
        <v>20</v>
      </c>
      <c r="BD205" s="82">
        <v>40312</v>
      </c>
      <c r="BE205" s="81">
        <v>41</v>
      </c>
      <c r="BF205" s="81">
        <v>101</v>
      </c>
    </row>
    <row r="206" spans="1:63">
      <c r="A206" s="27">
        <v>40315</v>
      </c>
      <c r="B206" s="28">
        <v>0.83333333333333337</v>
      </c>
      <c r="C206" s="27">
        <v>40316</v>
      </c>
      <c r="D206" s="28">
        <v>0.3125</v>
      </c>
      <c r="E206" s="3">
        <v>11.5</v>
      </c>
      <c r="F206" s="3">
        <v>0</v>
      </c>
      <c r="G206" s="52">
        <v>20</v>
      </c>
      <c r="H206" s="32">
        <v>0</v>
      </c>
      <c r="I206" s="32">
        <v>0</v>
      </c>
      <c r="J206" s="32">
        <v>0</v>
      </c>
      <c r="K206" s="72">
        <v>0</v>
      </c>
      <c r="L206" s="39">
        <v>1</v>
      </c>
      <c r="M206" s="42">
        <v>19</v>
      </c>
      <c r="N206" s="52">
        <v>7</v>
      </c>
      <c r="O206" s="72">
        <v>0</v>
      </c>
      <c r="P206" s="72">
        <v>0</v>
      </c>
      <c r="Q206" s="39">
        <v>3</v>
      </c>
      <c r="R206" s="42">
        <v>4</v>
      </c>
      <c r="Y206" s="81">
        <v>20</v>
      </c>
      <c r="Z206" s="82">
        <v>40313</v>
      </c>
      <c r="AA206" s="81">
        <v>71</v>
      </c>
      <c r="AB206" s="81">
        <v>187</v>
      </c>
      <c r="BC206" s="81">
        <v>20</v>
      </c>
      <c r="BD206" s="82">
        <v>40312</v>
      </c>
      <c r="BE206" s="81">
        <v>41</v>
      </c>
      <c r="BF206" s="81">
        <v>110</v>
      </c>
    </row>
    <row r="207" spans="1:63">
      <c r="A207" s="27">
        <v>40316</v>
      </c>
      <c r="B207" s="28">
        <v>0.32291666666666669</v>
      </c>
      <c r="C207" s="27">
        <v>40316</v>
      </c>
      <c r="D207" s="28">
        <v>0.85416666666666663</v>
      </c>
      <c r="E207" s="3">
        <v>12.75</v>
      </c>
      <c r="F207" s="3">
        <v>0.25</v>
      </c>
      <c r="G207" s="52">
        <v>0</v>
      </c>
      <c r="H207" s="32">
        <v>0</v>
      </c>
      <c r="I207" s="32">
        <v>0</v>
      </c>
      <c r="J207" s="32">
        <v>0</v>
      </c>
      <c r="K207" s="72">
        <v>0</v>
      </c>
      <c r="L207" s="72">
        <v>0</v>
      </c>
      <c r="M207" s="40">
        <v>0</v>
      </c>
      <c r="N207" s="52">
        <v>0</v>
      </c>
      <c r="O207" s="72">
        <v>0</v>
      </c>
      <c r="P207" s="72">
        <v>0</v>
      </c>
      <c r="Q207" s="72">
        <v>0</v>
      </c>
      <c r="R207" s="40">
        <v>0</v>
      </c>
      <c r="Y207" s="81">
        <v>20</v>
      </c>
      <c r="Z207" s="82">
        <v>40313</v>
      </c>
      <c r="AA207" s="81">
        <v>71</v>
      </c>
      <c r="AB207" s="81">
        <v>110</v>
      </c>
      <c r="BC207" s="81">
        <v>20</v>
      </c>
      <c r="BD207" s="82">
        <v>40312</v>
      </c>
      <c r="BE207" s="81">
        <v>41</v>
      </c>
      <c r="BF207" s="81">
        <v>115</v>
      </c>
    </row>
    <row r="208" spans="1:63">
      <c r="A208" s="27">
        <v>40316</v>
      </c>
      <c r="B208" s="28">
        <v>0.85416666666666663</v>
      </c>
      <c r="C208" s="27">
        <v>40317</v>
      </c>
      <c r="D208" s="28">
        <v>0.32291666666666669</v>
      </c>
      <c r="E208" s="3">
        <v>11.25</v>
      </c>
      <c r="F208" s="3">
        <v>0</v>
      </c>
      <c r="G208" s="52">
        <v>20</v>
      </c>
      <c r="H208" s="32">
        <v>0</v>
      </c>
      <c r="I208" s="32">
        <v>0</v>
      </c>
      <c r="J208" s="32">
        <v>0</v>
      </c>
      <c r="K208" s="72">
        <v>0</v>
      </c>
      <c r="L208" s="39">
        <v>2</v>
      </c>
      <c r="M208" s="42">
        <v>18</v>
      </c>
      <c r="N208" s="52">
        <v>4</v>
      </c>
      <c r="O208" s="72">
        <v>0</v>
      </c>
      <c r="P208" s="72">
        <v>0</v>
      </c>
      <c r="Q208" s="72">
        <v>0</v>
      </c>
      <c r="R208" s="42">
        <v>4</v>
      </c>
      <c r="Y208" s="81">
        <v>20</v>
      </c>
      <c r="Z208" s="82">
        <v>40313</v>
      </c>
      <c r="AA208" s="81">
        <v>71</v>
      </c>
      <c r="AB208" s="81">
        <v>111</v>
      </c>
      <c r="BC208" s="81">
        <v>20</v>
      </c>
      <c r="BD208" s="82">
        <v>40312</v>
      </c>
      <c r="BE208" s="81">
        <v>41</v>
      </c>
      <c r="BF208" s="81">
        <v>115</v>
      </c>
    </row>
    <row r="209" spans="1:58">
      <c r="A209" s="27">
        <v>40317</v>
      </c>
      <c r="B209" s="28">
        <v>0.3263888888888889</v>
      </c>
      <c r="C209" s="27">
        <v>40317</v>
      </c>
      <c r="D209" s="28">
        <v>0.75694444444444453</v>
      </c>
      <c r="E209" s="3">
        <v>10.333333333333334</v>
      </c>
      <c r="F209" s="3">
        <v>8.3333333333333329E-2</v>
      </c>
      <c r="G209" s="52">
        <v>0</v>
      </c>
      <c r="H209" s="32">
        <v>0</v>
      </c>
      <c r="I209" s="32">
        <v>0</v>
      </c>
      <c r="J209" s="32">
        <v>0</v>
      </c>
      <c r="K209" s="72">
        <v>0</v>
      </c>
      <c r="L209" s="72">
        <v>0</v>
      </c>
      <c r="M209" s="40">
        <v>0</v>
      </c>
      <c r="N209" s="52">
        <v>0</v>
      </c>
      <c r="O209" s="72">
        <v>0</v>
      </c>
      <c r="P209" s="72">
        <v>0</v>
      </c>
      <c r="Q209" s="72">
        <v>0</v>
      </c>
      <c r="R209" s="40">
        <v>0</v>
      </c>
      <c r="Y209" s="81">
        <v>20</v>
      </c>
      <c r="Z209" s="82">
        <v>40313</v>
      </c>
      <c r="AA209" s="81">
        <v>71</v>
      </c>
      <c r="AB209" s="81">
        <v>102</v>
      </c>
      <c r="BC209" s="81">
        <v>20</v>
      </c>
      <c r="BD209" s="82">
        <v>40312</v>
      </c>
      <c r="BE209" s="81">
        <v>41</v>
      </c>
      <c r="BF209" s="81">
        <v>101</v>
      </c>
    </row>
    <row r="210" spans="1:58">
      <c r="A210" s="27">
        <v>40317</v>
      </c>
      <c r="B210" s="28">
        <v>0.75694444444444453</v>
      </c>
      <c r="C210" s="27">
        <v>40317</v>
      </c>
      <c r="D210" s="28">
        <v>0.98611111111111116</v>
      </c>
      <c r="E210" s="3">
        <v>5.5</v>
      </c>
      <c r="F210" s="3">
        <v>0</v>
      </c>
      <c r="G210" s="52">
        <v>22</v>
      </c>
      <c r="H210" s="39">
        <v>15</v>
      </c>
      <c r="I210" s="32">
        <v>0</v>
      </c>
      <c r="J210" s="32">
        <v>0</v>
      </c>
      <c r="K210" s="72">
        <v>0</v>
      </c>
      <c r="L210" s="39">
        <v>1</v>
      </c>
      <c r="M210" s="42">
        <v>6</v>
      </c>
      <c r="N210" s="52">
        <v>15</v>
      </c>
      <c r="O210" s="39">
        <v>2</v>
      </c>
      <c r="P210" s="73">
        <v>0</v>
      </c>
      <c r="Q210" s="73">
        <v>0</v>
      </c>
      <c r="R210" s="42">
        <v>13</v>
      </c>
      <c r="Y210" s="81">
        <v>20</v>
      </c>
      <c r="Z210" s="82">
        <v>40313</v>
      </c>
      <c r="AA210" s="81">
        <v>71</v>
      </c>
      <c r="AB210" s="81">
        <v>99</v>
      </c>
      <c r="BC210" s="81">
        <v>20</v>
      </c>
      <c r="BD210" s="82">
        <v>40312</v>
      </c>
      <c r="BE210" s="81">
        <v>41</v>
      </c>
      <c r="BF210" s="81">
        <v>110</v>
      </c>
    </row>
    <row r="211" spans="1:58">
      <c r="A211" s="27">
        <v>40317</v>
      </c>
      <c r="B211" s="28">
        <v>0.98611111111111116</v>
      </c>
      <c r="C211" s="27">
        <v>40318</v>
      </c>
      <c r="D211" s="28">
        <v>0.30555555555555552</v>
      </c>
      <c r="E211" s="3">
        <v>7.666666666666667</v>
      </c>
      <c r="F211" s="3">
        <v>0</v>
      </c>
      <c r="G211" s="52">
        <v>929</v>
      </c>
      <c r="H211" s="39">
        <v>818</v>
      </c>
      <c r="I211" s="39">
        <v>54</v>
      </c>
      <c r="J211" s="39">
        <v>2</v>
      </c>
      <c r="K211" s="72">
        <v>0</v>
      </c>
      <c r="L211" s="74">
        <v>0</v>
      </c>
      <c r="M211" s="42">
        <v>55</v>
      </c>
      <c r="N211" s="52">
        <v>20</v>
      </c>
      <c r="O211" s="39">
        <v>6</v>
      </c>
      <c r="P211" s="73">
        <v>0</v>
      </c>
      <c r="Q211" s="73">
        <v>0</v>
      </c>
      <c r="R211" s="42">
        <v>14</v>
      </c>
      <c r="Y211" s="81">
        <v>20</v>
      </c>
      <c r="Z211" s="82">
        <v>40313</v>
      </c>
      <c r="AA211" s="81">
        <v>71</v>
      </c>
      <c r="AB211" s="81">
        <v>101</v>
      </c>
      <c r="BC211" s="81">
        <v>20</v>
      </c>
      <c r="BD211" s="82">
        <v>40312</v>
      </c>
      <c r="BE211" s="81">
        <v>41</v>
      </c>
      <c r="BF211" s="81">
        <v>120</v>
      </c>
    </row>
    <row r="212" spans="1:58">
      <c r="A212" s="27">
        <v>40318</v>
      </c>
      <c r="B212" s="28">
        <v>0.3125</v>
      </c>
      <c r="C212" s="27">
        <v>40318</v>
      </c>
      <c r="D212" s="28">
        <v>0.89583333333333337</v>
      </c>
      <c r="E212" s="3">
        <v>14</v>
      </c>
      <c r="F212" s="3">
        <v>0.16666666666666666</v>
      </c>
      <c r="G212" s="52">
        <v>89</v>
      </c>
      <c r="H212" s="39">
        <v>80</v>
      </c>
      <c r="I212" s="39">
        <v>6</v>
      </c>
      <c r="J212" s="32">
        <v>0</v>
      </c>
      <c r="K212" s="72">
        <v>0</v>
      </c>
      <c r="L212" s="74">
        <v>0</v>
      </c>
      <c r="M212" s="42">
        <v>3</v>
      </c>
      <c r="N212" s="52">
        <v>2</v>
      </c>
      <c r="O212" s="72">
        <v>0</v>
      </c>
      <c r="P212" s="72">
        <v>0</v>
      </c>
      <c r="Q212" s="72">
        <v>0</v>
      </c>
      <c r="R212" s="42">
        <v>2</v>
      </c>
      <c r="Y212" s="81">
        <v>20</v>
      </c>
      <c r="Z212" s="82">
        <v>40313</v>
      </c>
      <c r="AA212" s="81">
        <v>71</v>
      </c>
      <c r="AB212" s="81">
        <v>106</v>
      </c>
      <c r="BC212" s="81">
        <v>20</v>
      </c>
      <c r="BD212" s="82">
        <v>40312</v>
      </c>
      <c r="BE212" s="81">
        <v>41</v>
      </c>
      <c r="BF212" s="81">
        <v>116</v>
      </c>
    </row>
    <row r="213" spans="1:58">
      <c r="A213" s="27">
        <v>40318</v>
      </c>
      <c r="B213" s="28">
        <v>0.91666666666666663</v>
      </c>
      <c r="C213" s="27">
        <v>40318</v>
      </c>
      <c r="D213" s="28">
        <v>0.92708333333333337</v>
      </c>
      <c r="E213" s="3">
        <v>0.25</v>
      </c>
      <c r="F213" s="3">
        <v>0.5</v>
      </c>
      <c r="G213" s="52">
        <v>823</v>
      </c>
      <c r="H213" s="39">
        <v>740</v>
      </c>
      <c r="I213" s="39">
        <v>50</v>
      </c>
      <c r="J213" s="32">
        <v>0</v>
      </c>
      <c r="K213" s="72">
        <v>0</v>
      </c>
      <c r="L213" s="74">
        <v>0</v>
      </c>
      <c r="M213" s="42">
        <v>33</v>
      </c>
      <c r="N213" s="52">
        <v>3</v>
      </c>
      <c r="O213" s="39">
        <v>1</v>
      </c>
      <c r="P213" s="73">
        <v>0</v>
      </c>
      <c r="Q213" s="73">
        <v>0</v>
      </c>
      <c r="R213" s="42">
        <v>2</v>
      </c>
      <c r="Y213" s="81">
        <v>20</v>
      </c>
      <c r="Z213" s="82">
        <v>40314</v>
      </c>
      <c r="AA213" s="81">
        <v>71</v>
      </c>
      <c r="AB213" s="81">
        <v>100</v>
      </c>
      <c r="BC213" s="81">
        <v>20</v>
      </c>
      <c r="BD213" s="82">
        <v>40312</v>
      </c>
      <c r="BE213" s="81">
        <v>41</v>
      </c>
      <c r="BF213" s="81">
        <v>105</v>
      </c>
    </row>
    <row r="214" spans="1:58">
      <c r="A214" s="27">
        <v>40318</v>
      </c>
      <c r="B214" s="28">
        <v>0.97916666666666663</v>
      </c>
      <c r="C214" s="27">
        <v>40318</v>
      </c>
      <c r="D214" s="28">
        <v>0.98611111111111116</v>
      </c>
      <c r="E214" s="3">
        <v>0.16666666666666666</v>
      </c>
      <c r="F214" s="3">
        <v>1.25</v>
      </c>
      <c r="G214" s="52">
        <v>604</v>
      </c>
      <c r="H214" s="39">
        <v>520</v>
      </c>
      <c r="I214" s="39">
        <v>40</v>
      </c>
      <c r="J214" s="32">
        <v>0</v>
      </c>
      <c r="K214" s="72">
        <v>0</v>
      </c>
      <c r="L214" s="74">
        <v>0</v>
      </c>
      <c r="M214" s="42">
        <v>44</v>
      </c>
      <c r="N214" s="52">
        <v>2</v>
      </c>
      <c r="O214" s="39">
        <v>1</v>
      </c>
      <c r="P214" s="73">
        <v>0</v>
      </c>
      <c r="Q214" s="73">
        <v>0</v>
      </c>
      <c r="R214" s="42">
        <v>1</v>
      </c>
      <c r="Y214" s="81">
        <v>20</v>
      </c>
      <c r="Z214" s="82">
        <v>40314</v>
      </c>
      <c r="AA214" s="81">
        <v>71</v>
      </c>
      <c r="AB214" s="81">
        <v>173</v>
      </c>
      <c r="BC214" s="81">
        <v>20</v>
      </c>
      <c r="BD214" s="82">
        <v>40312</v>
      </c>
      <c r="BE214" s="81">
        <v>41</v>
      </c>
      <c r="BF214" s="81">
        <v>96</v>
      </c>
    </row>
    <row r="215" spans="1:58">
      <c r="A215" s="27">
        <v>40319</v>
      </c>
      <c r="B215" s="28">
        <v>2.0833333333333332E-2</v>
      </c>
      <c r="C215" s="27">
        <v>40319</v>
      </c>
      <c r="D215" s="28">
        <v>2.4305555555555556E-2</v>
      </c>
      <c r="E215" s="3">
        <v>8.3333333333333329E-2</v>
      </c>
      <c r="F215" s="3">
        <v>0.83333333333333337</v>
      </c>
      <c r="G215" s="52">
        <v>243</v>
      </c>
      <c r="H215" s="39">
        <v>204</v>
      </c>
      <c r="I215" s="39">
        <v>14</v>
      </c>
      <c r="J215" s="32">
        <v>0</v>
      </c>
      <c r="K215" s="72">
        <v>0</v>
      </c>
      <c r="L215" s="74">
        <v>0</v>
      </c>
      <c r="M215" s="42">
        <v>25</v>
      </c>
      <c r="N215" s="52">
        <v>0</v>
      </c>
      <c r="O215" s="72">
        <v>0</v>
      </c>
      <c r="P215" s="72">
        <v>0</v>
      </c>
      <c r="Q215" s="72">
        <v>0</v>
      </c>
      <c r="R215" s="40">
        <v>0</v>
      </c>
      <c r="Y215" s="81">
        <v>20</v>
      </c>
      <c r="Z215" s="82">
        <v>40314</v>
      </c>
      <c r="AA215" s="81">
        <v>71</v>
      </c>
      <c r="AB215" s="81">
        <v>169</v>
      </c>
      <c r="BC215" s="81">
        <v>20</v>
      </c>
      <c r="BD215" s="82">
        <v>40312</v>
      </c>
      <c r="BE215" s="81">
        <v>41</v>
      </c>
      <c r="BF215" s="81">
        <v>107</v>
      </c>
    </row>
    <row r="216" spans="1:58">
      <c r="A216" s="27">
        <v>40319</v>
      </c>
      <c r="B216" s="28">
        <v>4.1666666666666664E-2</v>
      </c>
      <c r="C216" s="27">
        <v>40319</v>
      </c>
      <c r="D216" s="28">
        <v>4.5138888888888888E-2</v>
      </c>
      <c r="E216" s="3">
        <v>8.3333333333333329E-2</v>
      </c>
      <c r="F216" s="3">
        <v>0.41666666666666669</v>
      </c>
      <c r="G216" s="52">
        <v>182</v>
      </c>
      <c r="H216" s="39">
        <v>162</v>
      </c>
      <c r="I216" s="39">
        <v>7</v>
      </c>
      <c r="J216" s="32">
        <v>0</v>
      </c>
      <c r="K216" s="72">
        <v>0</v>
      </c>
      <c r="L216" s="74">
        <v>0</v>
      </c>
      <c r="M216" s="42">
        <v>13</v>
      </c>
      <c r="N216" s="52">
        <v>0</v>
      </c>
      <c r="O216" s="72">
        <v>0</v>
      </c>
      <c r="P216" s="72">
        <v>0</v>
      </c>
      <c r="Q216" s="72">
        <v>0</v>
      </c>
      <c r="R216" s="40">
        <v>0</v>
      </c>
      <c r="Y216" s="81">
        <v>20</v>
      </c>
      <c r="Z216" s="82">
        <v>40314</v>
      </c>
      <c r="AA216" s="81">
        <v>71</v>
      </c>
      <c r="AB216" s="81">
        <v>142</v>
      </c>
      <c r="BC216" s="81">
        <v>20</v>
      </c>
      <c r="BD216" s="82">
        <v>40312</v>
      </c>
      <c r="BE216" s="81">
        <v>41</v>
      </c>
      <c r="BF216" s="81">
        <v>89</v>
      </c>
    </row>
    <row r="217" spans="1:58">
      <c r="A217" s="27">
        <v>40319</v>
      </c>
      <c r="B217" s="28">
        <v>8.3333333333333329E-2</v>
      </c>
      <c r="C217" s="27">
        <v>40319</v>
      </c>
      <c r="D217" s="28">
        <v>9.375E-2</v>
      </c>
      <c r="E217" s="3">
        <v>0.25</v>
      </c>
      <c r="F217" s="3">
        <v>0.91666666666666663</v>
      </c>
      <c r="G217" s="52">
        <v>148</v>
      </c>
      <c r="H217" s="39">
        <v>140</v>
      </c>
      <c r="I217" s="39">
        <v>2</v>
      </c>
      <c r="J217" s="32">
        <v>0</v>
      </c>
      <c r="K217" s="72">
        <v>0</v>
      </c>
      <c r="L217" s="74">
        <v>0</v>
      </c>
      <c r="M217" s="42">
        <v>6</v>
      </c>
      <c r="N217" s="52">
        <v>2</v>
      </c>
      <c r="O217" s="39">
        <v>2</v>
      </c>
      <c r="P217" s="73">
        <v>0</v>
      </c>
      <c r="Q217" s="73">
        <v>0</v>
      </c>
      <c r="R217" s="40">
        <v>0</v>
      </c>
      <c r="Y217" s="81">
        <v>20</v>
      </c>
      <c r="Z217" s="82">
        <v>40314</v>
      </c>
      <c r="AA217" s="81">
        <v>71</v>
      </c>
      <c r="AB217" s="81">
        <v>106</v>
      </c>
      <c r="BC217" s="81">
        <v>20</v>
      </c>
      <c r="BD217" s="82">
        <v>40313</v>
      </c>
      <c r="BE217" s="81">
        <v>41</v>
      </c>
      <c r="BF217" s="81">
        <v>128</v>
      </c>
    </row>
    <row r="218" spans="1:58">
      <c r="A218" s="27">
        <v>40319</v>
      </c>
      <c r="B218" s="28">
        <v>0.125</v>
      </c>
      <c r="C218" s="27">
        <v>40319</v>
      </c>
      <c r="D218" s="28">
        <v>0.20833333333333334</v>
      </c>
      <c r="E218" s="3">
        <v>2</v>
      </c>
      <c r="F218" s="3">
        <v>0.75</v>
      </c>
      <c r="G218" s="52">
        <v>621</v>
      </c>
      <c r="H218" s="39">
        <v>540</v>
      </c>
      <c r="I218" s="39">
        <v>46</v>
      </c>
      <c r="J218" s="32">
        <v>0</v>
      </c>
      <c r="K218" s="72">
        <v>0</v>
      </c>
      <c r="L218" s="74">
        <v>0</v>
      </c>
      <c r="M218" s="42">
        <v>35</v>
      </c>
      <c r="N218" s="52">
        <v>4</v>
      </c>
      <c r="O218" s="39">
        <v>2</v>
      </c>
      <c r="P218" s="73">
        <v>0</v>
      </c>
      <c r="Q218" s="73">
        <v>0</v>
      </c>
      <c r="R218" s="42">
        <v>2</v>
      </c>
      <c r="Y218" s="81">
        <v>20</v>
      </c>
      <c r="Z218" s="82">
        <v>40314</v>
      </c>
      <c r="AA218" s="81">
        <v>71</v>
      </c>
      <c r="AB218" s="81">
        <v>168</v>
      </c>
      <c r="BC218" s="81">
        <v>20</v>
      </c>
      <c r="BD218" s="82">
        <v>40313</v>
      </c>
      <c r="BE218" s="81">
        <v>41</v>
      </c>
      <c r="BF218" s="81">
        <v>123</v>
      </c>
    </row>
    <row r="219" spans="1:58">
      <c r="A219" s="27">
        <v>40319</v>
      </c>
      <c r="B219" s="28">
        <v>0.21875</v>
      </c>
      <c r="C219" s="27">
        <v>40319</v>
      </c>
      <c r="D219" s="28">
        <v>0.88194444444444453</v>
      </c>
      <c r="E219" s="3">
        <v>15.916666666666666</v>
      </c>
      <c r="F219" s="3">
        <v>0.25</v>
      </c>
      <c r="G219" s="52">
        <v>38</v>
      </c>
      <c r="H219" s="39">
        <v>30</v>
      </c>
      <c r="I219" s="39">
        <v>5</v>
      </c>
      <c r="J219" s="32">
        <v>0</v>
      </c>
      <c r="K219" s="72">
        <v>0</v>
      </c>
      <c r="L219" s="74">
        <v>0</v>
      </c>
      <c r="M219" s="42">
        <v>3</v>
      </c>
      <c r="N219" s="52">
        <v>3</v>
      </c>
      <c r="O219" s="39">
        <v>1</v>
      </c>
      <c r="P219" s="73">
        <v>0</v>
      </c>
      <c r="Q219" s="73">
        <v>0</v>
      </c>
      <c r="R219" s="42">
        <v>2</v>
      </c>
      <c r="Y219" s="81">
        <v>20</v>
      </c>
      <c r="Z219" s="82">
        <v>40314</v>
      </c>
      <c r="AA219" s="81">
        <v>71</v>
      </c>
      <c r="AB219" s="81">
        <v>158</v>
      </c>
      <c r="BC219" s="81">
        <v>20</v>
      </c>
      <c r="BD219" s="82">
        <v>40313</v>
      </c>
      <c r="BE219" s="81">
        <v>41</v>
      </c>
      <c r="BF219" s="81">
        <v>102</v>
      </c>
    </row>
    <row r="220" spans="1:58">
      <c r="A220" s="27">
        <v>40319</v>
      </c>
      <c r="B220" s="28">
        <v>0.91666666666666663</v>
      </c>
      <c r="C220" s="27">
        <v>40319</v>
      </c>
      <c r="D220" s="28">
        <v>0.92361111111111116</v>
      </c>
      <c r="E220" s="3">
        <v>0.16666666666666666</v>
      </c>
      <c r="F220" s="3">
        <v>0.83333333333333337</v>
      </c>
      <c r="G220" s="52">
        <v>150</v>
      </c>
      <c r="H220" s="39">
        <v>130</v>
      </c>
      <c r="I220" s="39">
        <v>15</v>
      </c>
      <c r="J220" s="32">
        <v>0</v>
      </c>
      <c r="K220" s="72">
        <v>0</v>
      </c>
      <c r="L220" s="39">
        <v>1</v>
      </c>
      <c r="M220" s="42">
        <v>4</v>
      </c>
      <c r="N220" s="52">
        <v>3</v>
      </c>
      <c r="O220" s="72">
        <v>0</v>
      </c>
      <c r="P220" s="72">
        <v>0</v>
      </c>
      <c r="Q220" s="72">
        <v>0</v>
      </c>
      <c r="R220" s="42">
        <v>3</v>
      </c>
      <c r="Y220" s="81">
        <v>21</v>
      </c>
      <c r="Z220" s="82">
        <v>40315</v>
      </c>
      <c r="AA220" s="81">
        <v>71</v>
      </c>
      <c r="AB220" s="81">
        <v>155</v>
      </c>
      <c r="BC220" s="81">
        <v>20</v>
      </c>
      <c r="BD220" s="82">
        <v>40313</v>
      </c>
      <c r="BE220" s="81">
        <v>41</v>
      </c>
      <c r="BF220" s="81">
        <v>100</v>
      </c>
    </row>
    <row r="221" spans="1:58">
      <c r="A221" s="27">
        <v>40319</v>
      </c>
      <c r="B221" s="28">
        <v>0.95833333333333337</v>
      </c>
      <c r="C221" s="27">
        <v>40319</v>
      </c>
      <c r="D221" s="28">
        <v>0.96180555555555547</v>
      </c>
      <c r="E221" s="3">
        <v>8.3333333333333329E-2</v>
      </c>
      <c r="F221" s="3">
        <v>0.83333333333333337</v>
      </c>
      <c r="G221" s="52">
        <v>189</v>
      </c>
      <c r="H221" s="39">
        <v>163</v>
      </c>
      <c r="I221" s="39">
        <v>11</v>
      </c>
      <c r="J221" s="32">
        <v>0</v>
      </c>
      <c r="K221" s="72">
        <v>0</v>
      </c>
      <c r="L221" s="74">
        <v>0</v>
      </c>
      <c r="M221" s="42">
        <v>15</v>
      </c>
      <c r="N221" s="52">
        <v>2</v>
      </c>
      <c r="O221" s="73">
        <v>0</v>
      </c>
      <c r="P221" s="39">
        <v>2</v>
      </c>
      <c r="Q221" s="72">
        <v>0</v>
      </c>
      <c r="R221" s="40">
        <v>0</v>
      </c>
      <c r="Y221" s="81">
        <v>21</v>
      </c>
      <c r="Z221" s="82">
        <v>40315</v>
      </c>
      <c r="AA221" s="81">
        <v>71</v>
      </c>
      <c r="AB221" s="81">
        <v>179</v>
      </c>
      <c r="BC221" s="81">
        <v>20</v>
      </c>
      <c r="BD221" s="82">
        <v>40313</v>
      </c>
      <c r="BE221" s="81">
        <v>41</v>
      </c>
      <c r="BF221" s="81">
        <v>106</v>
      </c>
    </row>
    <row r="222" spans="1:58">
      <c r="A222" s="27">
        <v>40320</v>
      </c>
      <c r="B222" s="28"/>
      <c r="C222" s="27">
        <v>40320</v>
      </c>
      <c r="D222" s="28">
        <v>3.472222222222222E-3</v>
      </c>
      <c r="E222" s="3">
        <v>8.3333333333333329E-2</v>
      </c>
      <c r="F222" s="3">
        <v>0.91666666666666663</v>
      </c>
      <c r="G222" s="52">
        <v>135</v>
      </c>
      <c r="H222" s="39">
        <v>120</v>
      </c>
      <c r="I222" s="39">
        <v>4</v>
      </c>
      <c r="J222" s="32">
        <v>0</v>
      </c>
      <c r="K222" s="72">
        <v>0</v>
      </c>
      <c r="L222" s="74">
        <v>0</v>
      </c>
      <c r="M222" s="42">
        <v>11</v>
      </c>
      <c r="N222" s="52">
        <v>1</v>
      </c>
      <c r="O222" s="39">
        <v>1</v>
      </c>
      <c r="P222" s="73">
        <v>0</v>
      </c>
      <c r="Q222" s="73">
        <v>0</v>
      </c>
      <c r="R222" s="40">
        <v>0</v>
      </c>
      <c r="Y222" s="81">
        <v>21</v>
      </c>
      <c r="Z222" s="82">
        <v>40315</v>
      </c>
      <c r="AA222" s="81">
        <v>71</v>
      </c>
      <c r="AB222" s="81">
        <v>164</v>
      </c>
      <c r="BC222" s="81">
        <v>20</v>
      </c>
      <c r="BD222" s="82">
        <v>40313</v>
      </c>
      <c r="BE222" s="81">
        <v>41</v>
      </c>
      <c r="BF222" s="81">
        <v>107</v>
      </c>
    </row>
    <row r="223" spans="1:58">
      <c r="A223" s="27">
        <v>40320</v>
      </c>
      <c r="B223" s="28">
        <v>5.2083333333333336E-2</v>
      </c>
      <c r="C223" s="27">
        <v>40320</v>
      </c>
      <c r="D223" s="28">
        <v>5.5555555555555552E-2</v>
      </c>
      <c r="E223" s="3">
        <v>8.3333333333333329E-2</v>
      </c>
      <c r="F223" s="3">
        <v>1.1666666666666667</v>
      </c>
      <c r="G223" s="52">
        <v>91</v>
      </c>
      <c r="H223" s="39">
        <v>80</v>
      </c>
      <c r="I223" s="39">
        <v>3</v>
      </c>
      <c r="J223" s="32">
        <v>0</v>
      </c>
      <c r="K223" s="72">
        <v>0</v>
      </c>
      <c r="L223" s="74">
        <v>0</v>
      </c>
      <c r="M223" s="42">
        <v>8</v>
      </c>
      <c r="N223" s="52">
        <v>1</v>
      </c>
      <c r="O223" s="39">
        <v>1</v>
      </c>
      <c r="P223" s="73">
        <v>0</v>
      </c>
      <c r="Q223" s="73">
        <v>0</v>
      </c>
      <c r="R223" s="40">
        <v>0</v>
      </c>
      <c r="Y223" s="81">
        <v>21</v>
      </c>
      <c r="Z223" s="82">
        <v>40315</v>
      </c>
      <c r="AA223" s="81">
        <v>71</v>
      </c>
      <c r="AB223" s="81">
        <v>160</v>
      </c>
      <c r="BC223" s="81">
        <v>20</v>
      </c>
      <c r="BD223" s="82">
        <v>40313</v>
      </c>
      <c r="BE223" s="81">
        <v>41</v>
      </c>
      <c r="BF223" s="81">
        <v>110</v>
      </c>
    </row>
    <row r="224" spans="1:58">
      <c r="A224" s="27">
        <v>40320</v>
      </c>
      <c r="B224" s="28">
        <v>7.2916666666666671E-2</v>
      </c>
      <c r="C224" s="27">
        <v>40320</v>
      </c>
      <c r="D224" s="28">
        <v>0.21875</v>
      </c>
      <c r="E224" s="3">
        <v>3.5</v>
      </c>
      <c r="F224" s="3">
        <v>0.41666666666666669</v>
      </c>
      <c r="G224" s="52">
        <v>260</v>
      </c>
      <c r="H224" s="39">
        <v>223</v>
      </c>
      <c r="I224" s="39">
        <v>13</v>
      </c>
      <c r="J224" s="32">
        <v>0</v>
      </c>
      <c r="K224" s="72">
        <v>0</v>
      </c>
      <c r="L224" s="39">
        <v>1</v>
      </c>
      <c r="M224" s="42">
        <v>23</v>
      </c>
      <c r="N224" s="52">
        <v>11</v>
      </c>
      <c r="O224" s="39">
        <v>7</v>
      </c>
      <c r="P224" s="73">
        <v>0</v>
      </c>
      <c r="Q224" s="39">
        <v>4</v>
      </c>
      <c r="R224" s="40">
        <v>0</v>
      </c>
      <c r="Y224" s="81">
        <v>21</v>
      </c>
      <c r="Z224" s="82">
        <v>40315</v>
      </c>
      <c r="AA224" s="81">
        <v>71</v>
      </c>
      <c r="AB224" s="81">
        <v>145</v>
      </c>
      <c r="BC224" s="81">
        <v>20</v>
      </c>
      <c r="BD224" s="82">
        <v>40313</v>
      </c>
      <c r="BE224" s="81">
        <v>41</v>
      </c>
      <c r="BF224" s="81">
        <v>115</v>
      </c>
    </row>
    <row r="225" spans="1:58">
      <c r="A225" s="27">
        <v>40320</v>
      </c>
      <c r="B225" s="28">
        <v>0.22083333333333333</v>
      </c>
      <c r="C225" s="27">
        <v>40320</v>
      </c>
      <c r="D225" s="28">
        <v>0.83333333333333337</v>
      </c>
      <c r="E225" s="3">
        <v>14.7</v>
      </c>
      <c r="F225" s="3">
        <v>0.05</v>
      </c>
      <c r="G225" s="52">
        <v>1</v>
      </c>
      <c r="H225" s="39">
        <v>1</v>
      </c>
      <c r="I225" s="32">
        <v>0</v>
      </c>
      <c r="J225" s="32">
        <v>0</v>
      </c>
      <c r="K225" s="72">
        <v>0</v>
      </c>
      <c r="L225" s="74">
        <v>0</v>
      </c>
      <c r="M225" s="40">
        <v>0</v>
      </c>
      <c r="N225" s="52">
        <v>0</v>
      </c>
      <c r="O225" s="72">
        <v>0</v>
      </c>
      <c r="P225" s="72">
        <v>0</v>
      </c>
      <c r="Q225" s="72">
        <v>0</v>
      </c>
      <c r="R225" s="40">
        <v>0</v>
      </c>
      <c r="Y225" s="81">
        <v>21</v>
      </c>
      <c r="Z225" s="82">
        <v>40315</v>
      </c>
      <c r="AA225" s="81">
        <v>71</v>
      </c>
      <c r="AB225" s="81">
        <v>112</v>
      </c>
      <c r="BC225" s="81">
        <v>20</v>
      </c>
      <c r="BD225" s="82">
        <v>40313</v>
      </c>
      <c r="BE225" s="81">
        <v>41</v>
      </c>
      <c r="BF225" s="81">
        <v>107</v>
      </c>
    </row>
    <row r="226" spans="1:58">
      <c r="A226" s="27">
        <v>40320</v>
      </c>
      <c r="B226" s="28">
        <v>0.83333333333333337</v>
      </c>
      <c r="C226" s="27">
        <v>40321</v>
      </c>
      <c r="D226" s="28">
        <v>0.33333333333333331</v>
      </c>
      <c r="E226" s="3">
        <v>12</v>
      </c>
      <c r="F226" s="3">
        <v>0</v>
      </c>
      <c r="G226" s="52">
        <v>571</v>
      </c>
      <c r="H226" s="39">
        <v>479</v>
      </c>
      <c r="I226" s="32">
        <v>0</v>
      </c>
      <c r="J226" s="32">
        <v>0</v>
      </c>
      <c r="K226" s="39">
        <v>33</v>
      </c>
      <c r="L226" s="39">
        <v>3</v>
      </c>
      <c r="M226" s="42">
        <v>56</v>
      </c>
      <c r="N226" s="52">
        <v>23</v>
      </c>
      <c r="O226" s="39">
        <v>12</v>
      </c>
      <c r="P226" s="73">
        <v>0</v>
      </c>
      <c r="Q226" s="39">
        <v>3</v>
      </c>
      <c r="R226" s="42">
        <v>8</v>
      </c>
      <c r="Y226" s="81">
        <v>21</v>
      </c>
      <c r="Z226" s="82">
        <v>40316</v>
      </c>
      <c r="AA226" s="81">
        <v>71</v>
      </c>
      <c r="AB226" s="81">
        <v>171</v>
      </c>
      <c r="BC226" s="81">
        <v>20</v>
      </c>
      <c r="BD226" s="82">
        <v>40313</v>
      </c>
      <c r="BE226" s="81">
        <v>41</v>
      </c>
      <c r="BF226" s="81">
        <v>110</v>
      </c>
    </row>
    <row r="227" spans="1:58">
      <c r="A227" s="27">
        <v>40321</v>
      </c>
      <c r="B227" s="28">
        <v>0.33680555555555558</v>
      </c>
      <c r="C227" s="27">
        <v>40321</v>
      </c>
      <c r="D227" s="28">
        <v>0.8125</v>
      </c>
      <c r="E227" s="3">
        <v>11.416666666666666</v>
      </c>
      <c r="F227" s="3">
        <v>8.3333333333333329E-2</v>
      </c>
      <c r="G227" s="52">
        <v>0</v>
      </c>
      <c r="H227" s="32">
        <v>0</v>
      </c>
      <c r="I227" s="32">
        <v>0</v>
      </c>
      <c r="J227" s="32">
        <v>0</v>
      </c>
      <c r="K227" s="72">
        <v>0</v>
      </c>
      <c r="L227" s="72">
        <v>0</v>
      </c>
      <c r="M227" s="40">
        <v>0</v>
      </c>
      <c r="N227" s="52">
        <v>0</v>
      </c>
      <c r="O227" s="72">
        <v>0</v>
      </c>
      <c r="P227" s="72">
        <v>0</v>
      </c>
      <c r="Q227" s="72">
        <v>0</v>
      </c>
      <c r="R227" s="40">
        <v>0</v>
      </c>
      <c r="Y227" s="81">
        <v>21</v>
      </c>
      <c r="Z227" s="82">
        <v>40316</v>
      </c>
      <c r="AA227" s="81">
        <v>71</v>
      </c>
      <c r="AB227" s="81">
        <v>182</v>
      </c>
      <c r="BC227" s="81">
        <v>20</v>
      </c>
      <c r="BD227" s="82">
        <v>40313</v>
      </c>
      <c r="BE227" s="81">
        <v>41</v>
      </c>
      <c r="BF227" s="81">
        <v>113</v>
      </c>
    </row>
    <row r="228" spans="1:58">
      <c r="A228" s="27">
        <v>40321</v>
      </c>
      <c r="B228" s="28">
        <v>0.8125</v>
      </c>
      <c r="C228" s="27">
        <v>40322</v>
      </c>
      <c r="D228" s="28">
        <v>0.375</v>
      </c>
      <c r="E228" s="3">
        <v>13.5</v>
      </c>
      <c r="F228" s="3">
        <v>0</v>
      </c>
      <c r="G228" s="52">
        <v>582</v>
      </c>
      <c r="H228" s="39">
        <v>472</v>
      </c>
      <c r="I228" s="39">
        <v>29</v>
      </c>
      <c r="J228" s="32">
        <v>0</v>
      </c>
      <c r="K228" s="39">
        <v>38</v>
      </c>
      <c r="L228" s="74">
        <v>0</v>
      </c>
      <c r="M228" s="42">
        <v>43</v>
      </c>
      <c r="N228" s="52">
        <v>14</v>
      </c>
      <c r="O228" s="39">
        <v>11</v>
      </c>
      <c r="P228" s="73">
        <v>0</v>
      </c>
      <c r="Q228" s="39">
        <v>2</v>
      </c>
      <c r="R228" s="42">
        <v>1</v>
      </c>
      <c r="Y228" s="81">
        <v>21</v>
      </c>
      <c r="Z228" s="82">
        <v>40316</v>
      </c>
      <c r="AA228" s="81">
        <v>71</v>
      </c>
      <c r="AB228" s="81">
        <v>161</v>
      </c>
      <c r="BC228" s="81">
        <v>20</v>
      </c>
      <c r="BD228" s="82">
        <v>40313</v>
      </c>
      <c r="BE228" s="81">
        <v>41</v>
      </c>
      <c r="BF228" s="81">
        <v>109</v>
      </c>
    </row>
    <row r="229" spans="1:58">
      <c r="A229" s="27">
        <v>40322</v>
      </c>
      <c r="B229" s="28">
        <v>0.37847222222222227</v>
      </c>
      <c r="C229" s="27">
        <v>40322</v>
      </c>
      <c r="D229" s="28">
        <v>0.79166666666666663</v>
      </c>
      <c r="E229" s="3">
        <v>9.9166666666666661</v>
      </c>
      <c r="F229" s="3">
        <v>8.3333333333333329E-2</v>
      </c>
      <c r="G229" s="52">
        <v>2</v>
      </c>
      <c r="H229" s="39">
        <v>1</v>
      </c>
      <c r="I229" s="32">
        <v>0</v>
      </c>
      <c r="J229" s="32">
        <v>0</v>
      </c>
      <c r="K229" s="72">
        <v>0</v>
      </c>
      <c r="L229" s="74">
        <v>0</v>
      </c>
      <c r="M229" s="42">
        <v>1</v>
      </c>
      <c r="N229" s="52">
        <v>0</v>
      </c>
      <c r="O229" s="73">
        <v>0</v>
      </c>
      <c r="P229" s="73">
        <v>0</v>
      </c>
      <c r="Q229" s="72">
        <v>0</v>
      </c>
      <c r="R229" s="40">
        <v>0</v>
      </c>
      <c r="Y229" s="81">
        <v>21</v>
      </c>
      <c r="Z229" s="82">
        <v>40316</v>
      </c>
      <c r="AA229" s="81">
        <v>71</v>
      </c>
      <c r="AB229" s="81">
        <v>109</v>
      </c>
      <c r="BC229" s="81">
        <v>20</v>
      </c>
      <c r="BD229" s="82">
        <v>40313</v>
      </c>
      <c r="BE229" s="81">
        <v>41</v>
      </c>
      <c r="BF229" s="81">
        <v>125</v>
      </c>
    </row>
    <row r="230" spans="1:58">
      <c r="A230" s="27">
        <v>40322</v>
      </c>
      <c r="B230" s="28">
        <v>0.79166666666666663</v>
      </c>
      <c r="C230" s="27">
        <v>40323</v>
      </c>
      <c r="D230" s="28">
        <v>0.30208333333333331</v>
      </c>
      <c r="E230" s="3">
        <v>12.25</v>
      </c>
      <c r="F230" s="3">
        <v>0</v>
      </c>
      <c r="G230" s="52">
        <v>235</v>
      </c>
      <c r="H230" s="39">
        <v>169</v>
      </c>
      <c r="I230" s="39">
        <v>12</v>
      </c>
      <c r="J230" s="32">
        <v>0</v>
      </c>
      <c r="K230" s="39">
        <v>24</v>
      </c>
      <c r="L230" s="74">
        <v>0</v>
      </c>
      <c r="M230" s="42">
        <v>30</v>
      </c>
      <c r="N230" s="52">
        <v>8</v>
      </c>
      <c r="O230" s="39">
        <v>5</v>
      </c>
      <c r="P230" s="73">
        <v>0</v>
      </c>
      <c r="Q230" s="73">
        <v>0</v>
      </c>
      <c r="R230" s="42">
        <v>3</v>
      </c>
      <c r="Y230" s="81">
        <v>21</v>
      </c>
      <c r="Z230" s="82">
        <v>40317</v>
      </c>
      <c r="AA230" s="81">
        <v>71</v>
      </c>
      <c r="AB230" s="81">
        <v>185</v>
      </c>
      <c r="BC230" s="81">
        <v>20</v>
      </c>
      <c r="BD230" s="82">
        <v>40313</v>
      </c>
      <c r="BE230" s="81">
        <v>41</v>
      </c>
      <c r="BF230" s="81">
        <v>121</v>
      </c>
    </row>
    <row r="231" spans="1:58">
      <c r="A231" s="27">
        <v>40323</v>
      </c>
      <c r="B231" s="28">
        <v>0.30555555555555552</v>
      </c>
      <c r="C231" s="27">
        <v>40323</v>
      </c>
      <c r="D231" s="28">
        <v>0.64583333333333337</v>
      </c>
      <c r="E231" s="3">
        <v>8.1666666666666661</v>
      </c>
      <c r="F231" s="3">
        <v>8.3333333333333329E-2</v>
      </c>
      <c r="G231" s="52">
        <v>0</v>
      </c>
      <c r="H231" s="73">
        <v>0</v>
      </c>
      <c r="I231" s="32">
        <v>0</v>
      </c>
      <c r="J231" s="32">
        <v>0</v>
      </c>
      <c r="K231" s="72">
        <v>0</v>
      </c>
      <c r="L231" s="74">
        <v>0</v>
      </c>
      <c r="M231" s="40">
        <v>0</v>
      </c>
      <c r="N231" s="52">
        <v>1</v>
      </c>
      <c r="O231" s="72">
        <v>0</v>
      </c>
      <c r="P231" s="72">
        <v>0</v>
      </c>
      <c r="Q231" s="72">
        <v>0</v>
      </c>
      <c r="R231" s="42">
        <v>1</v>
      </c>
      <c r="Y231" s="81">
        <v>21</v>
      </c>
      <c r="Z231" s="82">
        <v>40317</v>
      </c>
      <c r="AA231" s="81">
        <v>71</v>
      </c>
      <c r="AB231" s="81">
        <v>166</v>
      </c>
      <c r="BC231" s="81">
        <v>20</v>
      </c>
      <c r="BD231" s="82">
        <v>40313</v>
      </c>
      <c r="BE231" s="81">
        <v>41</v>
      </c>
      <c r="BF231" s="81">
        <v>108</v>
      </c>
    </row>
    <row r="232" spans="1:58">
      <c r="A232" s="27">
        <v>40323</v>
      </c>
      <c r="B232" s="28">
        <v>0.64583333333333337</v>
      </c>
      <c r="C232" s="27">
        <v>40324</v>
      </c>
      <c r="D232" s="28">
        <v>0.28819444444444448</v>
      </c>
      <c r="E232" s="3">
        <v>15.416666666666666</v>
      </c>
      <c r="F232" s="3">
        <v>0</v>
      </c>
      <c r="G232" s="52">
        <v>174</v>
      </c>
      <c r="H232" s="39">
        <v>138</v>
      </c>
      <c r="I232" s="39">
        <v>7</v>
      </c>
      <c r="J232" s="32">
        <v>0</v>
      </c>
      <c r="K232" s="39">
        <v>7</v>
      </c>
      <c r="L232" s="32">
        <v>1</v>
      </c>
      <c r="M232" s="42">
        <v>21</v>
      </c>
      <c r="N232" s="52">
        <v>5</v>
      </c>
      <c r="O232" s="39">
        <v>1</v>
      </c>
      <c r="P232" s="73">
        <v>0</v>
      </c>
      <c r="Q232" s="73">
        <v>0</v>
      </c>
      <c r="R232" s="42">
        <v>4</v>
      </c>
      <c r="Y232" s="81">
        <v>21</v>
      </c>
      <c r="Z232" s="82">
        <v>40317</v>
      </c>
      <c r="AA232" s="81">
        <v>71</v>
      </c>
      <c r="AB232" s="81">
        <v>141</v>
      </c>
      <c r="BC232" s="81">
        <v>20</v>
      </c>
      <c r="BD232" s="82">
        <v>40313</v>
      </c>
      <c r="BE232" s="81">
        <v>41</v>
      </c>
      <c r="BF232" s="81">
        <v>113</v>
      </c>
    </row>
    <row r="233" spans="1:58">
      <c r="A233" s="27">
        <v>40324</v>
      </c>
      <c r="B233" s="28">
        <v>0.29166666666666669</v>
      </c>
      <c r="C233" s="27">
        <v>40324</v>
      </c>
      <c r="D233" s="28">
        <v>0.75347222222222221</v>
      </c>
      <c r="E233" s="3">
        <v>11.083333333333334</v>
      </c>
      <c r="F233" s="3">
        <v>8.3333333333333329E-2</v>
      </c>
      <c r="G233" s="52">
        <v>20</v>
      </c>
      <c r="H233" s="39">
        <v>15</v>
      </c>
      <c r="I233" s="39">
        <v>4</v>
      </c>
      <c r="J233" s="32">
        <v>0</v>
      </c>
      <c r="K233" s="72">
        <v>0</v>
      </c>
      <c r="L233" s="39">
        <v>1</v>
      </c>
      <c r="M233" s="40">
        <v>0</v>
      </c>
      <c r="N233" s="52">
        <v>0</v>
      </c>
      <c r="O233" s="72">
        <v>0</v>
      </c>
      <c r="P233" s="72">
        <v>0</v>
      </c>
      <c r="Q233" s="72">
        <v>0</v>
      </c>
      <c r="R233" s="40">
        <v>0</v>
      </c>
      <c r="Y233" s="81">
        <v>21</v>
      </c>
      <c r="Z233" s="82">
        <v>40317</v>
      </c>
      <c r="AA233" s="81">
        <v>71</v>
      </c>
      <c r="AB233" s="81">
        <v>174</v>
      </c>
      <c r="BC233" s="81">
        <v>20</v>
      </c>
      <c r="BD233" s="82">
        <v>40313</v>
      </c>
      <c r="BE233" s="81">
        <v>41</v>
      </c>
      <c r="BF233" s="81">
        <v>123</v>
      </c>
    </row>
    <row r="234" spans="1:58">
      <c r="A234" s="27">
        <v>40324</v>
      </c>
      <c r="B234" s="28">
        <v>0.75347222222222221</v>
      </c>
      <c r="C234" s="27">
        <v>40325</v>
      </c>
      <c r="D234" s="28">
        <v>0.33333333333333331</v>
      </c>
      <c r="E234" s="3">
        <v>13.916666666666666</v>
      </c>
      <c r="F234" s="3">
        <v>0</v>
      </c>
      <c r="G234" s="52">
        <v>564</v>
      </c>
      <c r="H234" s="39">
        <v>462</v>
      </c>
      <c r="I234" s="39">
        <v>10</v>
      </c>
      <c r="J234" s="32">
        <v>0</v>
      </c>
      <c r="K234" s="39">
        <v>23</v>
      </c>
      <c r="L234" s="74">
        <v>0</v>
      </c>
      <c r="M234" s="42">
        <v>69</v>
      </c>
      <c r="N234" s="52">
        <v>11</v>
      </c>
      <c r="O234" s="39">
        <v>1</v>
      </c>
      <c r="P234" s="73">
        <v>0</v>
      </c>
      <c r="Q234" s="73">
        <v>0</v>
      </c>
      <c r="R234" s="42">
        <v>10</v>
      </c>
      <c r="Y234" s="81">
        <v>21</v>
      </c>
      <c r="Z234" s="82">
        <v>40317</v>
      </c>
      <c r="AA234" s="81">
        <v>71</v>
      </c>
      <c r="AB234" s="81">
        <v>151</v>
      </c>
      <c r="BC234" s="81">
        <v>20</v>
      </c>
      <c r="BD234" s="82">
        <v>40313</v>
      </c>
      <c r="BE234" s="81">
        <v>41</v>
      </c>
      <c r="BF234" s="81">
        <v>108</v>
      </c>
    </row>
    <row r="235" spans="1:58">
      <c r="A235" s="27">
        <v>40325</v>
      </c>
      <c r="B235" s="28">
        <v>0.33333333333333331</v>
      </c>
      <c r="C235" s="27">
        <v>40325</v>
      </c>
      <c r="D235" s="28">
        <v>0.66666666666666663</v>
      </c>
      <c r="E235" s="3">
        <v>8</v>
      </c>
      <c r="F235" s="3">
        <v>0</v>
      </c>
      <c r="G235" s="52">
        <v>4</v>
      </c>
      <c r="H235" s="39">
        <v>3</v>
      </c>
      <c r="I235" s="32">
        <v>0</v>
      </c>
      <c r="J235" s="32">
        <v>0</v>
      </c>
      <c r="K235" s="39">
        <v>1</v>
      </c>
      <c r="L235" s="74">
        <v>0</v>
      </c>
      <c r="M235" s="40">
        <v>0</v>
      </c>
      <c r="N235" s="52">
        <v>0</v>
      </c>
      <c r="O235" s="72">
        <v>0</v>
      </c>
      <c r="P235" s="72">
        <v>0</v>
      </c>
      <c r="Q235" s="72">
        <v>0</v>
      </c>
      <c r="R235" s="40">
        <v>0</v>
      </c>
      <c r="Y235" s="81">
        <v>21</v>
      </c>
      <c r="Z235" s="82">
        <v>40317</v>
      </c>
      <c r="AA235" s="81">
        <v>71</v>
      </c>
      <c r="AB235" s="81">
        <v>152</v>
      </c>
      <c r="BC235" s="81">
        <v>20</v>
      </c>
      <c r="BD235" s="82">
        <v>40313</v>
      </c>
      <c r="BE235" s="81">
        <v>41</v>
      </c>
      <c r="BF235" s="81">
        <v>107</v>
      </c>
    </row>
    <row r="236" spans="1:58">
      <c r="A236" s="27">
        <v>40325</v>
      </c>
      <c r="B236" s="28">
        <v>0.66666666666666663</v>
      </c>
      <c r="C236" s="27">
        <v>40326</v>
      </c>
      <c r="D236" s="28">
        <v>0.28472222222222221</v>
      </c>
      <c r="E236" s="3">
        <v>14.833333333333334</v>
      </c>
      <c r="F236" s="3">
        <v>0</v>
      </c>
      <c r="G236" s="52">
        <v>436</v>
      </c>
      <c r="H236" s="39">
        <v>338</v>
      </c>
      <c r="I236" s="39">
        <v>9</v>
      </c>
      <c r="J236" s="39">
        <v>1</v>
      </c>
      <c r="K236" s="39">
        <v>25</v>
      </c>
      <c r="L236" s="39">
        <v>3</v>
      </c>
      <c r="M236" s="42">
        <v>60</v>
      </c>
      <c r="N236" s="52">
        <v>9</v>
      </c>
      <c r="O236" s="73">
        <v>0</v>
      </c>
      <c r="P236" s="73">
        <v>0</v>
      </c>
      <c r="Q236" s="72">
        <v>0</v>
      </c>
      <c r="R236" s="42">
        <v>9</v>
      </c>
      <c r="Y236" s="81">
        <v>21</v>
      </c>
      <c r="Z236" s="82">
        <v>40317</v>
      </c>
      <c r="AA236" s="81">
        <v>71</v>
      </c>
      <c r="AB236" s="81">
        <v>180</v>
      </c>
      <c r="BC236" s="81">
        <v>20</v>
      </c>
      <c r="BD236" s="82">
        <v>40313</v>
      </c>
      <c r="BE236" s="81">
        <v>41</v>
      </c>
      <c r="BF236" s="81">
        <v>100</v>
      </c>
    </row>
    <row r="237" spans="1:58">
      <c r="A237" s="27">
        <v>40326</v>
      </c>
      <c r="B237" s="28">
        <v>0.28472222222222221</v>
      </c>
      <c r="C237" s="27">
        <v>40326</v>
      </c>
      <c r="D237" s="28">
        <v>0.875</v>
      </c>
      <c r="E237" s="3">
        <v>14.166666666666666</v>
      </c>
      <c r="F237" s="3">
        <v>0</v>
      </c>
      <c r="G237" s="52">
        <v>36</v>
      </c>
      <c r="H237" s="39">
        <v>27</v>
      </c>
      <c r="I237" s="39">
        <v>1</v>
      </c>
      <c r="J237" s="32">
        <v>0</v>
      </c>
      <c r="K237" s="39">
        <v>3</v>
      </c>
      <c r="L237" s="39">
        <v>3</v>
      </c>
      <c r="M237" s="42">
        <v>2</v>
      </c>
      <c r="N237" s="52">
        <v>3</v>
      </c>
      <c r="O237" s="73">
        <v>0</v>
      </c>
      <c r="P237" s="73">
        <v>0</v>
      </c>
      <c r="Q237" s="39">
        <v>3</v>
      </c>
      <c r="R237" s="40">
        <v>0</v>
      </c>
      <c r="Y237" s="81">
        <v>21</v>
      </c>
      <c r="Z237" s="82">
        <v>40317</v>
      </c>
      <c r="AA237" s="81">
        <v>71</v>
      </c>
      <c r="AB237" s="81">
        <v>170</v>
      </c>
      <c r="BC237" s="81">
        <v>20</v>
      </c>
      <c r="BD237" s="82">
        <v>40313</v>
      </c>
      <c r="BE237" s="81">
        <v>41</v>
      </c>
      <c r="BF237" s="81">
        <v>101</v>
      </c>
    </row>
    <row r="238" spans="1:58">
      <c r="A238" s="27">
        <v>40326</v>
      </c>
      <c r="B238" s="28">
        <v>0.875</v>
      </c>
      <c r="C238" s="27">
        <v>40327</v>
      </c>
      <c r="D238" s="28">
        <v>0.29166666666666669</v>
      </c>
      <c r="E238" s="3">
        <v>10</v>
      </c>
      <c r="F238" s="3">
        <v>0</v>
      </c>
      <c r="G238" s="52">
        <v>178</v>
      </c>
      <c r="H238" s="39">
        <v>133</v>
      </c>
      <c r="I238" s="39">
        <v>5</v>
      </c>
      <c r="J238" s="32">
        <v>0</v>
      </c>
      <c r="K238" s="39">
        <v>11</v>
      </c>
      <c r="L238" s="39">
        <v>5</v>
      </c>
      <c r="M238" s="42">
        <v>24</v>
      </c>
      <c r="N238" s="52">
        <v>9</v>
      </c>
      <c r="O238" s="73">
        <v>0</v>
      </c>
      <c r="P238" s="73">
        <v>0</v>
      </c>
      <c r="Q238" s="39">
        <v>9</v>
      </c>
      <c r="R238" s="40">
        <v>0</v>
      </c>
      <c r="Y238" s="81">
        <v>21</v>
      </c>
      <c r="Z238" s="82">
        <v>40317</v>
      </c>
      <c r="AA238" s="81">
        <v>71</v>
      </c>
      <c r="AB238" s="81">
        <v>155</v>
      </c>
      <c r="BC238" s="81">
        <v>20</v>
      </c>
      <c r="BD238" s="82">
        <v>40313</v>
      </c>
      <c r="BE238" s="81">
        <v>41</v>
      </c>
      <c r="BF238" s="81">
        <v>110</v>
      </c>
    </row>
    <row r="239" spans="1:58">
      <c r="A239" s="27">
        <v>40327</v>
      </c>
      <c r="B239" s="28">
        <v>0.30208333333333331</v>
      </c>
      <c r="C239" s="27">
        <v>40327</v>
      </c>
      <c r="D239" s="28">
        <v>0.80208333333333337</v>
      </c>
      <c r="E239" s="3">
        <v>12</v>
      </c>
      <c r="F239" s="3">
        <v>0.25</v>
      </c>
      <c r="G239" s="52">
        <v>78</v>
      </c>
      <c r="H239" s="39">
        <v>62</v>
      </c>
      <c r="I239" s="39">
        <v>7</v>
      </c>
      <c r="J239" s="32">
        <v>0</v>
      </c>
      <c r="K239" s="39">
        <v>3</v>
      </c>
      <c r="L239" s="74">
        <v>0</v>
      </c>
      <c r="M239" s="42">
        <v>6</v>
      </c>
      <c r="N239" s="52">
        <v>2</v>
      </c>
      <c r="O239" s="73">
        <v>0</v>
      </c>
      <c r="P239" s="73">
        <v>0</v>
      </c>
      <c r="Q239" s="39">
        <v>2</v>
      </c>
      <c r="R239" s="40">
        <v>0</v>
      </c>
      <c r="Y239" s="81">
        <v>21</v>
      </c>
      <c r="Z239" s="82">
        <v>40317</v>
      </c>
      <c r="AA239" s="81">
        <v>71</v>
      </c>
      <c r="AB239" s="81">
        <v>182</v>
      </c>
      <c r="BC239" s="81">
        <v>20</v>
      </c>
      <c r="BD239" s="82">
        <v>40313</v>
      </c>
      <c r="BE239" s="81">
        <v>41</v>
      </c>
      <c r="BF239" s="81">
        <v>134</v>
      </c>
    </row>
    <row r="240" spans="1:58">
      <c r="A240" s="27">
        <v>40327</v>
      </c>
      <c r="B240" s="28">
        <v>0.80208333333333337</v>
      </c>
      <c r="C240" s="27">
        <v>40328</v>
      </c>
      <c r="D240" s="28">
        <v>0.3888888888888889</v>
      </c>
      <c r="E240" s="3">
        <v>14.083333333333334</v>
      </c>
      <c r="F240" s="3">
        <v>0</v>
      </c>
      <c r="G240" s="52">
        <v>215</v>
      </c>
      <c r="H240" s="39">
        <v>156</v>
      </c>
      <c r="I240" s="39">
        <v>7</v>
      </c>
      <c r="J240" s="32">
        <v>0</v>
      </c>
      <c r="K240" s="39">
        <v>19</v>
      </c>
      <c r="L240" s="39">
        <v>1</v>
      </c>
      <c r="M240" s="42">
        <v>32</v>
      </c>
      <c r="N240" s="52">
        <v>11</v>
      </c>
      <c r="O240" s="39">
        <v>3</v>
      </c>
      <c r="P240" s="73">
        <v>0</v>
      </c>
      <c r="Q240" s="39">
        <v>2</v>
      </c>
      <c r="R240" s="42">
        <v>6</v>
      </c>
      <c r="Y240" s="81">
        <v>21</v>
      </c>
      <c r="Z240" s="82">
        <v>40317</v>
      </c>
      <c r="AA240" s="81">
        <v>71</v>
      </c>
      <c r="AB240" s="81">
        <v>157</v>
      </c>
      <c r="BC240" s="81">
        <v>20</v>
      </c>
      <c r="BD240" s="82">
        <v>40313</v>
      </c>
      <c r="BE240" s="81">
        <v>41</v>
      </c>
      <c r="BF240" s="81">
        <v>106</v>
      </c>
    </row>
    <row r="241" spans="1:58">
      <c r="A241" s="27">
        <v>40328</v>
      </c>
      <c r="B241" s="28">
        <v>0.3923611111111111</v>
      </c>
      <c r="C241" s="27">
        <v>40328</v>
      </c>
      <c r="D241" s="28">
        <v>0.8125</v>
      </c>
      <c r="E241" s="3">
        <v>10.083333333333334</v>
      </c>
      <c r="F241" s="3">
        <v>8.3333333333333329E-2</v>
      </c>
      <c r="G241" s="52">
        <v>1</v>
      </c>
      <c r="H241" s="39">
        <v>1</v>
      </c>
      <c r="I241" s="32">
        <v>0</v>
      </c>
      <c r="J241" s="32">
        <v>0</v>
      </c>
      <c r="K241" s="72">
        <v>0</v>
      </c>
      <c r="L241" s="74">
        <v>0</v>
      </c>
      <c r="M241" s="40">
        <v>0</v>
      </c>
      <c r="N241" s="52">
        <v>0</v>
      </c>
      <c r="O241" s="72">
        <v>0</v>
      </c>
      <c r="P241" s="72">
        <v>0</v>
      </c>
      <c r="Q241" s="72">
        <v>0</v>
      </c>
      <c r="R241" s="40">
        <v>0</v>
      </c>
      <c r="Y241" s="81">
        <v>21</v>
      </c>
      <c r="Z241" s="82">
        <v>40317</v>
      </c>
      <c r="AA241" s="81">
        <v>71</v>
      </c>
      <c r="AB241" s="81">
        <v>170</v>
      </c>
      <c r="BC241" s="81">
        <v>20</v>
      </c>
      <c r="BD241" s="82">
        <v>40314</v>
      </c>
      <c r="BE241" s="81">
        <v>41</v>
      </c>
      <c r="BF241" s="81">
        <v>103</v>
      </c>
    </row>
    <row r="242" spans="1:58">
      <c r="A242" s="27">
        <v>40328</v>
      </c>
      <c r="B242" s="28">
        <v>0.8125</v>
      </c>
      <c r="C242" s="27">
        <v>40329</v>
      </c>
      <c r="D242" s="28">
        <v>0.36458333333333331</v>
      </c>
      <c r="E242" s="3">
        <v>13.25</v>
      </c>
      <c r="F242" s="3">
        <v>0</v>
      </c>
      <c r="G242" s="52">
        <v>93</v>
      </c>
      <c r="H242" s="39">
        <v>65</v>
      </c>
      <c r="I242" s="39">
        <v>3</v>
      </c>
      <c r="J242" s="32">
        <v>0</v>
      </c>
      <c r="K242" s="39">
        <v>6</v>
      </c>
      <c r="L242" s="74">
        <v>0</v>
      </c>
      <c r="M242" s="42">
        <v>19</v>
      </c>
      <c r="N242" s="52">
        <v>8</v>
      </c>
      <c r="O242" s="73">
        <v>0</v>
      </c>
      <c r="P242" s="73">
        <v>0</v>
      </c>
      <c r="Q242" s="72">
        <v>0</v>
      </c>
      <c r="R242" s="42">
        <v>8</v>
      </c>
      <c r="Y242" s="81">
        <v>21</v>
      </c>
      <c r="Z242" s="82">
        <v>40317</v>
      </c>
      <c r="AA242" s="81">
        <v>71</v>
      </c>
      <c r="AB242" s="81">
        <v>164</v>
      </c>
      <c r="BC242" s="81">
        <v>20</v>
      </c>
      <c r="BD242" s="82">
        <v>40314</v>
      </c>
      <c r="BE242" s="81">
        <v>41</v>
      </c>
      <c r="BF242" s="81">
        <v>124</v>
      </c>
    </row>
    <row r="243" spans="1:58">
      <c r="A243" s="27">
        <v>40329</v>
      </c>
      <c r="B243" s="28">
        <v>0.36458333333333331</v>
      </c>
      <c r="C243" s="27">
        <v>40329</v>
      </c>
      <c r="D243" s="28">
        <v>0.83333333333333337</v>
      </c>
      <c r="E243" s="3">
        <v>11.25</v>
      </c>
      <c r="F243" s="3">
        <v>0</v>
      </c>
      <c r="G243" s="52">
        <v>0</v>
      </c>
      <c r="H243" s="32">
        <v>0</v>
      </c>
      <c r="I243" s="32">
        <v>0</v>
      </c>
      <c r="J243" s="32">
        <v>0</v>
      </c>
      <c r="K243" s="72">
        <v>0</v>
      </c>
      <c r="L243" s="72">
        <v>0</v>
      </c>
      <c r="M243" s="40">
        <v>0</v>
      </c>
      <c r="N243" s="52">
        <v>0</v>
      </c>
      <c r="O243" s="72">
        <v>0</v>
      </c>
      <c r="P243" s="72">
        <v>0</v>
      </c>
      <c r="Q243" s="72">
        <v>0</v>
      </c>
      <c r="R243" s="40">
        <v>0</v>
      </c>
      <c r="Y243" s="81">
        <v>21</v>
      </c>
      <c r="Z243" s="82">
        <v>40317</v>
      </c>
      <c r="AA243" s="81">
        <v>71</v>
      </c>
      <c r="AB243" s="81">
        <v>160</v>
      </c>
      <c r="BC243" s="81">
        <v>20</v>
      </c>
      <c r="BD243" s="82">
        <v>40314</v>
      </c>
      <c r="BE243" s="81">
        <v>41</v>
      </c>
      <c r="BF243" s="81">
        <v>135</v>
      </c>
    </row>
    <row r="244" spans="1:58">
      <c r="A244" s="27">
        <v>40329</v>
      </c>
      <c r="B244" s="28">
        <v>0.83333333333333337</v>
      </c>
      <c r="C244" s="27">
        <v>40330</v>
      </c>
      <c r="D244" s="28">
        <v>0.3263888888888889</v>
      </c>
      <c r="E244" s="3">
        <v>11.833333333333334</v>
      </c>
      <c r="F244" s="3">
        <v>0</v>
      </c>
      <c r="G244" s="52">
        <v>37</v>
      </c>
      <c r="H244" s="39">
        <v>24</v>
      </c>
      <c r="I244" s="32">
        <v>0</v>
      </c>
      <c r="J244" s="32">
        <v>0</v>
      </c>
      <c r="K244" s="39">
        <v>3</v>
      </c>
      <c r="L244" s="74">
        <v>0</v>
      </c>
      <c r="M244" s="42">
        <v>10</v>
      </c>
      <c r="N244" s="52">
        <v>3</v>
      </c>
      <c r="O244" s="73">
        <v>0</v>
      </c>
      <c r="P244" s="73">
        <v>0</v>
      </c>
      <c r="Q244" s="72">
        <v>0</v>
      </c>
      <c r="R244" s="42">
        <v>3</v>
      </c>
      <c r="Y244" s="81">
        <v>21</v>
      </c>
      <c r="Z244" s="82">
        <v>40317</v>
      </c>
      <c r="AA244" s="81">
        <v>71</v>
      </c>
      <c r="AB244" s="81">
        <v>170</v>
      </c>
      <c r="BC244" s="81">
        <v>20</v>
      </c>
      <c r="BD244" s="82">
        <v>40314</v>
      </c>
      <c r="BE244" s="81">
        <v>41</v>
      </c>
      <c r="BF244" s="81">
        <v>111</v>
      </c>
    </row>
    <row r="245" spans="1:58">
      <c r="A245" s="27">
        <v>40330</v>
      </c>
      <c r="B245" s="28">
        <v>0.3263888888888889</v>
      </c>
      <c r="C245" s="27">
        <v>40330</v>
      </c>
      <c r="D245" s="28">
        <v>0.75</v>
      </c>
      <c r="E245" s="3">
        <v>10.166666666666666</v>
      </c>
      <c r="F245" s="3">
        <v>0</v>
      </c>
      <c r="G245" s="52">
        <v>13</v>
      </c>
      <c r="H245" s="39">
        <v>7</v>
      </c>
      <c r="I245" s="32">
        <v>0</v>
      </c>
      <c r="J245" s="32">
        <v>0</v>
      </c>
      <c r="K245" s="72">
        <v>0</v>
      </c>
      <c r="L245" s="74">
        <v>0</v>
      </c>
      <c r="M245" s="42">
        <v>6</v>
      </c>
      <c r="N245" s="52">
        <v>1</v>
      </c>
      <c r="O245" s="73">
        <v>0</v>
      </c>
      <c r="P245" s="73">
        <v>0</v>
      </c>
      <c r="Q245" s="72">
        <v>0</v>
      </c>
      <c r="R245" s="42">
        <v>1</v>
      </c>
      <c r="Y245" s="81">
        <v>21</v>
      </c>
      <c r="Z245" s="82">
        <v>40317</v>
      </c>
      <c r="AA245" s="81">
        <v>71</v>
      </c>
      <c r="AB245" s="81">
        <v>162</v>
      </c>
      <c r="BC245" s="81">
        <v>20</v>
      </c>
      <c r="BD245" s="82">
        <v>40314</v>
      </c>
      <c r="BE245" s="81">
        <v>41</v>
      </c>
      <c r="BF245" s="81">
        <v>98</v>
      </c>
    </row>
    <row r="246" spans="1:58">
      <c r="A246" s="27">
        <v>40330</v>
      </c>
      <c r="B246" s="28">
        <v>0.75</v>
      </c>
      <c r="C246" s="27">
        <v>40331</v>
      </c>
      <c r="D246" s="28">
        <v>0.34722222222222227</v>
      </c>
      <c r="E246" s="3">
        <v>14.333333333333334</v>
      </c>
      <c r="F246" s="3">
        <v>0</v>
      </c>
      <c r="G246" s="52">
        <v>27</v>
      </c>
      <c r="H246" s="39">
        <v>14</v>
      </c>
      <c r="I246" s="32">
        <v>0</v>
      </c>
      <c r="J246" s="32">
        <v>0</v>
      </c>
      <c r="K246" s="72">
        <v>0</v>
      </c>
      <c r="L246" s="39">
        <v>1</v>
      </c>
      <c r="M246" s="42">
        <v>12</v>
      </c>
      <c r="N246" s="52">
        <v>4</v>
      </c>
      <c r="O246" s="73">
        <v>0</v>
      </c>
      <c r="P246" s="73">
        <v>0</v>
      </c>
      <c r="Q246" s="72">
        <v>0</v>
      </c>
      <c r="R246" s="42">
        <v>4</v>
      </c>
      <c r="Y246" s="81">
        <v>21</v>
      </c>
      <c r="Z246" s="82">
        <v>40317</v>
      </c>
      <c r="AA246" s="81">
        <v>71</v>
      </c>
      <c r="AB246" s="81">
        <v>165</v>
      </c>
      <c r="BC246" s="81">
        <v>20</v>
      </c>
      <c r="BD246" s="82">
        <v>40314</v>
      </c>
      <c r="BE246" s="81">
        <v>41</v>
      </c>
      <c r="BF246" s="81">
        <v>99</v>
      </c>
    </row>
    <row r="247" spans="1:58">
      <c r="A247" s="27">
        <v>40331</v>
      </c>
      <c r="B247" s="28">
        <v>0.34722222222222227</v>
      </c>
      <c r="C247" s="27">
        <v>40331</v>
      </c>
      <c r="D247" s="28">
        <v>0.81597222222222221</v>
      </c>
      <c r="E247" s="3">
        <v>11.25</v>
      </c>
      <c r="F247" s="3">
        <v>0</v>
      </c>
      <c r="G247" s="52">
        <v>12</v>
      </c>
      <c r="H247" s="39">
        <v>9</v>
      </c>
      <c r="I247" s="32">
        <v>0</v>
      </c>
      <c r="J247" s="32">
        <v>0</v>
      </c>
      <c r="K247" s="72">
        <v>0</v>
      </c>
      <c r="L247" s="74">
        <v>0</v>
      </c>
      <c r="M247" s="42">
        <v>3</v>
      </c>
      <c r="N247" s="52">
        <v>0</v>
      </c>
      <c r="O247" s="73">
        <v>0</v>
      </c>
      <c r="P247" s="73">
        <v>0</v>
      </c>
      <c r="Q247" s="72">
        <v>0</v>
      </c>
      <c r="R247" s="40">
        <v>0</v>
      </c>
      <c r="Y247" s="81">
        <v>21</v>
      </c>
      <c r="Z247" s="82">
        <v>40318</v>
      </c>
      <c r="AA247" s="81">
        <v>71</v>
      </c>
      <c r="AB247" s="81">
        <v>170</v>
      </c>
      <c r="BC247" s="81">
        <v>20</v>
      </c>
      <c r="BD247" s="82">
        <v>40314</v>
      </c>
      <c r="BE247" s="81">
        <v>41</v>
      </c>
      <c r="BF247" s="81">
        <v>112</v>
      </c>
    </row>
    <row r="248" spans="1:58">
      <c r="A248" s="27">
        <v>40331</v>
      </c>
      <c r="B248" s="28">
        <v>0.81944444444444453</v>
      </c>
      <c r="C248" s="27">
        <v>40332</v>
      </c>
      <c r="D248" s="28">
        <v>0.2986111111111111</v>
      </c>
      <c r="E248" s="3">
        <v>11.5</v>
      </c>
      <c r="F248" s="3">
        <v>8.3333333333333329E-2</v>
      </c>
      <c r="G248" s="52">
        <v>43</v>
      </c>
      <c r="H248" s="39">
        <v>25</v>
      </c>
      <c r="I248" s="39">
        <v>2</v>
      </c>
      <c r="J248" s="32">
        <v>0</v>
      </c>
      <c r="K248" s="39">
        <v>1</v>
      </c>
      <c r="L248" s="74">
        <v>0</v>
      </c>
      <c r="M248" s="42">
        <v>15</v>
      </c>
      <c r="N248" s="52">
        <v>18</v>
      </c>
      <c r="O248" s="39">
        <v>4</v>
      </c>
      <c r="P248" s="73">
        <v>0</v>
      </c>
      <c r="Q248" s="73">
        <v>0</v>
      </c>
      <c r="R248" s="42">
        <v>14</v>
      </c>
      <c r="Y248" s="81">
        <v>21</v>
      </c>
      <c r="Z248" s="82">
        <v>40318</v>
      </c>
      <c r="AA248" s="81">
        <v>71</v>
      </c>
      <c r="AB248" s="81">
        <v>195</v>
      </c>
      <c r="BC248" s="81">
        <v>20</v>
      </c>
      <c r="BD248" s="82">
        <v>40314</v>
      </c>
      <c r="BE248" s="81">
        <v>41</v>
      </c>
      <c r="BF248" s="81">
        <v>120</v>
      </c>
    </row>
    <row r="249" spans="1:58">
      <c r="A249" s="27">
        <v>40332</v>
      </c>
      <c r="B249" s="28">
        <v>0.30902777777777779</v>
      </c>
      <c r="C249" s="27">
        <v>40332</v>
      </c>
      <c r="D249" s="28">
        <v>0.79166666666666663</v>
      </c>
      <c r="E249" s="3">
        <v>11.583333333333334</v>
      </c>
      <c r="F249" s="3">
        <v>0.25</v>
      </c>
      <c r="G249" s="52">
        <v>4</v>
      </c>
      <c r="H249" s="39">
        <v>2</v>
      </c>
      <c r="I249" s="32">
        <v>0</v>
      </c>
      <c r="J249" s="32">
        <v>0</v>
      </c>
      <c r="K249" s="72">
        <v>0</v>
      </c>
      <c r="L249" s="74">
        <v>0</v>
      </c>
      <c r="M249" s="42">
        <v>2</v>
      </c>
      <c r="N249" s="52">
        <v>4</v>
      </c>
      <c r="O249" s="73">
        <v>0</v>
      </c>
      <c r="P249" s="73">
        <v>0</v>
      </c>
      <c r="Q249" s="72">
        <v>0</v>
      </c>
      <c r="R249" s="42">
        <v>4</v>
      </c>
      <c r="Y249" s="81">
        <v>21</v>
      </c>
      <c r="Z249" s="82">
        <v>40321</v>
      </c>
      <c r="AA249" s="81">
        <v>71</v>
      </c>
      <c r="AB249" s="81">
        <v>187</v>
      </c>
      <c r="BC249" s="81">
        <v>20</v>
      </c>
      <c r="BD249" s="82">
        <v>40314</v>
      </c>
      <c r="BE249" s="81">
        <v>41</v>
      </c>
      <c r="BF249" s="81">
        <v>145</v>
      </c>
    </row>
    <row r="250" spans="1:58">
      <c r="A250" s="27">
        <v>40332</v>
      </c>
      <c r="B250" s="28">
        <v>0.79166666666666663</v>
      </c>
      <c r="C250" s="27">
        <v>40333</v>
      </c>
      <c r="D250" s="28">
        <v>0.31944444444444448</v>
      </c>
      <c r="E250" s="3">
        <v>12.666666666666666</v>
      </c>
      <c r="F250" s="3">
        <v>0</v>
      </c>
      <c r="G250" s="52">
        <v>6</v>
      </c>
      <c r="H250" s="39">
        <v>4</v>
      </c>
      <c r="I250" s="32">
        <v>0</v>
      </c>
      <c r="J250" s="32">
        <v>0</v>
      </c>
      <c r="K250" s="72">
        <v>0</v>
      </c>
      <c r="L250" s="74">
        <v>0</v>
      </c>
      <c r="M250" s="42">
        <v>2</v>
      </c>
      <c r="N250" s="52">
        <v>5</v>
      </c>
      <c r="O250" s="39">
        <v>2</v>
      </c>
      <c r="P250" s="73">
        <v>0</v>
      </c>
      <c r="Q250" s="39">
        <v>1</v>
      </c>
      <c r="R250" s="42">
        <v>2</v>
      </c>
      <c r="Y250" s="81">
        <v>21</v>
      </c>
      <c r="Z250" s="82">
        <v>40321</v>
      </c>
      <c r="AA250" s="81">
        <v>71</v>
      </c>
      <c r="AB250" s="81">
        <v>165</v>
      </c>
      <c r="BC250" s="81">
        <v>20</v>
      </c>
      <c r="BD250" s="82">
        <v>40314</v>
      </c>
      <c r="BE250" s="81">
        <v>41</v>
      </c>
      <c r="BF250" s="81">
        <v>106</v>
      </c>
    </row>
    <row r="251" spans="1:58">
      <c r="A251" s="27">
        <v>40333</v>
      </c>
      <c r="B251" s="28">
        <v>0.32291666666666669</v>
      </c>
      <c r="C251" s="27">
        <v>40333</v>
      </c>
      <c r="D251" s="28">
        <v>0.875</v>
      </c>
      <c r="E251" s="3">
        <v>13.25</v>
      </c>
      <c r="F251" s="3">
        <v>8.3333333333333329E-2</v>
      </c>
      <c r="G251" s="52">
        <v>0</v>
      </c>
      <c r="H251" s="32">
        <v>0</v>
      </c>
      <c r="I251" s="32">
        <v>0</v>
      </c>
      <c r="J251" s="32">
        <v>0</v>
      </c>
      <c r="K251" s="72">
        <v>0</v>
      </c>
      <c r="L251" s="72">
        <v>0</v>
      </c>
      <c r="M251" s="40">
        <v>0</v>
      </c>
      <c r="N251" s="52">
        <v>0</v>
      </c>
      <c r="O251" s="72">
        <v>0</v>
      </c>
      <c r="P251" s="72">
        <v>0</v>
      </c>
      <c r="Q251" s="72">
        <v>0</v>
      </c>
      <c r="R251" s="40">
        <v>0</v>
      </c>
      <c r="Y251" s="81">
        <v>21</v>
      </c>
      <c r="Z251" s="82">
        <v>40321</v>
      </c>
      <c r="AA251" s="81">
        <v>71</v>
      </c>
      <c r="AB251" s="81">
        <v>154</v>
      </c>
      <c r="BC251" s="81">
        <v>20</v>
      </c>
      <c r="BD251" s="82">
        <v>40314</v>
      </c>
      <c r="BE251" s="81">
        <v>41</v>
      </c>
      <c r="BF251" s="81">
        <v>113</v>
      </c>
    </row>
    <row r="252" spans="1:58">
      <c r="A252" s="27">
        <v>40333</v>
      </c>
      <c r="B252" s="28">
        <v>0.875</v>
      </c>
      <c r="C252" s="27">
        <v>40334</v>
      </c>
      <c r="D252" s="28">
        <v>0.36805555555555558</v>
      </c>
      <c r="E252" s="3">
        <v>11.833333333333334</v>
      </c>
      <c r="F252" s="3">
        <v>0</v>
      </c>
      <c r="G252" s="52">
        <v>13</v>
      </c>
      <c r="H252" s="39">
        <v>4</v>
      </c>
      <c r="I252" s="32">
        <v>0</v>
      </c>
      <c r="J252" s="32">
        <v>0</v>
      </c>
      <c r="K252" s="72">
        <v>0</v>
      </c>
      <c r="L252" s="39">
        <v>1</v>
      </c>
      <c r="M252" s="42">
        <v>8</v>
      </c>
      <c r="N252" s="52">
        <v>5</v>
      </c>
      <c r="O252" s="73">
        <v>0</v>
      </c>
      <c r="P252" s="73">
        <v>0</v>
      </c>
      <c r="Q252" s="72">
        <v>0</v>
      </c>
      <c r="R252" s="42">
        <v>5</v>
      </c>
      <c r="Y252" s="81">
        <v>21</v>
      </c>
      <c r="Z252" s="82">
        <v>40321</v>
      </c>
      <c r="AA252" s="81">
        <v>71</v>
      </c>
      <c r="AB252" s="81">
        <v>159</v>
      </c>
      <c r="BC252" s="81">
        <v>20</v>
      </c>
      <c r="BD252" s="82">
        <v>40314</v>
      </c>
      <c r="BE252" s="81">
        <v>41</v>
      </c>
      <c r="BF252" s="81">
        <v>115</v>
      </c>
    </row>
    <row r="253" spans="1:58">
      <c r="A253" s="27">
        <v>40334</v>
      </c>
      <c r="B253" s="28">
        <v>0.375</v>
      </c>
      <c r="C253" s="27">
        <v>40334</v>
      </c>
      <c r="D253" s="28">
        <v>0.86458333333333337</v>
      </c>
      <c r="E253" s="3">
        <v>11.75</v>
      </c>
      <c r="F253" s="3">
        <v>0.16666666666666666</v>
      </c>
      <c r="G253" s="52">
        <v>0</v>
      </c>
      <c r="H253" s="32">
        <v>0</v>
      </c>
      <c r="I253" s="32">
        <v>0</v>
      </c>
      <c r="J253" s="32">
        <v>0</v>
      </c>
      <c r="K253" s="72">
        <v>0</v>
      </c>
      <c r="L253" s="72">
        <v>0</v>
      </c>
      <c r="M253" s="40">
        <v>0</v>
      </c>
      <c r="N253" s="52">
        <v>0</v>
      </c>
      <c r="O253" s="72">
        <v>0</v>
      </c>
      <c r="P253" s="72">
        <v>0</v>
      </c>
      <c r="Q253" s="72">
        <v>0</v>
      </c>
      <c r="R253" s="40">
        <v>0</v>
      </c>
      <c r="Y253" s="81">
        <v>21</v>
      </c>
      <c r="Z253" s="82">
        <v>40321</v>
      </c>
      <c r="AA253" s="81">
        <v>71</v>
      </c>
      <c r="AB253" s="81">
        <v>164</v>
      </c>
      <c r="BC253" s="81">
        <v>20</v>
      </c>
      <c r="BD253" s="82">
        <v>40314</v>
      </c>
      <c r="BE253" s="81">
        <v>41</v>
      </c>
      <c r="BF253" s="81">
        <v>118</v>
      </c>
    </row>
    <row r="254" spans="1:58">
      <c r="A254" s="27">
        <v>40334</v>
      </c>
      <c r="B254" s="28">
        <v>0.86458333333333337</v>
      </c>
      <c r="C254" s="27">
        <v>40335</v>
      </c>
      <c r="D254" s="28">
        <v>0.25694444444444448</v>
      </c>
      <c r="E254" s="3">
        <v>9.4166666666666661</v>
      </c>
      <c r="F254" s="3">
        <v>0</v>
      </c>
      <c r="G254" s="52">
        <v>10</v>
      </c>
      <c r="H254" s="39">
        <v>5</v>
      </c>
      <c r="I254" s="32">
        <v>0</v>
      </c>
      <c r="J254" s="32">
        <v>0</v>
      </c>
      <c r="K254" s="72">
        <v>0</v>
      </c>
      <c r="L254" s="74">
        <v>0</v>
      </c>
      <c r="M254" s="42">
        <v>5</v>
      </c>
      <c r="N254" s="52">
        <v>4</v>
      </c>
      <c r="O254" s="73">
        <v>0</v>
      </c>
      <c r="P254" s="73">
        <v>0</v>
      </c>
      <c r="Q254" s="72">
        <v>0</v>
      </c>
      <c r="R254" s="42">
        <v>4</v>
      </c>
      <c r="Y254" s="81">
        <v>21</v>
      </c>
      <c r="Z254" s="82">
        <v>40321</v>
      </c>
      <c r="AA254" s="81">
        <v>71</v>
      </c>
      <c r="AB254" s="81">
        <v>130</v>
      </c>
      <c r="BC254" s="81">
        <v>20</v>
      </c>
      <c r="BD254" s="82">
        <v>40314</v>
      </c>
      <c r="BE254" s="81">
        <v>41</v>
      </c>
      <c r="BF254" s="81">
        <v>115</v>
      </c>
    </row>
    <row r="255" spans="1:58">
      <c r="A255" s="27">
        <v>40335</v>
      </c>
      <c r="B255" s="28">
        <v>0.26041666666666669</v>
      </c>
      <c r="C255" s="27">
        <v>40335</v>
      </c>
      <c r="D255" s="28">
        <v>0.73263888888888884</v>
      </c>
      <c r="E255" s="3">
        <v>11.333333333333334</v>
      </c>
      <c r="F255" s="3">
        <v>8.3333333333333329E-2</v>
      </c>
      <c r="G255" s="52">
        <v>0</v>
      </c>
      <c r="H255" s="32">
        <v>0</v>
      </c>
      <c r="I255" s="32">
        <v>0</v>
      </c>
      <c r="J255" s="32">
        <v>0</v>
      </c>
      <c r="K255" s="72">
        <v>0</v>
      </c>
      <c r="L255" s="72">
        <v>0</v>
      </c>
      <c r="M255" s="40">
        <v>0</v>
      </c>
      <c r="N255" s="52">
        <v>0</v>
      </c>
      <c r="O255" s="72">
        <v>0</v>
      </c>
      <c r="P255" s="72">
        <v>0</v>
      </c>
      <c r="Q255" s="72">
        <v>0</v>
      </c>
      <c r="R255" s="40">
        <v>0</v>
      </c>
      <c r="Y255" s="81">
        <v>21</v>
      </c>
      <c r="Z255" s="82">
        <v>40321</v>
      </c>
      <c r="AA255" s="81">
        <v>71</v>
      </c>
      <c r="AB255" s="81">
        <v>125</v>
      </c>
      <c r="BC255" s="81">
        <v>20</v>
      </c>
      <c r="BD255" s="82">
        <v>40314</v>
      </c>
      <c r="BE255" s="81">
        <v>41</v>
      </c>
      <c r="BF255" s="81">
        <v>115</v>
      </c>
    </row>
    <row r="256" spans="1:58">
      <c r="A256" s="27">
        <v>40335</v>
      </c>
      <c r="B256" s="28">
        <v>0.73263888888888884</v>
      </c>
      <c r="C256" s="27">
        <v>40336</v>
      </c>
      <c r="D256" s="28">
        <v>0.35416666666666669</v>
      </c>
      <c r="E256" s="3">
        <v>14.916666666666666</v>
      </c>
      <c r="F256" s="3">
        <v>0</v>
      </c>
      <c r="G256" s="52">
        <v>6</v>
      </c>
      <c r="H256" s="39">
        <v>1</v>
      </c>
      <c r="I256" s="32">
        <v>0</v>
      </c>
      <c r="J256" s="32">
        <v>0</v>
      </c>
      <c r="K256" s="72">
        <v>0</v>
      </c>
      <c r="L256" s="74">
        <v>0</v>
      </c>
      <c r="M256" s="42">
        <v>5</v>
      </c>
      <c r="N256" s="52">
        <v>1</v>
      </c>
      <c r="O256" s="73">
        <v>0</v>
      </c>
      <c r="P256" s="73">
        <v>0</v>
      </c>
      <c r="Q256" s="72">
        <v>0</v>
      </c>
      <c r="R256" s="42">
        <v>1</v>
      </c>
      <c r="Y256" s="81">
        <v>21</v>
      </c>
      <c r="Z256" s="82">
        <v>40321</v>
      </c>
      <c r="AA256" s="81">
        <v>71</v>
      </c>
      <c r="AB256" s="81">
        <v>141</v>
      </c>
      <c r="BC256" s="81">
        <v>20</v>
      </c>
      <c r="BD256" s="82">
        <v>40314</v>
      </c>
      <c r="BE256" s="81">
        <v>41</v>
      </c>
      <c r="BF256" s="81">
        <v>115</v>
      </c>
    </row>
    <row r="257" spans="1:58">
      <c r="A257" s="27">
        <v>40336</v>
      </c>
      <c r="B257" s="28">
        <v>0.3611111111111111</v>
      </c>
      <c r="C257" s="27">
        <v>40336</v>
      </c>
      <c r="D257" s="28">
        <v>0.84722222222222221</v>
      </c>
      <c r="E257" s="3">
        <v>11.666666666666666</v>
      </c>
      <c r="F257" s="3">
        <v>0.16666666666666666</v>
      </c>
      <c r="G257" s="52">
        <v>0</v>
      </c>
      <c r="H257" s="32">
        <v>0</v>
      </c>
      <c r="I257" s="32">
        <v>0</v>
      </c>
      <c r="J257" s="32">
        <v>0</v>
      </c>
      <c r="K257" s="72">
        <v>0</v>
      </c>
      <c r="L257" s="72">
        <v>0</v>
      </c>
      <c r="M257" s="40">
        <v>0</v>
      </c>
      <c r="N257" s="52">
        <v>0</v>
      </c>
      <c r="O257" s="72">
        <v>0</v>
      </c>
      <c r="P257" s="72">
        <v>0</v>
      </c>
      <c r="Q257" s="72">
        <v>0</v>
      </c>
      <c r="R257" s="40">
        <v>0</v>
      </c>
      <c r="Y257" s="81">
        <v>21</v>
      </c>
      <c r="Z257" s="82">
        <v>40321</v>
      </c>
      <c r="AA257" s="81">
        <v>71</v>
      </c>
      <c r="AB257" s="81">
        <v>199</v>
      </c>
      <c r="BC257" s="81">
        <v>20</v>
      </c>
      <c r="BD257" s="82">
        <v>40314</v>
      </c>
      <c r="BE257" s="81">
        <v>41</v>
      </c>
      <c r="BF257" s="81">
        <v>100</v>
      </c>
    </row>
    <row r="258" spans="1:58">
      <c r="A258" s="27">
        <v>40336</v>
      </c>
      <c r="B258" s="28">
        <v>0.84722222222222221</v>
      </c>
      <c r="C258" s="27">
        <v>40337</v>
      </c>
      <c r="D258" s="28">
        <v>0.3298611111111111</v>
      </c>
      <c r="E258" s="3">
        <v>11.583333333333334</v>
      </c>
      <c r="F258" s="3">
        <v>0</v>
      </c>
      <c r="G258" s="52">
        <v>11</v>
      </c>
      <c r="H258" s="39">
        <v>7</v>
      </c>
      <c r="I258" s="32">
        <v>0</v>
      </c>
      <c r="J258" s="39">
        <v>1</v>
      </c>
      <c r="K258" s="72">
        <v>0</v>
      </c>
      <c r="L258" s="74">
        <v>0</v>
      </c>
      <c r="M258" s="42">
        <v>3</v>
      </c>
      <c r="N258" s="52">
        <v>0</v>
      </c>
      <c r="O258" s="73">
        <v>0</v>
      </c>
      <c r="P258" s="73">
        <v>0</v>
      </c>
      <c r="Q258" s="72">
        <v>0</v>
      </c>
      <c r="R258" s="40">
        <v>0</v>
      </c>
      <c r="Y258" s="81">
        <v>21</v>
      </c>
      <c r="Z258" s="82">
        <v>40321</v>
      </c>
      <c r="AA258" s="81">
        <v>71</v>
      </c>
      <c r="AB258" s="81">
        <v>172</v>
      </c>
      <c r="BC258" s="81">
        <v>20</v>
      </c>
      <c r="BD258" s="82">
        <v>40314</v>
      </c>
      <c r="BE258" s="81">
        <v>41</v>
      </c>
      <c r="BF258" s="81">
        <v>111</v>
      </c>
    </row>
    <row r="259" spans="1:58">
      <c r="A259" s="27">
        <v>40337</v>
      </c>
      <c r="B259" s="28">
        <v>0.33333333333333331</v>
      </c>
      <c r="C259" s="27">
        <v>40337</v>
      </c>
      <c r="D259" s="28">
        <v>0.66666666666666663</v>
      </c>
      <c r="E259" s="3">
        <v>8</v>
      </c>
      <c r="F259" s="3">
        <v>8.3333333333333329E-2</v>
      </c>
      <c r="G259" s="52">
        <v>0</v>
      </c>
      <c r="H259" s="32">
        <v>0</v>
      </c>
      <c r="I259" s="32">
        <v>0</v>
      </c>
      <c r="J259" s="32">
        <v>0</v>
      </c>
      <c r="K259" s="72">
        <v>0</v>
      </c>
      <c r="L259" s="72">
        <v>0</v>
      </c>
      <c r="M259" s="40">
        <v>0</v>
      </c>
      <c r="N259" s="52">
        <v>0</v>
      </c>
      <c r="O259" s="72">
        <v>0</v>
      </c>
      <c r="P259" s="72">
        <v>0</v>
      </c>
      <c r="Q259" s="72">
        <v>0</v>
      </c>
      <c r="R259" s="40">
        <v>0</v>
      </c>
      <c r="Y259" s="81">
        <v>21</v>
      </c>
      <c r="Z259" s="82">
        <v>40321</v>
      </c>
      <c r="AA259" s="81">
        <v>71</v>
      </c>
      <c r="AB259" s="81">
        <v>194</v>
      </c>
      <c r="BC259" s="81">
        <v>20</v>
      </c>
      <c r="BD259" s="82">
        <v>40314</v>
      </c>
      <c r="BE259" s="81">
        <v>41</v>
      </c>
      <c r="BF259" s="81">
        <v>107</v>
      </c>
    </row>
    <row r="260" spans="1:58">
      <c r="A260" s="27">
        <v>40337</v>
      </c>
      <c r="B260" s="28">
        <v>0.66666666666666663</v>
      </c>
      <c r="C260" s="27">
        <v>40338</v>
      </c>
      <c r="D260" s="28">
        <v>0.33333333333333331</v>
      </c>
      <c r="E260" s="3">
        <v>16</v>
      </c>
      <c r="F260" s="3">
        <v>0</v>
      </c>
      <c r="G260" s="52">
        <v>2</v>
      </c>
      <c r="H260" s="39">
        <v>2</v>
      </c>
      <c r="I260" s="32">
        <v>0</v>
      </c>
      <c r="J260" s="32">
        <v>0</v>
      </c>
      <c r="K260" s="32">
        <v>0</v>
      </c>
      <c r="L260" s="72">
        <v>0</v>
      </c>
      <c r="M260" s="40">
        <v>0</v>
      </c>
      <c r="N260" s="52">
        <v>0</v>
      </c>
      <c r="O260" s="73">
        <v>0</v>
      </c>
      <c r="P260" s="73">
        <v>0</v>
      </c>
      <c r="Q260" s="72">
        <v>0</v>
      </c>
      <c r="R260" s="40">
        <v>0</v>
      </c>
      <c r="Y260" s="81">
        <v>21</v>
      </c>
      <c r="Z260" s="82">
        <v>40321</v>
      </c>
      <c r="AA260" s="81">
        <v>71</v>
      </c>
      <c r="AB260" s="81">
        <v>197</v>
      </c>
      <c r="BC260" s="81">
        <v>20</v>
      </c>
      <c r="BD260" s="82">
        <v>40314</v>
      </c>
      <c r="BE260" s="81">
        <v>41</v>
      </c>
      <c r="BF260" s="81">
        <v>115</v>
      </c>
    </row>
    <row r="261" spans="1:58">
      <c r="A261" s="27">
        <v>40338</v>
      </c>
      <c r="B261" s="28">
        <v>0.33680555555555558</v>
      </c>
      <c r="C261" s="27">
        <v>40338</v>
      </c>
      <c r="D261" s="28">
        <v>0.88541666666666663</v>
      </c>
      <c r="E261" s="3">
        <v>13.166666666666666</v>
      </c>
      <c r="F261" s="3">
        <v>8.3333333333333329E-2</v>
      </c>
      <c r="G261" s="52">
        <v>1</v>
      </c>
      <c r="H261" s="39">
        <v>1</v>
      </c>
      <c r="I261" s="32">
        <v>0</v>
      </c>
      <c r="J261" s="32">
        <v>0</v>
      </c>
      <c r="K261" s="32">
        <v>0</v>
      </c>
      <c r="L261" s="72">
        <v>0</v>
      </c>
      <c r="M261" s="40">
        <v>0</v>
      </c>
      <c r="N261" s="52">
        <v>1</v>
      </c>
      <c r="O261" s="73">
        <v>0</v>
      </c>
      <c r="P261" s="73">
        <v>0</v>
      </c>
      <c r="Q261" s="72">
        <v>0</v>
      </c>
      <c r="R261" s="42">
        <v>1</v>
      </c>
      <c r="Y261" s="81">
        <v>21</v>
      </c>
      <c r="Z261" s="82">
        <v>40321</v>
      </c>
      <c r="AA261" s="81">
        <v>71</v>
      </c>
      <c r="AB261" s="81">
        <v>186</v>
      </c>
      <c r="BC261" s="81">
        <v>20</v>
      </c>
      <c r="BD261" s="82">
        <v>40314</v>
      </c>
      <c r="BE261" s="81">
        <v>41</v>
      </c>
      <c r="BF261" s="81">
        <v>100</v>
      </c>
    </row>
    <row r="262" spans="1:58">
      <c r="A262" s="27">
        <v>40338</v>
      </c>
      <c r="B262" s="28">
        <v>0.88541666666666663</v>
      </c>
      <c r="C262" s="27">
        <v>40339</v>
      </c>
      <c r="D262" s="28">
        <v>0.33680555555555558</v>
      </c>
      <c r="E262" s="3">
        <v>10.833333333333334</v>
      </c>
      <c r="F262" s="3">
        <v>0</v>
      </c>
      <c r="G262" s="52">
        <v>8</v>
      </c>
      <c r="H262" s="39">
        <v>3</v>
      </c>
      <c r="I262" s="32">
        <v>0</v>
      </c>
      <c r="J262" s="32">
        <v>0</v>
      </c>
      <c r="K262" s="32">
        <v>0</v>
      </c>
      <c r="L262" s="72">
        <v>0</v>
      </c>
      <c r="M262" s="42">
        <v>5</v>
      </c>
      <c r="N262" s="52">
        <v>0</v>
      </c>
      <c r="O262" s="73">
        <v>0</v>
      </c>
      <c r="P262" s="73">
        <v>0</v>
      </c>
      <c r="Q262" s="72">
        <v>0</v>
      </c>
      <c r="R262" s="40">
        <v>0</v>
      </c>
      <c r="Y262" s="81">
        <v>21</v>
      </c>
      <c r="Z262" s="82">
        <v>40321</v>
      </c>
      <c r="AA262" s="81">
        <v>71</v>
      </c>
      <c r="AB262" s="81">
        <v>170</v>
      </c>
      <c r="BC262" s="81">
        <v>20</v>
      </c>
      <c r="BD262" s="82">
        <v>40314</v>
      </c>
      <c r="BE262" s="81">
        <v>41</v>
      </c>
      <c r="BF262" s="81">
        <v>105</v>
      </c>
    </row>
    <row r="263" spans="1:58">
      <c r="A263" s="27">
        <v>40339</v>
      </c>
      <c r="B263" s="28">
        <v>0.34027777777777773</v>
      </c>
      <c r="C263" s="27">
        <v>40339</v>
      </c>
      <c r="D263" s="28">
        <v>0.84375</v>
      </c>
      <c r="E263" s="3">
        <v>12.083333333333334</v>
      </c>
      <c r="F263" s="3">
        <v>8.3333333333333329E-2</v>
      </c>
      <c r="G263" s="52">
        <v>3</v>
      </c>
      <c r="H263" s="39">
        <v>2</v>
      </c>
      <c r="I263" s="39">
        <v>1</v>
      </c>
      <c r="J263" s="32">
        <v>0</v>
      </c>
      <c r="K263" s="72">
        <v>0</v>
      </c>
      <c r="L263" s="74">
        <v>0</v>
      </c>
      <c r="M263" s="40">
        <v>0</v>
      </c>
      <c r="N263" s="52">
        <v>0</v>
      </c>
      <c r="O263" s="72">
        <v>0</v>
      </c>
      <c r="P263" s="72">
        <v>0</v>
      </c>
      <c r="Q263" s="72">
        <v>0</v>
      </c>
      <c r="R263" s="40">
        <v>0</v>
      </c>
      <c r="Y263" s="81">
        <v>21</v>
      </c>
      <c r="Z263" s="82">
        <v>40321</v>
      </c>
      <c r="AA263" s="81">
        <v>71</v>
      </c>
      <c r="AB263" s="81">
        <v>199</v>
      </c>
      <c r="BC263" s="81">
        <v>20</v>
      </c>
      <c r="BD263" s="82">
        <v>40314</v>
      </c>
      <c r="BE263" s="81">
        <v>41</v>
      </c>
      <c r="BF263" s="81">
        <v>129</v>
      </c>
    </row>
    <row r="264" spans="1:58">
      <c r="A264" s="27">
        <v>40339</v>
      </c>
      <c r="B264" s="28">
        <v>0.84375</v>
      </c>
      <c r="C264" s="27">
        <v>40340</v>
      </c>
      <c r="D264" s="28">
        <v>0.30555555555555552</v>
      </c>
      <c r="E264" s="3">
        <v>11.083333333333334</v>
      </c>
      <c r="F264" s="3">
        <v>0</v>
      </c>
      <c r="G264" s="52">
        <v>11</v>
      </c>
      <c r="H264" s="39">
        <v>3</v>
      </c>
      <c r="I264" s="32">
        <v>0</v>
      </c>
      <c r="J264" s="32">
        <v>0</v>
      </c>
      <c r="K264" s="32">
        <v>0</v>
      </c>
      <c r="L264" s="72">
        <v>0</v>
      </c>
      <c r="M264" s="42">
        <v>8</v>
      </c>
      <c r="N264" s="52">
        <v>1</v>
      </c>
      <c r="O264" s="73">
        <v>0</v>
      </c>
      <c r="P264" s="73">
        <v>0</v>
      </c>
      <c r="Q264" s="72">
        <v>0</v>
      </c>
      <c r="R264" s="42">
        <v>1</v>
      </c>
      <c r="Y264" s="81">
        <v>21</v>
      </c>
      <c r="Z264" s="82">
        <v>40321</v>
      </c>
      <c r="AA264" s="81">
        <v>71</v>
      </c>
      <c r="AB264" s="81">
        <v>170</v>
      </c>
      <c r="BC264" s="81">
        <v>20</v>
      </c>
      <c r="BD264" s="82">
        <v>40314</v>
      </c>
      <c r="BE264" s="81">
        <v>41</v>
      </c>
      <c r="BF264" s="81">
        <v>123</v>
      </c>
    </row>
    <row r="265" spans="1:58">
      <c r="A265" s="27">
        <v>40340</v>
      </c>
      <c r="B265" s="28">
        <v>0.30555555555555552</v>
      </c>
      <c r="C265" s="27">
        <v>40340</v>
      </c>
      <c r="D265" s="28">
        <v>0.9375</v>
      </c>
      <c r="E265" s="3">
        <v>15.166666666666666</v>
      </c>
      <c r="F265" s="3">
        <v>0</v>
      </c>
      <c r="G265" s="52">
        <v>0</v>
      </c>
      <c r="H265" s="32">
        <v>0</v>
      </c>
      <c r="I265" s="32">
        <v>0</v>
      </c>
      <c r="J265" s="32">
        <v>0</v>
      </c>
      <c r="K265" s="72">
        <v>0</v>
      </c>
      <c r="L265" s="72">
        <v>0</v>
      </c>
      <c r="M265" s="40">
        <v>0</v>
      </c>
      <c r="N265" s="52">
        <v>0</v>
      </c>
      <c r="O265" s="72">
        <v>0</v>
      </c>
      <c r="P265" s="72">
        <v>0</v>
      </c>
      <c r="Q265" s="72">
        <v>0</v>
      </c>
      <c r="R265" s="40">
        <v>0</v>
      </c>
      <c r="Y265" s="81">
        <v>21</v>
      </c>
      <c r="Z265" s="82">
        <v>40321</v>
      </c>
      <c r="AA265" s="81">
        <v>71</v>
      </c>
      <c r="AB265" s="81">
        <v>204</v>
      </c>
      <c r="BC265" s="81">
        <v>20</v>
      </c>
      <c r="BD265" s="82">
        <v>40314</v>
      </c>
      <c r="BE265" s="81">
        <v>41</v>
      </c>
      <c r="BF265" s="81">
        <v>116</v>
      </c>
    </row>
    <row r="266" spans="1:58">
      <c r="A266" s="27">
        <v>40340</v>
      </c>
      <c r="B266" s="28">
        <v>0.9375</v>
      </c>
      <c r="C266" s="27">
        <v>40341</v>
      </c>
      <c r="D266" s="28">
        <v>0.35069444444444442</v>
      </c>
      <c r="E266" s="3">
        <v>9.9166666666666661</v>
      </c>
      <c r="F266" s="3">
        <v>0</v>
      </c>
      <c r="G266" s="52">
        <v>3</v>
      </c>
      <c r="H266" s="73">
        <v>0</v>
      </c>
      <c r="I266" s="32">
        <v>0</v>
      </c>
      <c r="J266" s="32">
        <v>0</v>
      </c>
      <c r="K266" s="32">
        <v>0</v>
      </c>
      <c r="L266" s="72">
        <v>0</v>
      </c>
      <c r="M266" s="42">
        <v>3</v>
      </c>
      <c r="N266" s="52">
        <v>0</v>
      </c>
      <c r="O266" s="73">
        <v>0</v>
      </c>
      <c r="P266" s="73">
        <v>0</v>
      </c>
      <c r="Q266" s="72">
        <v>0</v>
      </c>
      <c r="R266" s="40">
        <v>0</v>
      </c>
      <c r="Y266" s="81">
        <v>21</v>
      </c>
      <c r="Z266" s="82">
        <v>40321</v>
      </c>
      <c r="AA266" s="81">
        <v>71</v>
      </c>
      <c r="AB266" s="81">
        <v>175</v>
      </c>
      <c r="BC266" s="81">
        <v>20</v>
      </c>
      <c r="BD266" s="82">
        <v>40314</v>
      </c>
      <c r="BE266" s="81">
        <v>41</v>
      </c>
      <c r="BF266" s="81">
        <v>115</v>
      </c>
    </row>
    <row r="267" spans="1:58">
      <c r="A267" s="27">
        <v>40341</v>
      </c>
      <c r="B267" s="28">
        <v>0.35416666666666669</v>
      </c>
      <c r="C267" s="27">
        <v>40341</v>
      </c>
      <c r="D267" s="28">
        <v>0.90277777777777779</v>
      </c>
      <c r="E267" s="3">
        <v>13.166666666666666</v>
      </c>
      <c r="F267" s="3">
        <v>8.3333333333333329E-2</v>
      </c>
      <c r="G267" s="52">
        <v>1</v>
      </c>
      <c r="H267" s="39">
        <v>1</v>
      </c>
      <c r="I267" s="32">
        <v>0</v>
      </c>
      <c r="J267" s="32">
        <v>0</v>
      </c>
      <c r="K267" s="32">
        <v>0</v>
      </c>
      <c r="L267" s="72">
        <v>0</v>
      </c>
      <c r="M267" s="40">
        <v>0</v>
      </c>
      <c r="N267" s="52">
        <v>0</v>
      </c>
      <c r="O267" s="73">
        <v>0</v>
      </c>
      <c r="P267" s="73">
        <v>0</v>
      </c>
      <c r="Q267" s="72">
        <v>0</v>
      </c>
      <c r="R267" s="40">
        <v>0</v>
      </c>
      <c r="Y267" s="81">
        <v>22</v>
      </c>
      <c r="Z267" s="82">
        <v>40322</v>
      </c>
      <c r="AA267" s="81">
        <v>71</v>
      </c>
      <c r="AB267" s="81">
        <v>115</v>
      </c>
      <c r="BC267" s="81">
        <v>20</v>
      </c>
      <c r="BD267" s="82">
        <v>40314</v>
      </c>
      <c r="BE267" s="81">
        <v>41</v>
      </c>
      <c r="BF267" s="81">
        <v>120</v>
      </c>
    </row>
    <row r="268" spans="1:58">
      <c r="A268" s="27">
        <v>40341</v>
      </c>
      <c r="B268" s="28">
        <v>0.90277777777777779</v>
      </c>
      <c r="C268" s="27">
        <v>40342</v>
      </c>
      <c r="D268" s="28">
        <v>0.36458333333333331</v>
      </c>
      <c r="E268" s="3">
        <v>11.083333333333334</v>
      </c>
      <c r="F268" s="3">
        <v>0</v>
      </c>
      <c r="G268" s="52">
        <v>3</v>
      </c>
      <c r="H268" s="73">
        <v>0</v>
      </c>
      <c r="I268" s="32">
        <v>0</v>
      </c>
      <c r="J268" s="32">
        <v>0</v>
      </c>
      <c r="K268" s="32">
        <v>0</v>
      </c>
      <c r="L268" s="39">
        <v>1</v>
      </c>
      <c r="M268" s="42">
        <v>2</v>
      </c>
      <c r="N268" s="52">
        <v>0</v>
      </c>
      <c r="O268" s="73">
        <v>0</v>
      </c>
      <c r="P268" s="73">
        <v>0</v>
      </c>
      <c r="Q268" s="72">
        <v>0</v>
      </c>
      <c r="R268" s="40">
        <v>0</v>
      </c>
      <c r="Y268" s="81">
        <v>22</v>
      </c>
      <c r="Z268" s="82">
        <v>40323</v>
      </c>
      <c r="AA268" s="81">
        <v>71</v>
      </c>
      <c r="AB268" s="81">
        <v>132</v>
      </c>
      <c r="BC268" s="81">
        <v>20</v>
      </c>
      <c r="BD268" s="82">
        <v>40314</v>
      </c>
      <c r="BE268" s="81">
        <v>41</v>
      </c>
      <c r="BF268" s="81">
        <v>105</v>
      </c>
    </row>
    <row r="269" spans="1:58">
      <c r="A269" s="27">
        <v>40342</v>
      </c>
      <c r="B269" s="28">
        <v>0.36805555555555558</v>
      </c>
      <c r="C269" s="27">
        <v>40342</v>
      </c>
      <c r="D269" s="28">
        <v>0.86458333333333337</v>
      </c>
      <c r="E269" s="3">
        <v>11.916666666666666</v>
      </c>
      <c r="F269" s="3">
        <v>8.3333333333333329E-2</v>
      </c>
      <c r="G269" s="52">
        <v>0</v>
      </c>
      <c r="H269" s="32">
        <v>0</v>
      </c>
      <c r="I269" s="32">
        <v>0</v>
      </c>
      <c r="J269" s="32">
        <v>0</v>
      </c>
      <c r="K269" s="72">
        <v>0</v>
      </c>
      <c r="L269" s="72">
        <v>0</v>
      </c>
      <c r="M269" s="40">
        <v>0</v>
      </c>
      <c r="N269" s="52">
        <v>0</v>
      </c>
      <c r="O269" s="72">
        <v>0</v>
      </c>
      <c r="P269" s="72">
        <v>0</v>
      </c>
      <c r="Q269" s="72">
        <v>0</v>
      </c>
      <c r="R269" s="40">
        <v>0</v>
      </c>
      <c r="Y269" s="81">
        <v>22</v>
      </c>
      <c r="Z269" s="82">
        <v>40324</v>
      </c>
      <c r="AA269" s="81">
        <v>71</v>
      </c>
      <c r="AB269" s="81">
        <v>135</v>
      </c>
      <c r="BC269" s="81">
        <v>20</v>
      </c>
      <c r="BD269" s="82">
        <v>40314</v>
      </c>
      <c r="BE269" s="81">
        <v>41</v>
      </c>
      <c r="BF269" s="81">
        <v>110</v>
      </c>
    </row>
    <row r="270" spans="1:58">
      <c r="A270" s="27">
        <v>40342</v>
      </c>
      <c r="B270" s="28">
        <v>0.86458333333333337</v>
      </c>
      <c r="C270" s="27">
        <v>40343</v>
      </c>
      <c r="D270" s="28">
        <v>0.33333333333333331</v>
      </c>
      <c r="E270" s="3">
        <v>11.25</v>
      </c>
      <c r="F270" s="3">
        <v>0</v>
      </c>
      <c r="G270" s="52">
        <v>2</v>
      </c>
      <c r="H270" s="39">
        <v>2</v>
      </c>
      <c r="I270" s="32">
        <v>0</v>
      </c>
      <c r="J270" s="32">
        <v>0</v>
      </c>
      <c r="K270" s="32">
        <v>0</v>
      </c>
      <c r="L270" s="72">
        <v>0</v>
      </c>
      <c r="M270" s="40">
        <v>0</v>
      </c>
      <c r="N270" s="52">
        <v>1</v>
      </c>
      <c r="O270" s="73">
        <v>0</v>
      </c>
      <c r="P270" s="73">
        <v>0</v>
      </c>
      <c r="Q270" s="72">
        <v>0</v>
      </c>
      <c r="R270" s="42">
        <v>1</v>
      </c>
      <c r="Y270" s="81">
        <v>22</v>
      </c>
      <c r="Z270" s="82">
        <v>40324</v>
      </c>
      <c r="AA270" s="81">
        <v>71</v>
      </c>
      <c r="AB270" s="81">
        <v>156</v>
      </c>
      <c r="BC270" s="81">
        <v>20</v>
      </c>
      <c r="BD270" s="82">
        <v>40314</v>
      </c>
      <c r="BE270" s="81">
        <v>41</v>
      </c>
      <c r="BF270" s="81">
        <v>111</v>
      </c>
    </row>
    <row r="271" spans="1:58">
      <c r="A271" s="27">
        <v>40343</v>
      </c>
      <c r="B271" s="28">
        <v>0.33680555555555558</v>
      </c>
      <c r="C271" s="27">
        <v>40343</v>
      </c>
      <c r="D271" s="28">
        <v>0.88194444444444453</v>
      </c>
      <c r="E271" s="3">
        <v>13.083333333333334</v>
      </c>
      <c r="F271" s="3">
        <v>8.3333333333333329E-2</v>
      </c>
      <c r="G271" s="52">
        <v>1</v>
      </c>
      <c r="H271" s="39">
        <v>1</v>
      </c>
      <c r="I271" s="32">
        <v>0</v>
      </c>
      <c r="J271" s="32">
        <v>0</v>
      </c>
      <c r="K271" s="32">
        <v>0</v>
      </c>
      <c r="L271" s="72">
        <v>0</v>
      </c>
      <c r="M271" s="40">
        <v>0</v>
      </c>
      <c r="N271" s="52">
        <v>0</v>
      </c>
      <c r="O271" s="73">
        <v>0</v>
      </c>
      <c r="P271" s="73">
        <v>0</v>
      </c>
      <c r="Q271" s="72">
        <v>0</v>
      </c>
      <c r="R271" s="40">
        <v>0</v>
      </c>
      <c r="Y271" s="81">
        <v>22</v>
      </c>
      <c r="Z271" s="82">
        <v>40324</v>
      </c>
      <c r="AA271" s="81">
        <v>71</v>
      </c>
      <c r="AB271" s="81">
        <v>157</v>
      </c>
      <c r="BC271" s="81">
        <v>21</v>
      </c>
      <c r="BD271" s="82">
        <v>40315</v>
      </c>
      <c r="BE271" s="81">
        <v>41</v>
      </c>
      <c r="BF271" s="81">
        <v>123</v>
      </c>
    </row>
    <row r="272" spans="1:58">
      <c r="A272" s="27">
        <v>40343</v>
      </c>
      <c r="B272" s="28">
        <v>0.88194444444444453</v>
      </c>
      <c r="C272" s="27">
        <v>40344</v>
      </c>
      <c r="D272" s="28">
        <v>0.38194444444444442</v>
      </c>
      <c r="E272" s="3">
        <v>12</v>
      </c>
      <c r="F272" s="3">
        <v>0</v>
      </c>
      <c r="G272" s="52">
        <v>4</v>
      </c>
      <c r="H272" s="39">
        <v>1</v>
      </c>
      <c r="I272" s="32">
        <v>0</v>
      </c>
      <c r="J272" s="32">
        <v>0</v>
      </c>
      <c r="K272" s="32">
        <v>0</v>
      </c>
      <c r="L272" s="39">
        <v>1</v>
      </c>
      <c r="M272" s="42">
        <v>2</v>
      </c>
      <c r="N272" s="52">
        <v>1</v>
      </c>
      <c r="O272" s="39">
        <v>1</v>
      </c>
      <c r="P272" s="73">
        <v>0</v>
      </c>
      <c r="Q272" s="73">
        <v>0</v>
      </c>
      <c r="R272" s="40">
        <v>0</v>
      </c>
      <c r="Y272" s="81">
        <v>22</v>
      </c>
      <c r="Z272" s="82">
        <v>40324</v>
      </c>
      <c r="AA272" s="81">
        <v>71</v>
      </c>
      <c r="AB272" s="81">
        <v>140</v>
      </c>
      <c r="BC272" s="81">
        <v>21</v>
      </c>
      <c r="BD272" s="82">
        <v>40315</v>
      </c>
      <c r="BE272" s="81">
        <v>41</v>
      </c>
      <c r="BF272" s="81">
        <v>112</v>
      </c>
    </row>
    <row r="273" spans="1:58">
      <c r="A273" s="27">
        <v>40344</v>
      </c>
      <c r="B273" s="28">
        <v>0.38541666666666669</v>
      </c>
      <c r="C273" s="27">
        <v>40344</v>
      </c>
      <c r="D273" s="28">
        <v>0.625</v>
      </c>
      <c r="E273" s="3">
        <v>5.75</v>
      </c>
      <c r="F273" s="3">
        <v>8.3333333333333329E-2</v>
      </c>
      <c r="G273" s="52">
        <v>0</v>
      </c>
      <c r="H273" s="32">
        <v>0</v>
      </c>
      <c r="I273" s="32">
        <v>0</v>
      </c>
      <c r="J273" s="32">
        <v>0</v>
      </c>
      <c r="K273" s="72">
        <v>0</v>
      </c>
      <c r="L273" s="72">
        <v>0</v>
      </c>
      <c r="M273" s="40">
        <v>0</v>
      </c>
      <c r="N273" s="52">
        <v>0</v>
      </c>
      <c r="O273" s="72">
        <v>0</v>
      </c>
      <c r="P273" s="72">
        <v>0</v>
      </c>
      <c r="Q273" s="72">
        <v>0</v>
      </c>
      <c r="R273" s="40">
        <v>0</v>
      </c>
      <c r="Y273" s="81">
        <v>22</v>
      </c>
      <c r="Z273" s="82">
        <v>40326</v>
      </c>
      <c r="AA273" s="81">
        <v>71</v>
      </c>
      <c r="AB273" s="81">
        <v>161</v>
      </c>
      <c r="BC273" s="81">
        <v>21</v>
      </c>
      <c r="BD273" s="82">
        <v>40315</v>
      </c>
      <c r="BE273" s="81">
        <v>41</v>
      </c>
      <c r="BF273" s="81">
        <v>116</v>
      </c>
    </row>
    <row r="274" spans="1:58">
      <c r="A274" s="27">
        <v>40344</v>
      </c>
      <c r="B274" s="28">
        <v>0.625</v>
      </c>
      <c r="C274" s="27">
        <v>40345</v>
      </c>
      <c r="D274" s="28">
        <v>0.36458333333333331</v>
      </c>
      <c r="E274" s="3">
        <v>17.75</v>
      </c>
      <c r="F274" s="3">
        <v>0</v>
      </c>
      <c r="G274" s="52">
        <v>0</v>
      </c>
      <c r="H274" s="32">
        <v>0</v>
      </c>
      <c r="I274" s="32">
        <v>0</v>
      </c>
      <c r="J274" s="32">
        <v>0</v>
      </c>
      <c r="K274" s="72">
        <v>0</v>
      </c>
      <c r="L274" s="72">
        <v>0</v>
      </c>
      <c r="M274" s="40">
        <v>0</v>
      </c>
      <c r="N274" s="52">
        <v>0</v>
      </c>
      <c r="O274" s="72">
        <v>0</v>
      </c>
      <c r="P274" s="72">
        <v>0</v>
      </c>
      <c r="Q274" s="72">
        <v>0</v>
      </c>
      <c r="R274" s="40">
        <v>0</v>
      </c>
      <c r="Y274" s="81">
        <v>22</v>
      </c>
      <c r="Z274" s="82">
        <v>40328</v>
      </c>
      <c r="AA274" s="81">
        <v>71</v>
      </c>
      <c r="AB274" s="81">
        <v>184</v>
      </c>
      <c r="BC274" s="81">
        <v>21</v>
      </c>
      <c r="BD274" s="82">
        <v>40315</v>
      </c>
      <c r="BE274" s="81">
        <v>41</v>
      </c>
      <c r="BF274" s="81">
        <v>122</v>
      </c>
    </row>
    <row r="275" spans="1:58">
      <c r="A275" s="27">
        <v>40345</v>
      </c>
      <c r="B275" s="28">
        <v>0.36805555555555558</v>
      </c>
      <c r="C275" s="27">
        <v>40345</v>
      </c>
      <c r="D275" s="28">
        <v>0.85763888888888884</v>
      </c>
      <c r="E275" s="3">
        <v>11.75</v>
      </c>
      <c r="F275" s="3">
        <v>8.3333333333333329E-2</v>
      </c>
      <c r="G275" s="52">
        <v>0</v>
      </c>
      <c r="H275" s="32">
        <v>0</v>
      </c>
      <c r="I275" s="32">
        <v>0</v>
      </c>
      <c r="J275" s="32">
        <v>0</v>
      </c>
      <c r="K275" s="72">
        <v>0</v>
      </c>
      <c r="L275" s="72">
        <v>0</v>
      </c>
      <c r="M275" s="40">
        <v>0</v>
      </c>
      <c r="N275" s="52">
        <v>0</v>
      </c>
      <c r="O275" s="72">
        <v>0</v>
      </c>
      <c r="P275" s="72">
        <v>0</v>
      </c>
      <c r="Q275" s="72">
        <v>0</v>
      </c>
      <c r="R275" s="40">
        <v>0</v>
      </c>
      <c r="Y275" s="81">
        <v>22</v>
      </c>
      <c r="Z275" s="82">
        <v>40328</v>
      </c>
      <c r="AA275" s="81">
        <v>71</v>
      </c>
      <c r="AB275" s="81">
        <v>170</v>
      </c>
      <c r="BC275" s="81">
        <v>21</v>
      </c>
      <c r="BD275" s="82">
        <v>40315</v>
      </c>
      <c r="BE275" s="81">
        <v>41</v>
      </c>
      <c r="BF275" s="81">
        <v>126</v>
      </c>
    </row>
    <row r="276" spans="1:58">
      <c r="A276" s="27">
        <v>40345</v>
      </c>
      <c r="B276" s="28">
        <v>0.85763888888888884</v>
      </c>
      <c r="C276" s="27">
        <v>40346</v>
      </c>
      <c r="D276" s="28">
        <v>0.37152777777777773</v>
      </c>
      <c r="E276" s="3">
        <v>12.333333333333334</v>
      </c>
      <c r="F276" s="3">
        <v>0</v>
      </c>
      <c r="G276" s="52">
        <v>3</v>
      </c>
      <c r="H276" s="73">
        <v>0</v>
      </c>
      <c r="I276" s="32">
        <v>0</v>
      </c>
      <c r="J276" s="32">
        <v>0</v>
      </c>
      <c r="K276" s="32">
        <v>0</v>
      </c>
      <c r="L276" s="72">
        <v>0</v>
      </c>
      <c r="M276" s="42">
        <v>3</v>
      </c>
      <c r="N276" s="52">
        <v>2</v>
      </c>
      <c r="O276" s="73">
        <v>0</v>
      </c>
      <c r="P276" s="73">
        <v>0</v>
      </c>
      <c r="Q276" s="72">
        <v>0</v>
      </c>
      <c r="R276" s="42">
        <v>2</v>
      </c>
      <c r="Y276" s="81">
        <v>22</v>
      </c>
      <c r="Z276" s="82">
        <v>40328</v>
      </c>
      <c r="AA276" s="81">
        <v>71</v>
      </c>
      <c r="AB276" s="81">
        <v>173</v>
      </c>
      <c r="BC276" s="81">
        <v>21</v>
      </c>
      <c r="BD276" s="82">
        <v>40315</v>
      </c>
      <c r="BE276" s="81">
        <v>41</v>
      </c>
      <c r="BF276" s="81">
        <v>124</v>
      </c>
    </row>
    <row r="277" spans="1:58">
      <c r="A277" s="27">
        <v>40346</v>
      </c>
      <c r="B277" s="28">
        <v>0.37152777777777773</v>
      </c>
      <c r="C277" s="27">
        <v>40346</v>
      </c>
      <c r="D277" s="28">
        <v>0.54166666666666663</v>
      </c>
      <c r="E277" s="3">
        <v>4.083333333333333</v>
      </c>
      <c r="F277" s="3">
        <v>0</v>
      </c>
      <c r="G277" s="52">
        <v>0</v>
      </c>
      <c r="H277" s="32">
        <v>0</v>
      </c>
      <c r="I277" s="32">
        <v>0</v>
      </c>
      <c r="J277" s="32">
        <v>0</v>
      </c>
      <c r="K277" s="72">
        <v>0</v>
      </c>
      <c r="L277" s="72">
        <v>0</v>
      </c>
      <c r="M277" s="40">
        <v>0</v>
      </c>
      <c r="N277" s="52">
        <v>0</v>
      </c>
      <c r="O277" s="72">
        <v>0</v>
      </c>
      <c r="P277" s="72">
        <v>0</v>
      </c>
      <c r="Q277" s="72">
        <v>0</v>
      </c>
      <c r="R277" s="40">
        <v>0</v>
      </c>
      <c r="Y277" s="81">
        <v>22</v>
      </c>
      <c r="Z277" s="82">
        <v>40328</v>
      </c>
      <c r="AA277" s="81">
        <v>71</v>
      </c>
      <c r="AB277" s="81">
        <v>174</v>
      </c>
      <c r="BC277" s="81">
        <v>21</v>
      </c>
      <c r="BD277" s="82">
        <v>40315</v>
      </c>
      <c r="BE277" s="81">
        <v>41</v>
      </c>
      <c r="BF277" s="81">
        <v>116</v>
      </c>
    </row>
    <row r="278" spans="1:58">
      <c r="A278" s="27">
        <v>40346</v>
      </c>
      <c r="B278" s="28">
        <v>0.54166666666666663</v>
      </c>
      <c r="C278" s="27">
        <v>40347</v>
      </c>
      <c r="D278" s="28">
        <v>0.38541666666666669</v>
      </c>
      <c r="E278" s="3">
        <v>20.25</v>
      </c>
      <c r="F278" s="3">
        <v>0</v>
      </c>
      <c r="G278" s="52">
        <v>1</v>
      </c>
      <c r="H278" s="73">
        <v>0</v>
      </c>
      <c r="I278" s="32">
        <v>0</v>
      </c>
      <c r="J278" s="32">
        <v>0</v>
      </c>
      <c r="K278" s="32">
        <v>0</v>
      </c>
      <c r="L278" s="72">
        <v>0</v>
      </c>
      <c r="M278" s="42">
        <v>1</v>
      </c>
      <c r="N278" s="52">
        <v>1</v>
      </c>
      <c r="O278" s="73">
        <v>0</v>
      </c>
      <c r="P278" s="73">
        <v>0</v>
      </c>
      <c r="Q278" s="72">
        <v>0</v>
      </c>
      <c r="R278" s="42">
        <v>1</v>
      </c>
      <c r="Y278" s="81">
        <v>22</v>
      </c>
      <c r="Z278" s="82">
        <v>40328</v>
      </c>
      <c r="AA278" s="81">
        <v>71</v>
      </c>
      <c r="AB278" s="81">
        <v>200</v>
      </c>
      <c r="BC278" s="81">
        <v>21</v>
      </c>
      <c r="BD278" s="82">
        <v>40315</v>
      </c>
      <c r="BE278" s="81">
        <v>41</v>
      </c>
      <c r="BF278" s="81">
        <v>115</v>
      </c>
    </row>
    <row r="279" spans="1:58">
      <c r="A279" s="27">
        <v>40347</v>
      </c>
      <c r="B279" s="28">
        <v>0.3888888888888889</v>
      </c>
      <c r="C279" s="27">
        <v>40347</v>
      </c>
      <c r="D279" s="28">
        <v>0.54166666666666663</v>
      </c>
      <c r="E279" s="3">
        <v>3.6666666666666665</v>
      </c>
      <c r="F279" s="3">
        <v>8.3333333333333329E-2</v>
      </c>
      <c r="G279" s="52">
        <v>0</v>
      </c>
      <c r="H279" s="32">
        <v>0</v>
      </c>
      <c r="I279" s="32">
        <v>0</v>
      </c>
      <c r="J279" s="32">
        <v>0</v>
      </c>
      <c r="K279" s="72">
        <v>0</v>
      </c>
      <c r="L279" s="72">
        <v>0</v>
      </c>
      <c r="M279" s="40">
        <v>0</v>
      </c>
      <c r="N279" s="52">
        <v>0</v>
      </c>
      <c r="O279" s="72">
        <v>0</v>
      </c>
      <c r="P279" s="72">
        <v>0</v>
      </c>
      <c r="Q279" s="72">
        <v>0</v>
      </c>
      <c r="R279" s="40">
        <v>0</v>
      </c>
      <c r="Y279" s="81">
        <v>22</v>
      </c>
      <c r="Z279" s="82">
        <v>40328</v>
      </c>
      <c r="AA279" s="81">
        <v>71</v>
      </c>
      <c r="AB279" s="81">
        <v>172</v>
      </c>
      <c r="BC279" s="81">
        <v>21</v>
      </c>
      <c r="BD279" s="82">
        <v>40315</v>
      </c>
      <c r="BE279" s="81">
        <v>41</v>
      </c>
      <c r="BF279" s="81">
        <v>108</v>
      </c>
    </row>
    <row r="280" spans="1:58">
      <c r="A280" s="27">
        <v>40347</v>
      </c>
      <c r="B280" s="28">
        <v>0.54166666666666663</v>
      </c>
      <c r="C280" s="27">
        <v>40347</v>
      </c>
      <c r="D280" s="28">
        <v>0.88541666666666663</v>
      </c>
      <c r="E280" s="3">
        <v>8.25</v>
      </c>
      <c r="F280" s="3">
        <v>0</v>
      </c>
      <c r="G280" s="52">
        <v>0</v>
      </c>
      <c r="H280" s="32">
        <v>0</v>
      </c>
      <c r="I280" s="32">
        <v>0</v>
      </c>
      <c r="J280" s="32">
        <v>0</v>
      </c>
      <c r="K280" s="72">
        <v>0</v>
      </c>
      <c r="L280" s="72">
        <v>0</v>
      </c>
      <c r="M280" s="40">
        <v>0</v>
      </c>
      <c r="N280" s="52">
        <v>0</v>
      </c>
      <c r="O280" s="72">
        <v>0</v>
      </c>
      <c r="P280" s="72">
        <v>0</v>
      </c>
      <c r="Q280" s="72">
        <v>0</v>
      </c>
      <c r="R280" s="40">
        <v>0</v>
      </c>
      <c r="Y280" s="81">
        <v>23</v>
      </c>
      <c r="Z280" s="82">
        <v>40329</v>
      </c>
      <c r="AA280" s="81">
        <v>71</v>
      </c>
      <c r="AB280" s="81">
        <v>158</v>
      </c>
      <c r="BC280" s="81">
        <v>21</v>
      </c>
      <c r="BD280" s="82">
        <v>40315</v>
      </c>
      <c r="BE280" s="81">
        <v>41</v>
      </c>
      <c r="BF280" s="81">
        <v>111</v>
      </c>
    </row>
    <row r="281" spans="1:58">
      <c r="A281" s="27">
        <v>40347</v>
      </c>
      <c r="B281" s="28">
        <v>0.88541666666666663</v>
      </c>
      <c r="C281" s="27">
        <v>40348</v>
      </c>
      <c r="D281" s="28">
        <v>0.37847222222222227</v>
      </c>
      <c r="E281" s="3">
        <v>11.833333333333334</v>
      </c>
      <c r="F281" s="3">
        <v>0</v>
      </c>
      <c r="G281" s="52">
        <v>3</v>
      </c>
      <c r="H281" s="39">
        <v>1</v>
      </c>
      <c r="I281" s="32">
        <v>0</v>
      </c>
      <c r="J281" s="32">
        <v>0</v>
      </c>
      <c r="K281" s="32">
        <v>0</v>
      </c>
      <c r="L281" s="72">
        <v>0</v>
      </c>
      <c r="M281" s="42">
        <v>2</v>
      </c>
      <c r="N281" s="52">
        <v>0</v>
      </c>
      <c r="O281" s="73">
        <v>0</v>
      </c>
      <c r="P281" s="73">
        <v>0</v>
      </c>
      <c r="Q281" s="72">
        <v>0</v>
      </c>
      <c r="R281" s="40">
        <v>0</v>
      </c>
      <c r="Y281" s="81">
        <v>23</v>
      </c>
      <c r="Z281" s="82">
        <v>40329</v>
      </c>
      <c r="AA281" s="81">
        <v>71</v>
      </c>
      <c r="AB281" s="81">
        <v>182</v>
      </c>
      <c r="BC281" s="81">
        <v>21</v>
      </c>
      <c r="BD281" s="82">
        <v>40315</v>
      </c>
      <c r="BE281" s="81">
        <v>41</v>
      </c>
      <c r="BF281" s="81">
        <v>108</v>
      </c>
    </row>
    <row r="282" spans="1:58">
      <c r="A282" s="27">
        <v>40348</v>
      </c>
      <c r="B282" s="28">
        <v>0.38194444444444442</v>
      </c>
      <c r="C282" s="27">
        <v>40348</v>
      </c>
      <c r="D282" s="28">
        <v>0.87152777777777779</v>
      </c>
      <c r="E282" s="3">
        <v>11.75</v>
      </c>
      <c r="F282" s="3">
        <v>8.3333333333333329E-2</v>
      </c>
      <c r="G282" s="52">
        <v>0</v>
      </c>
      <c r="H282" s="32">
        <v>0</v>
      </c>
      <c r="I282" s="32">
        <v>0</v>
      </c>
      <c r="J282" s="32">
        <v>0</v>
      </c>
      <c r="K282" s="72">
        <v>0</v>
      </c>
      <c r="L282" s="72">
        <v>0</v>
      </c>
      <c r="M282" s="40">
        <v>0</v>
      </c>
      <c r="N282" s="52">
        <v>0</v>
      </c>
      <c r="O282" s="72">
        <v>0</v>
      </c>
      <c r="P282" s="72">
        <v>0</v>
      </c>
      <c r="Q282" s="72">
        <v>0</v>
      </c>
      <c r="R282" s="40">
        <v>0</v>
      </c>
      <c r="Y282" s="81">
        <v>23</v>
      </c>
      <c r="Z282" s="82">
        <v>40329</v>
      </c>
      <c r="AA282" s="81">
        <v>71</v>
      </c>
      <c r="AB282" s="81">
        <v>189</v>
      </c>
      <c r="BC282" s="81">
        <v>21</v>
      </c>
      <c r="BD282" s="82">
        <v>40315</v>
      </c>
      <c r="BE282" s="81">
        <v>41</v>
      </c>
      <c r="BF282" s="81">
        <v>116</v>
      </c>
    </row>
    <row r="283" spans="1:58">
      <c r="A283" s="27">
        <v>40348</v>
      </c>
      <c r="B283" s="28">
        <v>0.875</v>
      </c>
      <c r="C283" s="27">
        <v>40349</v>
      </c>
      <c r="D283" s="28">
        <v>0.35416666666666669</v>
      </c>
      <c r="E283" s="3">
        <v>11.5</v>
      </c>
      <c r="F283" s="3">
        <v>8.3333333333333329E-2</v>
      </c>
      <c r="G283" s="52">
        <v>0</v>
      </c>
      <c r="H283" s="32">
        <v>0</v>
      </c>
      <c r="I283" s="32">
        <v>0</v>
      </c>
      <c r="J283" s="32">
        <v>0</v>
      </c>
      <c r="K283" s="72">
        <v>0</v>
      </c>
      <c r="L283" s="72">
        <v>0</v>
      </c>
      <c r="M283" s="40">
        <v>0</v>
      </c>
      <c r="N283" s="52">
        <v>0</v>
      </c>
      <c r="O283" s="72">
        <v>0</v>
      </c>
      <c r="P283" s="72">
        <v>0</v>
      </c>
      <c r="Q283" s="72">
        <v>0</v>
      </c>
      <c r="R283" s="40">
        <v>0</v>
      </c>
      <c r="Y283" s="81">
        <v>23</v>
      </c>
      <c r="Z283" s="82">
        <v>40329</v>
      </c>
      <c r="AA283" s="81">
        <v>71</v>
      </c>
      <c r="AB283" s="81">
        <v>163</v>
      </c>
      <c r="BC283" s="81">
        <v>21</v>
      </c>
      <c r="BD283" s="82">
        <v>40315</v>
      </c>
      <c r="BE283" s="81">
        <v>41</v>
      </c>
      <c r="BF283" s="81">
        <v>114</v>
      </c>
    </row>
    <row r="284" spans="1:58">
      <c r="A284" s="27">
        <v>40349</v>
      </c>
      <c r="B284" s="28">
        <v>0.3576388888888889</v>
      </c>
      <c r="C284" s="27">
        <v>40349</v>
      </c>
      <c r="D284" s="28">
        <v>0.84375</v>
      </c>
      <c r="E284" s="3">
        <v>11.666666666666666</v>
      </c>
      <c r="F284" s="3">
        <v>8.3333333333333329E-2</v>
      </c>
      <c r="G284" s="52">
        <v>0</v>
      </c>
      <c r="H284" s="32">
        <v>0</v>
      </c>
      <c r="I284" s="32">
        <v>0</v>
      </c>
      <c r="J284" s="32">
        <v>0</v>
      </c>
      <c r="K284" s="72">
        <v>0</v>
      </c>
      <c r="L284" s="72">
        <v>0</v>
      </c>
      <c r="M284" s="40">
        <v>0</v>
      </c>
      <c r="N284" s="52">
        <v>0</v>
      </c>
      <c r="O284" s="72">
        <v>0</v>
      </c>
      <c r="P284" s="72">
        <v>0</v>
      </c>
      <c r="Q284" s="72">
        <v>0</v>
      </c>
      <c r="R284" s="40">
        <v>0</v>
      </c>
      <c r="Y284" s="81">
        <v>23</v>
      </c>
      <c r="Z284" s="82">
        <v>40329</v>
      </c>
      <c r="AA284" s="81">
        <v>71</v>
      </c>
      <c r="AB284" s="81">
        <v>143</v>
      </c>
      <c r="BC284" s="81">
        <v>21</v>
      </c>
      <c r="BD284" s="82">
        <v>40315</v>
      </c>
      <c r="BE284" s="81">
        <v>41</v>
      </c>
      <c r="BF284" s="81">
        <v>100</v>
      </c>
    </row>
    <row r="285" spans="1:58">
      <c r="A285" s="27">
        <v>40349</v>
      </c>
      <c r="B285" s="28">
        <v>0.84375</v>
      </c>
      <c r="C285" s="27">
        <v>40350</v>
      </c>
      <c r="D285" s="28">
        <v>0.34027777777777773</v>
      </c>
      <c r="E285" s="3">
        <v>11.916666666666666</v>
      </c>
      <c r="F285" s="3">
        <v>0</v>
      </c>
      <c r="G285" s="52">
        <v>1</v>
      </c>
      <c r="H285" s="73">
        <v>0</v>
      </c>
      <c r="I285" s="32">
        <v>0</v>
      </c>
      <c r="J285" s="32">
        <v>0</v>
      </c>
      <c r="K285" s="32">
        <v>0</v>
      </c>
      <c r="L285" s="72">
        <v>0</v>
      </c>
      <c r="M285" s="42">
        <v>1</v>
      </c>
      <c r="N285" s="52">
        <v>1</v>
      </c>
      <c r="O285" s="73">
        <v>0</v>
      </c>
      <c r="P285" s="73">
        <v>0</v>
      </c>
      <c r="Q285" s="72">
        <v>0</v>
      </c>
      <c r="R285" s="42">
        <v>1</v>
      </c>
      <c r="Y285" s="81">
        <v>23</v>
      </c>
      <c r="Z285" s="82">
        <v>40329</v>
      </c>
      <c r="AA285" s="81">
        <v>71</v>
      </c>
      <c r="AB285" s="81">
        <v>171</v>
      </c>
      <c r="BC285" s="81">
        <v>21</v>
      </c>
      <c r="BD285" s="82">
        <v>40315</v>
      </c>
      <c r="BE285" s="81">
        <v>41</v>
      </c>
      <c r="BF285" s="81">
        <v>90</v>
      </c>
    </row>
    <row r="286" spans="1:58">
      <c r="A286" s="27">
        <v>40350</v>
      </c>
      <c r="B286" s="28">
        <v>0.34027777777777773</v>
      </c>
      <c r="C286" s="27">
        <v>40350</v>
      </c>
      <c r="D286" s="28">
        <v>0.83333333333333337</v>
      </c>
      <c r="E286" s="3">
        <v>11.833333333333334</v>
      </c>
      <c r="F286" s="3">
        <v>0</v>
      </c>
      <c r="G286" s="52">
        <v>0</v>
      </c>
      <c r="H286" s="32">
        <v>0</v>
      </c>
      <c r="I286" s="32">
        <v>0</v>
      </c>
      <c r="J286" s="32">
        <v>0</v>
      </c>
      <c r="K286" s="72">
        <v>0</v>
      </c>
      <c r="L286" s="72">
        <v>0</v>
      </c>
      <c r="M286" s="40">
        <v>0</v>
      </c>
      <c r="N286" s="52">
        <v>0</v>
      </c>
      <c r="O286" s="72">
        <v>0</v>
      </c>
      <c r="P286" s="72">
        <v>0</v>
      </c>
      <c r="Q286" s="72">
        <v>0</v>
      </c>
      <c r="R286" s="40">
        <v>0</v>
      </c>
      <c r="Y286" s="81">
        <v>23</v>
      </c>
      <c r="Z286" s="82">
        <v>40329</v>
      </c>
      <c r="AA286" s="81">
        <v>71</v>
      </c>
      <c r="AB286" s="81">
        <v>160</v>
      </c>
      <c r="BC286" s="81">
        <v>21</v>
      </c>
      <c r="BD286" s="82">
        <v>40315</v>
      </c>
      <c r="BE286" s="81">
        <v>41</v>
      </c>
      <c r="BF286" s="81">
        <v>91</v>
      </c>
    </row>
    <row r="287" spans="1:58">
      <c r="A287" s="27">
        <v>40350</v>
      </c>
      <c r="B287" s="28">
        <v>0.83333333333333337</v>
      </c>
      <c r="C287" s="27">
        <v>40351</v>
      </c>
      <c r="D287" s="28">
        <v>0.3263888888888889</v>
      </c>
      <c r="E287" s="3">
        <v>11.833333333333334</v>
      </c>
      <c r="F287" s="3">
        <v>0</v>
      </c>
      <c r="G287" s="52">
        <v>2</v>
      </c>
      <c r="H287" s="73">
        <v>0</v>
      </c>
      <c r="I287" s="32">
        <v>0</v>
      </c>
      <c r="J287" s="32">
        <v>0</v>
      </c>
      <c r="K287" s="32">
        <v>0</v>
      </c>
      <c r="L287" s="72">
        <v>0</v>
      </c>
      <c r="M287" s="42">
        <v>2</v>
      </c>
      <c r="N287" s="52">
        <v>2</v>
      </c>
      <c r="O287" s="73">
        <v>0</v>
      </c>
      <c r="P287" s="73">
        <v>0</v>
      </c>
      <c r="Q287" s="72">
        <v>0</v>
      </c>
      <c r="R287" s="42">
        <v>2</v>
      </c>
      <c r="Y287" s="81">
        <v>23</v>
      </c>
      <c r="Z287" s="82">
        <v>40329</v>
      </c>
      <c r="AA287" s="81">
        <v>71</v>
      </c>
      <c r="AB287" s="81">
        <v>170</v>
      </c>
      <c r="BC287" s="81">
        <v>21</v>
      </c>
      <c r="BD287" s="82">
        <v>40315</v>
      </c>
      <c r="BE287" s="81">
        <v>41</v>
      </c>
      <c r="BF287" s="81">
        <v>114</v>
      </c>
    </row>
    <row r="288" spans="1:58">
      <c r="A288" s="27">
        <v>40351</v>
      </c>
      <c r="B288" s="28">
        <v>0.3298611111111111</v>
      </c>
      <c r="C288" s="27">
        <v>40351</v>
      </c>
      <c r="D288" s="28">
        <v>0.8125</v>
      </c>
      <c r="E288" s="3">
        <v>11.583333333333334</v>
      </c>
      <c r="F288" s="3">
        <v>8.3333333333333329E-2</v>
      </c>
      <c r="G288" s="52">
        <v>0</v>
      </c>
      <c r="H288" s="32">
        <v>0</v>
      </c>
      <c r="I288" s="32">
        <v>0</v>
      </c>
      <c r="J288" s="32">
        <v>0</v>
      </c>
      <c r="K288" s="72">
        <v>0</v>
      </c>
      <c r="L288" s="72">
        <v>0</v>
      </c>
      <c r="M288" s="40">
        <v>0</v>
      </c>
      <c r="N288" s="52">
        <v>0</v>
      </c>
      <c r="O288" s="72">
        <v>0</v>
      </c>
      <c r="P288" s="72">
        <v>0</v>
      </c>
      <c r="Q288" s="72">
        <v>0</v>
      </c>
      <c r="R288" s="40">
        <v>0</v>
      </c>
      <c r="Y288" s="81">
        <v>23</v>
      </c>
      <c r="Z288" s="82">
        <v>40330</v>
      </c>
      <c r="AA288" s="81">
        <v>71</v>
      </c>
      <c r="AB288" s="81">
        <v>142</v>
      </c>
      <c r="BC288" s="81">
        <v>21</v>
      </c>
      <c r="BD288" s="82">
        <v>40316</v>
      </c>
      <c r="BE288" s="81">
        <v>41</v>
      </c>
      <c r="BF288" s="81">
        <v>133</v>
      </c>
    </row>
    <row r="289" spans="1:58">
      <c r="A289" s="27">
        <v>40351</v>
      </c>
      <c r="B289" s="28">
        <v>0.8125</v>
      </c>
      <c r="C289" s="27">
        <v>40352</v>
      </c>
      <c r="D289" s="28">
        <v>0.31597222222222221</v>
      </c>
      <c r="E289" s="3">
        <v>12.083333333333334</v>
      </c>
      <c r="F289" s="3">
        <v>0</v>
      </c>
      <c r="G289" s="52">
        <v>2</v>
      </c>
      <c r="H289" s="39">
        <v>1</v>
      </c>
      <c r="I289" s="32">
        <v>0</v>
      </c>
      <c r="J289" s="39">
        <v>1</v>
      </c>
      <c r="K289" s="32">
        <v>0</v>
      </c>
      <c r="L289" s="72">
        <v>0</v>
      </c>
      <c r="M289" s="40">
        <v>0</v>
      </c>
      <c r="N289" s="52">
        <v>0</v>
      </c>
      <c r="O289" s="73">
        <v>0</v>
      </c>
      <c r="P289" s="73">
        <v>0</v>
      </c>
      <c r="Q289" s="72">
        <v>0</v>
      </c>
      <c r="R289" s="40">
        <v>0</v>
      </c>
      <c r="Y289" s="81">
        <v>23</v>
      </c>
      <c r="Z289" s="82">
        <v>40330</v>
      </c>
      <c r="AA289" s="81">
        <v>71</v>
      </c>
      <c r="AB289" s="81">
        <v>180</v>
      </c>
      <c r="BC289" s="81">
        <v>21</v>
      </c>
      <c r="BD289" s="82">
        <v>40316</v>
      </c>
      <c r="BE289" s="81">
        <v>41</v>
      </c>
      <c r="BF289" s="81">
        <v>115</v>
      </c>
    </row>
    <row r="290" spans="1:58">
      <c r="A290" s="27">
        <v>40352</v>
      </c>
      <c r="B290" s="28">
        <v>0.31597222222222221</v>
      </c>
      <c r="C290" s="27">
        <v>40352</v>
      </c>
      <c r="D290" s="28">
        <v>0.8125</v>
      </c>
      <c r="E290" s="3">
        <v>11.916666666666666</v>
      </c>
      <c r="F290" s="3">
        <v>0</v>
      </c>
      <c r="G290" s="52">
        <v>1</v>
      </c>
      <c r="H290" s="73">
        <v>0</v>
      </c>
      <c r="I290" s="32">
        <v>0</v>
      </c>
      <c r="J290" s="72">
        <v>0</v>
      </c>
      <c r="K290" s="32">
        <v>0</v>
      </c>
      <c r="L290" s="72">
        <v>0</v>
      </c>
      <c r="M290" s="42">
        <v>1</v>
      </c>
      <c r="N290" s="52">
        <v>0</v>
      </c>
      <c r="O290" s="73">
        <v>0</v>
      </c>
      <c r="P290" s="73">
        <v>0</v>
      </c>
      <c r="Q290" s="72">
        <v>0</v>
      </c>
      <c r="R290" s="40">
        <v>0</v>
      </c>
      <c r="Y290" s="81">
        <v>23</v>
      </c>
      <c r="Z290" s="82">
        <v>40330</v>
      </c>
      <c r="AA290" s="81">
        <v>71</v>
      </c>
      <c r="AB290" s="81">
        <v>134</v>
      </c>
      <c r="BC290" s="81">
        <v>21</v>
      </c>
      <c r="BD290" s="82">
        <v>40316</v>
      </c>
      <c r="BE290" s="81">
        <v>41</v>
      </c>
      <c r="BF290" s="81">
        <v>135</v>
      </c>
    </row>
    <row r="291" spans="1:58">
      <c r="A291" s="27">
        <v>40352</v>
      </c>
      <c r="B291" s="28">
        <v>0.81597222222222221</v>
      </c>
      <c r="C291" s="27">
        <v>40353</v>
      </c>
      <c r="D291" s="28">
        <v>0.3263888888888889</v>
      </c>
      <c r="E291" s="3">
        <v>12.25</v>
      </c>
      <c r="F291" s="3">
        <v>8.3333333333333329E-2</v>
      </c>
      <c r="G291" s="52">
        <v>2</v>
      </c>
      <c r="H291" s="73">
        <v>0</v>
      </c>
      <c r="I291" s="32">
        <v>0</v>
      </c>
      <c r="J291" s="72">
        <v>0</v>
      </c>
      <c r="K291" s="32">
        <v>0</v>
      </c>
      <c r="L291" s="72">
        <v>0</v>
      </c>
      <c r="M291" s="42">
        <v>2</v>
      </c>
      <c r="N291" s="52">
        <v>0</v>
      </c>
      <c r="O291" s="73">
        <v>0</v>
      </c>
      <c r="P291" s="73">
        <v>0</v>
      </c>
      <c r="Q291" s="72">
        <v>0</v>
      </c>
      <c r="R291" s="40">
        <v>0</v>
      </c>
      <c r="Y291" s="81">
        <v>23</v>
      </c>
      <c r="Z291" s="82">
        <v>40331</v>
      </c>
      <c r="AA291" s="81">
        <v>71</v>
      </c>
      <c r="AB291" s="81">
        <v>159</v>
      </c>
      <c r="BC291" s="81">
        <v>21</v>
      </c>
      <c r="BD291" s="82">
        <v>40316</v>
      </c>
      <c r="BE291" s="81">
        <v>41</v>
      </c>
      <c r="BF291" s="81">
        <v>113</v>
      </c>
    </row>
    <row r="292" spans="1:58">
      <c r="A292" s="27">
        <v>40353</v>
      </c>
      <c r="B292" s="28">
        <v>0.3298611111111111</v>
      </c>
      <c r="C292" s="27">
        <v>40353</v>
      </c>
      <c r="D292" s="28">
        <v>0.83333333333333337</v>
      </c>
      <c r="E292" s="3">
        <v>12.083333333333334</v>
      </c>
      <c r="F292" s="3">
        <v>8.3333333333333329E-2</v>
      </c>
      <c r="G292" s="52">
        <v>1</v>
      </c>
      <c r="H292" s="73">
        <v>0</v>
      </c>
      <c r="I292" s="32">
        <v>0</v>
      </c>
      <c r="J292" s="72">
        <v>0</v>
      </c>
      <c r="K292" s="32">
        <v>0</v>
      </c>
      <c r="L292" s="72">
        <v>0</v>
      </c>
      <c r="M292" s="42">
        <v>1</v>
      </c>
      <c r="N292" s="52">
        <v>0</v>
      </c>
      <c r="O292" s="73">
        <v>0</v>
      </c>
      <c r="P292" s="73">
        <v>0</v>
      </c>
      <c r="Q292" s="72">
        <v>0</v>
      </c>
      <c r="R292" s="40">
        <v>0</v>
      </c>
      <c r="Y292" s="81">
        <v>23</v>
      </c>
      <c r="Z292" s="82">
        <v>40331</v>
      </c>
      <c r="AA292" s="81">
        <v>71</v>
      </c>
      <c r="AB292" s="81">
        <v>175</v>
      </c>
      <c r="BC292" s="81">
        <v>21</v>
      </c>
      <c r="BD292" s="82">
        <v>40316</v>
      </c>
      <c r="BE292" s="81">
        <v>41</v>
      </c>
      <c r="BF292" s="81">
        <v>96</v>
      </c>
    </row>
    <row r="293" spans="1:58">
      <c r="A293" s="27">
        <v>40353</v>
      </c>
      <c r="B293" s="28">
        <v>0.83333333333333337</v>
      </c>
      <c r="C293" s="27">
        <v>40354</v>
      </c>
      <c r="D293" s="28">
        <v>0.34027777777777773</v>
      </c>
      <c r="E293" s="3">
        <v>12.166666666666666</v>
      </c>
      <c r="F293" s="3">
        <v>0</v>
      </c>
      <c r="G293" s="52">
        <v>1</v>
      </c>
      <c r="H293" s="73">
        <v>0</v>
      </c>
      <c r="I293" s="32">
        <v>0</v>
      </c>
      <c r="J293" s="72">
        <v>0</v>
      </c>
      <c r="K293" s="32">
        <v>0</v>
      </c>
      <c r="L293" s="72">
        <v>0</v>
      </c>
      <c r="M293" s="42">
        <v>1</v>
      </c>
      <c r="N293" s="52">
        <v>0</v>
      </c>
      <c r="O293" s="73">
        <v>0</v>
      </c>
      <c r="P293" s="73">
        <v>0</v>
      </c>
      <c r="Q293" s="72">
        <v>0</v>
      </c>
      <c r="R293" s="40">
        <v>0</v>
      </c>
      <c r="Y293" s="81">
        <v>23</v>
      </c>
      <c r="Z293" s="82">
        <v>40331</v>
      </c>
      <c r="AA293" s="81">
        <v>71</v>
      </c>
      <c r="AB293" s="81">
        <v>253</v>
      </c>
      <c r="BC293" s="81">
        <v>21</v>
      </c>
      <c r="BD293" s="82">
        <v>40316</v>
      </c>
      <c r="BE293" s="81">
        <v>41</v>
      </c>
      <c r="BF293" s="81">
        <v>115</v>
      </c>
    </row>
    <row r="294" spans="1:58">
      <c r="A294" s="27">
        <v>40354</v>
      </c>
      <c r="B294" s="28">
        <v>0.9375</v>
      </c>
      <c r="C294" s="27">
        <v>40355</v>
      </c>
      <c r="D294" s="28">
        <v>0.34027777777777773</v>
      </c>
      <c r="E294" s="3">
        <v>9.6666666666666661</v>
      </c>
      <c r="F294" s="3">
        <v>14.333333333333334</v>
      </c>
      <c r="G294" s="52">
        <v>4</v>
      </c>
      <c r="H294" s="73">
        <v>0</v>
      </c>
      <c r="I294" s="32">
        <v>0</v>
      </c>
      <c r="J294" s="72">
        <v>0</v>
      </c>
      <c r="K294" s="32">
        <v>0</v>
      </c>
      <c r="L294" s="72">
        <v>0</v>
      </c>
      <c r="M294" s="42">
        <v>4</v>
      </c>
      <c r="N294" s="52">
        <v>1</v>
      </c>
      <c r="O294" s="73">
        <v>0</v>
      </c>
      <c r="P294" s="73">
        <v>0</v>
      </c>
      <c r="Q294" s="72">
        <v>0</v>
      </c>
      <c r="R294" s="42">
        <v>1</v>
      </c>
      <c r="Y294" s="81">
        <v>23</v>
      </c>
      <c r="Z294" s="82">
        <v>40331</v>
      </c>
      <c r="AA294" s="81">
        <v>71</v>
      </c>
      <c r="AB294" s="81">
        <v>190</v>
      </c>
      <c r="BC294" s="81">
        <v>21</v>
      </c>
      <c r="BD294" s="82">
        <v>40316</v>
      </c>
      <c r="BE294" s="81">
        <v>41</v>
      </c>
      <c r="BF294" s="81">
        <v>100</v>
      </c>
    </row>
    <row r="295" spans="1:58">
      <c r="A295" s="27">
        <v>40355</v>
      </c>
      <c r="B295" s="28">
        <v>0.34375</v>
      </c>
      <c r="C295" s="27">
        <v>40355</v>
      </c>
      <c r="D295" s="28">
        <v>0.78125</v>
      </c>
      <c r="E295" s="3">
        <v>10.5</v>
      </c>
      <c r="F295" s="3">
        <v>8.3333333333333329E-2</v>
      </c>
      <c r="G295" s="52">
        <v>0</v>
      </c>
      <c r="H295" s="32">
        <v>0</v>
      </c>
      <c r="I295" s="32">
        <v>0</v>
      </c>
      <c r="J295" s="32">
        <v>0</v>
      </c>
      <c r="K295" s="72">
        <v>0</v>
      </c>
      <c r="L295" s="72">
        <v>0</v>
      </c>
      <c r="M295" s="40">
        <v>0</v>
      </c>
      <c r="N295" s="52">
        <v>0</v>
      </c>
      <c r="O295" s="72">
        <v>0</v>
      </c>
      <c r="P295" s="72">
        <v>0</v>
      </c>
      <c r="Q295" s="72">
        <v>0</v>
      </c>
      <c r="R295" s="40">
        <v>0</v>
      </c>
      <c r="Y295" s="81">
        <v>23</v>
      </c>
      <c r="Z295" s="82">
        <v>40332</v>
      </c>
      <c r="AA295" s="81">
        <v>71</v>
      </c>
      <c r="AB295" s="81">
        <v>141</v>
      </c>
      <c r="BC295" s="81">
        <v>21</v>
      </c>
      <c r="BD295" s="82">
        <v>40316</v>
      </c>
      <c r="BE295" s="81">
        <v>41</v>
      </c>
      <c r="BF295" s="81">
        <v>98</v>
      </c>
    </row>
    <row r="296" spans="1:58">
      <c r="A296" s="27">
        <v>40355</v>
      </c>
      <c r="B296" s="28">
        <v>0.78125</v>
      </c>
      <c r="C296" s="27">
        <v>40356</v>
      </c>
      <c r="D296" s="28">
        <v>0.33333333333333331</v>
      </c>
      <c r="E296" s="3">
        <v>13.25</v>
      </c>
      <c r="F296" s="3">
        <v>0</v>
      </c>
      <c r="G296" s="52">
        <v>1</v>
      </c>
      <c r="H296" s="73">
        <v>0</v>
      </c>
      <c r="I296" s="32">
        <v>0</v>
      </c>
      <c r="J296" s="72">
        <v>0</v>
      </c>
      <c r="K296" s="32">
        <v>0</v>
      </c>
      <c r="L296" s="72">
        <v>0</v>
      </c>
      <c r="M296" s="42">
        <v>1</v>
      </c>
      <c r="N296" s="52">
        <v>0</v>
      </c>
      <c r="O296" s="73">
        <v>0</v>
      </c>
      <c r="P296" s="73">
        <v>0</v>
      </c>
      <c r="Q296" s="72">
        <v>0</v>
      </c>
      <c r="R296" s="40">
        <v>0</v>
      </c>
      <c r="Y296" s="81">
        <v>23</v>
      </c>
      <c r="Z296" s="82">
        <v>40332</v>
      </c>
      <c r="AA296" s="81">
        <v>71</v>
      </c>
      <c r="AB296" s="81">
        <v>171</v>
      </c>
      <c r="BC296" s="81">
        <v>21</v>
      </c>
      <c r="BD296" s="82">
        <v>40317</v>
      </c>
      <c r="BE296" s="81">
        <v>41</v>
      </c>
      <c r="BF296" s="81">
        <v>105</v>
      </c>
    </row>
    <row r="297" spans="1:58">
      <c r="A297" s="27">
        <v>40356</v>
      </c>
      <c r="B297" s="28">
        <v>0.35416666666666669</v>
      </c>
      <c r="C297" s="27">
        <v>40356</v>
      </c>
      <c r="D297" s="28">
        <v>0.83333333333333337</v>
      </c>
      <c r="E297" s="3">
        <v>11.5</v>
      </c>
      <c r="F297" s="3">
        <v>0.5</v>
      </c>
      <c r="G297" s="52">
        <v>1</v>
      </c>
      <c r="H297" s="39">
        <v>1</v>
      </c>
      <c r="I297" s="32">
        <v>0</v>
      </c>
      <c r="J297" s="72">
        <v>0</v>
      </c>
      <c r="K297" s="32">
        <v>0</v>
      </c>
      <c r="L297" s="72">
        <v>0</v>
      </c>
      <c r="M297" s="40">
        <v>0</v>
      </c>
      <c r="N297" s="52">
        <v>0</v>
      </c>
      <c r="O297" s="73">
        <v>0</v>
      </c>
      <c r="P297" s="73">
        <v>0</v>
      </c>
      <c r="Q297" s="72">
        <v>0</v>
      </c>
      <c r="R297" s="40">
        <v>0</v>
      </c>
      <c r="Y297" s="81">
        <v>23</v>
      </c>
      <c r="Z297" s="82">
        <v>40332</v>
      </c>
      <c r="AA297" s="81">
        <v>71</v>
      </c>
      <c r="AB297" s="81">
        <v>175</v>
      </c>
      <c r="BC297" s="81">
        <v>21</v>
      </c>
      <c r="BD297" s="82">
        <v>40317</v>
      </c>
      <c r="BE297" s="81">
        <v>41</v>
      </c>
      <c r="BF297" s="81">
        <v>110</v>
      </c>
    </row>
    <row r="298" spans="1:58">
      <c r="A298" s="27">
        <v>40356</v>
      </c>
      <c r="B298" s="28">
        <v>0.83333333333333337</v>
      </c>
      <c r="C298" s="27">
        <v>40357</v>
      </c>
      <c r="D298" s="28">
        <v>0.31597222222222221</v>
      </c>
      <c r="E298" s="3">
        <v>11.583333333333334</v>
      </c>
      <c r="F298" s="3">
        <v>0</v>
      </c>
      <c r="G298" s="52">
        <v>1</v>
      </c>
      <c r="H298" s="73">
        <v>0</v>
      </c>
      <c r="I298" s="32">
        <v>0</v>
      </c>
      <c r="J298" s="72">
        <v>0</v>
      </c>
      <c r="K298" s="32">
        <v>0</v>
      </c>
      <c r="L298" s="72">
        <v>0</v>
      </c>
      <c r="M298" s="42">
        <v>1</v>
      </c>
      <c r="N298" s="52">
        <v>0</v>
      </c>
      <c r="O298" s="73">
        <v>0</v>
      </c>
      <c r="P298" s="73">
        <v>0</v>
      </c>
      <c r="Q298" s="72">
        <v>0</v>
      </c>
      <c r="R298" s="40">
        <v>0</v>
      </c>
      <c r="Y298" s="81">
        <v>23</v>
      </c>
      <c r="Z298" s="82">
        <v>40332</v>
      </c>
      <c r="AA298" s="81">
        <v>71</v>
      </c>
      <c r="AB298" s="81">
        <v>169</v>
      </c>
      <c r="BC298" s="81">
        <v>21</v>
      </c>
      <c r="BD298" s="82">
        <v>40317</v>
      </c>
      <c r="BE298" s="81">
        <v>41</v>
      </c>
      <c r="BF298" s="81">
        <v>125</v>
      </c>
    </row>
    <row r="299" spans="1:58">
      <c r="A299" s="27">
        <v>40357</v>
      </c>
      <c r="B299" s="28">
        <v>0.31944444444444448</v>
      </c>
      <c r="C299" s="27">
        <v>40357</v>
      </c>
      <c r="D299" s="28">
        <v>0.84375</v>
      </c>
      <c r="E299" s="3">
        <v>12.583333333333334</v>
      </c>
      <c r="F299" s="3">
        <v>8.3333333333333329E-2</v>
      </c>
      <c r="G299" s="52">
        <v>0</v>
      </c>
      <c r="H299" s="32">
        <v>0</v>
      </c>
      <c r="I299" s="32">
        <v>0</v>
      </c>
      <c r="J299" s="32">
        <v>0</v>
      </c>
      <c r="K299" s="72">
        <v>0</v>
      </c>
      <c r="L299" s="72">
        <v>0</v>
      </c>
      <c r="M299" s="40">
        <v>0</v>
      </c>
      <c r="N299" s="52">
        <v>0</v>
      </c>
      <c r="O299" s="72">
        <v>0</v>
      </c>
      <c r="P299" s="72">
        <v>0</v>
      </c>
      <c r="Q299" s="72">
        <v>0</v>
      </c>
      <c r="R299" s="40">
        <v>0</v>
      </c>
      <c r="Y299" s="81">
        <v>23</v>
      </c>
      <c r="Z299" s="82">
        <v>40332</v>
      </c>
      <c r="AA299" s="81">
        <v>71</v>
      </c>
      <c r="AB299" s="81">
        <v>169</v>
      </c>
      <c r="BC299" s="81">
        <v>21</v>
      </c>
      <c r="BD299" s="82">
        <v>40317</v>
      </c>
      <c r="BE299" s="81">
        <v>41</v>
      </c>
      <c r="BF299" s="81">
        <v>119</v>
      </c>
    </row>
    <row r="300" spans="1:58">
      <c r="A300" s="27">
        <v>40357</v>
      </c>
      <c r="B300" s="28">
        <v>0.84375</v>
      </c>
      <c r="C300" s="27">
        <v>40358</v>
      </c>
      <c r="D300" s="28">
        <v>0.375</v>
      </c>
      <c r="E300" s="3">
        <v>12.75</v>
      </c>
      <c r="F300" s="3">
        <v>0</v>
      </c>
      <c r="G300" s="52">
        <v>0</v>
      </c>
      <c r="H300" s="73">
        <v>0</v>
      </c>
      <c r="I300" s="32">
        <v>0</v>
      </c>
      <c r="J300" s="72">
        <v>0</v>
      </c>
      <c r="K300" s="32">
        <v>0</v>
      </c>
      <c r="L300" s="72">
        <v>0</v>
      </c>
      <c r="M300" s="40">
        <v>0</v>
      </c>
      <c r="N300" s="52">
        <v>1</v>
      </c>
      <c r="O300" s="73">
        <v>0</v>
      </c>
      <c r="P300" s="73">
        <v>0</v>
      </c>
      <c r="Q300" s="72">
        <v>0</v>
      </c>
      <c r="R300" s="42">
        <v>1</v>
      </c>
      <c r="Y300" s="81">
        <v>23</v>
      </c>
      <c r="Z300" s="82">
        <v>40332</v>
      </c>
      <c r="AA300" s="81">
        <v>71</v>
      </c>
      <c r="AB300" s="81">
        <v>168</v>
      </c>
      <c r="BC300" s="81">
        <v>21</v>
      </c>
      <c r="BD300" s="82">
        <v>40317</v>
      </c>
      <c r="BE300" s="81">
        <v>41</v>
      </c>
      <c r="BF300" s="81">
        <v>110</v>
      </c>
    </row>
    <row r="301" spans="1:58">
      <c r="A301" s="27">
        <v>40358</v>
      </c>
      <c r="B301" s="28">
        <v>0.37847222222222227</v>
      </c>
      <c r="C301" s="27">
        <v>40358</v>
      </c>
      <c r="D301" s="28">
        <v>0.75</v>
      </c>
      <c r="E301" s="3">
        <v>8.9166666666666661</v>
      </c>
      <c r="F301" s="3">
        <v>8.3333333333333329E-2</v>
      </c>
      <c r="G301" s="52">
        <v>0</v>
      </c>
      <c r="H301" s="32">
        <v>0</v>
      </c>
      <c r="I301" s="32">
        <v>0</v>
      </c>
      <c r="J301" s="32">
        <v>0</v>
      </c>
      <c r="K301" s="72">
        <v>0</v>
      </c>
      <c r="L301" s="72">
        <v>0</v>
      </c>
      <c r="M301" s="40">
        <v>0</v>
      </c>
      <c r="N301" s="52">
        <v>0</v>
      </c>
      <c r="O301" s="72">
        <v>0</v>
      </c>
      <c r="P301" s="72">
        <v>0</v>
      </c>
      <c r="Q301" s="72">
        <v>0</v>
      </c>
      <c r="R301" s="40">
        <v>0</v>
      </c>
      <c r="Y301" s="81">
        <v>23</v>
      </c>
      <c r="Z301" s="82">
        <v>40332</v>
      </c>
      <c r="AA301" s="81">
        <v>71</v>
      </c>
      <c r="AB301" s="81">
        <v>165</v>
      </c>
      <c r="BC301" s="81">
        <v>21</v>
      </c>
      <c r="BD301" s="82">
        <v>40317</v>
      </c>
      <c r="BE301" s="81">
        <v>41</v>
      </c>
      <c r="BF301" s="81">
        <v>112</v>
      </c>
    </row>
    <row r="302" spans="1:58">
      <c r="A302" s="27">
        <v>40358</v>
      </c>
      <c r="B302" s="28">
        <v>0.75</v>
      </c>
      <c r="C302" s="27">
        <v>40359</v>
      </c>
      <c r="D302" s="28">
        <v>0.27083333333333331</v>
      </c>
      <c r="E302" s="3">
        <v>12.5</v>
      </c>
      <c r="F302" s="3">
        <v>0</v>
      </c>
      <c r="G302" s="52">
        <v>0</v>
      </c>
      <c r="H302" s="32">
        <v>0</v>
      </c>
      <c r="I302" s="32">
        <v>0</v>
      </c>
      <c r="J302" s="32">
        <v>0</v>
      </c>
      <c r="K302" s="72">
        <v>0</v>
      </c>
      <c r="L302" s="72">
        <v>0</v>
      </c>
      <c r="M302" s="40">
        <v>0</v>
      </c>
      <c r="N302" s="52">
        <v>0</v>
      </c>
      <c r="O302" s="72">
        <v>0</v>
      </c>
      <c r="P302" s="72">
        <v>0</v>
      </c>
      <c r="Q302" s="72">
        <v>0</v>
      </c>
      <c r="R302" s="40">
        <v>0</v>
      </c>
      <c r="Y302" s="81">
        <v>23</v>
      </c>
      <c r="Z302" s="82">
        <v>40332</v>
      </c>
      <c r="AA302" s="81">
        <v>71</v>
      </c>
      <c r="AB302" s="81">
        <v>195</v>
      </c>
      <c r="BC302" s="81">
        <v>21</v>
      </c>
      <c r="BD302" s="82">
        <v>40317</v>
      </c>
      <c r="BE302" s="81">
        <v>41</v>
      </c>
      <c r="BF302" s="81">
        <v>115</v>
      </c>
    </row>
    <row r="303" spans="1:58">
      <c r="A303" s="27">
        <v>40359</v>
      </c>
      <c r="B303" s="28">
        <v>0.27083333333333331</v>
      </c>
      <c r="C303" s="27">
        <v>40359</v>
      </c>
      <c r="D303" s="28">
        <v>0.71875</v>
      </c>
      <c r="E303" s="3">
        <v>10.75</v>
      </c>
      <c r="F303" s="3">
        <v>0</v>
      </c>
      <c r="G303" s="52">
        <v>0</v>
      </c>
      <c r="H303" s="32">
        <v>0</v>
      </c>
      <c r="I303" s="32">
        <v>0</v>
      </c>
      <c r="J303" s="32">
        <v>0</v>
      </c>
      <c r="K303" s="72">
        <v>0</v>
      </c>
      <c r="L303" s="72">
        <v>0</v>
      </c>
      <c r="M303" s="40">
        <v>0</v>
      </c>
      <c r="N303" s="52">
        <v>0</v>
      </c>
      <c r="O303" s="72">
        <v>0</v>
      </c>
      <c r="P303" s="72">
        <v>0</v>
      </c>
      <c r="Q303" s="72">
        <v>0</v>
      </c>
      <c r="R303" s="40">
        <v>0</v>
      </c>
      <c r="Y303" s="81">
        <v>23</v>
      </c>
      <c r="Z303" s="82">
        <v>40332</v>
      </c>
      <c r="AA303" s="81">
        <v>71</v>
      </c>
      <c r="AB303" s="81">
        <v>157</v>
      </c>
      <c r="BC303" s="81">
        <v>21</v>
      </c>
      <c r="BD303" s="82">
        <v>40317</v>
      </c>
      <c r="BE303" s="81">
        <v>41</v>
      </c>
      <c r="BF303" s="81">
        <v>120</v>
      </c>
    </row>
    <row r="304" spans="1:58">
      <c r="A304" s="27">
        <v>40359</v>
      </c>
      <c r="B304" s="28">
        <v>0.71875</v>
      </c>
      <c r="C304" s="27">
        <v>40360</v>
      </c>
      <c r="D304" s="28">
        <v>0.375</v>
      </c>
      <c r="E304" s="3">
        <v>15.75</v>
      </c>
      <c r="F304" s="3">
        <v>0</v>
      </c>
      <c r="G304" s="52">
        <v>0</v>
      </c>
      <c r="H304" s="32">
        <v>0</v>
      </c>
      <c r="I304" s="32">
        <v>0</v>
      </c>
      <c r="J304" s="32">
        <v>0</v>
      </c>
      <c r="K304" s="72">
        <v>0</v>
      </c>
      <c r="L304" s="72">
        <v>0</v>
      </c>
      <c r="M304" s="40">
        <v>0</v>
      </c>
      <c r="N304" s="52">
        <v>0</v>
      </c>
      <c r="O304" s="72">
        <v>0</v>
      </c>
      <c r="P304" s="72">
        <v>0</v>
      </c>
      <c r="Q304" s="72">
        <v>0</v>
      </c>
      <c r="R304" s="40">
        <v>0</v>
      </c>
      <c r="Y304" s="81">
        <v>23</v>
      </c>
      <c r="Z304" s="82">
        <v>40332</v>
      </c>
      <c r="AA304" s="81">
        <v>71</v>
      </c>
      <c r="AB304" s="81">
        <v>205</v>
      </c>
      <c r="BC304" s="81">
        <v>21</v>
      </c>
      <c r="BD304" s="82">
        <v>40317</v>
      </c>
      <c r="BE304" s="81">
        <v>41</v>
      </c>
      <c r="BF304" s="81">
        <v>101</v>
      </c>
    </row>
    <row r="305" spans="1:59">
      <c r="A305" s="27">
        <v>40360</v>
      </c>
      <c r="B305" s="28">
        <v>0.37847222222222227</v>
      </c>
      <c r="C305" s="27">
        <v>40360</v>
      </c>
      <c r="D305" s="28">
        <v>0.6875</v>
      </c>
      <c r="E305" s="3">
        <v>7.416666666666667</v>
      </c>
      <c r="F305" s="3">
        <v>8.3333333333333329E-2</v>
      </c>
      <c r="G305" s="52">
        <v>0</v>
      </c>
      <c r="H305" s="32">
        <v>0</v>
      </c>
      <c r="I305" s="32">
        <v>0</v>
      </c>
      <c r="J305" s="32">
        <v>0</v>
      </c>
      <c r="K305" s="72">
        <v>0</v>
      </c>
      <c r="L305" s="72">
        <v>0</v>
      </c>
      <c r="M305" s="40">
        <v>0</v>
      </c>
      <c r="N305" s="52">
        <v>0</v>
      </c>
      <c r="O305" s="72">
        <v>0</v>
      </c>
      <c r="P305" s="72">
        <v>0</v>
      </c>
      <c r="Q305" s="72">
        <v>0</v>
      </c>
      <c r="R305" s="40">
        <v>0</v>
      </c>
      <c r="Y305" s="81">
        <v>23</v>
      </c>
      <c r="Z305" s="82">
        <v>40332</v>
      </c>
      <c r="AA305" s="81">
        <v>71</v>
      </c>
      <c r="AB305" s="81">
        <v>166</v>
      </c>
      <c r="BC305" s="81">
        <v>21</v>
      </c>
      <c r="BD305" s="82">
        <v>40317</v>
      </c>
      <c r="BE305" s="81">
        <v>41</v>
      </c>
      <c r="BF305" s="81">
        <v>109</v>
      </c>
    </row>
    <row r="306" spans="1:59">
      <c r="A306" s="27">
        <v>40360</v>
      </c>
      <c r="B306" s="28">
        <v>0.6875</v>
      </c>
      <c r="C306" s="27">
        <v>40361</v>
      </c>
      <c r="D306" s="28">
        <v>0.17708333333333334</v>
      </c>
      <c r="E306" s="3">
        <v>11.75</v>
      </c>
      <c r="F306" s="3">
        <v>0</v>
      </c>
      <c r="G306" s="52">
        <v>0</v>
      </c>
      <c r="H306" s="32">
        <v>0</v>
      </c>
      <c r="I306" s="32">
        <v>0</v>
      </c>
      <c r="J306" s="32">
        <v>0</v>
      </c>
      <c r="K306" s="72">
        <v>0</v>
      </c>
      <c r="L306" s="72">
        <v>0</v>
      </c>
      <c r="M306" s="40">
        <v>0</v>
      </c>
      <c r="N306" s="52">
        <v>0</v>
      </c>
      <c r="O306" s="72">
        <v>0</v>
      </c>
      <c r="P306" s="72">
        <v>0</v>
      </c>
      <c r="Q306" s="72">
        <v>0</v>
      </c>
      <c r="R306" s="40">
        <v>0</v>
      </c>
      <c r="Y306" s="81">
        <v>23</v>
      </c>
      <c r="Z306" s="82">
        <v>40332</v>
      </c>
      <c r="AA306" s="81">
        <v>71</v>
      </c>
      <c r="AB306" s="81">
        <v>137</v>
      </c>
      <c r="BC306" s="81">
        <v>21</v>
      </c>
      <c r="BD306" s="82">
        <v>40317</v>
      </c>
      <c r="BE306" s="81">
        <v>41</v>
      </c>
      <c r="BF306" s="81">
        <v>108</v>
      </c>
    </row>
    <row r="307" spans="1:59">
      <c r="A307" s="27">
        <v>40361</v>
      </c>
      <c r="B307" s="28">
        <v>0.18055555555555555</v>
      </c>
      <c r="C307" s="27">
        <v>40361</v>
      </c>
      <c r="D307" s="28">
        <v>0.85416666666666663</v>
      </c>
      <c r="E307" s="3">
        <v>16.166666666666668</v>
      </c>
      <c r="F307" s="3">
        <v>8.3333333333333329E-2</v>
      </c>
      <c r="G307" s="52">
        <v>0</v>
      </c>
      <c r="H307" s="32">
        <v>0</v>
      </c>
      <c r="I307" s="32">
        <v>0</v>
      </c>
      <c r="J307" s="32">
        <v>0</v>
      </c>
      <c r="K307" s="72">
        <v>0</v>
      </c>
      <c r="L307" s="72">
        <v>0</v>
      </c>
      <c r="M307" s="40">
        <v>0</v>
      </c>
      <c r="N307" s="52">
        <v>0</v>
      </c>
      <c r="O307" s="72">
        <v>0</v>
      </c>
      <c r="P307" s="72">
        <v>0</v>
      </c>
      <c r="Q307" s="72">
        <v>0</v>
      </c>
      <c r="R307" s="40">
        <v>0</v>
      </c>
      <c r="Y307" s="81">
        <v>23</v>
      </c>
      <c r="Z307" s="82">
        <v>40332</v>
      </c>
      <c r="AA307" s="81">
        <v>71</v>
      </c>
      <c r="AB307" s="81">
        <v>138</v>
      </c>
      <c r="BC307" s="81">
        <v>21</v>
      </c>
      <c r="BD307" s="82">
        <v>40317</v>
      </c>
      <c r="BE307" s="81">
        <v>41</v>
      </c>
      <c r="BF307" s="81">
        <v>102</v>
      </c>
    </row>
    <row r="308" spans="1:59">
      <c r="A308" s="27">
        <v>40361</v>
      </c>
      <c r="B308" s="28">
        <v>0.85416666666666663</v>
      </c>
      <c r="C308" s="27">
        <v>40362</v>
      </c>
      <c r="D308" s="28">
        <v>0.18402777777777779</v>
      </c>
      <c r="E308" s="3">
        <v>7.916666666666667</v>
      </c>
      <c r="F308" s="3">
        <v>0</v>
      </c>
      <c r="G308" s="52">
        <v>1</v>
      </c>
      <c r="H308" s="73">
        <v>0</v>
      </c>
      <c r="I308" s="32">
        <v>0</v>
      </c>
      <c r="J308" s="72">
        <v>0</v>
      </c>
      <c r="K308" s="32">
        <v>0</v>
      </c>
      <c r="L308" s="72">
        <v>0</v>
      </c>
      <c r="M308" s="42">
        <v>1</v>
      </c>
      <c r="N308" s="52">
        <v>0</v>
      </c>
      <c r="O308" s="73">
        <v>0</v>
      </c>
      <c r="P308" s="73">
        <v>0</v>
      </c>
      <c r="Q308" s="72">
        <v>0</v>
      </c>
      <c r="R308" s="40">
        <v>0</v>
      </c>
      <c r="Y308" s="81">
        <v>23</v>
      </c>
      <c r="Z308" s="82">
        <v>40333</v>
      </c>
      <c r="AA308" s="81">
        <v>71</v>
      </c>
      <c r="AB308" s="81">
        <v>195</v>
      </c>
      <c r="BC308" s="81">
        <v>21</v>
      </c>
      <c r="BD308" s="82">
        <v>40317</v>
      </c>
      <c r="BE308" s="81">
        <v>41</v>
      </c>
      <c r="BF308" s="81">
        <v>115</v>
      </c>
    </row>
    <row r="309" spans="1:59">
      <c r="A309" s="27">
        <v>40362</v>
      </c>
      <c r="B309" s="28">
        <v>0.1875</v>
      </c>
      <c r="C309" s="27">
        <v>40362</v>
      </c>
      <c r="D309" s="28">
        <v>0.83333333333333337</v>
      </c>
      <c r="E309" s="3">
        <v>15.5</v>
      </c>
      <c r="F309" s="3">
        <v>8.3333333333333329E-2</v>
      </c>
      <c r="G309" s="52">
        <v>1</v>
      </c>
      <c r="H309" s="39">
        <v>1</v>
      </c>
      <c r="I309" s="32">
        <v>0</v>
      </c>
      <c r="J309" s="72">
        <v>0</v>
      </c>
      <c r="K309" s="32">
        <v>0</v>
      </c>
      <c r="L309" s="72">
        <v>0</v>
      </c>
      <c r="M309" s="40">
        <v>0</v>
      </c>
      <c r="N309" s="52">
        <v>0</v>
      </c>
      <c r="O309" s="73">
        <v>0</v>
      </c>
      <c r="P309" s="73">
        <v>0</v>
      </c>
      <c r="Q309" s="72">
        <v>0</v>
      </c>
      <c r="R309" s="40">
        <v>0</v>
      </c>
      <c r="Y309" s="81">
        <v>23</v>
      </c>
      <c r="Z309" s="82">
        <v>40334</v>
      </c>
      <c r="AA309" s="81">
        <v>71</v>
      </c>
      <c r="AB309" s="81">
        <v>173</v>
      </c>
      <c r="BC309" s="81">
        <v>21</v>
      </c>
      <c r="BD309" s="82">
        <v>40317</v>
      </c>
      <c r="BE309" s="81">
        <v>41</v>
      </c>
      <c r="BF309" s="81">
        <v>116</v>
      </c>
    </row>
    <row r="310" spans="1:59">
      <c r="A310" s="27">
        <v>40362</v>
      </c>
      <c r="B310" s="28">
        <v>0.83333333333333337</v>
      </c>
      <c r="C310" s="27">
        <v>40363</v>
      </c>
      <c r="D310" s="28">
        <v>0.35416666666666669</v>
      </c>
      <c r="E310" s="3">
        <v>12.5</v>
      </c>
      <c r="F310" s="3">
        <v>0</v>
      </c>
      <c r="G310" s="52">
        <v>1</v>
      </c>
      <c r="H310" s="73">
        <v>0</v>
      </c>
      <c r="I310" s="32">
        <v>0</v>
      </c>
      <c r="J310" s="72">
        <v>0</v>
      </c>
      <c r="K310" s="32">
        <v>0</v>
      </c>
      <c r="L310" s="72">
        <v>0</v>
      </c>
      <c r="M310" s="42">
        <v>1</v>
      </c>
      <c r="N310" s="52">
        <v>0</v>
      </c>
      <c r="O310" s="73">
        <v>0</v>
      </c>
      <c r="P310" s="73">
        <v>0</v>
      </c>
      <c r="Q310" s="72">
        <v>0</v>
      </c>
      <c r="R310" s="40">
        <v>0</v>
      </c>
      <c r="Y310" s="81">
        <v>23</v>
      </c>
      <c r="Z310" s="82">
        <v>40335</v>
      </c>
      <c r="AA310" s="81">
        <v>71</v>
      </c>
      <c r="AB310" s="81">
        <v>172</v>
      </c>
      <c r="BC310" s="81">
        <v>21</v>
      </c>
      <c r="BD310" s="82">
        <v>40317</v>
      </c>
      <c r="BE310" s="81">
        <v>41</v>
      </c>
      <c r="BF310" s="81">
        <v>137</v>
      </c>
    </row>
    <row r="311" spans="1:59">
      <c r="A311" s="27">
        <v>40363</v>
      </c>
      <c r="B311" s="28">
        <v>0.35416666666666669</v>
      </c>
      <c r="C311" s="27">
        <v>40363</v>
      </c>
      <c r="D311" s="28">
        <v>0.91666666666666663</v>
      </c>
      <c r="E311" s="3">
        <v>13.5</v>
      </c>
      <c r="F311" s="3">
        <v>0</v>
      </c>
      <c r="G311" s="52">
        <v>0</v>
      </c>
      <c r="H311" s="32">
        <v>0</v>
      </c>
      <c r="I311" s="32">
        <v>0</v>
      </c>
      <c r="J311" s="32">
        <v>0</v>
      </c>
      <c r="K311" s="72">
        <v>0</v>
      </c>
      <c r="L311" s="72">
        <v>0</v>
      </c>
      <c r="M311" s="40">
        <v>0</v>
      </c>
      <c r="N311" s="52">
        <v>0</v>
      </c>
      <c r="O311" s="72">
        <v>0</v>
      </c>
      <c r="P311" s="72">
        <v>0</v>
      </c>
      <c r="Q311" s="72">
        <v>0</v>
      </c>
      <c r="R311" s="40">
        <v>0</v>
      </c>
      <c r="Y311" s="81">
        <v>23</v>
      </c>
      <c r="Z311" s="82">
        <v>40335</v>
      </c>
      <c r="AA311" s="81">
        <v>71</v>
      </c>
      <c r="AB311" s="81">
        <v>160</v>
      </c>
      <c r="BC311" s="81">
        <v>21</v>
      </c>
      <c r="BD311" s="84">
        <v>40318</v>
      </c>
      <c r="BE311" s="83">
        <v>41</v>
      </c>
      <c r="BF311" s="83">
        <v>150</v>
      </c>
      <c r="BG311" s="83"/>
    </row>
    <row r="312" spans="1:59">
      <c r="A312" s="27">
        <v>40363</v>
      </c>
      <c r="B312" s="28">
        <v>0.91666666666666663</v>
      </c>
      <c r="C312" s="27">
        <v>40364</v>
      </c>
      <c r="D312" s="28">
        <v>0.22222222222222221</v>
      </c>
      <c r="E312" s="3">
        <v>7.333333333333333</v>
      </c>
      <c r="F312" s="3">
        <v>0</v>
      </c>
      <c r="G312" s="52">
        <v>0</v>
      </c>
      <c r="H312" s="32">
        <v>0</v>
      </c>
      <c r="I312" s="32">
        <v>0</v>
      </c>
      <c r="J312" s="32">
        <v>0</v>
      </c>
      <c r="K312" s="72">
        <v>0</v>
      </c>
      <c r="L312" s="72">
        <v>0</v>
      </c>
      <c r="M312" s="40">
        <v>0</v>
      </c>
      <c r="N312" s="52">
        <v>0</v>
      </c>
      <c r="O312" s="72">
        <v>0</v>
      </c>
      <c r="P312" s="72">
        <v>0</v>
      </c>
      <c r="Q312" s="72">
        <v>0</v>
      </c>
      <c r="R312" s="40">
        <v>0</v>
      </c>
      <c r="Y312" s="81">
        <v>23</v>
      </c>
      <c r="Z312" s="82">
        <v>40335</v>
      </c>
      <c r="AA312" s="81">
        <v>71</v>
      </c>
      <c r="AB312" s="81">
        <v>180</v>
      </c>
      <c r="BC312" s="81">
        <v>21</v>
      </c>
      <c r="BD312" s="84">
        <v>40318</v>
      </c>
      <c r="BE312" s="83">
        <v>41</v>
      </c>
      <c r="BF312" s="83">
        <v>140</v>
      </c>
      <c r="BG312" s="83"/>
    </row>
    <row r="313" spans="1:59">
      <c r="A313" s="27">
        <v>40364</v>
      </c>
      <c r="B313" s="28">
        <v>0.22569444444444445</v>
      </c>
      <c r="C313" s="27">
        <v>40364</v>
      </c>
      <c r="D313" s="28">
        <v>0.89583333333333337</v>
      </c>
      <c r="E313" s="3">
        <v>16.083333333333332</v>
      </c>
      <c r="F313" s="3">
        <v>8.3333333333333329E-2</v>
      </c>
      <c r="G313" s="52">
        <v>0</v>
      </c>
      <c r="H313" s="32">
        <v>0</v>
      </c>
      <c r="I313" s="32">
        <v>0</v>
      </c>
      <c r="J313" s="32">
        <v>0</v>
      </c>
      <c r="K313" s="72">
        <v>0</v>
      </c>
      <c r="L313" s="72">
        <v>0</v>
      </c>
      <c r="M313" s="40">
        <v>0</v>
      </c>
      <c r="N313" s="52">
        <v>0</v>
      </c>
      <c r="O313" s="72">
        <v>0</v>
      </c>
      <c r="P313" s="72">
        <v>0</v>
      </c>
      <c r="Q313" s="72">
        <v>0</v>
      </c>
      <c r="R313" s="40">
        <v>0</v>
      </c>
      <c r="Y313" s="81">
        <v>23</v>
      </c>
      <c r="Z313" s="82">
        <v>40335</v>
      </c>
      <c r="AA313" s="81">
        <v>71</v>
      </c>
      <c r="AB313" s="81">
        <v>109</v>
      </c>
      <c r="BC313" s="81">
        <v>21</v>
      </c>
      <c r="BD313" s="82">
        <v>40321</v>
      </c>
      <c r="BE313" s="81">
        <v>41</v>
      </c>
      <c r="BF313" s="81">
        <v>121</v>
      </c>
    </row>
    <row r="314" spans="1:59">
      <c r="A314" s="27">
        <v>40364</v>
      </c>
      <c r="B314" s="28">
        <v>0.89583333333333337</v>
      </c>
      <c r="C314" s="27">
        <v>40365</v>
      </c>
      <c r="D314" s="28">
        <v>0.375</v>
      </c>
      <c r="E314" s="3">
        <v>11.5</v>
      </c>
      <c r="F314" s="3">
        <v>0</v>
      </c>
      <c r="G314" s="52">
        <v>0</v>
      </c>
      <c r="H314" s="32">
        <v>0</v>
      </c>
      <c r="I314" s="32">
        <v>0</v>
      </c>
      <c r="J314" s="32">
        <v>0</v>
      </c>
      <c r="K314" s="72">
        <v>0</v>
      </c>
      <c r="L314" s="72">
        <v>0</v>
      </c>
      <c r="M314" s="40">
        <v>0</v>
      </c>
      <c r="N314" s="52">
        <v>0</v>
      </c>
      <c r="O314" s="72">
        <v>0</v>
      </c>
      <c r="P314" s="72">
        <v>0</v>
      </c>
      <c r="Q314" s="72">
        <v>0</v>
      </c>
      <c r="R314" s="40">
        <v>0</v>
      </c>
      <c r="Y314" s="81">
        <v>24</v>
      </c>
      <c r="Z314" s="82">
        <v>40336</v>
      </c>
      <c r="AA314" s="81">
        <v>71</v>
      </c>
      <c r="AB314" s="81">
        <v>89</v>
      </c>
      <c r="BC314" s="81">
        <v>21</v>
      </c>
      <c r="BD314" s="82">
        <v>40321</v>
      </c>
      <c r="BE314" s="81">
        <v>41</v>
      </c>
      <c r="BF314" s="81">
        <v>116</v>
      </c>
    </row>
    <row r="315" spans="1:59">
      <c r="A315" s="27">
        <v>40365</v>
      </c>
      <c r="B315" s="28">
        <v>0.37847222222222227</v>
      </c>
      <c r="C315" s="27">
        <v>40365</v>
      </c>
      <c r="D315" s="28">
        <v>0.8125</v>
      </c>
      <c r="E315" s="3">
        <v>10.416666666666666</v>
      </c>
      <c r="F315" s="3">
        <v>8.3333333333333329E-2</v>
      </c>
      <c r="G315" s="52">
        <v>0</v>
      </c>
      <c r="H315" s="32">
        <v>0</v>
      </c>
      <c r="I315" s="32">
        <v>0</v>
      </c>
      <c r="J315" s="32">
        <v>0</v>
      </c>
      <c r="K315" s="72">
        <v>0</v>
      </c>
      <c r="L315" s="72">
        <v>0</v>
      </c>
      <c r="M315" s="40">
        <v>0</v>
      </c>
      <c r="N315" s="52">
        <v>0</v>
      </c>
      <c r="O315" s="72">
        <v>0</v>
      </c>
      <c r="P315" s="72">
        <v>0</v>
      </c>
      <c r="Q315" s="72">
        <v>0</v>
      </c>
      <c r="R315" s="40">
        <v>0</v>
      </c>
      <c r="Y315" s="81">
        <v>24</v>
      </c>
      <c r="Z315" s="82">
        <v>40338</v>
      </c>
      <c r="AA315" s="81">
        <v>71</v>
      </c>
      <c r="AB315" s="81">
        <v>112</v>
      </c>
      <c r="BC315" s="81">
        <v>21</v>
      </c>
      <c r="BD315" s="82">
        <v>40321</v>
      </c>
      <c r="BE315" s="81">
        <v>41</v>
      </c>
      <c r="BF315" s="81">
        <v>134</v>
      </c>
    </row>
    <row r="316" spans="1:59">
      <c r="A316" s="27">
        <v>40365</v>
      </c>
      <c r="B316" s="28">
        <v>0.8125</v>
      </c>
      <c r="C316" s="27">
        <v>40366</v>
      </c>
      <c r="D316" s="28">
        <v>0.35416666666666669</v>
      </c>
      <c r="E316" s="3">
        <v>13</v>
      </c>
      <c r="F316" s="3">
        <v>0</v>
      </c>
      <c r="G316" s="52">
        <v>2</v>
      </c>
      <c r="H316" s="73">
        <v>0</v>
      </c>
      <c r="I316" s="32">
        <v>0</v>
      </c>
      <c r="J316" s="72">
        <v>0</v>
      </c>
      <c r="K316" s="32">
        <v>0</v>
      </c>
      <c r="L316" s="72">
        <v>0</v>
      </c>
      <c r="M316" s="42">
        <v>2</v>
      </c>
      <c r="N316" s="52">
        <v>0</v>
      </c>
      <c r="O316" s="73">
        <v>0</v>
      </c>
      <c r="P316" s="73">
        <v>0</v>
      </c>
      <c r="Q316" s="72">
        <v>0</v>
      </c>
      <c r="R316" s="40">
        <v>0</v>
      </c>
      <c r="Y316" s="81">
        <v>24</v>
      </c>
      <c r="Z316" s="82">
        <v>40338</v>
      </c>
      <c r="AA316" s="81">
        <v>71</v>
      </c>
      <c r="AB316" s="81">
        <v>109</v>
      </c>
      <c r="BC316" s="81">
        <v>21</v>
      </c>
      <c r="BD316" s="82">
        <v>40321</v>
      </c>
      <c r="BE316" s="81">
        <v>41</v>
      </c>
      <c r="BF316" s="81">
        <v>133</v>
      </c>
    </row>
    <row r="317" spans="1:59">
      <c r="A317" s="27">
        <v>40366</v>
      </c>
      <c r="B317" s="28">
        <v>0.38541666666666669</v>
      </c>
      <c r="C317" s="27">
        <v>40366</v>
      </c>
      <c r="D317" s="28">
        <v>0.83333333333333337</v>
      </c>
      <c r="E317" s="3">
        <v>10.75</v>
      </c>
      <c r="F317" s="3">
        <v>0.75</v>
      </c>
      <c r="G317" s="52">
        <v>0</v>
      </c>
      <c r="H317" s="32">
        <v>0</v>
      </c>
      <c r="I317" s="32">
        <v>0</v>
      </c>
      <c r="J317" s="32">
        <v>0</v>
      </c>
      <c r="K317" s="72">
        <v>0</v>
      </c>
      <c r="L317" s="72">
        <v>0</v>
      </c>
      <c r="M317" s="40">
        <v>0</v>
      </c>
      <c r="N317" s="52">
        <v>0</v>
      </c>
      <c r="O317" s="72">
        <v>0</v>
      </c>
      <c r="P317" s="72">
        <v>0</v>
      </c>
      <c r="Q317" s="72">
        <v>0</v>
      </c>
      <c r="R317" s="40">
        <v>0</v>
      </c>
      <c r="Y317" s="81">
        <v>24</v>
      </c>
      <c r="Z317" s="82">
        <v>40340</v>
      </c>
      <c r="AA317" s="81">
        <v>71</v>
      </c>
      <c r="AB317" s="81">
        <v>117</v>
      </c>
      <c r="BC317" s="81">
        <v>21</v>
      </c>
      <c r="BD317" s="82">
        <v>40321</v>
      </c>
      <c r="BE317" s="81">
        <v>41</v>
      </c>
      <c r="BF317" s="81">
        <v>133</v>
      </c>
    </row>
    <row r="318" spans="1:59">
      <c r="A318" s="27">
        <v>40366</v>
      </c>
      <c r="B318" s="28">
        <v>0.83333333333333337</v>
      </c>
      <c r="C318" s="27">
        <v>40367</v>
      </c>
      <c r="D318" s="28">
        <v>0.32291666666666669</v>
      </c>
      <c r="E318" s="3">
        <v>11.75</v>
      </c>
      <c r="F318" s="3">
        <v>0</v>
      </c>
      <c r="G318" s="52">
        <v>0</v>
      </c>
      <c r="H318" s="73">
        <v>0</v>
      </c>
      <c r="I318" s="32">
        <v>0</v>
      </c>
      <c r="J318" s="72">
        <v>0</v>
      </c>
      <c r="K318" s="32">
        <v>0</v>
      </c>
      <c r="L318" s="72">
        <v>0</v>
      </c>
      <c r="M318" s="40">
        <v>0</v>
      </c>
      <c r="N318" s="52">
        <v>1</v>
      </c>
      <c r="O318" s="73">
        <v>0</v>
      </c>
      <c r="P318" s="73">
        <v>0</v>
      </c>
      <c r="Q318" s="72">
        <v>0</v>
      </c>
      <c r="R318" s="42">
        <v>1</v>
      </c>
      <c r="Y318" s="81">
        <v>24</v>
      </c>
      <c r="Z318" s="82">
        <v>40342</v>
      </c>
      <c r="AA318" s="81">
        <v>71</v>
      </c>
      <c r="AB318" s="81">
        <v>112</v>
      </c>
      <c r="BC318" s="81">
        <v>21</v>
      </c>
      <c r="BD318" s="82">
        <v>40321</v>
      </c>
      <c r="BE318" s="81">
        <v>41</v>
      </c>
      <c r="BF318" s="81">
        <v>104</v>
      </c>
    </row>
    <row r="319" spans="1:59">
      <c r="A319" s="27">
        <v>40367</v>
      </c>
      <c r="B319" s="28">
        <v>0.3263888888888889</v>
      </c>
      <c r="C319" s="27">
        <v>40368</v>
      </c>
      <c r="D319" s="28">
        <v>0.33333333333333331</v>
      </c>
      <c r="E319" s="3">
        <v>24.166666666666668</v>
      </c>
      <c r="F319" s="3">
        <v>8.3333333333333329E-2</v>
      </c>
      <c r="G319" s="52">
        <v>0</v>
      </c>
      <c r="H319" s="32">
        <v>0</v>
      </c>
      <c r="I319" s="32">
        <v>0</v>
      </c>
      <c r="J319" s="32">
        <v>0</v>
      </c>
      <c r="K319" s="72">
        <v>0</v>
      </c>
      <c r="L319" s="72">
        <v>0</v>
      </c>
      <c r="M319" s="40">
        <v>0</v>
      </c>
      <c r="N319" s="52">
        <v>0</v>
      </c>
      <c r="O319" s="72">
        <v>0</v>
      </c>
      <c r="P319" s="72">
        <v>0</v>
      </c>
      <c r="Q319" s="72">
        <v>0</v>
      </c>
      <c r="R319" s="40">
        <v>0</v>
      </c>
      <c r="Y319" s="81">
        <v>25</v>
      </c>
      <c r="Z319" s="82">
        <v>40343</v>
      </c>
      <c r="AA319" s="81">
        <v>71</v>
      </c>
      <c r="AB319" s="81">
        <v>151</v>
      </c>
      <c r="BC319" s="81">
        <v>21</v>
      </c>
      <c r="BD319" s="82">
        <v>40321</v>
      </c>
      <c r="BE319" s="81">
        <v>41</v>
      </c>
      <c r="BF319" s="81">
        <v>106</v>
      </c>
    </row>
    <row r="320" spans="1:59">
      <c r="A320" s="27">
        <v>40368</v>
      </c>
      <c r="B320" s="28">
        <v>0.33680555555555558</v>
      </c>
      <c r="C320" s="27">
        <v>40368</v>
      </c>
      <c r="D320" s="28">
        <v>0.80555555555555547</v>
      </c>
      <c r="E320" s="3">
        <v>11.25</v>
      </c>
      <c r="F320" s="3">
        <v>8.3333333333333329E-2</v>
      </c>
      <c r="G320" s="52">
        <v>0</v>
      </c>
      <c r="H320" s="32">
        <v>0</v>
      </c>
      <c r="I320" s="32">
        <v>0</v>
      </c>
      <c r="J320" s="32">
        <v>0</v>
      </c>
      <c r="K320" s="72">
        <v>0</v>
      </c>
      <c r="L320" s="72">
        <v>0</v>
      </c>
      <c r="M320" s="40">
        <v>0</v>
      </c>
      <c r="N320" s="52">
        <v>0</v>
      </c>
      <c r="O320" s="72">
        <v>0</v>
      </c>
      <c r="P320" s="72">
        <v>0</v>
      </c>
      <c r="Q320" s="72">
        <v>0</v>
      </c>
      <c r="R320" s="40">
        <v>0</v>
      </c>
      <c r="Y320" s="81">
        <v>25</v>
      </c>
      <c r="Z320" s="82">
        <v>40346</v>
      </c>
      <c r="AA320" s="81">
        <v>71</v>
      </c>
      <c r="AB320" s="81">
        <v>106</v>
      </c>
      <c r="BC320" s="81">
        <v>21</v>
      </c>
      <c r="BD320" s="82">
        <v>40321</v>
      </c>
      <c r="BE320" s="81">
        <v>41</v>
      </c>
      <c r="BF320" s="81">
        <v>122</v>
      </c>
    </row>
    <row r="321" spans="1:58">
      <c r="A321" s="27">
        <v>40368</v>
      </c>
      <c r="B321" s="28">
        <v>0.80555555555555547</v>
      </c>
      <c r="C321" s="27">
        <v>40369</v>
      </c>
      <c r="D321" s="28">
        <v>0.33333333333333331</v>
      </c>
      <c r="E321" s="3">
        <v>12.666666666666666</v>
      </c>
      <c r="F321" s="3">
        <v>0</v>
      </c>
      <c r="G321" s="52">
        <v>0</v>
      </c>
      <c r="H321" s="32">
        <v>0</v>
      </c>
      <c r="I321" s="32">
        <v>0</v>
      </c>
      <c r="J321" s="32">
        <v>0</v>
      </c>
      <c r="K321" s="72">
        <v>0</v>
      </c>
      <c r="L321" s="72">
        <v>0</v>
      </c>
      <c r="M321" s="40">
        <v>0</v>
      </c>
      <c r="N321" s="52">
        <v>0</v>
      </c>
      <c r="O321" s="72">
        <v>0</v>
      </c>
      <c r="P321" s="72">
        <v>0</v>
      </c>
      <c r="Q321" s="72">
        <v>0</v>
      </c>
      <c r="R321" s="40">
        <v>0</v>
      </c>
      <c r="Y321" s="81">
        <v>25</v>
      </c>
      <c r="Z321" s="82">
        <v>40346</v>
      </c>
      <c r="AA321" s="81">
        <v>71</v>
      </c>
      <c r="AB321" s="81">
        <v>153</v>
      </c>
      <c r="BC321" s="81">
        <v>21</v>
      </c>
      <c r="BD321" s="82">
        <v>40321</v>
      </c>
      <c r="BE321" s="81">
        <v>41</v>
      </c>
      <c r="BF321" s="81">
        <v>141</v>
      </c>
    </row>
    <row r="322" spans="1:58">
      <c r="A322" s="27">
        <v>40369</v>
      </c>
      <c r="B322" s="28">
        <v>0.33333333333333331</v>
      </c>
      <c r="C322" s="27">
        <v>40369</v>
      </c>
      <c r="D322" s="28">
        <v>0.83333333333333337</v>
      </c>
      <c r="E322" s="3">
        <v>12</v>
      </c>
      <c r="F322" s="3">
        <v>0</v>
      </c>
      <c r="G322" s="52">
        <v>0</v>
      </c>
      <c r="H322" s="32">
        <v>0</v>
      </c>
      <c r="I322" s="32">
        <v>0</v>
      </c>
      <c r="J322" s="32">
        <v>0</v>
      </c>
      <c r="K322" s="72">
        <v>0</v>
      </c>
      <c r="L322" s="72">
        <v>0</v>
      </c>
      <c r="M322" s="40">
        <v>0</v>
      </c>
      <c r="N322" s="52">
        <v>0</v>
      </c>
      <c r="O322" s="72">
        <v>0</v>
      </c>
      <c r="P322" s="72">
        <v>0</v>
      </c>
      <c r="Q322" s="72">
        <v>0</v>
      </c>
      <c r="R322" s="40">
        <v>0</v>
      </c>
      <c r="Y322" s="81">
        <v>25</v>
      </c>
      <c r="Z322" s="82">
        <v>40347</v>
      </c>
      <c r="AA322" s="81">
        <v>71</v>
      </c>
      <c r="AB322" s="81">
        <v>120</v>
      </c>
      <c r="BC322" s="81">
        <v>21</v>
      </c>
      <c r="BD322" s="82">
        <v>40321</v>
      </c>
      <c r="BE322" s="81">
        <v>41</v>
      </c>
      <c r="BF322" s="81">
        <v>138</v>
      </c>
    </row>
    <row r="323" spans="1:58">
      <c r="A323" s="27">
        <v>40369</v>
      </c>
      <c r="B323" s="28">
        <v>0.83333333333333337</v>
      </c>
      <c r="C323" s="27">
        <v>40370</v>
      </c>
      <c r="D323" s="28">
        <v>0.33333333333333331</v>
      </c>
      <c r="E323" s="3">
        <v>12</v>
      </c>
      <c r="F323" s="3">
        <v>0</v>
      </c>
      <c r="G323" s="52">
        <v>0</v>
      </c>
      <c r="H323" s="32">
        <v>0</v>
      </c>
      <c r="I323" s="32">
        <v>0</v>
      </c>
      <c r="J323" s="32">
        <v>0</v>
      </c>
      <c r="K323" s="72">
        <v>0</v>
      </c>
      <c r="L323" s="72">
        <v>0</v>
      </c>
      <c r="M323" s="40">
        <v>0</v>
      </c>
      <c r="N323" s="52">
        <v>0</v>
      </c>
      <c r="O323" s="72">
        <v>0</v>
      </c>
      <c r="P323" s="72">
        <v>0</v>
      </c>
      <c r="Q323" s="72">
        <v>0</v>
      </c>
      <c r="R323" s="40">
        <v>0</v>
      </c>
      <c r="Y323" s="81">
        <v>26</v>
      </c>
      <c r="Z323" s="82">
        <v>40350</v>
      </c>
      <c r="AA323" s="81">
        <v>71</v>
      </c>
      <c r="AB323" s="81">
        <v>124</v>
      </c>
      <c r="BC323" s="81">
        <v>21</v>
      </c>
      <c r="BD323" s="82">
        <v>40321</v>
      </c>
      <c r="BE323" s="81">
        <v>41</v>
      </c>
      <c r="BF323" s="81">
        <v>149</v>
      </c>
    </row>
    <row r="324" spans="1:58">
      <c r="A324" s="27">
        <v>40370</v>
      </c>
      <c r="B324" s="28">
        <v>0.33333333333333331</v>
      </c>
      <c r="C324" s="27">
        <v>40370</v>
      </c>
      <c r="D324" s="28">
        <v>0.83333333333333337</v>
      </c>
      <c r="E324" s="3">
        <v>12</v>
      </c>
      <c r="F324" s="3">
        <v>0</v>
      </c>
      <c r="G324" s="52">
        <v>0</v>
      </c>
      <c r="H324" s="32">
        <v>0</v>
      </c>
      <c r="I324" s="32">
        <v>0</v>
      </c>
      <c r="J324" s="32">
        <v>0</v>
      </c>
      <c r="K324" s="72">
        <v>0</v>
      </c>
      <c r="L324" s="72">
        <v>0</v>
      </c>
      <c r="M324" s="40">
        <v>0</v>
      </c>
      <c r="N324" s="52">
        <v>0</v>
      </c>
      <c r="O324" s="72">
        <v>0</v>
      </c>
      <c r="P324" s="72">
        <v>0</v>
      </c>
      <c r="Q324" s="72">
        <v>0</v>
      </c>
      <c r="R324" s="40">
        <v>0</v>
      </c>
      <c r="Y324" s="81">
        <v>26</v>
      </c>
      <c r="Z324" s="82">
        <v>40351</v>
      </c>
      <c r="AA324" s="81">
        <v>71</v>
      </c>
      <c r="AB324" s="81">
        <v>162</v>
      </c>
      <c r="BC324" s="81">
        <v>21</v>
      </c>
      <c r="BD324" s="82">
        <v>40321</v>
      </c>
      <c r="BE324" s="81">
        <v>41</v>
      </c>
      <c r="BF324" s="81">
        <v>89</v>
      </c>
    </row>
    <row r="325" spans="1:58">
      <c r="A325" s="27">
        <v>40372</v>
      </c>
      <c r="B325" s="28">
        <v>0.32291666666666669</v>
      </c>
      <c r="C325" s="27">
        <v>40372</v>
      </c>
      <c r="D325" s="28">
        <v>0.85416666666666663</v>
      </c>
      <c r="E325" s="3">
        <v>12.75</v>
      </c>
      <c r="F325" s="3">
        <v>35.75</v>
      </c>
      <c r="G325" s="52">
        <v>0</v>
      </c>
      <c r="H325" s="32">
        <v>0</v>
      </c>
      <c r="I325" s="32">
        <v>0</v>
      </c>
      <c r="J325" s="32">
        <v>0</v>
      </c>
      <c r="K325" s="72">
        <v>0</v>
      </c>
      <c r="L325" s="72">
        <v>0</v>
      </c>
      <c r="M325" s="40">
        <v>0</v>
      </c>
      <c r="N325" s="52">
        <v>0</v>
      </c>
      <c r="O325" s="72">
        <v>0</v>
      </c>
      <c r="P325" s="72">
        <v>0</v>
      </c>
      <c r="Q325" s="72">
        <v>0</v>
      </c>
      <c r="R325" s="40">
        <v>0</v>
      </c>
      <c r="Y325" s="81">
        <v>26</v>
      </c>
      <c r="Z325" s="82">
        <v>40351</v>
      </c>
      <c r="AA325" s="81">
        <v>71</v>
      </c>
      <c r="AB325" s="81">
        <v>183</v>
      </c>
      <c r="BC325" s="81">
        <v>21</v>
      </c>
      <c r="BD325" s="82">
        <v>40321</v>
      </c>
      <c r="BE325" s="81">
        <v>41</v>
      </c>
      <c r="BF325" s="81">
        <v>99</v>
      </c>
    </row>
    <row r="326" spans="1:58">
      <c r="A326" s="27">
        <v>40372</v>
      </c>
      <c r="B326" s="28">
        <v>0.85416666666666663</v>
      </c>
      <c r="C326" s="27">
        <v>40373</v>
      </c>
      <c r="D326" s="28">
        <v>0.33333333333333331</v>
      </c>
      <c r="E326" s="3">
        <v>11.5</v>
      </c>
      <c r="F326" s="3">
        <v>0</v>
      </c>
      <c r="G326" s="52">
        <v>0</v>
      </c>
      <c r="H326" s="32">
        <v>0</v>
      </c>
      <c r="I326" s="32">
        <v>0</v>
      </c>
      <c r="J326" s="32">
        <v>0</v>
      </c>
      <c r="K326" s="72">
        <v>0</v>
      </c>
      <c r="L326" s="72">
        <v>0</v>
      </c>
      <c r="M326" s="40">
        <v>0</v>
      </c>
      <c r="N326" s="52">
        <v>0</v>
      </c>
      <c r="O326" s="72">
        <v>0</v>
      </c>
      <c r="P326" s="72">
        <v>0</v>
      </c>
      <c r="Q326" s="72">
        <v>0</v>
      </c>
      <c r="R326" s="40">
        <v>0</v>
      </c>
      <c r="Y326" s="81">
        <v>26</v>
      </c>
      <c r="Z326" s="82">
        <v>40355</v>
      </c>
      <c r="AA326" s="81">
        <v>71</v>
      </c>
      <c r="AB326" s="81">
        <v>162</v>
      </c>
      <c r="BC326" s="81">
        <v>21</v>
      </c>
      <c r="BD326" s="82">
        <v>40321</v>
      </c>
      <c r="BE326" s="81">
        <v>41</v>
      </c>
      <c r="BF326" s="81">
        <v>114</v>
      </c>
    </row>
    <row r="327" spans="1:58">
      <c r="A327" s="27">
        <v>40373</v>
      </c>
      <c r="B327" s="28">
        <v>0.33333333333333331</v>
      </c>
      <c r="C327" s="27">
        <v>40373</v>
      </c>
      <c r="D327" s="28">
        <v>0.875</v>
      </c>
      <c r="E327" s="3">
        <v>13</v>
      </c>
      <c r="F327" s="3">
        <v>0</v>
      </c>
      <c r="G327" s="52">
        <v>0</v>
      </c>
      <c r="H327" s="32">
        <v>0</v>
      </c>
      <c r="I327" s="32">
        <v>0</v>
      </c>
      <c r="J327" s="32">
        <v>0</v>
      </c>
      <c r="K327" s="72">
        <v>0</v>
      </c>
      <c r="L327" s="72">
        <v>0</v>
      </c>
      <c r="M327" s="40">
        <v>0</v>
      </c>
      <c r="N327" s="52">
        <v>0</v>
      </c>
      <c r="O327" s="72">
        <v>0</v>
      </c>
      <c r="P327" s="72">
        <v>0</v>
      </c>
      <c r="Q327" s="72">
        <v>0</v>
      </c>
      <c r="R327" s="40">
        <v>0</v>
      </c>
      <c r="Y327" s="81">
        <v>27</v>
      </c>
      <c r="Z327" s="82">
        <v>40358</v>
      </c>
      <c r="AA327" s="81">
        <v>71</v>
      </c>
      <c r="AB327" s="81">
        <v>220</v>
      </c>
      <c r="BC327" s="81">
        <v>21</v>
      </c>
      <c r="BD327" s="82">
        <v>40321</v>
      </c>
      <c r="BE327" s="81">
        <v>41</v>
      </c>
      <c r="BF327" s="81">
        <v>104</v>
      </c>
    </row>
    <row r="328" spans="1:58">
      <c r="A328" s="27">
        <v>40373</v>
      </c>
      <c r="B328" s="28">
        <v>0.875</v>
      </c>
      <c r="C328" s="27">
        <v>40374</v>
      </c>
      <c r="D328" s="28">
        <v>0.33333333333333331</v>
      </c>
      <c r="E328" s="3">
        <v>11</v>
      </c>
      <c r="F328" s="3">
        <v>0</v>
      </c>
      <c r="G328" s="52">
        <v>0</v>
      </c>
      <c r="H328" s="32">
        <v>0</v>
      </c>
      <c r="I328" s="32">
        <v>0</v>
      </c>
      <c r="J328" s="32">
        <v>0</v>
      </c>
      <c r="K328" s="72">
        <v>0</v>
      </c>
      <c r="L328" s="72">
        <v>0</v>
      </c>
      <c r="M328" s="40">
        <v>0</v>
      </c>
      <c r="N328" s="52">
        <v>0</v>
      </c>
      <c r="O328" s="72">
        <v>0</v>
      </c>
      <c r="P328" s="72">
        <v>0</v>
      </c>
      <c r="Q328" s="72">
        <v>0</v>
      </c>
      <c r="R328" s="40">
        <v>0</v>
      </c>
      <c r="Y328" s="81">
        <v>28</v>
      </c>
      <c r="Z328" s="82">
        <v>40367</v>
      </c>
      <c r="AA328" s="81">
        <v>71</v>
      </c>
      <c r="AB328" s="81">
        <v>169</v>
      </c>
      <c r="BC328" s="81">
        <v>21</v>
      </c>
      <c r="BD328" s="82">
        <v>40321</v>
      </c>
      <c r="BE328" s="81">
        <v>41</v>
      </c>
      <c r="BF328" s="81">
        <v>97</v>
      </c>
    </row>
    <row r="329" spans="1:58">
      <c r="A329" s="27">
        <v>40374</v>
      </c>
      <c r="B329" s="28">
        <v>0.33333333333333331</v>
      </c>
      <c r="C329" s="27">
        <v>40374</v>
      </c>
      <c r="D329" s="28">
        <v>0.85416666666666663</v>
      </c>
      <c r="E329" s="3">
        <v>12.5</v>
      </c>
      <c r="F329" s="3">
        <v>0</v>
      </c>
      <c r="G329" s="52">
        <v>0</v>
      </c>
      <c r="H329" s="32">
        <v>0</v>
      </c>
      <c r="I329" s="32">
        <v>0</v>
      </c>
      <c r="J329" s="32">
        <v>0</v>
      </c>
      <c r="K329" s="72">
        <v>0</v>
      </c>
      <c r="L329" s="72">
        <v>0</v>
      </c>
      <c r="M329" s="40">
        <v>0</v>
      </c>
      <c r="N329" s="52">
        <v>0</v>
      </c>
      <c r="O329" s="72">
        <v>0</v>
      </c>
      <c r="P329" s="72">
        <v>0</v>
      </c>
      <c r="Q329" s="72">
        <v>0</v>
      </c>
      <c r="R329" s="40">
        <v>0</v>
      </c>
      <c r="Y329" s="81">
        <v>20</v>
      </c>
      <c r="Z329" s="82">
        <v>40309</v>
      </c>
      <c r="AA329" s="81">
        <v>71</v>
      </c>
      <c r="AB329" s="81">
        <v>90</v>
      </c>
      <c r="BC329" s="81">
        <v>22</v>
      </c>
      <c r="BD329" s="82">
        <v>40322</v>
      </c>
      <c r="BE329" s="81">
        <v>41</v>
      </c>
      <c r="BF329" s="81">
        <v>104</v>
      </c>
    </row>
    <row r="330" spans="1:58">
      <c r="A330" s="27">
        <v>40374</v>
      </c>
      <c r="B330" s="28">
        <v>0.85416666666666663</v>
      </c>
      <c r="C330" s="27">
        <v>40375</v>
      </c>
      <c r="D330" s="28">
        <v>0.33333333333333331</v>
      </c>
      <c r="E330" s="3">
        <v>11.5</v>
      </c>
      <c r="F330" s="3">
        <v>0</v>
      </c>
      <c r="G330" s="52">
        <v>0</v>
      </c>
      <c r="H330" s="32">
        <v>0</v>
      </c>
      <c r="I330" s="32">
        <v>0</v>
      </c>
      <c r="J330" s="32">
        <v>0</v>
      </c>
      <c r="K330" s="72">
        <v>0</v>
      </c>
      <c r="L330" s="72">
        <v>0</v>
      </c>
      <c r="M330" s="40">
        <v>0</v>
      </c>
      <c r="N330" s="52">
        <v>0</v>
      </c>
      <c r="O330" s="72">
        <v>0</v>
      </c>
      <c r="P330" s="72">
        <v>0</v>
      </c>
      <c r="Q330" s="72">
        <v>0</v>
      </c>
      <c r="R330" s="40">
        <v>0</v>
      </c>
      <c r="Y330" s="81">
        <v>20</v>
      </c>
      <c r="Z330" s="82">
        <v>40311</v>
      </c>
      <c r="AA330" s="81">
        <v>71</v>
      </c>
      <c r="AB330" s="81">
        <v>173</v>
      </c>
      <c r="BC330" s="81">
        <v>22</v>
      </c>
      <c r="BD330" s="82">
        <v>40322</v>
      </c>
      <c r="BE330" s="81">
        <v>41</v>
      </c>
      <c r="BF330" s="81">
        <v>111</v>
      </c>
    </row>
    <row r="331" spans="1:58">
      <c r="A331" s="27">
        <v>40375</v>
      </c>
      <c r="B331" s="28">
        <v>0.33333333333333331</v>
      </c>
      <c r="C331" s="27">
        <v>40375</v>
      </c>
      <c r="D331" s="28">
        <v>0.875</v>
      </c>
      <c r="E331" s="3">
        <v>13</v>
      </c>
      <c r="F331" s="3">
        <v>0</v>
      </c>
      <c r="G331" s="52">
        <v>0</v>
      </c>
      <c r="H331" s="32">
        <v>0</v>
      </c>
      <c r="I331" s="32">
        <v>0</v>
      </c>
      <c r="J331" s="32">
        <v>0</v>
      </c>
      <c r="K331" s="72">
        <v>0</v>
      </c>
      <c r="L331" s="72">
        <v>0</v>
      </c>
      <c r="M331" s="40">
        <v>0</v>
      </c>
      <c r="N331" s="52">
        <v>0</v>
      </c>
      <c r="O331" s="72">
        <v>0</v>
      </c>
      <c r="P331" s="72">
        <v>0</v>
      </c>
      <c r="Q331" s="72">
        <v>0</v>
      </c>
      <c r="R331" s="40">
        <v>0</v>
      </c>
      <c r="Y331" s="81">
        <v>20</v>
      </c>
      <c r="Z331" s="82">
        <v>40311</v>
      </c>
      <c r="AA331" s="81">
        <v>71</v>
      </c>
      <c r="AB331" s="81">
        <v>166</v>
      </c>
      <c r="BC331" s="81">
        <v>22</v>
      </c>
      <c r="BD331" s="82">
        <v>40322</v>
      </c>
      <c r="BE331" s="81">
        <v>41</v>
      </c>
      <c r="BF331" s="81">
        <v>120</v>
      </c>
    </row>
    <row r="332" spans="1:58">
      <c r="A332" s="27">
        <v>40375</v>
      </c>
      <c r="B332" s="28">
        <v>0.875</v>
      </c>
      <c r="C332" s="27">
        <v>40376</v>
      </c>
      <c r="D332" s="28">
        <v>0.33333333333333331</v>
      </c>
      <c r="E332" s="3">
        <v>11</v>
      </c>
      <c r="F332" s="3">
        <v>0</v>
      </c>
      <c r="G332" s="52">
        <v>1</v>
      </c>
      <c r="H332" s="73">
        <v>0</v>
      </c>
      <c r="I332" s="32">
        <v>0</v>
      </c>
      <c r="J332" s="72">
        <v>0</v>
      </c>
      <c r="K332" s="32">
        <v>0</v>
      </c>
      <c r="L332" s="72">
        <v>0</v>
      </c>
      <c r="M332" s="42">
        <v>1</v>
      </c>
      <c r="N332" s="52">
        <v>0</v>
      </c>
      <c r="O332" s="73">
        <v>0</v>
      </c>
      <c r="P332" s="73">
        <v>0</v>
      </c>
      <c r="Q332" s="72">
        <v>0</v>
      </c>
      <c r="R332" s="40">
        <v>0</v>
      </c>
      <c r="Y332" s="81">
        <v>20</v>
      </c>
      <c r="Z332" s="82">
        <v>40312</v>
      </c>
      <c r="AA332" s="81">
        <v>71</v>
      </c>
      <c r="AB332" s="81">
        <v>178</v>
      </c>
      <c r="BC332" s="81">
        <v>22</v>
      </c>
      <c r="BD332" s="82">
        <v>40322</v>
      </c>
      <c r="BE332" s="81">
        <v>41</v>
      </c>
      <c r="BF332" s="81">
        <v>110</v>
      </c>
    </row>
    <row r="333" spans="1:58">
      <c r="A333" s="27">
        <v>40376</v>
      </c>
      <c r="B333" s="28">
        <v>0.33680555555555558</v>
      </c>
      <c r="C333" s="27">
        <v>40376</v>
      </c>
      <c r="D333" s="28">
        <v>0.625</v>
      </c>
      <c r="E333" s="3">
        <v>6.916666666666667</v>
      </c>
      <c r="F333" s="3">
        <v>8.3333333333333329E-2</v>
      </c>
      <c r="G333" s="52">
        <v>0</v>
      </c>
      <c r="H333" s="32">
        <v>0</v>
      </c>
      <c r="I333" s="32">
        <v>0</v>
      </c>
      <c r="J333" s="32">
        <v>0</v>
      </c>
      <c r="K333" s="72">
        <v>0</v>
      </c>
      <c r="L333" s="72">
        <v>0</v>
      </c>
      <c r="M333" s="40">
        <v>0</v>
      </c>
      <c r="N333" s="52">
        <v>0</v>
      </c>
      <c r="O333" s="72">
        <v>0</v>
      </c>
      <c r="P333" s="72">
        <v>0</v>
      </c>
      <c r="Q333" s="72">
        <v>0</v>
      </c>
      <c r="R333" s="40">
        <v>0</v>
      </c>
      <c r="Y333" s="81">
        <v>20</v>
      </c>
      <c r="Z333" s="82">
        <v>40313</v>
      </c>
      <c r="AA333" s="81">
        <v>71</v>
      </c>
      <c r="AB333" s="81">
        <v>167</v>
      </c>
      <c r="BC333" s="81">
        <v>22</v>
      </c>
      <c r="BD333" s="82">
        <v>40322</v>
      </c>
      <c r="BE333" s="81">
        <v>41</v>
      </c>
      <c r="BF333" s="81">
        <v>97</v>
      </c>
    </row>
    <row r="334" spans="1:58">
      <c r="A334" s="27">
        <v>40376</v>
      </c>
      <c r="B334" s="28">
        <v>0.90625</v>
      </c>
      <c r="C334" s="27">
        <v>40377</v>
      </c>
      <c r="D334" s="28">
        <v>0.33333333333333331</v>
      </c>
      <c r="E334" s="3">
        <v>10.25</v>
      </c>
      <c r="F334" s="3">
        <v>6.75</v>
      </c>
      <c r="G334" s="52">
        <v>0</v>
      </c>
      <c r="H334" s="32">
        <v>0</v>
      </c>
      <c r="I334" s="32">
        <v>0</v>
      </c>
      <c r="J334" s="32">
        <v>0</v>
      </c>
      <c r="K334" s="72">
        <v>0</v>
      </c>
      <c r="L334" s="72">
        <v>0</v>
      </c>
      <c r="M334" s="40">
        <v>0</v>
      </c>
      <c r="N334" s="52">
        <v>0</v>
      </c>
      <c r="O334" s="72">
        <v>0</v>
      </c>
      <c r="P334" s="72">
        <v>0</v>
      </c>
      <c r="Q334" s="72">
        <v>0</v>
      </c>
      <c r="R334" s="40">
        <v>0</v>
      </c>
      <c r="Y334" s="81">
        <v>20</v>
      </c>
      <c r="Z334" s="82">
        <v>40313</v>
      </c>
      <c r="AA334" s="81">
        <v>71</v>
      </c>
      <c r="AB334" s="81">
        <v>186</v>
      </c>
      <c r="BC334" s="81">
        <v>22</v>
      </c>
      <c r="BD334" s="82">
        <v>40322</v>
      </c>
      <c r="BE334" s="81">
        <v>41</v>
      </c>
      <c r="BF334" s="81">
        <v>113</v>
      </c>
    </row>
    <row r="335" spans="1:58">
      <c r="A335" s="27">
        <v>40377</v>
      </c>
      <c r="B335" s="28">
        <v>0.33680555555555558</v>
      </c>
      <c r="C335" s="27">
        <v>40377</v>
      </c>
      <c r="D335" s="28">
        <v>0.70833333333333337</v>
      </c>
      <c r="E335" s="3">
        <v>8.9166666666666661</v>
      </c>
      <c r="F335" s="3">
        <v>8.3333333333333329E-2</v>
      </c>
      <c r="G335" s="52">
        <v>0</v>
      </c>
      <c r="H335" s="32">
        <v>0</v>
      </c>
      <c r="I335" s="32">
        <v>0</v>
      </c>
      <c r="J335" s="32">
        <v>0</v>
      </c>
      <c r="K335" s="72">
        <v>0</v>
      </c>
      <c r="L335" s="72">
        <v>0</v>
      </c>
      <c r="M335" s="40">
        <v>0</v>
      </c>
      <c r="N335" s="52">
        <v>0</v>
      </c>
      <c r="O335" s="72">
        <v>0</v>
      </c>
      <c r="P335" s="72">
        <v>0</v>
      </c>
      <c r="Q335" s="72">
        <v>0</v>
      </c>
      <c r="R335" s="40">
        <v>0</v>
      </c>
      <c r="Y335" s="81">
        <v>20</v>
      </c>
      <c r="Z335" s="82">
        <v>40314</v>
      </c>
      <c r="AA335" s="81">
        <v>71</v>
      </c>
      <c r="AB335" s="81">
        <v>167</v>
      </c>
      <c r="BC335" s="81">
        <v>22</v>
      </c>
      <c r="BD335" s="82">
        <v>40322</v>
      </c>
      <c r="BE335" s="81">
        <v>41</v>
      </c>
      <c r="BF335" s="81">
        <v>128</v>
      </c>
    </row>
    <row r="336" spans="1:58">
      <c r="A336" s="27">
        <v>40377</v>
      </c>
      <c r="B336" s="28">
        <v>0.70833333333333337</v>
      </c>
      <c r="C336" s="27">
        <v>40378</v>
      </c>
      <c r="D336" s="28">
        <v>0.47916666666666669</v>
      </c>
      <c r="E336" s="3">
        <v>18.5</v>
      </c>
      <c r="F336" s="3">
        <v>0</v>
      </c>
      <c r="G336" s="52">
        <v>0</v>
      </c>
      <c r="H336" s="32">
        <v>0</v>
      </c>
      <c r="I336" s="32">
        <v>0</v>
      </c>
      <c r="J336" s="32">
        <v>0</v>
      </c>
      <c r="K336" s="72">
        <v>0</v>
      </c>
      <c r="L336" s="72">
        <v>0</v>
      </c>
      <c r="M336" s="40">
        <v>0</v>
      </c>
      <c r="N336" s="52">
        <v>0</v>
      </c>
      <c r="O336" s="72">
        <v>0</v>
      </c>
      <c r="P336" s="72">
        <v>0</v>
      </c>
      <c r="Q336" s="72">
        <v>0</v>
      </c>
      <c r="R336" s="40">
        <v>0</v>
      </c>
      <c r="Y336" s="81">
        <v>21</v>
      </c>
      <c r="Z336" s="82">
        <v>40315</v>
      </c>
      <c r="AA336" s="81">
        <v>71</v>
      </c>
      <c r="AB336" s="81">
        <v>177</v>
      </c>
      <c r="BC336" s="81">
        <v>22</v>
      </c>
      <c r="BD336" s="82">
        <v>40322</v>
      </c>
      <c r="BE336" s="81">
        <v>41</v>
      </c>
      <c r="BF336" s="81">
        <v>113</v>
      </c>
    </row>
    <row r="337" spans="1:58">
      <c r="A337" s="27">
        <v>40378</v>
      </c>
      <c r="B337" s="28">
        <v>0.89583333333333337</v>
      </c>
      <c r="C337" s="27">
        <v>40379</v>
      </c>
      <c r="D337" s="28">
        <v>0.33333333333333331</v>
      </c>
      <c r="E337" s="3">
        <v>10.5</v>
      </c>
      <c r="F337" s="3">
        <v>10</v>
      </c>
      <c r="G337" s="52">
        <v>0</v>
      </c>
      <c r="H337" s="32">
        <v>0</v>
      </c>
      <c r="I337" s="32">
        <v>0</v>
      </c>
      <c r="J337" s="32">
        <v>0</v>
      </c>
      <c r="K337" s="72">
        <v>0</v>
      </c>
      <c r="L337" s="72">
        <v>0</v>
      </c>
      <c r="M337" s="40">
        <v>0</v>
      </c>
      <c r="N337" s="52">
        <v>0</v>
      </c>
      <c r="O337" s="72">
        <v>0</v>
      </c>
      <c r="P337" s="72">
        <v>0</v>
      </c>
      <c r="Q337" s="72">
        <v>0</v>
      </c>
      <c r="R337" s="40">
        <v>0</v>
      </c>
      <c r="Y337" s="81">
        <v>21</v>
      </c>
      <c r="Z337" s="82">
        <v>40316</v>
      </c>
      <c r="AA337" s="81">
        <v>71</v>
      </c>
      <c r="AB337" s="81">
        <v>140</v>
      </c>
      <c r="BC337" s="81">
        <v>22</v>
      </c>
      <c r="BD337" s="82">
        <v>40322</v>
      </c>
      <c r="BE337" s="81">
        <v>41</v>
      </c>
      <c r="BF337" s="81">
        <v>103</v>
      </c>
    </row>
    <row r="338" spans="1:58">
      <c r="A338" s="27">
        <v>40379</v>
      </c>
      <c r="B338" s="28">
        <v>0.33680555555555558</v>
      </c>
      <c r="C338" s="27">
        <v>40379</v>
      </c>
      <c r="D338" s="28">
        <v>0.79166666666666663</v>
      </c>
      <c r="E338" s="3">
        <v>10.916666666666666</v>
      </c>
      <c r="F338" s="3">
        <v>8.3333333333333329E-2</v>
      </c>
      <c r="G338" s="52">
        <v>0</v>
      </c>
      <c r="H338" s="32">
        <v>0</v>
      </c>
      <c r="I338" s="32">
        <v>0</v>
      </c>
      <c r="J338" s="32">
        <v>0</v>
      </c>
      <c r="K338" s="72">
        <v>0</v>
      </c>
      <c r="L338" s="72">
        <v>0</v>
      </c>
      <c r="M338" s="40">
        <v>0</v>
      </c>
      <c r="N338" s="52">
        <v>0</v>
      </c>
      <c r="O338" s="72">
        <v>0</v>
      </c>
      <c r="P338" s="72">
        <v>0</v>
      </c>
      <c r="Q338" s="72">
        <v>0</v>
      </c>
      <c r="R338" s="40">
        <v>0</v>
      </c>
      <c r="Y338" s="81">
        <v>21</v>
      </c>
      <c r="Z338" s="82">
        <v>40316</v>
      </c>
      <c r="AA338" s="81">
        <v>71</v>
      </c>
      <c r="AB338" s="81">
        <v>179</v>
      </c>
      <c r="BC338" s="81">
        <v>22</v>
      </c>
      <c r="BD338" s="82">
        <v>40322</v>
      </c>
      <c r="BE338" s="81">
        <v>41</v>
      </c>
      <c r="BF338" s="81">
        <v>117</v>
      </c>
    </row>
    <row r="339" spans="1:58">
      <c r="A339" s="27">
        <v>40379</v>
      </c>
      <c r="B339" s="28">
        <v>0.79166666666666663</v>
      </c>
      <c r="C339" s="27">
        <v>40380</v>
      </c>
      <c r="D339" s="28">
        <v>0.33333333333333331</v>
      </c>
      <c r="E339" s="3">
        <v>13</v>
      </c>
      <c r="F339" s="3">
        <v>0</v>
      </c>
      <c r="G339" s="52">
        <v>0</v>
      </c>
      <c r="H339" s="32">
        <v>0</v>
      </c>
      <c r="I339" s="32">
        <v>0</v>
      </c>
      <c r="J339" s="32">
        <v>0</v>
      </c>
      <c r="K339" s="72">
        <v>0</v>
      </c>
      <c r="L339" s="72">
        <v>0</v>
      </c>
      <c r="M339" s="40">
        <v>0</v>
      </c>
      <c r="N339" s="52">
        <v>0</v>
      </c>
      <c r="O339" s="72">
        <v>0</v>
      </c>
      <c r="P339" s="72">
        <v>0</v>
      </c>
      <c r="Q339" s="72">
        <v>0</v>
      </c>
      <c r="R339" s="40">
        <v>0</v>
      </c>
      <c r="Y339" s="81">
        <v>21</v>
      </c>
      <c r="Z339" s="82">
        <v>40316</v>
      </c>
      <c r="AA339" s="81">
        <v>71</v>
      </c>
      <c r="AB339" s="81">
        <v>180</v>
      </c>
      <c r="BC339" s="81">
        <v>22</v>
      </c>
      <c r="BD339" s="82">
        <v>40322</v>
      </c>
      <c r="BE339" s="81">
        <v>41</v>
      </c>
      <c r="BF339" s="81">
        <v>117</v>
      </c>
    </row>
    <row r="340" spans="1:58">
      <c r="A340" s="27">
        <v>40380</v>
      </c>
      <c r="B340" s="28">
        <v>0.33680555555555558</v>
      </c>
      <c r="C340" s="27">
        <v>40380</v>
      </c>
      <c r="D340" s="28">
        <v>0.89583333333333337</v>
      </c>
      <c r="E340" s="3">
        <v>13.416666666666666</v>
      </c>
      <c r="F340" s="3">
        <v>8.3333333333333329E-2</v>
      </c>
      <c r="G340" s="52">
        <v>0</v>
      </c>
      <c r="H340" s="32">
        <v>0</v>
      </c>
      <c r="I340" s="32">
        <v>0</v>
      </c>
      <c r="J340" s="32">
        <v>0</v>
      </c>
      <c r="K340" s="72">
        <v>0</v>
      </c>
      <c r="L340" s="72">
        <v>0</v>
      </c>
      <c r="M340" s="40">
        <v>0</v>
      </c>
      <c r="N340" s="52">
        <v>0</v>
      </c>
      <c r="O340" s="72">
        <v>0</v>
      </c>
      <c r="P340" s="72">
        <v>0</v>
      </c>
      <c r="Q340" s="72">
        <v>0</v>
      </c>
      <c r="R340" s="40">
        <v>0</v>
      </c>
      <c r="Y340" s="81">
        <v>21</v>
      </c>
      <c r="Z340" s="82">
        <v>40321</v>
      </c>
      <c r="AA340" s="81">
        <v>71</v>
      </c>
      <c r="AB340" s="81">
        <v>180</v>
      </c>
      <c r="BC340" s="81">
        <v>22</v>
      </c>
      <c r="BD340" s="82">
        <v>40322</v>
      </c>
      <c r="BE340" s="81">
        <v>41</v>
      </c>
      <c r="BF340" s="81">
        <v>134</v>
      </c>
    </row>
    <row r="341" spans="1:58">
      <c r="A341" s="27">
        <v>40380</v>
      </c>
      <c r="B341" s="28">
        <v>0.89583333333333337</v>
      </c>
      <c r="C341" s="27">
        <v>40381</v>
      </c>
      <c r="D341" s="28">
        <v>0.33333333333333331</v>
      </c>
      <c r="E341" s="3">
        <v>10.5</v>
      </c>
      <c r="F341" s="3">
        <v>0</v>
      </c>
      <c r="G341" s="52">
        <v>0</v>
      </c>
      <c r="H341" s="32">
        <v>0</v>
      </c>
      <c r="I341" s="32">
        <v>0</v>
      </c>
      <c r="J341" s="32">
        <v>0</v>
      </c>
      <c r="K341" s="72">
        <v>0</v>
      </c>
      <c r="L341" s="72">
        <v>0</v>
      </c>
      <c r="M341" s="40">
        <v>0</v>
      </c>
      <c r="N341" s="52">
        <v>0</v>
      </c>
      <c r="O341" s="72">
        <v>0</v>
      </c>
      <c r="P341" s="72">
        <v>0</v>
      </c>
      <c r="Q341" s="72">
        <v>0</v>
      </c>
      <c r="R341" s="40">
        <v>0</v>
      </c>
      <c r="Y341" s="81">
        <v>21</v>
      </c>
      <c r="Z341" s="82">
        <v>40321</v>
      </c>
      <c r="AA341" s="81">
        <v>71</v>
      </c>
      <c r="AB341" s="81">
        <v>161</v>
      </c>
      <c r="BC341" s="81">
        <v>22</v>
      </c>
      <c r="BD341" s="82">
        <v>40322</v>
      </c>
      <c r="BE341" s="81">
        <v>41</v>
      </c>
      <c r="BF341" s="81">
        <v>119</v>
      </c>
    </row>
    <row r="342" spans="1:58">
      <c r="A342" s="27">
        <v>40381</v>
      </c>
      <c r="B342" s="28">
        <v>0.33680555555555558</v>
      </c>
      <c r="C342" s="27">
        <v>40381</v>
      </c>
      <c r="D342" s="28">
        <v>0.80208333333333337</v>
      </c>
      <c r="E342" s="3">
        <v>11.166666666666666</v>
      </c>
      <c r="F342" s="3">
        <v>8.3333333333333329E-2</v>
      </c>
      <c r="G342" s="52">
        <v>0</v>
      </c>
      <c r="H342" s="32">
        <v>0</v>
      </c>
      <c r="I342" s="32">
        <v>0</v>
      </c>
      <c r="J342" s="32">
        <v>0</v>
      </c>
      <c r="K342" s="72">
        <v>0</v>
      </c>
      <c r="L342" s="72">
        <v>0</v>
      </c>
      <c r="M342" s="40">
        <v>0</v>
      </c>
      <c r="N342" s="52">
        <v>0</v>
      </c>
      <c r="O342" s="72">
        <v>0</v>
      </c>
      <c r="P342" s="72">
        <v>0</v>
      </c>
      <c r="Q342" s="72">
        <v>0</v>
      </c>
      <c r="R342" s="40">
        <v>0</v>
      </c>
      <c r="Y342" s="81">
        <v>21</v>
      </c>
      <c r="Z342" s="82">
        <v>40321</v>
      </c>
      <c r="AA342" s="81">
        <v>71</v>
      </c>
      <c r="AB342" s="81">
        <v>208</v>
      </c>
      <c r="BC342" s="81">
        <v>22</v>
      </c>
      <c r="BD342" s="82">
        <v>40322</v>
      </c>
      <c r="BE342" s="81">
        <v>41</v>
      </c>
      <c r="BF342" s="81">
        <v>118</v>
      </c>
    </row>
    <row r="343" spans="1:58">
      <c r="A343" s="27">
        <v>40381</v>
      </c>
      <c r="B343" s="28">
        <v>0.80208333333333337</v>
      </c>
      <c r="C343" s="27">
        <v>40382</v>
      </c>
      <c r="D343" s="28">
        <v>0.33333333333333331</v>
      </c>
      <c r="E343" s="3">
        <v>12.75</v>
      </c>
      <c r="F343" s="3">
        <v>0</v>
      </c>
      <c r="G343" s="52">
        <v>0</v>
      </c>
      <c r="H343" s="32">
        <v>0</v>
      </c>
      <c r="I343" s="32">
        <v>0</v>
      </c>
      <c r="J343" s="32">
        <v>0</v>
      </c>
      <c r="K343" s="72">
        <v>0</v>
      </c>
      <c r="L343" s="72">
        <v>0</v>
      </c>
      <c r="M343" s="40">
        <v>0</v>
      </c>
      <c r="N343" s="52">
        <v>0</v>
      </c>
      <c r="O343" s="72">
        <v>0</v>
      </c>
      <c r="P343" s="72">
        <v>0</v>
      </c>
      <c r="Q343" s="72">
        <v>0</v>
      </c>
      <c r="R343" s="40">
        <v>0</v>
      </c>
      <c r="Y343" s="81">
        <v>22</v>
      </c>
      <c r="Z343" s="82">
        <v>40322</v>
      </c>
      <c r="AA343" s="81">
        <v>71</v>
      </c>
      <c r="AB343" s="81">
        <v>170</v>
      </c>
      <c r="BC343" s="81">
        <v>22</v>
      </c>
      <c r="BD343" s="82">
        <v>40322</v>
      </c>
      <c r="BE343" s="81">
        <v>41</v>
      </c>
      <c r="BF343" s="81">
        <v>111</v>
      </c>
    </row>
    <row r="344" spans="1:58">
      <c r="A344" s="27">
        <v>40382</v>
      </c>
      <c r="B344" s="28">
        <v>0.33680555555555558</v>
      </c>
      <c r="C344" s="27">
        <v>40382</v>
      </c>
      <c r="D344" s="28">
        <v>0.72916666666666663</v>
      </c>
      <c r="E344" s="3">
        <v>9.4166666666666661</v>
      </c>
      <c r="F344" s="3">
        <v>8.3333333333333329E-2</v>
      </c>
      <c r="G344" s="52">
        <v>0</v>
      </c>
      <c r="H344" s="32">
        <v>0</v>
      </c>
      <c r="I344" s="32">
        <v>0</v>
      </c>
      <c r="J344" s="32">
        <v>0</v>
      </c>
      <c r="K344" s="72">
        <v>0</v>
      </c>
      <c r="L344" s="72">
        <v>0</v>
      </c>
      <c r="M344" s="40">
        <v>0</v>
      </c>
      <c r="N344" s="52">
        <v>0</v>
      </c>
      <c r="O344" s="72">
        <v>0</v>
      </c>
      <c r="P344" s="72">
        <v>0</v>
      </c>
      <c r="Q344" s="72">
        <v>0</v>
      </c>
      <c r="R344" s="40">
        <v>0</v>
      </c>
      <c r="Y344" s="81">
        <v>22</v>
      </c>
      <c r="Z344" s="82">
        <v>40322</v>
      </c>
      <c r="AA344" s="81">
        <v>71</v>
      </c>
      <c r="AB344" s="81">
        <v>165</v>
      </c>
      <c r="BC344" s="81">
        <v>22</v>
      </c>
      <c r="BD344" s="82">
        <v>40322</v>
      </c>
      <c r="BE344" s="81">
        <v>41</v>
      </c>
      <c r="BF344" s="81">
        <v>131</v>
      </c>
    </row>
    <row r="345" spans="1:58">
      <c r="A345" s="27">
        <v>40382</v>
      </c>
      <c r="B345" s="28">
        <v>0.72916666666666663</v>
      </c>
      <c r="C345" s="27">
        <v>40383</v>
      </c>
      <c r="D345" s="28">
        <v>0.33333333333333331</v>
      </c>
      <c r="E345" s="3">
        <v>14.5</v>
      </c>
      <c r="F345" s="3">
        <v>0</v>
      </c>
      <c r="G345" s="52">
        <v>0</v>
      </c>
      <c r="H345" s="32">
        <v>0</v>
      </c>
      <c r="I345" s="32">
        <v>0</v>
      </c>
      <c r="J345" s="32">
        <v>0</v>
      </c>
      <c r="K345" s="72">
        <v>0</v>
      </c>
      <c r="L345" s="72">
        <v>0</v>
      </c>
      <c r="M345" s="40">
        <v>0</v>
      </c>
      <c r="N345" s="52">
        <v>0</v>
      </c>
      <c r="O345" s="72">
        <v>0</v>
      </c>
      <c r="P345" s="72">
        <v>0</v>
      </c>
      <c r="Q345" s="72">
        <v>0</v>
      </c>
      <c r="R345" s="40">
        <v>0</v>
      </c>
      <c r="Y345" s="81">
        <v>22</v>
      </c>
      <c r="Z345" s="82">
        <v>40326</v>
      </c>
      <c r="AA345" s="81">
        <v>71</v>
      </c>
      <c r="AB345" s="81">
        <v>173</v>
      </c>
      <c r="BC345" s="81">
        <v>22</v>
      </c>
      <c r="BD345" s="82">
        <v>40322</v>
      </c>
      <c r="BE345" s="81">
        <v>41</v>
      </c>
      <c r="BF345" s="81">
        <v>118</v>
      </c>
    </row>
    <row r="346" spans="1:58">
      <c r="A346" s="27">
        <v>40383</v>
      </c>
      <c r="B346" s="28">
        <v>0.33680555555555558</v>
      </c>
      <c r="C346" s="27">
        <v>40383</v>
      </c>
      <c r="D346" s="28">
        <v>0.72916666666666663</v>
      </c>
      <c r="E346" s="3">
        <v>9.4166666666666661</v>
      </c>
      <c r="F346" s="3">
        <v>8.3333333333333329E-2</v>
      </c>
      <c r="G346" s="52">
        <v>0</v>
      </c>
      <c r="H346" s="32">
        <v>0</v>
      </c>
      <c r="I346" s="32">
        <v>0</v>
      </c>
      <c r="J346" s="32">
        <v>0</v>
      </c>
      <c r="K346" s="72">
        <v>0</v>
      </c>
      <c r="L346" s="72">
        <v>0</v>
      </c>
      <c r="M346" s="40">
        <v>0</v>
      </c>
      <c r="N346" s="52">
        <v>0</v>
      </c>
      <c r="O346" s="72">
        <v>0</v>
      </c>
      <c r="P346" s="72">
        <v>0</v>
      </c>
      <c r="Q346" s="72">
        <v>0</v>
      </c>
      <c r="R346" s="40">
        <v>0</v>
      </c>
      <c r="Y346" s="81">
        <v>22</v>
      </c>
      <c r="Z346" s="82">
        <v>40326</v>
      </c>
      <c r="AA346" s="81">
        <v>71</v>
      </c>
      <c r="AB346" s="81">
        <v>184</v>
      </c>
      <c r="BC346" s="81">
        <v>22</v>
      </c>
      <c r="BD346" s="82">
        <v>40323</v>
      </c>
      <c r="BE346" s="81">
        <v>41</v>
      </c>
      <c r="BF346" s="81">
        <v>123</v>
      </c>
    </row>
    <row r="347" spans="1:58">
      <c r="A347" s="27">
        <v>40383</v>
      </c>
      <c r="B347" s="28">
        <v>0.72916666666666663</v>
      </c>
      <c r="C347" s="27">
        <v>40384</v>
      </c>
      <c r="D347" s="28">
        <v>0.39583333333333331</v>
      </c>
      <c r="E347" s="3">
        <v>16</v>
      </c>
      <c r="F347" s="3">
        <v>0</v>
      </c>
      <c r="G347" s="52">
        <v>0</v>
      </c>
      <c r="H347" s="32">
        <v>0</v>
      </c>
      <c r="I347" s="32">
        <v>0</v>
      </c>
      <c r="J347" s="32">
        <v>0</v>
      </c>
      <c r="K347" s="72">
        <v>0</v>
      </c>
      <c r="L347" s="72">
        <v>0</v>
      </c>
      <c r="M347" s="40">
        <v>0</v>
      </c>
      <c r="N347" s="52">
        <v>0</v>
      </c>
      <c r="O347" s="72">
        <v>0</v>
      </c>
      <c r="P347" s="72">
        <v>0</v>
      </c>
      <c r="Q347" s="72">
        <v>0</v>
      </c>
      <c r="R347" s="40">
        <v>0</v>
      </c>
      <c r="Y347" s="81">
        <v>22</v>
      </c>
      <c r="Z347" s="82">
        <v>40326</v>
      </c>
      <c r="AA347" s="81">
        <v>71</v>
      </c>
      <c r="AB347" s="81">
        <v>163</v>
      </c>
      <c r="BC347" s="81">
        <v>22</v>
      </c>
      <c r="BD347" s="82">
        <v>40323</v>
      </c>
      <c r="BE347" s="81">
        <v>41</v>
      </c>
      <c r="BF347" s="81">
        <v>121</v>
      </c>
    </row>
    <row r="348" spans="1:58">
      <c r="A348" s="27">
        <v>40384</v>
      </c>
      <c r="B348" s="28">
        <v>0.85416666666666663</v>
      </c>
      <c r="C348" s="27">
        <v>40385</v>
      </c>
      <c r="D348" s="28">
        <v>0.33333333333333331</v>
      </c>
      <c r="E348" s="3">
        <v>11.5</v>
      </c>
      <c r="F348" s="3">
        <v>11</v>
      </c>
      <c r="G348" s="52">
        <v>0</v>
      </c>
      <c r="H348" s="32">
        <v>0</v>
      </c>
      <c r="I348" s="32">
        <v>0</v>
      </c>
      <c r="J348" s="32">
        <v>0</v>
      </c>
      <c r="K348" s="72">
        <v>0</v>
      </c>
      <c r="L348" s="72">
        <v>0</v>
      </c>
      <c r="M348" s="40">
        <v>0</v>
      </c>
      <c r="N348" s="52">
        <v>0</v>
      </c>
      <c r="O348" s="72">
        <v>0</v>
      </c>
      <c r="P348" s="72">
        <v>0</v>
      </c>
      <c r="Q348" s="72">
        <v>0</v>
      </c>
      <c r="R348" s="40">
        <v>0</v>
      </c>
      <c r="Y348" s="81">
        <v>22</v>
      </c>
      <c r="Z348" s="82">
        <v>40327</v>
      </c>
      <c r="AA348" s="81">
        <v>71</v>
      </c>
      <c r="AB348" s="81">
        <v>183</v>
      </c>
      <c r="BC348" s="81">
        <v>22</v>
      </c>
      <c r="BD348" s="82">
        <v>40323</v>
      </c>
      <c r="BE348" s="81">
        <v>41</v>
      </c>
      <c r="BF348" s="81">
        <v>110</v>
      </c>
    </row>
    <row r="349" spans="1:58">
      <c r="A349" s="27">
        <v>40385</v>
      </c>
      <c r="B349" s="28">
        <v>0.33680555555555558</v>
      </c>
      <c r="C349" s="27">
        <v>40385</v>
      </c>
      <c r="D349" s="28">
        <v>0.75</v>
      </c>
      <c r="E349" s="3">
        <v>9.9166666666666661</v>
      </c>
      <c r="F349" s="3">
        <v>8.3333333333333329E-2</v>
      </c>
      <c r="G349" s="52">
        <v>0</v>
      </c>
      <c r="H349" s="32">
        <v>0</v>
      </c>
      <c r="I349" s="32">
        <v>0</v>
      </c>
      <c r="J349" s="32">
        <v>0</v>
      </c>
      <c r="K349" s="72">
        <v>0</v>
      </c>
      <c r="L349" s="72">
        <v>0</v>
      </c>
      <c r="M349" s="40">
        <v>0</v>
      </c>
      <c r="N349" s="52">
        <v>0</v>
      </c>
      <c r="O349" s="72">
        <v>0</v>
      </c>
      <c r="P349" s="72">
        <v>0</v>
      </c>
      <c r="Q349" s="72">
        <v>0</v>
      </c>
      <c r="R349" s="40">
        <v>0</v>
      </c>
      <c r="Y349" s="81">
        <v>22</v>
      </c>
      <c r="Z349" s="82">
        <v>40327</v>
      </c>
      <c r="AA349" s="81">
        <v>71</v>
      </c>
      <c r="AB349" s="81">
        <v>166</v>
      </c>
      <c r="BC349" s="81">
        <v>22</v>
      </c>
      <c r="BD349" s="82">
        <v>40323</v>
      </c>
      <c r="BE349" s="81">
        <v>41</v>
      </c>
      <c r="BF349" s="81">
        <v>120</v>
      </c>
    </row>
    <row r="350" spans="1:58">
      <c r="A350" s="27">
        <v>40385</v>
      </c>
      <c r="B350" s="28">
        <v>0.75</v>
      </c>
      <c r="C350" s="27">
        <v>40386</v>
      </c>
      <c r="D350" s="28">
        <v>0.33333333333333331</v>
      </c>
      <c r="E350" s="3">
        <v>14</v>
      </c>
      <c r="F350" s="3">
        <v>0</v>
      </c>
      <c r="G350" s="52">
        <v>0</v>
      </c>
      <c r="H350" s="32">
        <v>0</v>
      </c>
      <c r="I350" s="32">
        <v>0</v>
      </c>
      <c r="J350" s="32">
        <v>0</v>
      </c>
      <c r="K350" s="72">
        <v>0</v>
      </c>
      <c r="L350" s="72">
        <v>0</v>
      </c>
      <c r="M350" s="40">
        <v>0</v>
      </c>
      <c r="N350" s="52">
        <v>0</v>
      </c>
      <c r="O350" s="72">
        <v>0</v>
      </c>
      <c r="P350" s="72">
        <v>0</v>
      </c>
      <c r="Q350" s="72">
        <v>0</v>
      </c>
      <c r="R350" s="40">
        <v>0</v>
      </c>
      <c r="Y350" s="81">
        <v>22</v>
      </c>
      <c r="Z350" s="82">
        <v>40327</v>
      </c>
      <c r="AA350" s="81">
        <v>71</v>
      </c>
      <c r="AB350" s="81">
        <v>160</v>
      </c>
      <c r="BC350" s="81">
        <v>22</v>
      </c>
      <c r="BD350" s="82">
        <v>40323</v>
      </c>
      <c r="BE350" s="81">
        <v>41</v>
      </c>
      <c r="BF350" s="81">
        <v>120</v>
      </c>
    </row>
    <row r="351" spans="1:58">
      <c r="A351" s="27">
        <v>40386</v>
      </c>
      <c r="B351" s="28">
        <v>0.33333333333333331</v>
      </c>
      <c r="C351" s="27">
        <v>40386</v>
      </c>
      <c r="D351" s="28">
        <v>0.75</v>
      </c>
      <c r="E351" s="3">
        <v>10</v>
      </c>
      <c r="F351" s="3">
        <v>0</v>
      </c>
      <c r="G351" s="52">
        <v>0</v>
      </c>
      <c r="H351" s="32">
        <v>0</v>
      </c>
      <c r="I351" s="32">
        <v>0</v>
      </c>
      <c r="J351" s="32">
        <v>0</v>
      </c>
      <c r="K351" s="72">
        <v>0</v>
      </c>
      <c r="L351" s="72">
        <v>0</v>
      </c>
      <c r="M351" s="40">
        <v>0</v>
      </c>
      <c r="N351" s="52">
        <v>0</v>
      </c>
      <c r="O351" s="72">
        <v>0</v>
      </c>
      <c r="P351" s="72">
        <v>0</v>
      </c>
      <c r="Q351" s="72">
        <v>0</v>
      </c>
      <c r="R351" s="40">
        <v>0</v>
      </c>
      <c r="Y351" s="81">
        <v>22</v>
      </c>
      <c r="Z351" s="82">
        <v>40327</v>
      </c>
      <c r="AA351" s="81">
        <v>71</v>
      </c>
      <c r="AB351" s="81">
        <v>190</v>
      </c>
      <c r="BC351" s="81">
        <v>22</v>
      </c>
      <c r="BD351" s="82">
        <v>40323</v>
      </c>
      <c r="BE351" s="81">
        <v>41</v>
      </c>
      <c r="BF351" s="81">
        <v>103</v>
      </c>
    </row>
    <row r="352" spans="1:58">
      <c r="A352" s="27">
        <v>40386</v>
      </c>
      <c r="B352" s="28">
        <v>0.75</v>
      </c>
      <c r="C352" s="27">
        <v>40387</v>
      </c>
      <c r="D352" s="28">
        <v>0.3125</v>
      </c>
      <c r="E352" s="3">
        <v>13.5</v>
      </c>
      <c r="F352" s="3">
        <v>0</v>
      </c>
      <c r="G352" s="52">
        <v>0</v>
      </c>
      <c r="H352" s="32">
        <v>0</v>
      </c>
      <c r="I352" s="32">
        <v>0</v>
      </c>
      <c r="J352" s="32">
        <v>0</v>
      </c>
      <c r="K352" s="72">
        <v>0</v>
      </c>
      <c r="L352" s="72">
        <v>0</v>
      </c>
      <c r="M352" s="40">
        <v>0</v>
      </c>
      <c r="N352" s="52">
        <v>0</v>
      </c>
      <c r="O352" s="72">
        <v>0</v>
      </c>
      <c r="P352" s="72">
        <v>0</v>
      </c>
      <c r="Q352" s="72">
        <v>0</v>
      </c>
      <c r="R352" s="40">
        <v>0</v>
      </c>
      <c r="Y352" s="81">
        <v>22</v>
      </c>
      <c r="Z352" s="82">
        <v>40327</v>
      </c>
      <c r="AA352" s="81">
        <v>71</v>
      </c>
      <c r="AB352" s="81">
        <v>153</v>
      </c>
      <c r="BC352" s="81">
        <v>22</v>
      </c>
      <c r="BD352" s="82">
        <v>40323</v>
      </c>
      <c r="BE352" s="81">
        <v>41</v>
      </c>
      <c r="BF352" s="81">
        <v>101</v>
      </c>
    </row>
    <row r="353" spans="1:58">
      <c r="A353" s="27">
        <v>40387</v>
      </c>
      <c r="B353" s="28">
        <v>0.31597222222222221</v>
      </c>
      <c r="C353" s="27">
        <v>40387</v>
      </c>
      <c r="D353" s="28">
        <v>0.42708333333333331</v>
      </c>
      <c r="E353" s="3">
        <v>2.6666666666666665</v>
      </c>
      <c r="F353" s="3">
        <v>8.3333333333333329E-2</v>
      </c>
      <c r="G353" s="52">
        <v>0</v>
      </c>
      <c r="H353" s="32">
        <v>0</v>
      </c>
      <c r="I353" s="32">
        <v>0</v>
      </c>
      <c r="J353" s="32">
        <v>0</v>
      </c>
      <c r="K353" s="72">
        <v>0</v>
      </c>
      <c r="L353" s="72">
        <v>0</v>
      </c>
      <c r="M353" s="40">
        <v>0</v>
      </c>
      <c r="N353" s="52">
        <v>0</v>
      </c>
      <c r="O353" s="72">
        <v>0</v>
      </c>
      <c r="P353" s="72">
        <v>0</v>
      </c>
      <c r="Q353" s="72">
        <v>0</v>
      </c>
      <c r="R353" s="40">
        <v>0</v>
      </c>
      <c r="Y353" s="81">
        <v>22</v>
      </c>
      <c r="Z353" s="82">
        <v>40327</v>
      </c>
      <c r="AA353" s="81">
        <v>71</v>
      </c>
      <c r="AB353" s="81">
        <v>156</v>
      </c>
      <c r="BC353" s="81">
        <v>22</v>
      </c>
      <c r="BD353" s="82">
        <v>40323</v>
      </c>
      <c r="BE353" s="81">
        <v>41</v>
      </c>
      <c r="BF353" s="81">
        <v>121</v>
      </c>
    </row>
    <row r="354" spans="1:58" hidden="1">
      <c r="A354" s="512" t="s">
        <v>85</v>
      </c>
      <c r="B354" s="513"/>
      <c r="C354" s="513"/>
      <c r="D354" s="513"/>
      <c r="E354" s="4">
        <f t="shared" ref="E354:R354" si="0">SUM(E4:E353)</f>
        <v>3970.7499999999982</v>
      </c>
      <c r="F354" s="4">
        <f t="shared" si="0"/>
        <v>102.99999999999996</v>
      </c>
      <c r="G354" s="55">
        <f t="shared" si="0"/>
        <v>8390</v>
      </c>
      <c r="H354" s="47">
        <f t="shared" si="0"/>
        <v>6609</v>
      </c>
      <c r="I354" s="47">
        <f t="shared" si="0"/>
        <v>367</v>
      </c>
      <c r="J354" s="47">
        <f t="shared" si="0"/>
        <v>5</v>
      </c>
      <c r="K354" s="47">
        <f t="shared" si="0"/>
        <v>197</v>
      </c>
      <c r="L354" s="47">
        <f t="shared" si="0"/>
        <v>33</v>
      </c>
      <c r="M354" s="49">
        <f t="shared" si="0"/>
        <v>1179</v>
      </c>
      <c r="N354" s="55">
        <f t="shared" si="0"/>
        <v>506</v>
      </c>
      <c r="O354" s="47">
        <f t="shared" si="0"/>
        <v>64</v>
      </c>
      <c r="P354" s="47">
        <f t="shared" si="0"/>
        <v>2</v>
      </c>
      <c r="Q354" s="47">
        <f t="shared" si="0"/>
        <v>39</v>
      </c>
      <c r="R354" s="49">
        <f t="shared" si="0"/>
        <v>401</v>
      </c>
      <c r="Y354" s="81">
        <v>22</v>
      </c>
      <c r="Z354" s="82">
        <v>40327</v>
      </c>
      <c r="AA354" s="81">
        <v>71</v>
      </c>
      <c r="AB354" s="81">
        <v>178</v>
      </c>
      <c r="BC354" s="81">
        <v>22</v>
      </c>
      <c r="BD354" s="82">
        <v>40323</v>
      </c>
      <c r="BE354" s="81">
        <v>41</v>
      </c>
      <c r="BF354" s="81">
        <v>129</v>
      </c>
    </row>
    <row r="355" spans="1:58">
      <c r="Y355" s="81">
        <v>22</v>
      </c>
      <c r="Z355" s="82">
        <v>40327</v>
      </c>
      <c r="AA355" s="81">
        <v>71</v>
      </c>
      <c r="AB355" s="81">
        <v>138</v>
      </c>
      <c r="BC355" s="81">
        <v>22</v>
      </c>
      <c r="BD355" s="82">
        <v>40323</v>
      </c>
      <c r="BE355" s="81">
        <v>41</v>
      </c>
      <c r="BF355" s="81">
        <v>117</v>
      </c>
    </row>
    <row r="356" spans="1:58">
      <c r="Y356" s="81">
        <v>22</v>
      </c>
      <c r="Z356" s="82">
        <v>40327</v>
      </c>
      <c r="AA356" s="81">
        <v>71</v>
      </c>
      <c r="AB356" s="81">
        <v>153</v>
      </c>
      <c r="BC356" s="81">
        <v>22</v>
      </c>
      <c r="BD356" s="82">
        <v>40323</v>
      </c>
      <c r="BE356" s="81">
        <v>41</v>
      </c>
      <c r="BF356" s="81">
        <v>131</v>
      </c>
    </row>
    <row r="357" spans="1:58">
      <c r="Y357" s="81">
        <v>22</v>
      </c>
      <c r="Z357" s="82">
        <v>40327</v>
      </c>
      <c r="AA357" s="81">
        <v>71</v>
      </c>
      <c r="AB357" s="81">
        <v>170</v>
      </c>
      <c r="BC357" s="81">
        <v>22</v>
      </c>
      <c r="BD357" s="82">
        <v>40324</v>
      </c>
      <c r="BE357" s="81">
        <v>41</v>
      </c>
      <c r="BF357" s="81">
        <v>133</v>
      </c>
    </row>
    <row r="358" spans="1:58">
      <c r="Y358" s="81">
        <v>22</v>
      </c>
      <c r="Z358" s="82">
        <v>40327</v>
      </c>
      <c r="AA358" s="81">
        <v>71</v>
      </c>
      <c r="AB358" s="81">
        <v>176</v>
      </c>
      <c r="BC358" s="81">
        <v>22</v>
      </c>
      <c r="BD358" s="82">
        <v>40324</v>
      </c>
      <c r="BE358" s="81">
        <v>41</v>
      </c>
      <c r="BF358" s="81">
        <v>125</v>
      </c>
    </row>
    <row r="359" spans="1:58">
      <c r="Y359" s="81">
        <v>22</v>
      </c>
      <c r="Z359" s="82">
        <v>40328</v>
      </c>
      <c r="AA359" s="81">
        <v>71</v>
      </c>
      <c r="AB359" s="81">
        <v>154</v>
      </c>
      <c r="BC359" s="81">
        <v>22</v>
      </c>
      <c r="BD359" s="82">
        <v>40324</v>
      </c>
      <c r="BE359" s="81">
        <v>41</v>
      </c>
      <c r="BF359" s="81">
        <v>130</v>
      </c>
    </row>
    <row r="360" spans="1:58">
      <c r="Y360" s="81">
        <v>22</v>
      </c>
      <c r="Z360" s="82">
        <v>40328</v>
      </c>
      <c r="AA360" s="81">
        <v>71</v>
      </c>
      <c r="AB360" s="81">
        <v>195</v>
      </c>
      <c r="BC360" s="81">
        <v>22</v>
      </c>
      <c r="BD360" s="82">
        <v>40324</v>
      </c>
      <c r="BE360" s="81">
        <v>41</v>
      </c>
      <c r="BF360" s="81">
        <v>115</v>
      </c>
    </row>
    <row r="361" spans="1:58">
      <c r="Y361" s="81">
        <v>23</v>
      </c>
      <c r="Z361" s="82">
        <v>40333</v>
      </c>
      <c r="AA361" s="81">
        <v>71</v>
      </c>
      <c r="AB361" s="81">
        <v>160</v>
      </c>
      <c r="BC361" s="81">
        <v>22</v>
      </c>
      <c r="BD361" s="82">
        <v>40324</v>
      </c>
      <c r="BE361" s="81">
        <v>41</v>
      </c>
      <c r="BF361" s="81">
        <v>112</v>
      </c>
    </row>
    <row r="362" spans="1:58">
      <c r="Y362" s="81">
        <v>21</v>
      </c>
      <c r="Z362" s="82">
        <v>40317</v>
      </c>
      <c r="AA362" s="81">
        <v>71</v>
      </c>
      <c r="AB362" s="81">
        <v>200</v>
      </c>
      <c r="BC362" s="81">
        <v>22</v>
      </c>
      <c r="BD362" s="82">
        <v>40324</v>
      </c>
      <c r="BE362" s="81">
        <v>41</v>
      </c>
      <c r="BF362" s="81">
        <v>135</v>
      </c>
    </row>
    <row r="363" spans="1:58">
      <c r="Y363" s="81">
        <v>21</v>
      </c>
      <c r="Z363" s="82">
        <v>40317</v>
      </c>
      <c r="AA363" s="81">
        <v>71</v>
      </c>
      <c r="AB363" s="81">
        <v>210</v>
      </c>
      <c r="BC363" s="81">
        <v>22</v>
      </c>
      <c r="BD363" s="82">
        <v>40324</v>
      </c>
      <c r="BE363" s="81">
        <v>41</v>
      </c>
      <c r="BF363" s="81">
        <v>130</v>
      </c>
    </row>
    <row r="364" spans="1:58">
      <c r="Y364" s="81">
        <v>21</v>
      </c>
      <c r="Z364" s="82">
        <v>40321</v>
      </c>
      <c r="AA364" s="81">
        <v>71</v>
      </c>
      <c r="AB364" s="81">
        <v>186</v>
      </c>
      <c r="BC364" s="81">
        <v>22</v>
      </c>
      <c r="BD364" s="82">
        <v>40324</v>
      </c>
      <c r="BE364" s="81">
        <v>41</v>
      </c>
      <c r="BF364" s="81">
        <v>132</v>
      </c>
    </row>
    <row r="365" spans="1:58">
      <c r="Y365" s="81">
        <v>21</v>
      </c>
      <c r="Z365" s="82">
        <v>40321</v>
      </c>
      <c r="AA365" s="81">
        <v>71</v>
      </c>
      <c r="AB365" s="81">
        <v>190</v>
      </c>
      <c r="BC365" s="81">
        <v>22</v>
      </c>
      <c r="BD365" s="82">
        <v>40324</v>
      </c>
      <c r="BE365" s="81">
        <v>41</v>
      </c>
      <c r="BF365" s="81">
        <v>105</v>
      </c>
    </row>
    <row r="366" spans="1:58">
      <c r="Y366" s="81">
        <v>22</v>
      </c>
      <c r="Z366" s="82">
        <v>40322</v>
      </c>
      <c r="AA366" s="81">
        <v>71</v>
      </c>
      <c r="AB366" s="81">
        <v>194</v>
      </c>
      <c r="BC366" s="81">
        <v>22</v>
      </c>
      <c r="BD366" s="82">
        <v>40324</v>
      </c>
      <c r="BE366" s="81">
        <v>41</v>
      </c>
      <c r="BF366" s="81">
        <v>125</v>
      </c>
    </row>
    <row r="367" spans="1:58">
      <c r="Y367" s="81">
        <v>22</v>
      </c>
      <c r="Z367" s="82">
        <v>40322</v>
      </c>
      <c r="AA367" s="81">
        <v>71</v>
      </c>
      <c r="AB367" s="81">
        <v>152</v>
      </c>
      <c r="BC367" s="81">
        <v>22</v>
      </c>
      <c r="BD367" s="82">
        <v>40324</v>
      </c>
      <c r="BE367" s="81">
        <v>41</v>
      </c>
      <c r="BF367" s="81">
        <v>145</v>
      </c>
    </row>
    <row r="368" spans="1:58">
      <c r="Y368" s="81">
        <v>22</v>
      </c>
      <c r="Z368" s="82">
        <v>40322</v>
      </c>
      <c r="AA368" s="81">
        <v>71</v>
      </c>
      <c r="AB368" s="81">
        <v>196</v>
      </c>
      <c r="BC368" s="81">
        <v>22</v>
      </c>
      <c r="BD368" s="82">
        <v>40324</v>
      </c>
      <c r="BE368" s="81">
        <v>41</v>
      </c>
      <c r="BF368" s="81">
        <v>130</v>
      </c>
    </row>
    <row r="369" spans="25:58">
      <c r="Y369" s="81">
        <v>22</v>
      </c>
      <c r="Z369" s="82">
        <v>40322</v>
      </c>
      <c r="AA369" s="81">
        <v>71</v>
      </c>
      <c r="AB369" s="81">
        <v>175</v>
      </c>
      <c r="BC369" s="81">
        <v>22</v>
      </c>
      <c r="BD369" s="82">
        <v>40324</v>
      </c>
      <c r="BE369" s="81">
        <v>41</v>
      </c>
      <c r="BF369" s="81">
        <v>115</v>
      </c>
    </row>
    <row r="370" spans="25:58">
      <c r="Y370" s="81">
        <v>22</v>
      </c>
      <c r="Z370" s="82">
        <v>40322</v>
      </c>
      <c r="AA370" s="81">
        <v>71</v>
      </c>
      <c r="AB370" s="81">
        <v>216</v>
      </c>
      <c r="BC370" s="81">
        <v>22</v>
      </c>
      <c r="BD370" s="82">
        <v>40324</v>
      </c>
      <c r="BE370" s="81">
        <v>41</v>
      </c>
      <c r="BF370" s="81">
        <v>100</v>
      </c>
    </row>
    <row r="371" spans="25:58">
      <c r="Y371" s="81">
        <v>22</v>
      </c>
      <c r="Z371" s="82">
        <v>40322</v>
      </c>
      <c r="AA371" s="81">
        <v>71</v>
      </c>
      <c r="AB371" s="81">
        <v>193</v>
      </c>
      <c r="BC371" s="81">
        <v>22</v>
      </c>
      <c r="BD371" s="82">
        <v>40324</v>
      </c>
      <c r="BE371" s="81">
        <v>41</v>
      </c>
      <c r="BF371" s="81">
        <v>130</v>
      </c>
    </row>
    <row r="372" spans="25:58">
      <c r="Y372" s="81">
        <v>22</v>
      </c>
      <c r="Z372" s="82">
        <v>40322</v>
      </c>
      <c r="AA372" s="81">
        <v>71</v>
      </c>
      <c r="AB372" s="81">
        <v>184</v>
      </c>
      <c r="BC372" s="81">
        <v>22</v>
      </c>
      <c r="BD372" s="82">
        <v>40324</v>
      </c>
      <c r="BE372" s="81">
        <v>41</v>
      </c>
      <c r="BF372" s="81">
        <v>112</v>
      </c>
    </row>
    <row r="373" spans="25:58">
      <c r="Y373" s="81">
        <v>22</v>
      </c>
      <c r="Z373" s="82">
        <v>40322</v>
      </c>
      <c r="AA373" s="81">
        <v>71</v>
      </c>
      <c r="AB373" s="81">
        <v>203</v>
      </c>
      <c r="BC373" s="81">
        <v>22</v>
      </c>
      <c r="BD373" s="82">
        <v>40324</v>
      </c>
      <c r="BE373" s="81">
        <v>41</v>
      </c>
      <c r="BF373" s="81">
        <v>103</v>
      </c>
    </row>
    <row r="374" spans="25:58">
      <c r="Y374" s="81">
        <v>22</v>
      </c>
      <c r="Z374" s="82">
        <v>40322</v>
      </c>
      <c r="AA374" s="81">
        <v>71</v>
      </c>
      <c r="AB374" s="81">
        <v>198</v>
      </c>
      <c r="BC374" s="81">
        <v>22</v>
      </c>
      <c r="BD374" s="82">
        <v>40324</v>
      </c>
      <c r="BE374" s="81">
        <v>41</v>
      </c>
      <c r="BF374" s="81">
        <v>105</v>
      </c>
    </row>
    <row r="375" spans="25:58">
      <c r="Y375" s="81">
        <v>22</v>
      </c>
      <c r="Z375" s="82">
        <v>40322</v>
      </c>
      <c r="AA375" s="81">
        <v>71</v>
      </c>
      <c r="AB375" s="81">
        <v>220</v>
      </c>
      <c r="BC375" s="81">
        <v>22</v>
      </c>
      <c r="BD375" s="82">
        <v>40324</v>
      </c>
      <c r="BE375" s="81">
        <v>41</v>
      </c>
      <c r="BF375" s="81">
        <v>110</v>
      </c>
    </row>
    <row r="376" spans="25:58">
      <c r="Y376" s="81">
        <v>22</v>
      </c>
      <c r="Z376" s="82">
        <v>40322</v>
      </c>
      <c r="AA376" s="81">
        <v>71</v>
      </c>
      <c r="AB376" s="81">
        <v>177</v>
      </c>
      <c r="BC376" s="81">
        <v>22</v>
      </c>
      <c r="BD376" s="82">
        <v>40325</v>
      </c>
      <c r="BE376" s="81">
        <v>41</v>
      </c>
      <c r="BF376" s="81">
        <v>140</v>
      </c>
    </row>
    <row r="377" spans="25:58">
      <c r="Y377" s="81">
        <v>22</v>
      </c>
      <c r="Z377" s="82">
        <v>40323</v>
      </c>
      <c r="AA377" s="81">
        <v>71</v>
      </c>
      <c r="AB377" s="81">
        <v>165</v>
      </c>
      <c r="BC377" s="81">
        <v>22</v>
      </c>
      <c r="BD377" s="82">
        <v>40326</v>
      </c>
      <c r="BE377" s="81">
        <v>41</v>
      </c>
      <c r="BF377" s="81">
        <v>95</v>
      </c>
    </row>
    <row r="378" spans="25:58">
      <c r="Y378" s="81">
        <v>22</v>
      </c>
      <c r="Z378" s="82">
        <v>40323</v>
      </c>
      <c r="AA378" s="81">
        <v>71</v>
      </c>
      <c r="AB378" s="81">
        <v>205</v>
      </c>
      <c r="BC378" s="81">
        <v>22</v>
      </c>
      <c r="BD378" s="82">
        <v>40326</v>
      </c>
      <c r="BE378" s="81">
        <v>41</v>
      </c>
      <c r="BF378" s="81">
        <v>94</v>
      </c>
    </row>
    <row r="379" spans="25:58">
      <c r="Y379" s="81">
        <v>22</v>
      </c>
      <c r="Z379" s="82">
        <v>40323</v>
      </c>
      <c r="AA379" s="81">
        <v>71</v>
      </c>
      <c r="AB379" s="81">
        <v>207</v>
      </c>
      <c r="BC379" s="81">
        <v>22</v>
      </c>
      <c r="BD379" s="82">
        <v>40326</v>
      </c>
      <c r="BE379" s="81">
        <v>41</v>
      </c>
      <c r="BF379" s="81">
        <v>100</v>
      </c>
    </row>
    <row r="380" spans="25:58">
      <c r="Y380" s="81">
        <v>22</v>
      </c>
      <c r="Z380" s="82">
        <v>40323</v>
      </c>
      <c r="AA380" s="81">
        <v>71</v>
      </c>
      <c r="AB380" s="81">
        <v>188</v>
      </c>
      <c r="BC380" s="81">
        <v>22</v>
      </c>
      <c r="BD380" s="82">
        <v>40326</v>
      </c>
      <c r="BE380" s="81">
        <v>41</v>
      </c>
      <c r="BF380" s="81">
        <v>129</v>
      </c>
    </row>
    <row r="381" spans="25:58">
      <c r="Y381" s="81">
        <v>22</v>
      </c>
      <c r="Z381" s="82">
        <v>40323</v>
      </c>
      <c r="AA381" s="81">
        <v>71</v>
      </c>
      <c r="AB381" s="81">
        <v>199</v>
      </c>
      <c r="BC381" s="81">
        <v>22</v>
      </c>
      <c r="BD381" s="82">
        <v>40326</v>
      </c>
      <c r="BE381" s="81">
        <v>41</v>
      </c>
      <c r="BF381" s="81">
        <v>120</v>
      </c>
    </row>
    <row r="382" spans="25:58">
      <c r="Y382" s="81">
        <v>22</v>
      </c>
      <c r="Z382" s="82">
        <v>40324</v>
      </c>
      <c r="AA382" s="81">
        <v>71</v>
      </c>
      <c r="AB382" s="81">
        <v>183</v>
      </c>
      <c r="BC382" s="81">
        <v>22</v>
      </c>
      <c r="BD382" s="82">
        <v>40327</v>
      </c>
      <c r="BE382" s="81">
        <v>41</v>
      </c>
      <c r="BF382" s="81">
        <v>134</v>
      </c>
    </row>
    <row r="383" spans="25:58">
      <c r="Y383" s="81">
        <v>22</v>
      </c>
      <c r="Z383" s="82">
        <v>40328</v>
      </c>
      <c r="AA383" s="81">
        <v>71</v>
      </c>
      <c r="AB383" s="81">
        <v>230</v>
      </c>
      <c r="BC383" s="81">
        <v>22</v>
      </c>
      <c r="BD383" s="82">
        <v>40327</v>
      </c>
      <c r="BE383" s="81">
        <v>41</v>
      </c>
      <c r="BF383" s="81">
        <v>98</v>
      </c>
    </row>
    <row r="384" spans="25:58">
      <c r="Y384" s="81">
        <v>22</v>
      </c>
      <c r="Z384" s="82">
        <v>40328</v>
      </c>
      <c r="AA384" s="81">
        <v>71</v>
      </c>
      <c r="AB384" s="81">
        <v>189</v>
      </c>
      <c r="BC384" s="81">
        <v>22</v>
      </c>
      <c r="BD384" s="82">
        <v>40327</v>
      </c>
      <c r="BE384" s="81">
        <v>41</v>
      </c>
      <c r="BF384" s="81">
        <v>119</v>
      </c>
    </row>
    <row r="385" spans="25:58">
      <c r="Y385" s="81">
        <v>22</v>
      </c>
      <c r="Z385" s="82">
        <v>40328</v>
      </c>
      <c r="AA385" s="81">
        <v>71</v>
      </c>
      <c r="AB385" s="81">
        <v>192</v>
      </c>
      <c r="BC385" s="81">
        <v>22</v>
      </c>
      <c r="BD385" s="82">
        <v>40327</v>
      </c>
      <c r="BE385" s="81">
        <v>41</v>
      </c>
      <c r="BF385" s="81">
        <v>100</v>
      </c>
    </row>
    <row r="386" spans="25:58">
      <c r="Y386" s="81">
        <v>23</v>
      </c>
      <c r="Z386" s="82">
        <v>40332</v>
      </c>
      <c r="AA386" s="81">
        <v>71</v>
      </c>
      <c r="AB386" s="81">
        <v>235</v>
      </c>
      <c r="BC386" s="81">
        <v>22</v>
      </c>
      <c r="BD386" s="82">
        <v>40327</v>
      </c>
      <c r="BE386" s="81">
        <v>41</v>
      </c>
      <c r="BF386" s="81">
        <v>113</v>
      </c>
    </row>
    <row r="387" spans="25:58">
      <c r="Y387" s="81">
        <v>23</v>
      </c>
      <c r="Z387" s="82">
        <v>40332</v>
      </c>
      <c r="AA387" s="81">
        <v>71</v>
      </c>
      <c r="AB387" s="81">
        <v>183</v>
      </c>
      <c r="BC387" s="81">
        <v>22</v>
      </c>
      <c r="BD387" s="82">
        <v>40327</v>
      </c>
      <c r="BE387" s="81">
        <v>41</v>
      </c>
      <c r="BF387" s="81">
        <v>108</v>
      </c>
    </row>
    <row r="388" spans="25:58">
      <c r="Y388" s="81">
        <v>23</v>
      </c>
      <c r="Z388" s="82">
        <v>40332</v>
      </c>
      <c r="AA388" s="81">
        <v>71</v>
      </c>
      <c r="AB388" s="81">
        <v>191</v>
      </c>
      <c r="BC388" s="81">
        <v>22</v>
      </c>
      <c r="BD388" s="82">
        <v>40327</v>
      </c>
      <c r="BE388" s="81">
        <v>41</v>
      </c>
      <c r="BF388" s="81">
        <v>118</v>
      </c>
    </row>
    <row r="389" spans="25:58">
      <c r="Y389" s="81">
        <v>23</v>
      </c>
      <c r="Z389" s="82">
        <v>40332</v>
      </c>
      <c r="AA389" s="81">
        <v>71</v>
      </c>
      <c r="AB389" s="81">
        <v>197</v>
      </c>
      <c r="BC389" s="81">
        <v>22</v>
      </c>
      <c r="BD389" s="82">
        <v>40328</v>
      </c>
      <c r="BE389" s="81">
        <v>41</v>
      </c>
      <c r="BF389" s="81">
        <v>137</v>
      </c>
    </row>
    <row r="390" spans="25:58">
      <c r="Y390" s="81">
        <v>23</v>
      </c>
      <c r="Z390" s="82">
        <v>40333</v>
      </c>
      <c r="AA390" s="81">
        <v>71</v>
      </c>
      <c r="AB390" s="81">
        <v>161</v>
      </c>
      <c r="BC390" s="81">
        <v>22</v>
      </c>
      <c r="BD390" s="82">
        <v>40328</v>
      </c>
      <c r="BE390" s="81">
        <v>41</v>
      </c>
      <c r="BF390" s="81">
        <v>95</v>
      </c>
    </row>
    <row r="391" spans="25:58">
      <c r="Y391" s="81">
        <v>23</v>
      </c>
      <c r="Z391" s="82">
        <v>40333</v>
      </c>
      <c r="AA391" s="81">
        <v>71</v>
      </c>
      <c r="AB391" s="81">
        <v>208</v>
      </c>
      <c r="BC391" s="81">
        <v>22</v>
      </c>
      <c r="BD391" s="82">
        <v>40328</v>
      </c>
      <c r="BE391" s="81">
        <v>41</v>
      </c>
      <c r="BF391" s="81">
        <v>107</v>
      </c>
    </row>
    <row r="392" spans="25:58">
      <c r="BC392" s="81">
        <v>22</v>
      </c>
      <c r="BD392" s="82">
        <v>40328</v>
      </c>
      <c r="BE392" s="81">
        <v>41</v>
      </c>
      <c r="BF392" s="81">
        <v>101</v>
      </c>
    </row>
    <row r="393" spans="25:58">
      <c r="BC393" s="81">
        <v>22</v>
      </c>
      <c r="BD393" s="82">
        <v>40328</v>
      </c>
      <c r="BE393" s="81">
        <v>41</v>
      </c>
      <c r="BF393" s="81">
        <v>110</v>
      </c>
    </row>
    <row r="394" spans="25:58">
      <c r="BC394" s="81">
        <v>22</v>
      </c>
      <c r="BD394" s="82">
        <v>40328</v>
      </c>
      <c r="BE394" s="81">
        <v>41</v>
      </c>
      <c r="BF394" s="81">
        <v>115</v>
      </c>
    </row>
    <row r="395" spans="25:58">
      <c r="BC395" s="81">
        <v>22</v>
      </c>
      <c r="BD395" s="82">
        <v>40328</v>
      </c>
      <c r="BE395" s="81">
        <v>41</v>
      </c>
      <c r="BF395" s="81">
        <v>127</v>
      </c>
    </row>
    <row r="396" spans="25:58">
      <c r="BC396" s="81">
        <v>22</v>
      </c>
      <c r="BD396" s="82">
        <v>40328</v>
      </c>
      <c r="BE396" s="81">
        <v>41</v>
      </c>
      <c r="BF396" s="81">
        <v>101</v>
      </c>
    </row>
    <row r="397" spans="25:58">
      <c r="BC397" s="81">
        <v>22</v>
      </c>
      <c r="BD397" s="82">
        <v>40328</v>
      </c>
      <c r="BE397" s="81">
        <v>41</v>
      </c>
      <c r="BF397" s="81">
        <v>96</v>
      </c>
    </row>
    <row r="398" spans="25:58">
      <c r="BC398" s="81">
        <v>23</v>
      </c>
      <c r="BD398" s="82">
        <v>40329</v>
      </c>
      <c r="BE398" s="81">
        <v>41</v>
      </c>
      <c r="BF398" s="81">
        <v>111</v>
      </c>
    </row>
    <row r="399" spans="25:58">
      <c r="BC399" s="81">
        <v>23</v>
      </c>
      <c r="BD399" s="82">
        <v>40329</v>
      </c>
      <c r="BE399" s="81">
        <v>41</v>
      </c>
      <c r="BF399" s="81">
        <v>110</v>
      </c>
    </row>
    <row r="400" spans="25:58">
      <c r="BC400" s="81">
        <v>23</v>
      </c>
      <c r="BD400" s="82">
        <v>40329</v>
      </c>
      <c r="BE400" s="81">
        <v>41</v>
      </c>
      <c r="BF400" s="81">
        <v>90</v>
      </c>
    </row>
    <row r="401" spans="55:58">
      <c r="BC401" s="81">
        <v>23</v>
      </c>
      <c r="BD401" s="82">
        <v>40329</v>
      </c>
      <c r="BE401" s="81">
        <v>41</v>
      </c>
      <c r="BF401" s="81">
        <v>129</v>
      </c>
    </row>
    <row r="402" spans="55:58">
      <c r="BC402" s="81">
        <v>23</v>
      </c>
      <c r="BD402" s="82">
        <v>40329</v>
      </c>
      <c r="BE402" s="81">
        <v>41</v>
      </c>
      <c r="BF402" s="81">
        <v>120</v>
      </c>
    </row>
    <row r="403" spans="55:58">
      <c r="BC403" s="81">
        <v>23</v>
      </c>
      <c r="BD403" s="82">
        <v>40329</v>
      </c>
      <c r="BE403" s="81">
        <v>41</v>
      </c>
      <c r="BF403" s="81">
        <v>110</v>
      </c>
    </row>
    <row r="404" spans="55:58">
      <c r="BC404" s="81">
        <v>23</v>
      </c>
      <c r="BD404" s="82">
        <v>40329</v>
      </c>
      <c r="BE404" s="81">
        <v>41</v>
      </c>
      <c r="BF404" s="81">
        <v>110</v>
      </c>
    </row>
    <row r="405" spans="55:58">
      <c r="BC405" s="81">
        <v>23</v>
      </c>
      <c r="BD405" s="82">
        <v>40329</v>
      </c>
      <c r="BE405" s="81">
        <v>41</v>
      </c>
      <c r="BF405" s="81">
        <v>110</v>
      </c>
    </row>
    <row r="406" spans="55:58">
      <c r="BC406" s="81">
        <v>23</v>
      </c>
      <c r="BD406" s="82">
        <v>40330</v>
      </c>
      <c r="BE406" s="81">
        <v>41</v>
      </c>
      <c r="BF406" s="81">
        <v>105</v>
      </c>
    </row>
    <row r="407" spans="55:58">
      <c r="BC407" s="81">
        <v>23</v>
      </c>
      <c r="BD407" s="82">
        <v>40330</v>
      </c>
      <c r="BE407" s="81">
        <v>41</v>
      </c>
      <c r="BF407" s="81">
        <v>109</v>
      </c>
    </row>
    <row r="408" spans="55:58">
      <c r="BC408" s="81">
        <v>23</v>
      </c>
      <c r="BD408" s="82">
        <v>40330</v>
      </c>
      <c r="BE408" s="81">
        <v>41</v>
      </c>
      <c r="BF408" s="81">
        <v>122</v>
      </c>
    </row>
    <row r="409" spans="55:58">
      <c r="BC409" s="81">
        <v>23</v>
      </c>
      <c r="BD409" s="82">
        <v>40330</v>
      </c>
      <c r="BE409" s="81">
        <v>41</v>
      </c>
      <c r="BF409" s="81">
        <v>108</v>
      </c>
    </row>
    <row r="410" spans="55:58">
      <c r="BC410" s="81">
        <v>23</v>
      </c>
      <c r="BD410" s="82">
        <v>40331</v>
      </c>
      <c r="BE410" s="81">
        <v>41</v>
      </c>
      <c r="BF410" s="81">
        <v>115</v>
      </c>
    </row>
    <row r="411" spans="55:58">
      <c r="BC411" s="81">
        <v>23</v>
      </c>
      <c r="BD411" s="82">
        <v>40331</v>
      </c>
      <c r="BE411" s="81">
        <v>41</v>
      </c>
      <c r="BF411" s="81">
        <v>108</v>
      </c>
    </row>
    <row r="412" spans="55:58">
      <c r="BC412" s="81">
        <v>23</v>
      </c>
      <c r="BD412" s="82">
        <v>40331</v>
      </c>
      <c r="BE412" s="81">
        <v>41</v>
      </c>
      <c r="BF412" s="81">
        <v>106</v>
      </c>
    </row>
    <row r="413" spans="55:58">
      <c r="BC413" s="81">
        <v>23</v>
      </c>
      <c r="BD413" s="82">
        <v>40332</v>
      </c>
      <c r="BE413" s="81">
        <v>41</v>
      </c>
      <c r="BF413" s="81">
        <v>95</v>
      </c>
    </row>
    <row r="414" spans="55:58">
      <c r="BC414" s="81">
        <v>23</v>
      </c>
      <c r="BD414" s="82">
        <v>40332</v>
      </c>
      <c r="BE414" s="81">
        <v>41</v>
      </c>
      <c r="BF414" s="81">
        <v>109</v>
      </c>
    </row>
    <row r="415" spans="55:58">
      <c r="BC415" s="81">
        <v>23</v>
      </c>
      <c r="BD415" s="82">
        <v>40332</v>
      </c>
      <c r="BE415" s="81">
        <v>41</v>
      </c>
      <c r="BF415" s="81">
        <v>112</v>
      </c>
    </row>
    <row r="416" spans="55:58">
      <c r="BC416" s="81">
        <v>23</v>
      </c>
      <c r="BD416" s="82">
        <v>40332</v>
      </c>
      <c r="BE416" s="81">
        <v>41</v>
      </c>
      <c r="BF416" s="81">
        <v>100</v>
      </c>
    </row>
    <row r="417" spans="55:58">
      <c r="BC417" s="81">
        <v>23</v>
      </c>
      <c r="BD417" s="82">
        <v>40332</v>
      </c>
      <c r="BE417" s="81">
        <v>41</v>
      </c>
      <c r="BF417" s="81">
        <v>89</v>
      </c>
    </row>
    <row r="418" spans="55:58">
      <c r="BC418" s="81">
        <v>23</v>
      </c>
      <c r="BD418" s="82">
        <v>40332</v>
      </c>
      <c r="BE418" s="81">
        <v>41</v>
      </c>
      <c r="BF418" s="81">
        <v>104</v>
      </c>
    </row>
    <row r="419" spans="55:58">
      <c r="BC419" s="81">
        <v>23</v>
      </c>
      <c r="BD419" s="82">
        <v>40333</v>
      </c>
      <c r="BE419" s="81">
        <v>41</v>
      </c>
      <c r="BF419" s="81">
        <v>105</v>
      </c>
    </row>
    <row r="420" spans="55:58">
      <c r="BC420" s="81">
        <v>23</v>
      </c>
      <c r="BD420" s="82">
        <v>40333</v>
      </c>
      <c r="BE420" s="81">
        <v>41</v>
      </c>
      <c r="BF420" s="81">
        <v>100</v>
      </c>
    </row>
    <row r="421" spans="55:58">
      <c r="BC421" s="81">
        <v>23</v>
      </c>
      <c r="BD421" s="82">
        <v>40334</v>
      </c>
      <c r="BE421" s="81">
        <v>41</v>
      </c>
      <c r="BF421" s="81">
        <v>99</v>
      </c>
    </row>
    <row r="422" spans="55:58">
      <c r="BC422" s="81">
        <v>23</v>
      </c>
      <c r="BD422" s="82">
        <v>40334</v>
      </c>
      <c r="BE422" s="81">
        <v>41</v>
      </c>
      <c r="BF422" s="81">
        <v>120</v>
      </c>
    </row>
    <row r="423" spans="55:58">
      <c r="BC423" s="81">
        <v>23</v>
      </c>
      <c r="BD423" s="82">
        <v>40334</v>
      </c>
      <c r="BE423" s="81">
        <v>41</v>
      </c>
      <c r="BF423" s="81">
        <v>98</v>
      </c>
    </row>
    <row r="424" spans="55:58">
      <c r="BC424" s="81">
        <v>23</v>
      </c>
      <c r="BD424" s="82">
        <v>40335</v>
      </c>
      <c r="BE424" s="81">
        <v>41</v>
      </c>
      <c r="BF424" s="81">
        <v>100</v>
      </c>
    </row>
    <row r="425" spans="55:58">
      <c r="BC425" s="81">
        <v>23</v>
      </c>
      <c r="BD425" s="82">
        <v>40335</v>
      </c>
      <c r="BE425" s="81">
        <v>41</v>
      </c>
      <c r="BF425" s="81">
        <v>115</v>
      </c>
    </row>
    <row r="426" spans="55:58">
      <c r="BC426" s="81">
        <v>23</v>
      </c>
      <c r="BD426" s="82">
        <v>40335</v>
      </c>
      <c r="BE426" s="81">
        <v>41</v>
      </c>
      <c r="BF426" s="81">
        <v>100</v>
      </c>
    </row>
    <row r="427" spans="55:58">
      <c r="BC427" s="81">
        <v>23</v>
      </c>
      <c r="BD427" s="82">
        <v>40335</v>
      </c>
      <c r="BE427" s="81">
        <v>41</v>
      </c>
      <c r="BF427" s="81">
        <v>96</v>
      </c>
    </row>
    <row r="428" spans="55:58">
      <c r="BC428" s="81">
        <v>23</v>
      </c>
      <c r="BD428" s="82">
        <v>40335</v>
      </c>
      <c r="BE428" s="81">
        <v>41</v>
      </c>
      <c r="BF428" s="81">
        <v>101</v>
      </c>
    </row>
    <row r="429" spans="55:58">
      <c r="BC429" s="81">
        <v>24</v>
      </c>
      <c r="BD429" s="82">
        <v>40336</v>
      </c>
      <c r="BE429" s="81">
        <v>41</v>
      </c>
      <c r="BF429" s="81">
        <v>79</v>
      </c>
    </row>
    <row r="430" spans="55:58">
      <c r="BC430" s="81">
        <v>24</v>
      </c>
      <c r="BD430" s="82">
        <v>40336</v>
      </c>
      <c r="BE430" s="81">
        <v>41</v>
      </c>
      <c r="BF430" s="81">
        <v>121</v>
      </c>
    </row>
    <row r="431" spans="55:58">
      <c r="BC431" s="81">
        <v>24</v>
      </c>
      <c r="BD431" s="82">
        <v>40336</v>
      </c>
      <c r="BE431" s="81">
        <v>41</v>
      </c>
      <c r="BF431" s="81">
        <v>114</v>
      </c>
    </row>
    <row r="432" spans="55:58">
      <c r="BC432" s="81">
        <v>24</v>
      </c>
      <c r="BD432" s="82">
        <v>40336</v>
      </c>
      <c r="BE432" s="81">
        <v>41</v>
      </c>
      <c r="BF432" s="81">
        <v>118</v>
      </c>
    </row>
    <row r="433" spans="55:58">
      <c r="BC433" s="81">
        <v>24</v>
      </c>
      <c r="BD433" s="82">
        <v>40339</v>
      </c>
      <c r="BE433" s="81">
        <v>41</v>
      </c>
      <c r="BF433" s="81">
        <v>127</v>
      </c>
    </row>
    <row r="434" spans="55:58">
      <c r="BC434" s="81">
        <v>24</v>
      </c>
      <c r="BD434" s="82">
        <v>40339</v>
      </c>
      <c r="BE434" s="81">
        <v>41</v>
      </c>
      <c r="BF434" s="81">
        <v>105</v>
      </c>
    </row>
    <row r="435" spans="55:58">
      <c r="BC435" s="81">
        <v>24</v>
      </c>
      <c r="BD435" s="82">
        <v>40339</v>
      </c>
      <c r="BE435" s="81">
        <v>41</v>
      </c>
      <c r="BF435" s="81">
        <v>125</v>
      </c>
    </row>
    <row r="436" spans="55:58">
      <c r="BC436" s="81">
        <v>24</v>
      </c>
      <c r="BD436" s="82">
        <v>40339</v>
      </c>
      <c r="BE436" s="81">
        <v>41</v>
      </c>
      <c r="BF436" s="81">
        <v>99</v>
      </c>
    </row>
    <row r="437" spans="55:58">
      <c r="BC437" s="81">
        <v>24</v>
      </c>
      <c r="BD437" s="82">
        <v>40339</v>
      </c>
      <c r="BE437" s="81">
        <v>41</v>
      </c>
      <c r="BF437" s="81">
        <v>103</v>
      </c>
    </row>
    <row r="438" spans="55:58">
      <c r="BC438" s="81">
        <v>24</v>
      </c>
      <c r="BD438" s="82">
        <v>40340</v>
      </c>
      <c r="BE438" s="81">
        <v>41</v>
      </c>
      <c r="BF438" s="81">
        <v>95</v>
      </c>
    </row>
    <row r="439" spans="55:58">
      <c r="BC439" s="81">
        <v>24</v>
      </c>
      <c r="BD439" s="82">
        <v>40340</v>
      </c>
      <c r="BE439" s="81">
        <v>41</v>
      </c>
      <c r="BF439" s="81">
        <v>106</v>
      </c>
    </row>
    <row r="440" spans="55:58">
      <c r="BC440" s="81">
        <v>24</v>
      </c>
      <c r="BD440" s="82">
        <v>40340</v>
      </c>
      <c r="BE440" s="81">
        <v>41</v>
      </c>
      <c r="BF440" s="81">
        <v>109</v>
      </c>
    </row>
    <row r="441" spans="55:58">
      <c r="BC441" s="81">
        <v>24</v>
      </c>
      <c r="BD441" s="82">
        <v>40340</v>
      </c>
      <c r="BE441" s="81">
        <v>41</v>
      </c>
      <c r="BF441" s="81">
        <v>106</v>
      </c>
    </row>
    <row r="442" spans="55:58">
      <c r="BC442" s="81">
        <v>24</v>
      </c>
      <c r="BD442" s="82">
        <v>40340</v>
      </c>
      <c r="BE442" s="81">
        <v>41</v>
      </c>
      <c r="BF442" s="81">
        <v>132</v>
      </c>
    </row>
    <row r="443" spans="55:58">
      <c r="BC443" s="81">
        <v>24</v>
      </c>
      <c r="BD443" s="82">
        <v>40340</v>
      </c>
      <c r="BE443" s="81">
        <v>41</v>
      </c>
      <c r="BF443" s="81">
        <v>105</v>
      </c>
    </row>
    <row r="444" spans="55:58">
      <c r="BC444" s="81">
        <v>24</v>
      </c>
      <c r="BD444" s="82">
        <v>40340</v>
      </c>
      <c r="BE444" s="81">
        <v>41</v>
      </c>
      <c r="BF444" s="81">
        <v>105</v>
      </c>
    </row>
    <row r="445" spans="55:58">
      <c r="BC445" s="81">
        <v>24</v>
      </c>
      <c r="BD445" s="82">
        <v>40340</v>
      </c>
      <c r="BE445" s="81">
        <v>41</v>
      </c>
      <c r="BF445" s="81">
        <v>108</v>
      </c>
    </row>
    <row r="446" spans="55:58">
      <c r="BC446" s="81">
        <v>24</v>
      </c>
      <c r="BD446" s="82">
        <v>40341</v>
      </c>
      <c r="BE446" s="81">
        <v>41</v>
      </c>
      <c r="BF446" s="81">
        <v>102</v>
      </c>
    </row>
    <row r="447" spans="55:58">
      <c r="BC447" s="81">
        <v>24</v>
      </c>
      <c r="BD447" s="82">
        <v>40341</v>
      </c>
      <c r="BE447" s="81">
        <v>41</v>
      </c>
      <c r="BF447" s="81">
        <v>118</v>
      </c>
    </row>
    <row r="448" spans="55:58">
      <c r="BC448" s="81">
        <v>24</v>
      </c>
      <c r="BD448" s="82">
        <v>40341</v>
      </c>
      <c r="BE448" s="81">
        <v>41</v>
      </c>
      <c r="BF448" s="81">
        <v>90</v>
      </c>
    </row>
    <row r="449" spans="55:58">
      <c r="BC449" s="81">
        <v>24</v>
      </c>
      <c r="BD449" s="82">
        <v>40342</v>
      </c>
      <c r="BE449" s="81">
        <v>41</v>
      </c>
      <c r="BF449" s="81">
        <v>115</v>
      </c>
    </row>
    <row r="450" spans="55:58">
      <c r="BC450" s="81">
        <v>24</v>
      </c>
      <c r="BD450" s="82">
        <v>40342</v>
      </c>
      <c r="BE450" s="81">
        <v>41</v>
      </c>
      <c r="BF450" s="81">
        <v>92</v>
      </c>
    </row>
    <row r="451" spans="55:58">
      <c r="BC451" s="81">
        <v>25</v>
      </c>
      <c r="BD451" s="82">
        <v>40344</v>
      </c>
      <c r="BE451" s="81">
        <v>41</v>
      </c>
      <c r="BF451" s="81">
        <v>105</v>
      </c>
    </row>
    <row r="452" spans="55:58">
      <c r="BC452" s="81">
        <v>25</v>
      </c>
      <c r="BD452" s="82">
        <v>40344</v>
      </c>
      <c r="BE452" s="81">
        <v>41</v>
      </c>
      <c r="BF452" s="81">
        <v>89</v>
      </c>
    </row>
    <row r="453" spans="55:58">
      <c r="BC453" s="81">
        <v>25</v>
      </c>
      <c r="BD453" s="82">
        <v>40346</v>
      </c>
      <c r="BE453" s="81">
        <v>41</v>
      </c>
      <c r="BF453" s="81">
        <v>103</v>
      </c>
    </row>
    <row r="454" spans="55:58">
      <c r="BC454" s="81">
        <v>25</v>
      </c>
      <c r="BD454" s="82">
        <v>40346</v>
      </c>
      <c r="BE454" s="81">
        <v>41</v>
      </c>
      <c r="BF454" s="81">
        <v>112</v>
      </c>
    </row>
    <row r="455" spans="55:58">
      <c r="BC455" s="81">
        <v>25</v>
      </c>
      <c r="BD455" s="82">
        <v>40346</v>
      </c>
      <c r="BE455" s="81">
        <v>41</v>
      </c>
      <c r="BF455" s="81">
        <v>91</v>
      </c>
    </row>
    <row r="456" spans="55:58">
      <c r="BC456" s="81">
        <v>25</v>
      </c>
      <c r="BD456" s="82">
        <v>40347</v>
      </c>
      <c r="BE456" s="81">
        <v>41</v>
      </c>
      <c r="BF456" s="81">
        <v>106</v>
      </c>
    </row>
    <row r="457" spans="55:58">
      <c r="BC457" s="81">
        <v>25</v>
      </c>
      <c r="BD457" s="82">
        <v>40348</v>
      </c>
      <c r="BE457" s="81">
        <v>41</v>
      </c>
      <c r="BF457" s="81">
        <v>89</v>
      </c>
    </row>
    <row r="458" spans="55:58">
      <c r="BC458" s="81">
        <v>25</v>
      </c>
      <c r="BD458" s="82">
        <v>40348</v>
      </c>
      <c r="BE458" s="81">
        <v>41</v>
      </c>
      <c r="BF458" s="81">
        <v>97</v>
      </c>
    </row>
    <row r="459" spans="55:58">
      <c r="BC459" s="81">
        <v>26</v>
      </c>
      <c r="BD459" s="82">
        <v>40350</v>
      </c>
      <c r="BE459" s="81">
        <v>41</v>
      </c>
      <c r="BF459" s="81">
        <v>96</v>
      </c>
    </row>
    <row r="460" spans="55:58">
      <c r="BC460" s="81">
        <v>26</v>
      </c>
      <c r="BD460" s="82">
        <v>40351</v>
      </c>
      <c r="BE460" s="81">
        <v>41</v>
      </c>
      <c r="BF460" s="81">
        <v>100</v>
      </c>
    </row>
    <row r="461" spans="55:58">
      <c r="BC461" s="81">
        <v>26</v>
      </c>
      <c r="BD461" s="82">
        <v>40351</v>
      </c>
      <c r="BE461" s="81">
        <v>41</v>
      </c>
      <c r="BF461" s="81">
        <v>88</v>
      </c>
    </row>
    <row r="462" spans="55:58">
      <c r="BC462" s="81">
        <v>26</v>
      </c>
      <c r="BD462" s="82">
        <v>40353</v>
      </c>
      <c r="BE462" s="81">
        <v>41</v>
      </c>
      <c r="BF462" s="81">
        <v>150</v>
      </c>
    </row>
    <row r="463" spans="55:58">
      <c r="BC463" s="81">
        <v>26</v>
      </c>
      <c r="BD463" s="82">
        <v>40353</v>
      </c>
      <c r="BE463" s="81">
        <v>41</v>
      </c>
      <c r="BF463" s="81">
        <v>121</v>
      </c>
    </row>
    <row r="464" spans="55:58">
      <c r="BC464" s="81">
        <v>26</v>
      </c>
      <c r="BD464" s="82">
        <v>40354</v>
      </c>
      <c r="BE464" s="81">
        <v>41</v>
      </c>
      <c r="BF464" s="81">
        <v>100</v>
      </c>
    </row>
    <row r="465" spans="55:58">
      <c r="BC465" s="81">
        <v>26</v>
      </c>
      <c r="BD465" s="82">
        <v>40355</v>
      </c>
      <c r="BE465" s="81">
        <v>41</v>
      </c>
      <c r="BF465" s="81">
        <v>140</v>
      </c>
    </row>
    <row r="466" spans="55:58">
      <c r="BC466" s="81">
        <v>26</v>
      </c>
      <c r="BD466" s="82">
        <v>40355</v>
      </c>
      <c r="BE466" s="81">
        <v>41</v>
      </c>
      <c r="BF466" s="81">
        <v>115</v>
      </c>
    </row>
    <row r="467" spans="55:58">
      <c r="BC467" s="81">
        <v>26</v>
      </c>
      <c r="BD467" s="82">
        <v>40355</v>
      </c>
      <c r="BE467" s="81">
        <v>41</v>
      </c>
      <c r="BF467" s="81">
        <v>129</v>
      </c>
    </row>
    <row r="468" spans="55:58">
      <c r="BC468" s="81">
        <v>26</v>
      </c>
      <c r="BD468" s="82">
        <v>40355</v>
      </c>
      <c r="BE468" s="81">
        <v>41</v>
      </c>
      <c r="BF468" s="81">
        <v>137</v>
      </c>
    </row>
    <row r="469" spans="55:58">
      <c r="BC469" s="81">
        <v>26</v>
      </c>
      <c r="BD469" s="82">
        <v>40356</v>
      </c>
      <c r="BE469" s="81">
        <v>41</v>
      </c>
      <c r="BF469" s="81">
        <v>111</v>
      </c>
    </row>
    <row r="470" spans="55:58">
      <c r="BC470" s="81">
        <v>27</v>
      </c>
      <c r="BD470" s="82">
        <v>40357</v>
      </c>
      <c r="BE470" s="81">
        <v>41</v>
      </c>
      <c r="BF470" s="81">
        <v>96</v>
      </c>
    </row>
    <row r="471" spans="55:58">
      <c r="BC471" s="81">
        <v>27</v>
      </c>
      <c r="BD471" s="82">
        <v>40362</v>
      </c>
      <c r="BE471" s="81">
        <v>41</v>
      </c>
      <c r="BF471" s="81">
        <v>107</v>
      </c>
    </row>
    <row r="472" spans="55:58">
      <c r="BC472" s="81">
        <v>27</v>
      </c>
      <c r="BD472" s="82">
        <v>40363</v>
      </c>
      <c r="BE472" s="81">
        <v>41</v>
      </c>
      <c r="BF472" s="81">
        <v>105</v>
      </c>
    </row>
    <row r="473" spans="55:58">
      <c r="BC473" s="81">
        <v>28</v>
      </c>
      <c r="BD473" s="82">
        <v>40366</v>
      </c>
      <c r="BE473" s="81">
        <v>41</v>
      </c>
      <c r="BF473" s="81">
        <v>90</v>
      </c>
    </row>
    <row r="474" spans="55:58">
      <c r="BC474" s="81">
        <v>28</v>
      </c>
      <c r="BD474" s="82">
        <v>40366</v>
      </c>
      <c r="BE474" s="81">
        <v>41</v>
      </c>
      <c r="BF474" s="81">
        <v>80</v>
      </c>
    </row>
    <row r="475" spans="55:58">
      <c r="BC475" s="81">
        <v>29</v>
      </c>
      <c r="BD475" s="82">
        <v>40376</v>
      </c>
      <c r="BE475" s="81">
        <v>41</v>
      </c>
      <c r="BF475" s="81">
        <v>100</v>
      </c>
    </row>
  </sheetData>
  <mergeCells count="16">
    <mergeCell ref="BH1:BK1"/>
    <mergeCell ref="A354:D354"/>
    <mergeCell ref="A1:D1"/>
    <mergeCell ref="E1:F1"/>
    <mergeCell ref="A2:B2"/>
    <mergeCell ref="C2:D2"/>
    <mergeCell ref="BM1:BP1"/>
    <mergeCell ref="BR1:BU1"/>
    <mergeCell ref="BW1:BZ1"/>
    <mergeCell ref="CB1:CE1"/>
    <mergeCell ref="CG1:CJ1"/>
    <mergeCell ref="AD1:AG1"/>
    <mergeCell ref="AI1:AL1"/>
    <mergeCell ref="AN1:AQ1"/>
    <mergeCell ref="AS1:AV1"/>
    <mergeCell ref="BC1:BF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H390"/>
  <sheetViews>
    <sheetView zoomScale="85" zoomScaleNormal="85" workbookViewId="0">
      <selection activeCell="H5" sqref="H5:I387"/>
    </sheetView>
  </sheetViews>
  <sheetFormatPr defaultRowHeight="12.75"/>
  <cols>
    <col min="9" max="9" width="9.140625" style="276"/>
    <col min="11" max="11" width="9.140625" style="27"/>
    <col min="21" max="21" width="10.85546875" bestFit="1" customWidth="1"/>
    <col min="22" max="22" width="13.140625" bestFit="1" customWidth="1"/>
  </cols>
  <sheetData>
    <row r="1" spans="1:34">
      <c r="A1" s="527" t="s">
        <v>41</v>
      </c>
      <c r="B1" s="528"/>
      <c r="C1" s="528"/>
      <c r="D1" s="528"/>
      <c r="E1" s="528"/>
      <c r="F1" s="528"/>
      <c r="G1" s="613" t="s">
        <v>9</v>
      </c>
      <c r="H1" s="613"/>
    </row>
    <row r="2" spans="1:34">
      <c r="A2" s="507" t="s">
        <v>47</v>
      </c>
      <c r="B2" s="508"/>
      <c r="C2" s="508"/>
      <c r="D2" s="508"/>
      <c r="E2" s="510" t="s">
        <v>48</v>
      </c>
      <c r="F2" s="518"/>
      <c r="G2" s="564" t="s">
        <v>51</v>
      </c>
      <c r="H2" s="614"/>
    </row>
    <row r="3" spans="1:34">
      <c r="A3" s="503" t="s">
        <v>3</v>
      </c>
      <c r="B3" s="504"/>
      <c r="C3" s="505" t="s">
        <v>4</v>
      </c>
      <c r="D3" s="505"/>
      <c r="E3" s="9" t="s">
        <v>52</v>
      </c>
      <c r="F3" s="10" t="s">
        <v>53</v>
      </c>
      <c r="G3" s="615" t="s">
        <v>59</v>
      </c>
      <c r="H3" s="616"/>
    </row>
    <row r="4" spans="1:34">
      <c r="A4" s="29" t="s">
        <v>82</v>
      </c>
      <c r="B4" s="30" t="s">
        <v>83</v>
      </c>
      <c r="C4" s="31" t="s">
        <v>4</v>
      </c>
      <c r="D4" s="30" t="s">
        <v>83</v>
      </c>
      <c r="E4" s="15" t="s">
        <v>5</v>
      </c>
      <c r="F4" s="16" t="s">
        <v>6</v>
      </c>
      <c r="G4" s="66" t="s">
        <v>208</v>
      </c>
      <c r="H4" t="s">
        <v>188</v>
      </c>
      <c r="I4" s="276" t="s">
        <v>165</v>
      </c>
      <c r="U4" s="462"/>
      <c r="V4" s="462"/>
      <c r="W4" s="462"/>
      <c r="X4" s="462" t="s">
        <v>114</v>
      </c>
      <c r="Y4" s="462"/>
      <c r="Z4" s="462" t="s">
        <v>115</v>
      </c>
      <c r="AA4" s="462"/>
      <c r="AB4" s="462" t="s">
        <v>116</v>
      </c>
      <c r="AC4" s="462" t="s">
        <v>117</v>
      </c>
      <c r="AD4" s="462"/>
      <c r="AE4" s="462" t="s">
        <v>272</v>
      </c>
      <c r="AF4" s="462"/>
      <c r="AG4" s="462"/>
      <c r="AH4" s="462"/>
    </row>
    <row r="5" spans="1:34">
      <c r="A5" s="36">
        <v>40217</v>
      </c>
      <c r="B5" s="37">
        <v>0.6875</v>
      </c>
      <c r="C5" s="38">
        <v>40218</v>
      </c>
      <c r="D5" s="37">
        <v>0.35416666666666669</v>
      </c>
      <c r="E5" s="78">
        <v>16</v>
      </c>
      <c r="F5" s="79">
        <v>0</v>
      </c>
      <c r="G5" s="69">
        <v>0</v>
      </c>
      <c r="H5" s="69">
        <v>0</v>
      </c>
      <c r="U5" s="462"/>
      <c r="V5" s="462" t="s">
        <v>121</v>
      </c>
      <c r="W5" s="462" t="s">
        <v>93</v>
      </c>
      <c r="X5" s="462" t="s">
        <v>123</v>
      </c>
      <c r="Y5" s="462" t="s">
        <v>124</v>
      </c>
      <c r="Z5" s="462" t="s">
        <v>125</v>
      </c>
      <c r="AA5" s="462" t="s">
        <v>126</v>
      </c>
      <c r="AB5" s="462" t="s">
        <v>127</v>
      </c>
      <c r="AC5" s="462" t="s">
        <v>128</v>
      </c>
      <c r="AD5" s="462" t="s">
        <v>129</v>
      </c>
      <c r="AE5" s="462" t="s">
        <v>130</v>
      </c>
      <c r="AF5" s="462"/>
      <c r="AG5" s="462"/>
      <c r="AH5" s="462"/>
    </row>
    <row r="6" spans="1:34">
      <c r="A6" s="36">
        <v>40218</v>
      </c>
      <c r="B6" s="37">
        <v>0.35416666666666669</v>
      </c>
      <c r="C6" s="38">
        <v>40218</v>
      </c>
      <c r="D6" s="37">
        <v>0.73958333333333337</v>
      </c>
      <c r="E6" s="78">
        <v>9.25</v>
      </c>
      <c r="F6" s="79">
        <v>0</v>
      </c>
      <c r="G6" s="57">
        <v>0</v>
      </c>
      <c r="H6" s="57">
        <v>0</v>
      </c>
      <c r="U6" s="463">
        <v>40251</v>
      </c>
      <c r="V6" s="463">
        <v>40250</v>
      </c>
      <c r="W6" s="462" t="s">
        <v>9</v>
      </c>
      <c r="X6" s="462" t="s">
        <v>273</v>
      </c>
      <c r="Y6" s="462" t="s">
        <v>136</v>
      </c>
      <c r="Z6" s="462">
        <v>26</v>
      </c>
      <c r="AA6" s="462">
        <v>0</v>
      </c>
      <c r="AB6" s="462">
        <v>26</v>
      </c>
      <c r="AC6" s="462">
        <v>1</v>
      </c>
      <c r="AD6" s="464">
        <v>3.8461538461538464E-2</v>
      </c>
      <c r="AE6" s="462"/>
      <c r="AF6" s="462"/>
      <c r="AG6" s="462"/>
      <c r="AH6" s="462"/>
    </row>
    <row r="7" spans="1:34">
      <c r="A7" s="36">
        <v>40218</v>
      </c>
      <c r="B7" s="37">
        <v>0.73958333333333337</v>
      </c>
      <c r="C7" s="38">
        <v>40219</v>
      </c>
      <c r="D7" s="37">
        <v>0.31805555555555554</v>
      </c>
      <c r="E7" s="78">
        <v>13.883333333333333</v>
      </c>
      <c r="F7" s="79">
        <v>0</v>
      </c>
      <c r="G7" s="57">
        <v>0</v>
      </c>
      <c r="H7" s="57">
        <v>0</v>
      </c>
      <c r="U7" s="463">
        <v>40256</v>
      </c>
      <c r="V7" s="463">
        <v>40255</v>
      </c>
      <c r="W7" s="462" t="s">
        <v>9</v>
      </c>
      <c r="X7" s="462" t="s">
        <v>273</v>
      </c>
      <c r="Y7" s="462" t="s">
        <v>136</v>
      </c>
      <c r="Z7" s="462">
        <v>22</v>
      </c>
      <c r="AA7" s="462">
        <v>0</v>
      </c>
      <c r="AB7" s="462">
        <v>22</v>
      </c>
      <c r="AC7" s="462">
        <v>2</v>
      </c>
      <c r="AD7" s="464">
        <v>9.0909090909090912E-2</v>
      </c>
      <c r="AE7" s="462"/>
      <c r="AF7" s="462"/>
      <c r="AG7" s="462"/>
      <c r="AH7" s="462"/>
    </row>
    <row r="8" spans="1:34">
      <c r="A8" s="36">
        <v>40219</v>
      </c>
      <c r="B8" s="37">
        <v>0.32291666666666669</v>
      </c>
      <c r="C8" s="38">
        <v>40219</v>
      </c>
      <c r="D8" s="37">
        <v>0.71180555555555547</v>
      </c>
      <c r="E8" s="78">
        <v>9.3333333333333339</v>
      </c>
      <c r="F8" s="79">
        <v>0.11666666666666667</v>
      </c>
      <c r="G8" s="57">
        <v>0</v>
      </c>
      <c r="H8" s="57">
        <v>0</v>
      </c>
      <c r="K8" s="285" t="s">
        <v>281</v>
      </c>
      <c r="L8" t="s">
        <v>138</v>
      </c>
      <c r="U8" s="463">
        <v>40261</v>
      </c>
      <c r="V8" s="463">
        <v>40260</v>
      </c>
      <c r="W8" s="462" t="s">
        <v>9</v>
      </c>
      <c r="X8" s="462" t="s">
        <v>273</v>
      </c>
      <c r="Y8" s="462" t="s">
        <v>136</v>
      </c>
      <c r="Z8" s="462">
        <v>16</v>
      </c>
      <c r="AA8" s="462">
        <v>0</v>
      </c>
      <c r="AB8" s="462">
        <v>16</v>
      </c>
      <c r="AC8" s="462">
        <v>0</v>
      </c>
      <c r="AD8" s="464">
        <v>0</v>
      </c>
      <c r="AE8" s="462"/>
      <c r="AF8" s="462"/>
      <c r="AG8" s="462"/>
      <c r="AH8" s="462"/>
    </row>
    <row r="9" spans="1:34">
      <c r="A9" s="36">
        <v>40219</v>
      </c>
      <c r="B9" s="37">
        <v>0.71180555555555547</v>
      </c>
      <c r="C9" s="38">
        <v>40220</v>
      </c>
      <c r="D9" s="37">
        <v>0.30902777777777779</v>
      </c>
      <c r="E9" s="78">
        <v>14.333333333333334</v>
      </c>
      <c r="F9" s="79">
        <v>0</v>
      </c>
      <c r="G9" s="57">
        <v>0</v>
      </c>
      <c r="H9" s="57">
        <v>0</v>
      </c>
      <c r="K9" s="285" t="s">
        <v>282</v>
      </c>
      <c r="L9" s="167" t="s">
        <v>208</v>
      </c>
      <c r="M9" s="167" t="s">
        <v>271</v>
      </c>
      <c r="N9" s="167" t="s">
        <v>283</v>
      </c>
      <c r="O9" s="167" t="s">
        <v>193</v>
      </c>
      <c r="P9" s="167" t="s">
        <v>284</v>
      </c>
      <c r="U9" s="463">
        <v>39904</v>
      </c>
      <c r="V9" s="463">
        <v>39903</v>
      </c>
      <c r="W9" s="462" t="s">
        <v>9</v>
      </c>
      <c r="X9" s="462" t="s">
        <v>273</v>
      </c>
      <c r="Y9" s="462" t="s">
        <v>136</v>
      </c>
      <c r="Z9" s="462">
        <v>34</v>
      </c>
      <c r="AA9" s="462">
        <v>0</v>
      </c>
      <c r="AB9" s="462">
        <v>34</v>
      </c>
      <c r="AC9" s="462">
        <v>0</v>
      </c>
      <c r="AD9" s="464">
        <v>0</v>
      </c>
      <c r="AE9" s="462"/>
      <c r="AF9" s="462"/>
      <c r="AG9" s="462"/>
      <c r="AH9" s="462"/>
    </row>
    <row r="10" spans="1:34">
      <c r="A10" s="36">
        <v>40220</v>
      </c>
      <c r="B10" s="37">
        <v>0.3125</v>
      </c>
      <c r="C10" s="38">
        <v>40220</v>
      </c>
      <c r="D10" s="37">
        <v>0.73263888888888884</v>
      </c>
      <c r="E10" s="78">
        <v>10.083333333333334</v>
      </c>
      <c r="F10" s="79">
        <v>8.3333333333333329E-2</v>
      </c>
      <c r="G10" s="57">
        <v>0</v>
      </c>
      <c r="H10" s="57">
        <v>0</v>
      </c>
      <c r="K10" s="27">
        <v>40218</v>
      </c>
      <c r="L10">
        <v>0</v>
      </c>
      <c r="M10">
        <v>0</v>
      </c>
      <c r="O10" s="171">
        <v>0</v>
      </c>
      <c r="U10" s="463">
        <v>40272</v>
      </c>
      <c r="V10" s="463">
        <v>40271</v>
      </c>
      <c r="W10" s="462" t="s">
        <v>9</v>
      </c>
      <c r="X10" s="462" t="s">
        <v>273</v>
      </c>
      <c r="Y10" s="462" t="s">
        <v>136</v>
      </c>
      <c r="Z10" s="462">
        <v>32</v>
      </c>
      <c r="AA10" s="462">
        <v>0</v>
      </c>
      <c r="AB10" s="462">
        <v>32</v>
      </c>
      <c r="AC10" s="462">
        <v>1</v>
      </c>
      <c r="AD10" s="464">
        <v>3.125E-2</v>
      </c>
      <c r="AE10" s="462"/>
      <c r="AF10" s="462"/>
      <c r="AG10" s="462"/>
      <c r="AH10" s="462"/>
    </row>
    <row r="11" spans="1:34">
      <c r="A11" s="36">
        <v>40220</v>
      </c>
      <c r="B11" s="37">
        <v>0.73263888888888884</v>
      </c>
      <c r="C11" s="38">
        <v>40221</v>
      </c>
      <c r="D11" s="37">
        <v>0.30555555555555552</v>
      </c>
      <c r="E11" s="78">
        <v>13.75</v>
      </c>
      <c r="F11" s="79">
        <v>0</v>
      </c>
      <c r="G11" s="57">
        <v>0</v>
      </c>
      <c r="H11" s="57">
        <v>0</v>
      </c>
      <c r="K11" s="27">
        <v>40219</v>
      </c>
      <c r="L11">
        <v>0</v>
      </c>
      <c r="M11">
        <v>0</v>
      </c>
      <c r="O11" s="171">
        <v>0</v>
      </c>
      <c r="U11" s="463"/>
      <c r="V11" s="462"/>
      <c r="W11" s="462"/>
      <c r="X11" s="462"/>
      <c r="Y11" s="462"/>
      <c r="Z11" s="462"/>
      <c r="AA11" s="462"/>
      <c r="AB11" s="462"/>
      <c r="AC11" s="462"/>
      <c r="AD11" s="462"/>
      <c r="AE11" s="462" t="s">
        <v>274</v>
      </c>
      <c r="AF11" s="462"/>
      <c r="AG11" s="462"/>
      <c r="AH11" s="462"/>
    </row>
    <row r="12" spans="1:34">
      <c r="A12" s="36">
        <v>40221</v>
      </c>
      <c r="B12" s="37">
        <v>0.30555555555555552</v>
      </c>
      <c r="C12" s="38">
        <v>40221</v>
      </c>
      <c r="D12" s="37">
        <v>0.73958333333333337</v>
      </c>
      <c r="E12" s="78">
        <v>10.416666666666666</v>
      </c>
      <c r="F12" s="79">
        <v>0</v>
      </c>
      <c r="G12" s="57">
        <v>0</v>
      </c>
      <c r="H12" s="57">
        <v>0</v>
      </c>
      <c r="K12" s="27">
        <v>40220</v>
      </c>
      <c r="L12">
        <v>0</v>
      </c>
      <c r="M12">
        <v>0</v>
      </c>
      <c r="O12" s="171">
        <v>0</v>
      </c>
      <c r="U12" s="463">
        <v>40279</v>
      </c>
      <c r="V12" s="463">
        <v>40278</v>
      </c>
      <c r="W12" s="462" t="s">
        <v>9</v>
      </c>
      <c r="X12" s="462" t="s">
        <v>273</v>
      </c>
      <c r="Y12" s="462" t="s">
        <v>136</v>
      </c>
      <c r="Z12" s="462">
        <v>72</v>
      </c>
      <c r="AA12" s="462"/>
      <c r="AB12" s="462">
        <v>72</v>
      </c>
      <c r="AC12" s="462">
        <v>11</v>
      </c>
      <c r="AD12" s="464">
        <v>0.15277777777777779</v>
      </c>
      <c r="AE12" s="462"/>
      <c r="AF12" s="462"/>
      <c r="AG12" s="462"/>
      <c r="AH12" s="462"/>
    </row>
    <row r="13" spans="1:34">
      <c r="A13" s="36">
        <v>40221</v>
      </c>
      <c r="B13" s="37">
        <v>0.73958333333333337</v>
      </c>
      <c r="C13" s="38">
        <v>40222</v>
      </c>
      <c r="D13" s="37">
        <v>0.32291666666666669</v>
      </c>
      <c r="E13" s="78">
        <v>14</v>
      </c>
      <c r="F13" s="79">
        <v>0</v>
      </c>
      <c r="G13" s="57">
        <v>0</v>
      </c>
      <c r="H13" s="57">
        <v>0</v>
      </c>
      <c r="K13" s="27">
        <v>40221</v>
      </c>
      <c r="L13">
        <v>0</v>
      </c>
      <c r="M13">
        <v>0</v>
      </c>
      <c r="O13" s="171">
        <v>0</v>
      </c>
      <c r="U13" s="463">
        <v>40281</v>
      </c>
      <c r="V13" s="463">
        <v>40280</v>
      </c>
      <c r="W13" s="462" t="s">
        <v>9</v>
      </c>
      <c r="X13" s="462" t="s">
        <v>273</v>
      </c>
      <c r="Y13" s="462" t="s">
        <v>136</v>
      </c>
      <c r="Z13" s="462">
        <v>102</v>
      </c>
      <c r="AA13" s="462">
        <v>1</v>
      </c>
      <c r="AB13" s="462">
        <v>101</v>
      </c>
      <c r="AC13" s="462">
        <v>18</v>
      </c>
      <c r="AD13" s="464">
        <v>0.17821782178217821</v>
      </c>
      <c r="AE13" s="462"/>
      <c r="AF13" s="462"/>
      <c r="AG13" s="462"/>
      <c r="AH13" s="462"/>
    </row>
    <row r="14" spans="1:34">
      <c r="A14" s="36">
        <v>40222</v>
      </c>
      <c r="B14" s="37">
        <v>0.32291666666666669</v>
      </c>
      <c r="C14" s="38">
        <v>40222</v>
      </c>
      <c r="D14" s="37">
        <v>0.74305555555555547</v>
      </c>
      <c r="E14" s="78">
        <v>10.083333333333334</v>
      </c>
      <c r="F14" s="79">
        <v>0</v>
      </c>
      <c r="G14" s="57">
        <v>0</v>
      </c>
      <c r="H14" s="57">
        <v>0</v>
      </c>
      <c r="K14" s="27">
        <v>40222</v>
      </c>
      <c r="L14">
        <v>0</v>
      </c>
      <c r="M14">
        <v>0</v>
      </c>
      <c r="O14" s="171">
        <v>0</v>
      </c>
      <c r="U14" s="463">
        <v>40284</v>
      </c>
      <c r="V14" s="463">
        <v>40283</v>
      </c>
      <c r="W14" s="462" t="s">
        <v>9</v>
      </c>
      <c r="X14" s="462" t="s">
        <v>273</v>
      </c>
      <c r="Y14" s="462" t="s">
        <v>136</v>
      </c>
      <c r="Z14" s="462">
        <v>82</v>
      </c>
      <c r="AA14" s="462">
        <v>0</v>
      </c>
      <c r="AB14" s="462">
        <v>82</v>
      </c>
      <c r="AC14" s="462">
        <v>40</v>
      </c>
      <c r="AD14" s="464">
        <v>0.48780487804878048</v>
      </c>
      <c r="AE14" s="462"/>
      <c r="AF14" s="462"/>
      <c r="AG14" s="462"/>
      <c r="AH14" s="462"/>
    </row>
    <row r="15" spans="1:34">
      <c r="A15" s="36">
        <v>40222</v>
      </c>
      <c r="B15" s="37">
        <v>0.74305555555555547</v>
      </c>
      <c r="C15" s="38">
        <v>40223</v>
      </c>
      <c r="D15" s="37">
        <v>0.3125</v>
      </c>
      <c r="E15" s="78">
        <v>13.666666666666666</v>
      </c>
      <c r="F15" s="79">
        <v>0</v>
      </c>
      <c r="G15" s="57">
        <v>0</v>
      </c>
      <c r="H15" s="57">
        <v>0</v>
      </c>
      <c r="K15" s="27">
        <v>40223</v>
      </c>
      <c r="L15">
        <v>0</v>
      </c>
      <c r="M15">
        <v>0</v>
      </c>
      <c r="O15" s="171">
        <v>0</v>
      </c>
      <c r="U15" s="463">
        <v>40287</v>
      </c>
      <c r="V15" s="463">
        <v>40286</v>
      </c>
      <c r="W15" s="462" t="s">
        <v>9</v>
      </c>
      <c r="X15" s="462" t="s">
        <v>273</v>
      </c>
      <c r="Y15" s="462" t="s">
        <v>136</v>
      </c>
      <c r="Z15" s="462">
        <v>153</v>
      </c>
      <c r="AA15" s="462">
        <v>1</v>
      </c>
      <c r="AB15" s="462">
        <v>152</v>
      </c>
      <c r="AC15" s="462">
        <v>3</v>
      </c>
      <c r="AD15" s="464">
        <v>1.9736842105263157E-2</v>
      </c>
      <c r="AE15" s="462"/>
      <c r="AF15" s="462"/>
      <c r="AG15" s="462"/>
      <c r="AH15" s="462"/>
    </row>
    <row r="16" spans="1:34">
      <c r="A16" s="36">
        <v>40223</v>
      </c>
      <c r="B16" s="37">
        <v>0.3125</v>
      </c>
      <c r="C16" s="38">
        <v>40223</v>
      </c>
      <c r="D16" s="37">
        <v>0.74305555555555547</v>
      </c>
      <c r="E16" s="78">
        <v>10.333333333333334</v>
      </c>
      <c r="F16" s="79">
        <v>0</v>
      </c>
      <c r="G16" s="57">
        <v>0</v>
      </c>
      <c r="H16" s="57">
        <v>0</v>
      </c>
      <c r="K16" s="27">
        <v>40224</v>
      </c>
      <c r="L16">
        <v>1</v>
      </c>
      <c r="M16">
        <v>1</v>
      </c>
      <c r="O16" s="171">
        <v>26.2</v>
      </c>
      <c r="U16" s="463"/>
      <c r="V16" s="462"/>
      <c r="W16" s="462"/>
      <c r="X16" s="462"/>
      <c r="Y16" s="462"/>
      <c r="Z16" s="462"/>
      <c r="AA16" s="462"/>
      <c r="AB16" s="462"/>
      <c r="AC16" s="462"/>
      <c r="AD16" s="464" t="e">
        <v>#DIV/0!</v>
      </c>
      <c r="AE16" s="462" t="s">
        <v>150</v>
      </c>
      <c r="AF16" s="462"/>
      <c r="AG16" s="462"/>
      <c r="AH16" s="462"/>
    </row>
    <row r="17" spans="1:34">
      <c r="A17" s="36">
        <v>40223</v>
      </c>
      <c r="B17" s="37">
        <v>0.74305555555555547</v>
      </c>
      <c r="C17" s="38">
        <v>40224</v>
      </c>
      <c r="D17" s="37">
        <v>0.30555555555555552</v>
      </c>
      <c r="E17" s="78">
        <v>13.5</v>
      </c>
      <c r="F17" s="79">
        <v>0</v>
      </c>
      <c r="G17" s="57">
        <v>0</v>
      </c>
      <c r="H17" s="57">
        <v>0</v>
      </c>
      <c r="K17" s="27">
        <v>40225</v>
      </c>
      <c r="L17">
        <v>0</v>
      </c>
      <c r="M17">
        <v>0</v>
      </c>
      <c r="O17" s="171">
        <v>0</v>
      </c>
      <c r="U17" s="463">
        <v>40293</v>
      </c>
      <c r="V17" s="463">
        <v>40292</v>
      </c>
      <c r="W17" s="462" t="s">
        <v>9</v>
      </c>
      <c r="X17" s="462" t="s">
        <v>273</v>
      </c>
      <c r="Y17" s="462" t="s">
        <v>136</v>
      </c>
      <c r="Z17" s="462">
        <v>84</v>
      </c>
      <c r="AA17" s="462">
        <v>4</v>
      </c>
      <c r="AB17" s="462">
        <v>80</v>
      </c>
      <c r="AC17" s="462">
        <v>4</v>
      </c>
      <c r="AD17" s="464">
        <v>0.05</v>
      </c>
      <c r="AE17" s="462"/>
      <c r="AF17" s="462"/>
      <c r="AG17" s="462"/>
      <c r="AH17" s="462"/>
    </row>
    <row r="18" spans="1:34">
      <c r="A18" s="36">
        <v>40224</v>
      </c>
      <c r="B18" s="37">
        <v>0.30555555555555552</v>
      </c>
      <c r="C18" s="38">
        <v>40224</v>
      </c>
      <c r="D18" s="37">
        <v>0.75</v>
      </c>
      <c r="E18" s="78">
        <v>10.666666666666666</v>
      </c>
      <c r="F18" s="79">
        <v>0</v>
      </c>
      <c r="G18" s="57">
        <v>1</v>
      </c>
      <c r="H18" s="57">
        <v>1</v>
      </c>
      <c r="K18" s="27">
        <v>40226</v>
      </c>
      <c r="L18">
        <v>0</v>
      </c>
      <c r="M18">
        <v>0</v>
      </c>
      <c r="O18" s="171">
        <v>0</v>
      </c>
      <c r="U18" s="463">
        <v>40295</v>
      </c>
      <c r="V18" s="463">
        <v>40294</v>
      </c>
      <c r="W18" s="462" t="s">
        <v>9</v>
      </c>
      <c r="X18" s="462" t="s">
        <v>273</v>
      </c>
      <c r="Y18" s="462" t="s">
        <v>136</v>
      </c>
      <c r="Z18" s="462">
        <v>45</v>
      </c>
      <c r="AA18" s="462">
        <v>0</v>
      </c>
      <c r="AB18" s="462">
        <v>45</v>
      </c>
      <c r="AC18" s="462">
        <v>7</v>
      </c>
      <c r="AD18" s="464">
        <v>0.15555555555555556</v>
      </c>
      <c r="AE18" s="462"/>
      <c r="AF18" s="462"/>
      <c r="AG18" s="462"/>
      <c r="AH18" s="462"/>
    </row>
    <row r="19" spans="1:34">
      <c r="A19" s="36">
        <v>40224</v>
      </c>
      <c r="B19" s="37">
        <v>0.75</v>
      </c>
      <c r="C19" s="38">
        <v>40225</v>
      </c>
      <c r="D19" s="37">
        <v>0.34722222222222227</v>
      </c>
      <c r="E19" s="78">
        <v>14.333333333333334</v>
      </c>
      <c r="F19" s="79">
        <v>0</v>
      </c>
      <c r="G19" s="57">
        <v>0</v>
      </c>
      <c r="H19" s="57">
        <v>0</v>
      </c>
      <c r="K19" s="27">
        <v>40227</v>
      </c>
      <c r="L19">
        <v>0</v>
      </c>
      <c r="M19">
        <v>0</v>
      </c>
      <c r="O19" s="171">
        <v>0</v>
      </c>
      <c r="U19" s="463">
        <v>40299</v>
      </c>
      <c r="V19" s="463">
        <v>40298</v>
      </c>
      <c r="W19" s="462" t="s">
        <v>9</v>
      </c>
      <c r="X19" s="462" t="s">
        <v>273</v>
      </c>
      <c r="Y19" s="462" t="s">
        <v>136</v>
      </c>
      <c r="Z19" s="462">
        <v>90</v>
      </c>
      <c r="AA19" s="462">
        <v>1</v>
      </c>
      <c r="AB19" s="462">
        <v>89</v>
      </c>
      <c r="AC19" s="462">
        <v>4</v>
      </c>
      <c r="AD19" s="464">
        <v>4.49438202247191E-2</v>
      </c>
      <c r="AE19" s="462"/>
      <c r="AF19" s="462"/>
      <c r="AG19" s="462"/>
      <c r="AH19" s="462"/>
    </row>
    <row r="20" spans="1:34">
      <c r="A20" s="36">
        <v>40225</v>
      </c>
      <c r="B20" s="37">
        <v>0.35069444444444442</v>
      </c>
      <c r="C20" s="38">
        <v>40225</v>
      </c>
      <c r="D20" s="37">
        <v>0.71527777777777779</v>
      </c>
      <c r="E20" s="78">
        <v>8.75</v>
      </c>
      <c r="F20" s="79">
        <v>8.3333333333333329E-2</v>
      </c>
      <c r="G20" s="57">
        <v>0</v>
      </c>
      <c r="H20" s="57">
        <v>0</v>
      </c>
      <c r="K20" s="27">
        <v>40228</v>
      </c>
      <c r="L20">
        <v>0</v>
      </c>
      <c r="M20">
        <v>0</v>
      </c>
      <c r="O20" s="171">
        <v>0</v>
      </c>
      <c r="U20" s="463">
        <v>40300</v>
      </c>
      <c r="V20" s="463">
        <v>40299</v>
      </c>
      <c r="W20" s="462" t="s">
        <v>9</v>
      </c>
      <c r="X20" s="462" t="s">
        <v>273</v>
      </c>
      <c r="Y20" s="462" t="s">
        <v>136</v>
      </c>
      <c r="Z20" s="462">
        <v>34</v>
      </c>
      <c r="AA20" s="462">
        <v>0</v>
      </c>
      <c r="AB20" s="462">
        <v>34</v>
      </c>
      <c r="AC20" s="462">
        <v>3</v>
      </c>
      <c r="AD20" s="464">
        <v>8.8235294117647065E-2</v>
      </c>
      <c r="AE20" s="462"/>
      <c r="AF20" s="462"/>
      <c r="AG20" s="462"/>
      <c r="AH20" s="462"/>
    </row>
    <row r="21" spans="1:34">
      <c r="A21" s="36">
        <v>40225</v>
      </c>
      <c r="B21" s="37">
        <v>0.71527777777777779</v>
      </c>
      <c r="C21" s="38">
        <v>40226</v>
      </c>
      <c r="D21" s="37">
        <v>0.33680555555555558</v>
      </c>
      <c r="E21" s="78">
        <v>14.916666666666666</v>
      </c>
      <c r="F21" s="79">
        <v>0</v>
      </c>
      <c r="G21" s="57">
        <v>0</v>
      </c>
      <c r="H21" s="57">
        <v>0</v>
      </c>
      <c r="K21" s="27">
        <v>40229</v>
      </c>
      <c r="L21">
        <v>0</v>
      </c>
      <c r="M21">
        <v>0</v>
      </c>
      <c r="O21" s="171">
        <v>0</v>
      </c>
      <c r="U21" s="463"/>
      <c r="V21" s="462"/>
      <c r="W21" s="462"/>
      <c r="X21" s="462"/>
      <c r="Y21" s="462"/>
      <c r="Z21" s="462"/>
      <c r="AA21" s="462"/>
      <c r="AB21" s="462"/>
      <c r="AC21" s="462"/>
      <c r="AD21" s="462"/>
      <c r="AE21" s="462" t="s">
        <v>157</v>
      </c>
      <c r="AF21" s="462"/>
      <c r="AG21" s="462"/>
      <c r="AH21" s="462"/>
    </row>
    <row r="22" spans="1:34">
      <c r="A22" s="36">
        <v>40226</v>
      </c>
      <c r="B22" s="37">
        <v>0.34027777777777773</v>
      </c>
      <c r="C22" s="38">
        <v>40226</v>
      </c>
      <c r="D22" s="37">
        <v>0.70486111111111116</v>
      </c>
      <c r="E22" s="78">
        <v>8.75</v>
      </c>
      <c r="F22" s="79">
        <v>8.3333333333333329E-2</v>
      </c>
      <c r="G22" s="57">
        <v>0</v>
      </c>
      <c r="H22" s="57">
        <v>0</v>
      </c>
      <c r="K22" s="27">
        <v>40230</v>
      </c>
      <c r="L22">
        <v>0</v>
      </c>
      <c r="M22">
        <v>0</v>
      </c>
      <c r="O22" s="171">
        <v>0</v>
      </c>
      <c r="U22" s="463">
        <v>40304</v>
      </c>
      <c r="V22" s="463">
        <v>40303</v>
      </c>
      <c r="W22" s="462" t="s">
        <v>9</v>
      </c>
      <c r="X22" s="462" t="s">
        <v>273</v>
      </c>
      <c r="Y22" s="462" t="s">
        <v>136</v>
      </c>
      <c r="Z22" s="462">
        <v>18</v>
      </c>
      <c r="AA22" s="462">
        <v>1</v>
      </c>
      <c r="AB22" s="462">
        <v>17</v>
      </c>
      <c r="AC22" s="462">
        <v>4</v>
      </c>
      <c r="AD22" s="464">
        <v>0.23529411764705882</v>
      </c>
      <c r="AE22" s="462"/>
      <c r="AF22" s="462"/>
      <c r="AG22" s="462"/>
      <c r="AH22" s="462"/>
    </row>
    <row r="23" spans="1:34">
      <c r="A23" s="36">
        <v>40226</v>
      </c>
      <c r="B23" s="37">
        <v>0.70486111111111116</v>
      </c>
      <c r="C23" s="38">
        <v>40227</v>
      </c>
      <c r="D23" s="37">
        <v>0.30902777777777779</v>
      </c>
      <c r="E23" s="78">
        <v>14.5</v>
      </c>
      <c r="F23" s="79">
        <v>0</v>
      </c>
      <c r="G23" s="57">
        <v>0</v>
      </c>
      <c r="H23" s="57">
        <v>0</v>
      </c>
      <c r="K23" s="27">
        <v>40231</v>
      </c>
      <c r="L23">
        <v>0</v>
      </c>
      <c r="M23">
        <v>0</v>
      </c>
      <c r="O23" s="171">
        <v>0</v>
      </c>
      <c r="U23" s="463">
        <v>40305</v>
      </c>
      <c r="V23" s="463">
        <v>40304</v>
      </c>
      <c r="W23" s="462" t="s">
        <v>9</v>
      </c>
      <c r="X23" s="462" t="s">
        <v>273</v>
      </c>
      <c r="Y23" s="462" t="s">
        <v>136</v>
      </c>
      <c r="Z23" s="462">
        <v>4</v>
      </c>
      <c r="AA23" s="462">
        <v>0</v>
      </c>
      <c r="AB23" s="462">
        <v>4</v>
      </c>
      <c r="AC23" s="462">
        <v>1</v>
      </c>
      <c r="AD23" s="464">
        <v>0.25</v>
      </c>
      <c r="AE23" s="462"/>
      <c r="AF23" s="462"/>
      <c r="AG23" s="462"/>
      <c r="AH23" s="462"/>
    </row>
    <row r="24" spans="1:34">
      <c r="A24" s="36">
        <v>40227</v>
      </c>
      <c r="B24" s="37">
        <v>0.30902777777777779</v>
      </c>
      <c r="C24" s="38">
        <v>40227</v>
      </c>
      <c r="D24" s="37">
        <v>0.73958333333333337</v>
      </c>
      <c r="E24" s="78">
        <v>10.333333333333334</v>
      </c>
      <c r="F24" s="79">
        <v>0</v>
      </c>
      <c r="G24" s="57">
        <v>0</v>
      </c>
      <c r="H24" s="57">
        <v>0</v>
      </c>
      <c r="K24" s="27">
        <v>40232</v>
      </c>
      <c r="L24">
        <v>0</v>
      </c>
      <c r="M24">
        <v>0</v>
      </c>
      <c r="O24" s="171">
        <v>0</v>
      </c>
      <c r="U24" s="463">
        <v>40306</v>
      </c>
      <c r="V24" s="463">
        <v>40305</v>
      </c>
      <c r="W24" s="462" t="s">
        <v>9</v>
      </c>
      <c r="X24" s="462" t="s">
        <v>273</v>
      </c>
      <c r="Y24" s="462" t="s">
        <v>136</v>
      </c>
      <c r="Z24" s="462">
        <v>43</v>
      </c>
      <c r="AA24" s="462">
        <v>0</v>
      </c>
      <c r="AB24" s="462">
        <v>43</v>
      </c>
      <c r="AC24" s="462">
        <v>9</v>
      </c>
      <c r="AD24" s="464">
        <v>0.20930232558139536</v>
      </c>
      <c r="AE24" s="462"/>
      <c r="AF24" s="462"/>
      <c r="AG24" s="462"/>
      <c r="AH24" s="462"/>
    </row>
    <row r="25" spans="1:34">
      <c r="A25" s="36">
        <v>40227</v>
      </c>
      <c r="B25" s="37">
        <v>0.73958333333333337</v>
      </c>
      <c r="C25" s="38">
        <v>40228</v>
      </c>
      <c r="D25" s="37">
        <v>0.30763888888888891</v>
      </c>
      <c r="E25" s="78">
        <v>13.633333333333333</v>
      </c>
      <c r="F25" s="79">
        <v>0</v>
      </c>
      <c r="G25" s="57">
        <v>0</v>
      </c>
      <c r="H25" s="57">
        <v>0</v>
      </c>
      <c r="K25" s="27">
        <v>40233</v>
      </c>
      <c r="L25">
        <v>0</v>
      </c>
      <c r="M25">
        <v>0</v>
      </c>
      <c r="O25" s="171">
        <v>0</v>
      </c>
      <c r="U25" s="462"/>
      <c r="V25" s="462"/>
      <c r="W25" s="462"/>
      <c r="X25" s="462"/>
      <c r="Y25" s="462"/>
      <c r="Z25" s="462"/>
      <c r="AA25" s="462"/>
      <c r="AB25" s="462"/>
      <c r="AC25" s="462"/>
      <c r="AD25" s="462"/>
      <c r="AE25" s="462"/>
      <c r="AF25" s="462"/>
      <c r="AG25" s="462"/>
      <c r="AH25" s="462"/>
    </row>
    <row r="26" spans="1:34">
      <c r="A26" s="36">
        <v>40228</v>
      </c>
      <c r="B26" s="37">
        <v>0.30763888888888891</v>
      </c>
      <c r="C26" s="38">
        <v>40228</v>
      </c>
      <c r="D26" s="37">
        <v>0.71875</v>
      </c>
      <c r="E26" s="78">
        <v>9.8666666666666671</v>
      </c>
      <c r="F26" s="79">
        <v>0</v>
      </c>
      <c r="G26" s="57">
        <v>0</v>
      </c>
      <c r="H26" s="57">
        <v>0</v>
      </c>
      <c r="K26" s="27">
        <v>40234</v>
      </c>
      <c r="L26">
        <v>0</v>
      </c>
      <c r="M26">
        <v>0</v>
      </c>
      <c r="O26" s="171">
        <v>0</v>
      </c>
      <c r="U26" s="462"/>
      <c r="V26" s="462"/>
      <c r="W26" s="462"/>
      <c r="X26" s="462"/>
      <c r="Y26" s="462"/>
      <c r="Z26" s="462"/>
      <c r="AA26" s="462"/>
      <c r="AB26" s="462"/>
      <c r="AC26" s="462"/>
      <c r="AD26" s="462"/>
      <c r="AE26" s="462"/>
      <c r="AF26" s="462"/>
      <c r="AG26" s="462"/>
      <c r="AH26" s="462"/>
    </row>
    <row r="27" spans="1:34">
      <c r="A27" s="36">
        <v>40228</v>
      </c>
      <c r="B27" s="37">
        <v>0.71875</v>
      </c>
      <c r="C27" s="38">
        <v>40229</v>
      </c>
      <c r="D27" s="37">
        <v>0.30902777777777779</v>
      </c>
      <c r="E27" s="78">
        <v>14.166666666666666</v>
      </c>
      <c r="F27" s="79">
        <v>0</v>
      </c>
      <c r="G27" s="57">
        <v>0</v>
      </c>
      <c r="H27" s="57">
        <v>0</v>
      </c>
      <c r="K27" s="27">
        <v>40235</v>
      </c>
      <c r="L27">
        <v>0</v>
      </c>
      <c r="M27">
        <v>0</v>
      </c>
      <c r="O27" s="171">
        <v>0</v>
      </c>
      <c r="V27" s="167" t="s">
        <v>279</v>
      </c>
    </row>
    <row r="28" spans="1:34">
      <c r="A28" s="36">
        <v>40229</v>
      </c>
      <c r="B28" s="37">
        <v>0.30902777777777779</v>
      </c>
      <c r="C28" s="38">
        <v>40229</v>
      </c>
      <c r="D28" s="37">
        <v>0.73472222222222217</v>
      </c>
      <c r="E28" s="78">
        <v>10.216666666666667</v>
      </c>
      <c r="F28" s="79">
        <v>0</v>
      </c>
      <c r="G28" s="57">
        <v>0</v>
      </c>
      <c r="H28" s="57">
        <v>0</v>
      </c>
      <c r="K28" s="27">
        <v>40236</v>
      </c>
      <c r="L28">
        <v>0</v>
      </c>
      <c r="M28">
        <v>0</v>
      </c>
      <c r="O28" s="171">
        <v>0</v>
      </c>
      <c r="V28" s="2">
        <v>40250</v>
      </c>
      <c r="W28">
        <v>26</v>
      </c>
      <c r="X28">
        <v>1</v>
      </c>
      <c r="Y28" s="90">
        <v>3.8461538461538464E-2</v>
      </c>
    </row>
    <row r="29" spans="1:34">
      <c r="A29" s="36">
        <v>40229</v>
      </c>
      <c r="B29" s="37">
        <v>0.73472222222222217</v>
      </c>
      <c r="C29" s="38">
        <v>40230</v>
      </c>
      <c r="D29" s="37">
        <v>0.3298611111111111</v>
      </c>
      <c r="E29" s="78">
        <v>14.283333333333333</v>
      </c>
      <c r="F29" s="79">
        <v>0</v>
      </c>
      <c r="G29" s="57">
        <v>0</v>
      </c>
      <c r="H29" s="57">
        <v>0</v>
      </c>
      <c r="K29" s="27">
        <v>40237</v>
      </c>
      <c r="L29">
        <v>0</v>
      </c>
      <c r="M29">
        <v>0</v>
      </c>
      <c r="O29" s="171">
        <v>0</v>
      </c>
      <c r="V29" s="2">
        <v>40255</v>
      </c>
      <c r="W29">
        <v>22</v>
      </c>
      <c r="X29">
        <v>2</v>
      </c>
      <c r="Y29" s="90">
        <v>9.0909090909090912E-2</v>
      </c>
    </row>
    <row r="30" spans="1:34">
      <c r="A30" s="36">
        <v>40230</v>
      </c>
      <c r="B30" s="37">
        <v>0.3298611111111111</v>
      </c>
      <c r="C30" s="38">
        <v>40230</v>
      </c>
      <c r="D30" s="37">
        <v>0.72222222222222221</v>
      </c>
      <c r="E30" s="78">
        <v>9.4166666666666661</v>
      </c>
      <c r="F30" s="79">
        <v>0</v>
      </c>
      <c r="G30" s="57">
        <v>0</v>
      </c>
      <c r="H30" s="57">
        <v>0</v>
      </c>
      <c r="K30" s="27">
        <v>40238</v>
      </c>
      <c r="L30">
        <v>0</v>
      </c>
      <c r="M30">
        <v>0</v>
      </c>
      <c r="O30" s="171">
        <v>0</v>
      </c>
      <c r="V30" s="2">
        <v>40260</v>
      </c>
      <c r="W30">
        <v>16</v>
      </c>
      <c r="X30">
        <v>0</v>
      </c>
      <c r="Y30" s="90">
        <v>0</v>
      </c>
    </row>
    <row r="31" spans="1:34">
      <c r="A31" s="36">
        <v>40230</v>
      </c>
      <c r="B31" s="37">
        <v>0.72222222222222221</v>
      </c>
      <c r="C31" s="38">
        <v>40231</v>
      </c>
      <c r="D31" s="37">
        <v>0.33680555555555558</v>
      </c>
      <c r="E31" s="78">
        <v>14.75</v>
      </c>
      <c r="F31" s="79">
        <v>0</v>
      </c>
      <c r="G31" s="57">
        <v>0</v>
      </c>
      <c r="H31" s="57">
        <v>0</v>
      </c>
      <c r="K31" s="27">
        <v>40239</v>
      </c>
      <c r="L31">
        <v>0</v>
      </c>
      <c r="M31">
        <v>0</v>
      </c>
      <c r="O31" s="171">
        <v>0</v>
      </c>
      <c r="V31" s="2">
        <v>39903</v>
      </c>
      <c r="W31">
        <v>34</v>
      </c>
      <c r="X31">
        <v>0</v>
      </c>
      <c r="Y31" s="90">
        <v>0</v>
      </c>
    </row>
    <row r="32" spans="1:34">
      <c r="A32" s="36">
        <v>40231</v>
      </c>
      <c r="B32" s="37">
        <v>0.34027777777777773</v>
      </c>
      <c r="C32" s="38">
        <v>40231</v>
      </c>
      <c r="D32" s="37">
        <v>0.71180555555555547</v>
      </c>
      <c r="E32" s="78">
        <v>8.9166666666666661</v>
      </c>
      <c r="F32" s="79">
        <v>8.3333333333333329E-2</v>
      </c>
      <c r="G32" s="57">
        <v>0</v>
      </c>
      <c r="H32" s="57">
        <v>0</v>
      </c>
      <c r="K32" s="27">
        <v>40240</v>
      </c>
      <c r="L32">
        <v>0</v>
      </c>
      <c r="M32">
        <v>0</v>
      </c>
      <c r="O32" s="171">
        <v>0</v>
      </c>
      <c r="V32" s="2">
        <v>40271</v>
      </c>
      <c r="W32">
        <v>32</v>
      </c>
      <c r="X32">
        <v>1</v>
      </c>
      <c r="Y32" s="90">
        <v>3.125E-2</v>
      </c>
    </row>
    <row r="33" spans="1:26">
      <c r="A33" s="36">
        <v>40231</v>
      </c>
      <c r="B33" s="37">
        <v>0.71180555555555547</v>
      </c>
      <c r="C33" s="38">
        <v>40232</v>
      </c>
      <c r="D33" s="37">
        <v>0.31944444444444448</v>
      </c>
      <c r="E33" s="78">
        <v>14.583333333333334</v>
      </c>
      <c r="F33" s="79">
        <v>0</v>
      </c>
      <c r="G33" s="57">
        <v>0</v>
      </c>
      <c r="H33" s="57">
        <v>0</v>
      </c>
      <c r="K33" s="27">
        <v>40241</v>
      </c>
      <c r="L33">
        <v>0</v>
      </c>
      <c r="M33">
        <v>0</v>
      </c>
      <c r="O33" s="171">
        <v>0</v>
      </c>
      <c r="V33" s="282"/>
      <c r="W33" s="282">
        <v>130</v>
      </c>
      <c r="X33" s="282">
        <v>4</v>
      </c>
      <c r="Y33" s="283">
        <v>3.0769230769230771E-2</v>
      </c>
      <c r="Z33" t="s">
        <v>274</v>
      </c>
    </row>
    <row r="34" spans="1:26">
      <c r="A34" s="36">
        <v>40232</v>
      </c>
      <c r="B34" s="37">
        <v>0.32291666666666669</v>
      </c>
      <c r="C34" s="38">
        <v>40232</v>
      </c>
      <c r="D34" s="37">
        <v>0.75</v>
      </c>
      <c r="E34" s="78">
        <v>10.25</v>
      </c>
      <c r="F34" s="79">
        <v>8.3333333333333329E-2</v>
      </c>
      <c r="G34" s="57">
        <v>0</v>
      </c>
      <c r="H34" s="57">
        <v>0</v>
      </c>
      <c r="K34" s="27">
        <v>40242</v>
      </c>
      <c r="L34">
        <v>0</v>
      </c>
      <c r="M34">
        <v>0</v>
      </c>
      <c r="O34" s="171">
        <v>0</v>
      </c>
      <c r="V34" s="2">
        <v>40278</v>
      </c>
      <c r="W34">
        <v>72</v>
      </c>
      <c r="X34">
        <v>11</v>
      </c>
      <c r="Y34" s="90">
        <v>0.15277777777777779</v>
      </c>
    </row>
    <row r="35" spans="1:26">
      <c r="A35" s="36">
        <v>40232</v>
      </c>
      <c r="B35" s="37">
        <v>0.75</v>
      </c>
      <c r="C35" s="38">
        <v>40233</v>
      </c>
      <c r="D35" s="37">
        <v>0.30555555555555552</v>
      </c>
      <c r="E35" s="78">
        <v>13.333333333333334</v>
      </c>
      <c r="F35" s="79">
        <v>0</v>
      </c>
      <c r="G35" s="57">
        <v>0</v>
      </c>
      <c r="H35" s="57">
        <v>0</v>
      </c>
      <c r="K35" s="27">
        <v>40243</v>
      </c>
      <c r="L35">
        <v>0</v>
      </c>
      <c r="M35">
        <v>0</v>
      </c>
      <c r="O35" s="171">
        <v>0</v>
      </c>
      <c r="V35" s="2">
        <v>40280</v>
      </c>
      <c r="W35">
        <v>101</v>
      </c>
      <c r="X35">
        <v>18</v>
      </c>
      <c r="Y35" s="90">
        <v>0.17821782178217821</v>
      </c>
    </row>
    <row r="36" spans="1:26">
      <c r="A36" s="36">
        <v>40233</v>
      </c>
      <c r="B36" s="37">
        <v>0.30902777777777779</v>
      </c>
      <c r="C36" s="38">
        <v>40233</v>
      </c>
      <c r="D36" s="37">
        <v>0.73055555555555562</v>
      </c>
      <c r="E36" s="78">
        <v>10.116666666666667</v>
      </c>
      <c r="F36" s="79">
        <v>8.3333333333333329E-2</v>
      </c>
      <c r="G36" s="57">
        <v>0</v>
      </c>
      <c r="H36" s="57">
        <v>0</v>
      </c>
      <c r="K36" s="27">
        <v>40244</v>
      </c>
      <c r="L36">
        <v>0</v>
      </c>
      <c r="M36">
        <v>0</v>
      </c>
      <c r="O36" s="171">
        <v>0</v>
      </c>
      <c r="V36" s="2">
        <v>40283</v>
      </c>
      <c r="W36">
        <v>82</v>
      </c>
      <c r="X36">
        <v>40</v>
      </c>
      <c r="Y36" s="90">
        <v>0.48780487804878048</v>
      </c>
    </row>
    <row r="37" spans="1:26">
      <c r="A37" s="36">
        <v>40233</v>
      </c>
      <c r="B37" s="37">
        <v>0.73055555555555562</v>
      </c>
      <c r="C37" s="38">
        <v>40234</v>
      </c>
      <c r="D37" s="37">
        <v>0.3034722222222222</v>
      </c>
      <c r="E37" s="78">
        <v>13.75</v>
      </c>
      <c r="F37" s="79">
        <v>0</v>
      </c>
      <c r="G37" s="57">
        <v>0</v>
      </c>
      <c r="H37" s="57">
        <v>0</v>
      </c>
      <c r="K37" s="27">
        <v>40245</v>
      </c>
      <c r="L37">
        <v>1</v>
      </c>
      <c r="M37">
        <v>1</v>
      </c>
      <c r="O37" s="171">
        <v>26.2</v>
      </c>
      <c r="V37" s="2">
        <v>40286</v>
      </c>
      <c r="W37">
        <v>152</v>
      </c>
      <c r="X37">
        <v>3</v>
      </c>
      <c r="Y37" s="90">
        <v>1.9736842105263157E-2</v>
      </c>
    </row>
    <row r="38" spans="1:26">
      <c r="A38" s="36">
        <v>40234</v>
      </c>
      <c r="B38" s="37">
        <v>0.3034722222222222</v>
      </c>
      <c r="C38" s="38">
        <v>40234</v>
      </c>
      <c r="D38" s="37">
        <v>0.73958333333333337</v>
      </c>
      <c r="E38" s="78">
        <v>10.466666666666667</v>
      </c>
      <c r="F38" s="79">
        <v>0</v>
      </c>
      <c r="G38" s="57">
        <v>0</v>
      </c>
      <c r="H38" s="57">
        <v>0</v>
      </c>
      <c r="K38" s="27">
        <v>40246</v>
      </c>
      <c r="L38">
        <v>5</v>
      </c>
      <c r="M38">
        <v>5</v>
      </c>
      <c r="O38" s="171">
        <v>131</v>
      </c>
      <c r="V38" s="282"/>
      <c r="W38" s="282">
        <v>407</v>
      </c>
      <c r="X38" s="282">
        <v>72</v>
      </c>
      <c r="Y38" s="283">
        <v>0.1769041769041769</v>
      </c>
      <c r="Z38" t="s">
        <v>150</v>
      </c>
    </row>
    <row r="39" spans="1:26">
      <c r="A39" s="36">
        <v>40234</v>
      </c>
      <c r="B39" s="37">
        <v>0.73958333333333337</v>
      </c>
      <c r="C39" s="38">
        <v>40235</v>
      </c>
      <c r="D39" s="37">
        <v>0.31597222222222221</v>
      </c>
      <c r="E39" s="78">
        <v>13.833333333333334</v>
      </c>
      <c r="F39" s="79">
        <v>0</v>
      </c>
      <c r="G39" s="57">
        <v>0</v>
      </c>
      <c r="H39" s="57">
        <v>0</v>
      </c>
      <c r="K39" s="27">
        <v>40247</v>
      </c>
      <c r="L39">
        <v>6</v>
      </c>
      <c r="M39">
        <v>6</v>
      </c>
      <c r="O39" s="171">
        <v>157.19999999999999</v>
      </c>
      <c r="V39" s="2">
        <v>40292</v>
      </c>
      <c r="W39">
        <v>80</v>
      </c>
      <c r="X39">
        <v>4</v>
      </c>
      <c r="Y39" s="90">
        <v>0.05</v>
      </c>
    </row>
    <row r="40" spans="1:26">
      <c r="A40" s="36">
        <v>40235</v>
      </c>
      <c r="B40" s="37">
        <v>0.31597222222222221</v>
      </c>
      <c r="C40" s="38">
        <v>40235</v>
      </c>
      <c r="D40" s="37">
        <v>0.72222222222222221</v>
      </c>
      <c r="E40" s="78">
        <v>9.75</v>
      </c>
      <c r="F40" s="79">
        <v>0</v>
      </c>
      <c r="G40" s="57">
        <v>0</v>
      </c>
      <c r="H40" s="57">
        <v>0</v>
      </c>
      <c r="K40" s="27">
        <v>40248</v>
      </c>
      <c r="L40">
        <v>3</v>
      </c>
      <c r="M40">
        <v>3</v>
      </c>
      <c r="O40" s="171">
        <v>78.599999999999994</v>
      </c>
      <c r="V40" s="2">
        <v>40294</v>
      </c>
      <c r="W40">
        <v>45</v>
      </c>
      <c r="X40">
        <v>7</v>
      </c>
      <c r="Y40" s="90">
        <v>0.15555555555555556</v>
      </c>
    </row>
    <row r="41" spans="1:26">
      <c r="A41" s="36">
        <v>40235</v>
      </c>
      <c r="B41" s="37">
        <v>0.72222222222222221</v>
      </c>
      <c r="C41" s="38">
        <v>40236</v>
      </c>
      <c r="D41" s="37">
        <v>0.2986111111111111</v>
      </c>
      <c r="E41" s="78">
        <v>13.833333333333334</v>
      </c>
      <c r="F41" s="79">
        <v>0</v>
      </c>
      <c r="G41" s="57">
        <v>0</v>
      </c>
      <c r="H41" s="57">
        <v>0</v>
      </c>
      <c r="K41" s="27">
        <v>40249</v>
      </c>
      <c r="L41">
        <v>2</v>
      </c>
      <c r="M41">
        <v>2</v>
      </c>
      <c r="O41" s="171">
        <v>52.4</v>
      </c>
      <c r="V41" s="2">
        <v>40298</v>
      </c>
      <c r="W41">
        <v>89</v>
      </c>
      <c r="X41">
        <v>4</v>
      </c>
      <c r="Y41" s="90">
        <v>4.49438202247191E-2</v>
      </c>
    </row>
    <row r="42" spans="1:26">
      <c r="A42" s="36">
        <v>40236</v>
      </c>
      <c r="B42" s="37">
        <v>0.2986111111111111</v>
      </c>
      <c r="C42" s="38">
        <v>40236</v>
      </c>
      <c r="D42" s="37">
        <v>0.76041666666666663</v>
      </c>
      <c r="E42" s="78">
        <v>11.083333333333334</v>
      </c>
      <c r="F42" s="79">
        <v>0</v>
      </c>
      <c r="G42" s="57">
        <v>0</v>
      </c>
      <c r="H42" s="57">
        <v>0</v>
      </c>
      <c r="K42" s="27">
        <v>40250</v>
      </c>
      <c r="L42">
        <v>11</v>
      </c>
      <c r="M42">
        <v>11</v>
      </c>
      <c r="O42" s="171">
        <v>288.2</v>
      </c>
      <c r="V42" s="2">
        <v>40299</v>
      </c>
      <c r="W42">
        <v>34</v>
      </c>
      <c r="X42">
        <v>3</v>
      </c>
      <c r="Y42" s="90">
        <v>8.8235294117647065E-2</v>
      </c>
    </row>
    <row r="43" spans="1:26">
      <c r="A43" s="36">
        <v>40236</v>
      </c>
      <c r="B43" s="37">
        <v>0.76041666666666663</v>
      </c>
      <c r="C43" s="38">
        <v>40237</v>
      </c>
      <c r="D43" s="37">
        <v>0.3263888888888889</v>
      </c>
      <c r="E43" s="78">
        <v>13.583333333333334</v>
      </c>
      <c r="F43" s="79">
        <v>0</v>
      </c>
      <c r="G43" s="57">
        <v>0</v>
      </c>
      <c r="H43" s="57">
        <v>0</v>
      </c>
      <c r="K43" s="27">
        <v>40251</v>
      </c>
      <c r="L43">
        <v>6</v>
      </c>
      <c r="M43">
        <v>6</v>
      </c>
      <c r="O43" s="171">
        <v>157.19999999999999</v>
      </c>
      <c r="V43" s="282"/>
      <c r="W43" s="282">
        <v>248</v>
      </c>
      <c r="X43" s="282">
        <v>18</v>
      </c>
      <c r="Y43" s="283">
        <v>7.2580645161290328E-2</v>
      </c>
    </row>
    <row r="44" spans="1:26">
      <c r="A44" s="36">
        <v>40237</v>
      </c>
      <c r="B44" s="37">
        <v>0.3263888888888889</v>
      </c>
      <c r="C44" s="38">
        <v>40237</v>
      </c>
      <c r="D44" s="37">
        <v>0.72916666666666663</v>
      </c>
      <c r="E44" s="78">
        <v>9.6666666666666661</v>
      </c>
      <c r="F44" s="79">
        <v>0</v>
      </c>
      <c r="G44" s="57">
        <v>0</v>
      </c>
      <c r="H44" s="57">
        <v>0</v>
      </c>
      <c r="K44" s="27">
        <v>40252</v>
      </c>
      <c r="L44">
        <v>3</v>
      </c>
      <c r="M44">
        <v>3</v>
      </c>
      <c r="O44" s="171">
        <v>78.599999999999994</v>
      </c>
      <c r="V44" s="2">
        <v>40303</v>
      </c>
      <c r="W44">
        <v>17</v>
      </c>
      <c r="X44">
        <v>4</v>
      </c>
      <c r="Y44" s="90">
        <v>0.23529411764705882</v>
      </c>
      <c r="Z44" t="s">
        <v>157</v>
      </c>
    </row>
    <row r="45" spans="1:26">
      <c r="A45" s="36">
        <v>40237</v>
      </c>
      <c r="B45" s="37">
        <v>0.72916666666666663</v>
      </c>
      <c r="C45" s="38">
        <v>40238</v>
      </c>
      <c r="D45" s="37">
        <v>0.34027777777777773</v>
      </c>
      <c r="E45" s="78">
        <v>14.666666666666666</v>
      </c>
      <c r="F45" s="79">
        <v>0</v>
      </c>
      <c r="G45" s="57">
        <v>0</v>
      </c>
      <c r="H45" s="57">
        <v>0</v>
      </c>
      <c r="K45" s="27">
        <v>40253</v>
      </c>
      <c r="L45">
        <v>11</v>
      </c>
      <c r="M45">
        <v>11</v>
      </c>
      <c r="O45" s="171">
        <v>288.2</v>
      </c>
      <c r="V45" s="2">
        <v>40304</v>
      </c>
      <c r="W45">
        <v>4</v>
      </c>
      <c r="X45">
        <v>1</v>
      </c>
      <c r="Y45" s="90">
        <v>0.25</v>
      </c>
    </row>
    <row r="46" spans="1:26">
      <c r="A46" s="36">
        <v>40238</v>
      </c>
      <c r="B46" s="37">
        <v>0.34027777777777773</v>
      </c>
      <c r="C46" s="38">
        <v>40238</v>
      </c>
      <c r="D46" s="37">
        <v>0.75347222222222221</v>
      </c>
      <c r="E46" s="78">
        <v>9.9166666666666661</v>
      </c>
      <c r="F46" s="79">
        <v>0</v>
      </c>
      <c r="G46" s="57">
        <v>0</v>
      </c>
      <c r="H46" s="57">
        <v>0</v>
      </c>
      <c r="K46" s="27">
        <v>40254</v>
      </c>
      <c r="L46">
        <v>7</v>
      </c>
      <c r="M46">
        <v>7</v>
      </c>
      <c r="O46" s="171">
        <v>183.4</v>
      </c>
      <c r="V46" s="2">
        <v>40305</v>
      </c>
      <c r="W46">
        <v>43</v>
      </c>
      <c r="X46">
        <v>9</v>
      </c>
      <c r="Y46" s="90">
        <v>0.20930232558139536</v>
      </c>
    </row>
    <row r="47" spans="1:26">
      <c r="A47" s="36">
        <v>40238</v>
      </c>
      <c r="B47" s="37">
        <v>0.75347222222222221</v>
      </c>
      <c r="C47" s="38">
        <v>40239</v>
      </c>
      <c r="D47" s="37">
        <v>0.28819444444444448</v>
      </c>
      <c r="E47" s="78">
        <v>12.833333333333334</v>
      </c>
      <c r="F47" s="79">
        <v>0</v>
      </c>
      <c r="G47" s="57">
        <v>0</v>
      </c>
      <c r="H47" s="57">
        <v>0</v>
      </c>
      <c r="K47" s="27">
        <v>40255</v>
      </c>
      <c r="L47">
        <v>3</v>
      </c>
      <c r="M47">
        <v>3</v>
      </c>
      <c r="O47" s="171">
        <v>78.599999999999994</v>
      </c>
      <c r="V47" s="282"/>
      <c r="W47" s="282">
        <v>64</v>
      </c>
      <c r="X47" s="282">
        <v>14</v>
      </c>
      <c r="Y47" s="283">
        <v>0.21875</v>
      </c>
    </row>
    <row r="48" spans="1:26">
      <c r="A48" s="36">
        <v>40239</v>
      </c>
      <c r="B48" s="37">
        <v>0.28819444444444448</v>
      </c>
      <c r="C48" s="38">
        <v>40239</v>
      </c>
      <c r="D48" s="37">
        <v>0.71527777777777779</v>
      </c>
      <c r="E48" s="78">
        <v>10.25</v>
      </c>
      <c r="F48" s="79">
        <v>0</v>
      </c>
      <c r="G48" s="57">
        <v>0</v>
      </c>
      <c r="H48" s="57">
        <v>0</v>
      </c>
      <c r="K48" s="27">
        <v>40256</v>
      </c>
      <c r="L48">
        <v>4</v>
      </c>
      <c r="M48">
        <v>4</v>
      </c>
      <c r="O48" s="171">
        <v>104.8</v>
      </c>
    </row>
    <row r="49" spans="1:28">
      <c r="A49" s="36">
        <v>40239</v>
      </c>
      <c r="B49" s="37">
        <v>0.71527777777777779</v>
      </c>
      <c r="C49" s="38">
        <v>40240</v>
      </c>
      <c r="D49" s="37">
        <v>0.3125</v>
      </c>
      <c r="E49" s="78">
        <v>14.333333333333334</v>
      </c>
      <c r="F49" s="79">
        <v>0</v>
      </c>
      <c r="G49" s="57">
        <v>0</v>
      </c>
      <c r="H49" s="57">
        <v>0</v>
      </c>
      <c r="K49" s="27">
        <v>40257</v>
      </c>
      <c r="L49">
        <v>7</v>
      </c>
      <c r="M49">
        <v>7</v>
      </c>
      <c r="O49" s="171">
        <v>183.4</v>
      </c>
      <c r="V49" s="167" t="s">
        <v>304</v>
      </c>
    </row>
    <row r="50" spans="1:28">
      <c r="A50" s="36">
        <v>40240</v>
      </c>
      <c r="B50" s="37">
        <v>0.3125</v>
      </c>
      <c r="C50" s="38">
        <v>40240</v>
      </c>
      <c r="D50" s="37">
        <v>0.74305555555555547</v>
      </c>
      <c r="E50" s="78">
        <v>10.333333333333334</v>
      </c>
      <c r="F50" s="79">
        <v>0</v>
      </c>
      <c r="G50" s="57">
        <v>0</v>
      </c>
      <c r="H50" s="57">
        <v>0</v>
      </c>
      <c r="K50" s="27">
        <v>40258</v>
      </c>
      <c r="L50">
        <v>1</v>
      </c>
      <c r="M50">
        <v>1</v>
      </c>
      <c r="O50" s="171">
        <v>26.2</v>
      </c>
    </row>
    <row r="51" spans="1:28">
      <c r="A51" s="36">
        <v>40240</v>
      </c>
      <c r="B51" s="37">
        <v>0.74305555555555547</v>
      </c>
      <c r="C51" s="38">
        <v>40241</v>
      </c>
      <c r="D51" s="37">
        <v>0.30416666666666664</v>
      </c>
      <c r="E51" s="78">
        <v>13.466666666666667</v>
      </c>
      <c r="F51" s="79">
        <v>0</v>
      </c>
      <c r="G51" s="57">
        <v>0</v>
      </c>
      <c r="H51" s="57">
        <v>0</v>
      </c>
      <c r="K51" s="27">
        <v>40259</v>
      </c>
      <c r="L51">
        <v>4</v>
      </c>
      <c r="M51">
        <v>4</v>
      </c>
      <c r="O51" s="171">
        <v>104.8</v>
      </c>
    </row>
    <row r="52" spans="1:28">
      <c r="A52" s="36">
        <v>40241</v>
      </c>
      <c r="B52" s="37">
        <v>0.30416666666666664</v>
      </c>
      <c r="C52" s="38">
        <v>40241</v>
      </c>
      <c r="D52" s="37">
        <v>0.75694444444444453</v>
      </c>
      <c r="E52" s="78">
        <v>10.866666666666667</v>
      </c>
      <c r="F52" s="79">
        <v>0</v>
      </c>
      <c r="G52" s="57">
        <v>0</v>
      </c>
      <c r="H52" s="57">
        <v>0</v>
      </c>
      <c r="K52" s="27">
        <v>40260</v>
      </c>
      <c r="L52">
        <v>3</v>
      </c>
      <c r="M52">
        <v>3</v>
      </c>
      <c r="O52" s="171">
        <v>78.599999999999994</v>
      </c>
      <c r="R52" s="184" t="s">
        <v>177</v>
      </c>
      <c r="S52" s="544" t="s">
        <v>191</v>
      </c>
      <c r="T52" s="559" t="s">
        <v>192</v>
      </c>
      <c r="U52" s="557"/>
      <c r="V52" s="559" t="s">
        <v>193</v>
      </c>
      <c r="W52" s="557"/>
      <c r="X52" s="559" t="s">
        <v>194</v>
      </c>
      <c r="Y52" s="556"/>
      <c r="Z52" s="556"/>
      <c r="AA52" s="557"/>
    </row>
    <row r="53" spans="1:28">
      <c r="A53" s="36">
        <v>40241</v>
      </c>
      <c r="B53" s="37">
        <v>0.75694444444444453</v>
      </c>
      <c r="C53" s="38">
        <v>40242</v>
      </c>
      <c r="D53" s="37">
        <v>0.30555555555555552</v>
      </c>
      <c r="E53" s="78">
        <v>13.166666666666666</v>
      </c>
      <c r="F53" s="79">
        <v>0</v>
      </c>
      <c r="G53" s="57">
        <v>0</v>
      </c>
      <c r="H53" s="57">
        <v>0</v>
      </c>
      <c r="K53" s="27">
        <v>40261</v>
      </c>
      <c r="L53">
        <v>4</v>
      </c>
      <c r="M53">
        <v>4</v>
      </c>
      <c r="O53" s="171">
        <v>104.8</v>
      </c>
      <c r="R53" s="185" t="s">
        <v>190</v>
      </c>
      <c r="S53" s="545"/>
      <c r="T53" s="177" t="s">
        <v>190</v>
      </c>
      <c r="U53" s="178" t="s">
        <v>165</v>
      </c>
      <c r="V53" s="185" t="s">
        <v>190</v>
      </c>
      <c r="W53" s="178" t="s">
        <v>165</v>
      </c>
      <c r="X53" s="286" t="s">
        <v>204</v>
      </c>
      <c r="Y53" s="179" t="s">
        <v>195</v>
      </c>
      <c r="Z53" s="179" t="s">
        <v>196</v>
      </c>
      <c r="AA53" s="178" t="s">
        <v>197</v>
      </c>
    </row>
    <row r="54" spans="1:28">
      <c r="A54" s="36">
        <v>40242</v>
      </c>
      <c r="B54" s="37">
        <v>0.30555555555555552</v>
      </c>
      <c r="C54" s="38">
        <v>40242</v>
      </c>
      <c r="D54" s="37">
        <v>0.75694444444444453</v>
      </c>
      <c r="E54" s="78">
        <v>10.833333333333334</v>
      </c>
      <c r="F54" s="79">
        <v>0</v>
      </c>
      <c r="G54" s="57">
        <v>0</v>
      </c>
      <c r="H54" s="57">
        <v>0</v>
      </c>
      <c r="K54" s="27">
        <v>40262</v>
      </c>
      <c r="L54">
        <v>2</v>
      </c>
      <c r="M54">
        <v>2</v>
      </c>
      <c r="O54" s="171">
        <v>52.4</v>
      </c>
      <c r="R54" s="186">
        <v>1</v>
      </c>
      <c r="S54" s="190" t="s">
        <v>285</v>
      </c>
      <c r="T54" s="62">
        <v>344</v>
      </c>
      <c r="U54" s="56">
        <v>4.2963387791892613E-2</v>
      </c>
      <c r="V54" s="288">
        <v>9012.7999999999993</v>
      </c>
      <c r="W54" s="183">
        <v>13211758.720000001</v>
      </c>
      <c r="X54" s="62">
        <v>5</v>
      </c>
      <c r="Y54" s="180">
        <v>3.0769230769230771E-2</v>
      </c>
      <c r="Z54" s="32">
        <v>130</v>
      </c>
      <c r="AA54" s="40">
        <v>4</v>
      </c>
    </row>
    <row r="55" spans="1:28">
      <c r="A55" s="36">
        <v>40242</v>
      </c>
      <c r="B55" s="37">
        <v>0.75694444444444453</v>
      </c>
      <c r="C55" s="38">
        <v>40243</v>
      </c>
      <c r="D55" s="37">
        <v>0.3125</v>
      </c>
      <c r="E55" s="78">
        <v>13.333333333333334</v>
      </c>
      <c r="F55" s="79">
        <v>0</v>
      </c>
      <c r="G55" s="57">
        <v>0</v>
      </c>
      <c r="H55" s="57">
        <v>0</v>
      </c>
      <c r="K55" s="27">
        <v>40263</v>
      </c>
      <c r="L55">
        <v>5</v>
      </c>
      <c r="M55">
        <v>5</v>
      </c>
      <c r="O55" s="171">
        <v>131</v>
      </c>
      <c r="R55" s="186">
        <v>2</v>
      </c>
      <c r="S55" s="173" t="s">
        <v>286</v>
      </c>
      <c r="T55" s="62">
        <v>4422</v>
      </c>
      <c r="U55" s="56">
        <v>241.37490722481382</v>
      </c>
      <c r="V55" s="288">
        <v>24714.739726027397</v>
      </c>
      <c r="W55" s="183">
        <v>6889345.3470201297</v>
      </c>
      <c r="X55" s="62">
        <v>4</v>
      </c>
      <c r="Y55" s="180">
        <v>0.1769041769041769</v>
      </c>
      <c r="Z55" s="32">
        <v>407</v>
      </c>
      <c r="AA55" s="40">
        <v>72</v>
      </c>
    </row>
    <row r="56" spans="1:28">
      <c r="A56" s="36">
        <v>40243</v>
      </c>
      <c r="B56" s="37">
        <v>0.31597222222222221</v>
      </c>
      <c r="C56" s="38">
        <v>40243</v>
      </c>
      <c r="D56" s="37">
        <v>0.79166666666666663</v>
      </c>
      <c r="E56" s="78">
        <v>11.416666666666666</v>
      </c>
      <c r="F56" s="79">
        <v>8.3333333333333329E-2</v>
      </c>
      <c r="G56" s="57">
        <v>0</v>
      </c>
      <c r="H56" s="57">
        <v>0</v>
      </c>
      <c r="K56" s="27">
        <v>40264</v>
      </c>
      <c r="L56">
        <v>12</v>
      </c>
      <c r="M56">
        <v>12</v>
      </c>
      <c r="O56" s="171">
        <v>314.39999999999998</v>
      </c>
      <c r="R56" s="186">
        <v>3</v>
      </c>
      <c r="S56" s="173" t="s">
        <v>287</v>
      </c>
      <c r="T56" s="62">
        <v>513</v>
      </c>
      <c r="U56" s="56">
        <v>5.7478491753983132E-3</v>
      </c>
      <c r="V56" s="288">
        <v>6723</v>
      </c>
      <c r="W56" s="183">
        <v>2164985.6800554018</v>
      </c>
      <c r="X56" s="62">
        <v>4</v>
      </c>
      <c r="Y56" s="180">
        <v>7.2580645161290328E-2</v>
      </c>
      <c r="Z56" s="32">
        <v>248</v>
      </c>
      <c r="AA56" s="40">
        <v>18</v>
      </c>
    </row>
    <row r="57" spans="1:28">
      <c r="A57" s="36">
        <v>40243</v>
      </c>
      <c r="B57" s="37">
        <v>0.79166666666666663</v>
      </c>
      <c r="C57" s="38">
        <v>40244</v>
      </c>
      <c r="D57" s="37">
        <v>0.35416666666666669</v>
      </c>
      <c r="E57" s="78">
        <v>13.5</v>
      </c>
      <c r="F57" s="79">
        <v>0</v>
      </c>
      <c r="G57" s="57">
        <v>0</v>
      </c>
      <c r="H57" s="57">
        <v>0</v>
      </c>
      <c r="K57" s="27">
        <v>40265</v>
      </c>
      <c r="L57">
        <v>3</v>
      </c>
      <c r="M57">
        <v>3</v>
      </c>
      <c r="O57" s="171">
        <v>78.599999999999994</v>
      </c>
      <c r="R57" s="187">
        <v>4</v>
      </c>
      <c r="S57" s="173" t="s">
        <v>288</v>
      </c>
      <c r="T57" s="62">
        <v>202</v>
      </c>
      <c r="U57" s="56">
        <v>317.00364308390022</v>
      </c>
      <c r="V57" s="288">
        <v>875.33333333333337</v>
      </c>
      <c r="W57" s="183">
        <v>39592.041666666664</v>
      </c>
      <c r="X57" s="287">
        <v>3</v>
      </c>
      <c r="Y57" s="180">
        <v>0.21875</v>
      </c>
      <c r="Z57" s="72">
        <v>64</v>
      </c>
      <c r="AA57" s="40">
        <v>14</v>
      </c>
    </row>
    <row r="58" spans="1:28">
      <c r="A58" s="36">
        <v>40244</v>
      </c>
      <c r="B58" s="37">
        <v>0.3576388888888889</v>
      </c>
      <c r="C58" s="38">
        <v>40244</v>
      </c>
      <c r="D58" s="37">
        <v>0.75694444444444453</v>
      </c>
      <c r="E58" s="78">
        <v>9.5833333333333339</v>
      </c>
      <c r="F58" s="79">
        <v>8.3333333333333329E-2</v>
      </c>
      <c r="G58" s="57">
        <v>0</v>
      </c>
      <c r="H58" s="57">
        <v>0</v>
      </c>
      <c r="K58" s="27">
        <v>40266</v>
      </c>
      <c r="L58">
        <v>10</v>
      </c>
      <c r="M58">
        <v>10</v>
      </c>
      <c r="O58" s="171">
        <v>262</v>
      </c>
      <c r="R58" s="617" t="s">
        <v>289</v>
      </c>
      <c r="S58" s="618"/>
      <c r="T58" s="277">
        <v>5481</v>
      </c>
      <c r="U58" s="193">
        <v>558.4272615456814</v>
      </c>
      <c r="V58" s="289">
        <v>41325.873059360732</v>
      </c>
      <c r="W58" s="147">
        <v>22305681.7887422</v>
      </c>
      <c r="X58" s="146">
        <v>16</v>
      </c>
      <c r="Y58" s="192"/>
      <c r="Z58" s="192">
        <v>849</v>
      </c>
      <c r="AA58" s="193">
        <v>108</v>
      </c>
    </row>
    <row r="59" spans="1:28">
      <c r="A59" s="36">
        <v>40244</v>
      </c>
      <c r="B59" s="37">
        <v>0.75694444444444453</v>
      </c>
      <c r="C59" s="38">
        <v>40245</v>
      </c>
      <c r="D59" s="37">
        <v>0.34375</v>
      </c>
      <c r="E59" s="78">
        <v>14.083333333333334</v>
      </c>
      <c r="F59" s="79">
        <v>0</v>
      </c>
      <c r="G59" s="57">
        <v>1</v>
      </c>
      <c r="H59" s="57">
        <v>1</v>
      </c>
      <c r="K59" s="27">
        <v>40267</v>
      </c>
      <c r="L59">
        <v>16</v>
      </c>
      <c r="M59">
        <v>16</v>
      </c>
      <c r="N59">
        <v>3.8339283094527849E-4</v>
      </c>
      <c r="O59" s="171">
        <v>419.2</v>
      </c>
    </row>
    <row r="60" spans="1:28">
      <c r="A60" s="36">
        <v>40245</v>
      </c>
      <c r="B60" s="37">
        <v>0.34375</v>
      </c>
      <c r="C60" s="38">
        <v>40245</v>
      </c>
      <c r="D60" s="37">
        <v>0.73611111111111116</v>
      </c>
      <c r="E60" s="78">
        <v>9.4166666666666661</v>
      </c>
      <c r="F60" s="79">
        <v>0</v>
      </c>
      <c r="G60" s="57">
        <v>0</v>
      </c>
      <c r="H60" s="57">
        <v>0</v>
      </c>
      <c r="K60" s="27">
        <v>40268</v>
      </c>
      <c r="L60">
        <v>23</v>
      </c>
      <c r="M60">
        <v>23</v>
      </c>
      <c r="O60" s="171">
        <v>602.59999999999991</v>
      </c>
      <c r="R60" s="550" t="s">
        <v>93</v>
      </c>
      <c r="S60" s="552" t="s">
        <v>206</v>
      </c>
      <c r="T60" s="552" t="s">
        <v>207</v>
      </c>
      <c r="U60" s="539" t="s">
        <v>208</v>
      </c>
      <c r="V60" s="540"/>
      <c r="W60" s="541"/>
      <c r="X60" s="196" t="s">
        <v>193</v>
      </c>
      <c r="Y60" s="542" t="s">
        <v>209</v>
      </c>
      <c r="Z60" s="197" t="s">
        <v>210</v>
      </c>
      <c r="AA60" s="197"/>
      <c r="AB60" s="198"/>
    </row>
    <row r="61" spans="1:28">
      <c r="A61" s="36">
        <v>40245</v>
      </c>
      <c r="B61" s="37">
        <v>0.73611111111111116</v>
      </c>
      <c r="C61" s="38">
        <v>40246</v>
      </c>
      <c r="D61" s="37">
        <v>0.30555555555555552</v>
      </c>
      <c r="E61" s="78">
        <v>13.666666666666666</v>
      </c>
      <c r="F61" s="79">
        <v>0</v>
      </c>
      <c r="G61" s="57">
        <v>5</v>
      </c>
      <c r="H61" s="57">
        <v>5</v>
      </c>
      <c r="K61" s="27">
        <v>40269</v>
      </c>
      <c r="L61">
        <v>115</v>
      </c>
      <c r="M61">
        <v>115</v>
      </c>
      <c r="O61" s="171">
        <v>3012.9999999999995</v>
      </c>
      <c r="R61" s="551"/>
      <c r="S61" s="553"/>
      <c r="T61" s="553"/>
      <c r="U61" s="199" t="s">
        <v>211</v>
      </c>
      <c r="V61" s="200" t="s">
        <v>163</v>
      </c>
      <c r="W61" s="201" t="s">
        <v>49</v>
      </c>
      <c r="X61" s="202" t="s">
        <v>212</v>
      </c>
      <c r="Y61" s="543"/>
      <c r="Z61" s="200" t="s">
        <v>213</v>
      </c>
      <c r="AA61" s="200" t="s">
        <v>214</v>
      </c>
      <c r="AB61" s="203" t="s">
        <v>165</v>
      </c>
    </row>
    <row r="62" spans="1:28">
      <c r="A62" s="36">
        <v>40246</v>
      </c>
      <c r="B62" s="37">
        <v>0.30555555555555552</v>
      </c>
      <c r="C62" s="38">
        <v>40246</v>
      </c>
      <c r="D62" s="37">
        <v>0.73472222222222217</v>
      </c>
      <c r="E62" s="78">
        <v>10.3</v>
      </c>
      <c r="F62" s="79">
        <v>0</v>
      </c>
      <c r="G62" s="57">
        <v>0</v>
      </c>
      <c r="H62" s="57">
        <v>0</v>
      </c>
      <c r="K62" s="27">
        <v>40270</v>
      </c>
      <c r="L62">
        <v>18</v>
      </c>
      <c r="M62">
        <v>18</v>
      </c>
      <c r="O62" s="171">
        <v>471.59999999999997</v>
      </c>
      <c r="R62" s="290" t="s">
        <v>290</v>
      </c>
      <c r="S62" s="192" t="s">
        <v>216</v>
      </c>
      <c r="T62" s="212" t="s">
        <v>218</v>
      </c>
      <c r="U62" s="291">
        <v>5425</v>
      </c>
      <c r="V62" s="292">
        <v>56</v>
      </c>
      <c r="W62" s="293">
        <v>5481</v>
      </c>
      <c r="X62" s="213">
        <v>41325.873059360732</v>
      </c>
      <c r="Y62" s="214">
        <v>0.11428407402264958</v>
      </c>
      <c r="Z62" s="215">
        <v>32069.010353258192</v>
      </c>
      <c r="AA62" s="215">
        <v>50582.735765463272</v>
      </c>
      <c r="AB62" s="216">
        <v>22305681.7887422</v>
      </c>
    </row>
    <row r="63" spans="1:28">
      <c r="A63" s="36">
        <v>40246</v>
      </c>
      <c r="B63" s="37">
        <v>0.73472222222222217</v>
      </c>
      <c r="C63" s="38">
        <v>40247</v>
      </c>
      <c r="D63" s="37">
        <v>0.3125</v>
      </c>
      <c r="E63" s="78">
        <v>13.866666666666667</v>
      </c>
      <c r="F63" s="79">
        <v>0</v>
      </c>
      <c r="G63" s="57">
        <v>6</v>
      </c>
      <c r="H63" s="57">
        <v>6</v>
      </c>
      <c r="K63" s="27">
        <v>40271</v>
      </c>
      <c r="L63">
        <v>18</v>
      </c>
      <c r="M63">
        <v>18</v>
      </c>
      <c r="O63" s="171">
        <v>471.59999999999997</v>
      </c>
    </row>
    <row r="64" spans="1:28">
      <c r="A64" s="36">
        <v>40247</v>
      </c>
      <c r="B64" s="37">
        <v>0.3125</v>
      </c>
      <c r="C64" s="38">
        <v>40247</v>
      </c>
      <c r="D64" s="37">
        <v>0.64583333333333337</v>
      </c>
      <c r="E64" s="78">
        <v>8</v>
      </c>
      <c r="F64" s="79">
        <v>0</v>
      </c>
      <c r="G64" s="57">
        <v>0</v>
      </c>
      <c r="H64" s="57">
        <v>0</v>
      </c>
      <c r="K64" s="27">
        <v>40272</v>
      </c>
      <c r="L64">
        <v>18</v>
      </c>
      <c r="M64">
        <v>18</v>
      </c>
      <c r="O64" s="171">
        <v>471.59999999999997</v>
      </c>
    </row>
    <row r="65" spans="1:15">
      <c r="A65" s="36">
        <v>40247</v>
      </c>
      <c r="B65" s="37">
        <v>0.64583333333333337</v>
      </c>
      <c r="C65" s="38">
        <v>40248</v>
      </c>
      <c r="D65" s="37">
        <v>0.31111111111111112</v>
      </c>
      <c r="E65" s="78">
        <v>15.966666666666667</v>
      </c>
      <c r="F65" s="79">
        <v>0</v>
      </c>
      <c r="G65" s="57">
        <v>3</v>
      </c>
      <c r="H65" s="57">
        <v>3</v>
      </c>
      <c r="K65" s="27">
        <v>40273</v>
      </c>
      <c r="L65">
        <v>2</v>
      </c>
      <c r="M65">
        <v>2</v>
      </c>
      <c r="O65" s="171">
        <v>52.4</v>
      </c>
    </row>
    <row r="66" spans="1:15">
      <c r="A66" s="36">
        <v>40248</v>
      </c>
      <c r="B66" s="37">
        <v>0.31111111111111112</v>
      </c>
      <c r="C66" s="38">
        <v>40248</v>
      </c>
      <c r="D66" s="37">
        <v>0.72916666666666663</v>
      </c>
      <c r="E66" s="78">
        <v>10.033333333333333</v>
      </c>
      <c r="F66" s="79">
        <v>0</v>
      </c>
      <c r="G66" s="57">
        <v>0</v>
      </c>
      <c r="H66" s="57">
        <v>0</v>
      </c>
      <c r="K66" s="27">
        <v>40274</v>
      </c>
      <c r="L66">
        <v>13</v>
      </c>
      <c r="M66">
        <v>13</v>
      </c>
      <c r="O66" s="171">
        <v>340.59999999999997</v>
      </c>
    </row>
    <row r="67" spans="1:15">
      <c r="A67" s="36">
        <v>40248</v>
      </c>
      <c r="B67" s="37">
        <v>0.72916666666666663</v>
      </c>
      <c r="C67" s="38">
        <v>40249</v>
      </c>
      <c r="D67" s="37">
        <v>0.3125</v>
      </c>
      <c r="E67" s="78">
        <v>14</v>
      </c>
      <c r="F67" s="79">
        <v>0</v>
      </c>
      <c r="G67" s="57">
        <v>2</v>
      </c>
      <c r="H67" s="57">
        <v>2</v>
      </c>
      <c r="K67" s="27">
        <v>40275</v>
      </c>
      <c r="L67">
        <v>7</v>
      </c>
      <c r="M67">
        <v>7</v>
      </c>
      <c r="N67">
        <v>4.2579994960947332E-2</v>
      </c>
      <c r="O67" s="171">
        <v>183.4</v>
      </c>
    </row>
    <row r="68" spans="1:15">
      <c r="A68" s="36">
        <v>40249</v>
      </c>
      <c r="B68" s="37">
        <v>0.3125</v>
      </c>
      <c r="C68" s="38">
        <v>40249</v>
      </c>
      <c r="D68" s="37">
        <v>0.71875</v>
      </c>
      <c r="E68" s="78">
        <v>9.75</v>
      </c>
      <c r="F68" s="79">
        <v>0</v>
      </c>
      <c r="G68" s="57">
        <v>0</v>
      </c>
      <c r="H68" s="57">
        <v>0</v>
      </c>
      <c r="K68" s="27">
        <v>40276</v>
      </c>
      <c r="L68">
        <v>226</v>
      </c>
      <c r="M68">
        <v>257</v>
      </c>
      <c r="N68">
        <v>241.36046623697851</v>
      </c>
      <c r="O68" s="171">
        <v>1436.3835616438355</v>
      </c>
    </row>
    <row r="69" spans="1:15">
      <c r="A69" s="36">
        <v>40249</v>
      </c>
      <c r="B69" s="37">
        <v>0.71875</v>
      </c>
      <c r="C69" s="38">
        <v>40250</v>
      </c>
      <c r="D69" s="37">
        <v>0.28819444444444448</v>
      </c>
      <c r="E69" s="78">
        <v>13.666666666666666</v>
      </c>
      <c r="F69" s="79">
        <v>0</v>
      </c>
      <c r="G69" s="57">
        <v>11</v>
      </c>
      <c r="H69" s="57">
        <v>11</v>
      </c>
      <c r="K69" s="27">
        <v>40277</v>
      </c>
      <c r="L69">
        <v>115</v>
      </c>
      <c r="M69">
        <v>115</v>
      </c>
      <c r="N69">
        <v>1.4172335600907028E-2</v>
      </c>
      <c r="O69" s="171">
        <v>642.7397260273973</v>
      </c>
    </row>
    <row r="70" spans="1:15">
      <c r="A70" s="36">
        <v>40250</v>
      </c>
      <c r="B70" s="37">
        <v>0.28819444444444448</v>
      </c>
      <c r="C70" s="38">
        <v>40250</v>
      </c>
      <c r="D70" s="37">
        <v>0.77083333333333337</v>
      </c>
      <c r="E70" s="78">
        <v>11.583333333333334</v>
      </c>
      <c r="F70" s="79">
        <v>0</v>
      </c>
      <c r="G70" s="57">
        <v>0</v>
      </c>
      <c r="H70" s="57">
        <v>0</v>
      </c>
      <c r="K70" s="27">
        <v>40278</v>
      </c>
      <c r="L70">
        <v>256</v>
      </c>
      <c r="M70">
        <v>256</v>
      </c>
      <c r="N70">
        <v>2.6865223440072667E-4</v>
      </c>
      <c r="O70" s="171">
        <v>1430.7945205479452</v>
      </c>
    </row>
    <row r="71" spans="1:15">
      <c r="A71" s="36">
        <v>40250</v>
      </c>
      <c r="B71" s="37">
        <v>0.77083333333333337</v>
      </c>
      <c r="C71" s="38">
        <v>40251</v>
      </c>
      <c r="D71" s="37">
        <v>0.31597222222222221</v>
      </c>
      <c r="E71" s="78">
        <v>13.083333333333334</v>
      </c>
      <c r="F71" s="79">
        <v>0</v>
      </c>
      <c r="G71" s="57">
        <v>6</v>
      </c>
      <c r="H71" s="57">
        <v>6</v>
      </c>
      <c r="K71" s="27">
        <v>40279</v>
      </c>
      <c r="L71">
        <v>202</v>
      </c>
      <c r="M71">
        <v>202</v>
      </c>
      <c r="O71" s="171">
        <v>1128.986301369863</v>
      </c>
    </row>
    <row r="72" spans="1:15">
      <c r="A72" s="36">
        <v>40251</v>
      </c>
      <c r="B72" s="37">
        <v>0.31597222222222221</v>
      </c>
      <c r="C72" s="38">
        <v>40251</v>
      </c>
      <c r="D72" s="37">
        <v>0.79166666666666663</v>
      </c>
      <c r="E72" s="78">
        <v>11.416666666666666</v>
      </c>
      <c r="F72" s="79">
        <v>0</v>
      </c>
      <c r="G72" s="57">
        <v>0</v>
      </c>
      <c r="H72" s="57">
        <v>0</v>
      </c>
      <c r="K72" s="27">
        <v>40280</v>
      </c>
      <c r="L72">
        <v>185</v>
      </c>
      <c r="M72">
        <v>185</v>
      </c>
      <c r="O72" s="171">
        <v>1033.972602739726</v>
      </c>
    </row>
    <row r="73" spans="1:15">
      <c r="A73" s="36">
        <v>40251</v>
      </c>
      <c r="B73" s="37">
        <v>0.79166666666666663</v>
      </c>
      <c r="C73" s="38">
        <v>40252</v>
      </c>
      <c r="D73" s="37">
        <v>0.33333333333333331</v>
      </c>
      <c r="E73" s="78">
        <v>13</v>
      </c>
      <c r="F73" s="79">
        <v>0</v>
      </c>
      <c r="G73" s="57">
        <v>3</v>
      </c>
      <c r="H73" s="57">
        <v>3</v>
      </c>
      <c r="K73" s="27">
        <v>40281</v>
      </c>
      <c r="L73">
        <v>265</v>
      </c>
      <c r="M73">
        <v>265</v>
      </c>
      <c r="O73" s="171">
        <v>1481.0958904109589</v>
      </c>
    </row>
    <row r="74" spans="1:15">
      <c r="A74" s="36">
        <v>40252</v>
      </c>
      <c r="B74" s="37">
        <v>0.33333333333333331</v>
      </c>
      <c r="C74" s="38">
        <v>40252</v>
      </c>
      <c r="D74" s="37">
        <v>0.79513888888888884</v>
      </c>
      <c r="E74" s="78">
        <v>11.083333333333334</v>
      </c>
      <c r="F74" s="79">
        <v>0</v>
      </c>
      <c r="G74" s="57">
        <v>0</v>
      </c>
      <c r="H74" s="57">
        <v>0</v>
      </c>
      <c r="K74" s="27">
        <v>40282</v>
      </c>
      <c r="L74">
        <v>1508</v>
      </c>
      <c r="M74">
        <v>1508</v>
      </c>
      <c r="O74" s="171">
        <v>8428.2739726027394</v>
      </c>
    </row>
    <row r="75" spans="1:15">
      <c r="A75" s="36">
        <v>40252</v>
      </c>
      <c r="B75" s="37">
        <v>0.79513888888888884</v>
      </c>
      <c r="C75" s="38">
        <v>40253</v>
      </c>
      <c r="D75" s="37">
        <v>0.3263888888888889</v>
      </c>
      <c r="E75" s="78">
        <v>12.75</v>
      </c>
      <c r="F75" s="79">
        <v>0</v>
      </c>
      <c r="G75" s="57">
        <v>9</v>
      </c>
      <c r="H75" s="57">
        <v>9</v>
      </c>
      <c r="K75" s="27">
        <v>40283</v>
      </c>
      <c r="L75">
        <v>448</v>
      </c>
      <c r="M75">
        <v>448</v>
      </c>
      <c r="O75" s="171">
        <v>2503.8904109589039</v>
      </c>
    </row>
    <row r="76" spans="1:15">
      <c r="A76" s="36">
        <v>40253</v>
      </c>
      <c r="B76" s="37">
        <v>0.3263888888888889</v>
      </c>
      <c r="C76" s="38">
        <v>40253</v>
      </c>
      <c r="D76" s="37">
        <v>0.64236111111111105</v>
      </c>
      <c r="E76" s="78">
        <v>7.583333333333333</v>
      </c>
      <c r="F76" s="79">
        <v>0</v>
      </c>
      <c r="G76" s="57">
        <v>2</v>
      </c>
      <c r="H76" s="57">
        <v>2</v>
      </c>
      <c r="K76" s="27">
        <v>40284</v>
      </c>
      <c r="L76">
        <v>334</v>
      </c>
      <c r="M76">
        <v>334</v>
      </c>
      <c r="O76" s="171">
        <v>1866.7397260273974</v>
      </c>
    </row>
    <row r="77" spans="1:15">
      <c r="A77" s="36">
        <v>40253</v>
      </c>
      <c r="B77" s="37">
        <v>0.64236111111111105</v>
      </c>
      <c r="C77" s="38">
        <v>40254</v>
      </c>
      <c r="D77" s="37">
        <v>0.35416666666666669</v>
      </c>
      <c r="E77" s="78">
        <v>17.083333333333332</v>
      </c>
      <c r="F77" s="79">
        <v>0</v>
      </c>
      <c r="G77" s="57">
        <v>7</v>
      </c>
      <c r="H77" s="57">
        <v>7</v>
      </c>
      <c r="K77" s="27">
        <v>40285</v>
      </c>
      <c r="L77">
        <v>336</v>
      </c>
      <c r="M77">
        <v>336</v>
      </c>
      <c r="O77" s="171">
        <v>1877.9178082191781</v>
      </c>
    </row>
    <row r="78" spans="1:15">
      <c r="A78" s="36">
        <v>40254</v>
      </c>
      <c r="B78" s="37">
        <v>0.35416666666666669</v>
      </c>
      <c r="C78" s="38">
        <v>40254</v>
      </c>
      <c r="D78" s="37">
        <v>0.80208333333333337</v>
      </c>
      <c r="E78" s="78">
        <v>10.75</v>
      </c>
      <c r="F78" s="79">
        <v>0</v>
      </c>
      <c r="G78" s="57">
        <v>0</v>
      </c>
      <c r="H78" s="57">
        <v>0</v>
      </c>
      <c r="K78" s="27">
        <v>40286</v>
      </c>
      <c r="L78">
        <v>424</v>
      </c>
      <c r="M78">
        <v>424</v>
      </c>
      <c r="O78" s="171">
        <v>2369.7534246575342</v>
      </c>
    </row>
    <row r="79" spans="1:15">
      <c r="A79" s="36">
        <v>40254</v>
      </c>
      <c r="B79" s="37">
        <v>0.80208333333333337</v>
      </c>
      <c r="C79" s="38">
        <v>40255</v>
      </c>
      <c r="D79" s="37">
        <v>0.3263888888888889</v>
      </c>
      <c r="E79" s="78">
        <v>12.583333333333334</v>
      </c>
      <c r="F79" s="79">
        <v>0</v>
      </c>
      <c r="G79" s="57">
        <v>3</v>
      </c>
      <c r="H79" s="57">
        <v>3</v>
      </c>
      <c r="K79" s="27">
        <v>40287</v>
      </c>
      <c r="L79">
        <v>92</v>
      </c>
      <c r="M79">
        <v>92</v>
      </c>
      <c r="O79" s="171">
        <v>514.19178082191775</v>
      </c>
    </row>
    <row r="80" spans="1:15">
      <c r="A80" s="36">
        <v>40255</v>
      </c>
      <c r="B80" s="37">
        <v>0.3263888888888889</v>
      </c>
      <c r="C80" s="38">
        <v>40255</v>
      </c>
      <c r="D80" s="37">
        <v>0.81805555555555554</v>
      </c>
      <c r="E80" s="78">
        <v>11.8</v>
      </c>
      <c r="F80" s="79">
        <v>0</v>
      </c>
      <c r="G80" s="57">
        <v>0</v>
      </c>
      <c r="H80" s="57">
        <v>0</v>
      </c>
      <c r="K80" s="27">
        <v>40288</v>
      </c>
      <c r="L80">
        <v>95</v>
      </c>
      <c r="M80">
        <v>95</v>
      </c>
      <c r="N80">
        <v>1.106066345270891E-3</v>
      </c>
      <c r="O80" s="171">
        <v>1245</v>
      </c>
    </row>
    <row r="81" spans="1:15">
      <c r="A81" s="36">
        <v>40255</v>
      </c>
      <c r="B81" s="37">
        <v>0.81805555555555554</v>
      </c>
      <c r="C81" s="38">
        <v>40256</v>
      </c>
      <c r="D81" s="37">
        <v>0.375</v>
      </c>
      <c r="E81" s="78">
        <v>13.366666666666667</v>
      </c>
      <c r="F81" s="79">
        <v>0</v>
      </c>
      <c r="G81" s="57">
        <v>3</v>
      </c>
      <c r="H81" s="57">
        <v>3</v>
      </c>
      <c r="K81" s="27">
        <v>40289</v>
      </c>
      <c r="L81">
        <v>30</v>
      </c>
      <c r="M81">
        <v>30</v>
      </c>
      <c r="N81">
        <v>4.6417828301274222E-3</v>
      </c>
      <c r="O81" s="171">
        <v>393.15789473684208</v>
      </c>
    </row>
    <row r="82" spans="1:15">
      <c r="A82" s="36">
        <v>40256</v>
      </c>
      <c r="B82" s="37">
        <v>0.375</v>
      </c>
      <c r="C82" s="38">
        <v>40256</v>
      </c>
      <c r="D82" s="37">
        <v>0.77083333333333337</v>
      </c>
      <c r="E82" s="78">
        <v>9.5</v>
      </c>
      <c r="F82" s="79">
        <v>0</v>
      </c>
      <c r="G82" s="57">
        <v>1</v>
      </c>
      <c r="H82" s="57">
        <v>1</v>
      </c>
      <c r="K82" s="27">
        <v>40290</v>
      </c>
      <c r="L82">
        <v>12</v>
      </c>
      <c r="M82">
        <v>12</v>
      </c>
      <c r="O82" s="171">
        <v>157.26315789473682</v>
      </c>
    </row>
    <row r="83" spans="1:15">
      <c r="A83" s="36">
        <v>40256</v>
      </c>
      <c r="B83" s="37">
        <v>0.77083333333333337</v>
      </c>
      <c r="C83" s="38">
        <v>40257</v>
      </c>
      <c r="D83" s="37">
        <v>0.33333333333333331</v>
      </c>
      <c r="E83" s="78">
        <v>13.5</v>
      </c>
      <c r="F83" s="79">
        <v>0</v>
      </c>
      <c r="G83" s="57">
        <v>6</v>
      </c>
      <c r="H83" s="57">
        <v>6</v>
      </c>
      <c r="K83" s="27">
        <v>40291</v>
      </c>
      <c r="L83">
        <v>28</v>
      </c>
      <c r="M83">
        <v>28</v>
      </c>
      <c r="O83" s="171">
        <v>366.9473684210526</v>
      </c>
    </row>
    <row r="84" spans="1:15">
      <c r="A84" s="36">
        <v>40257</v>
      </c>
      <c r="B84" s="37">
        <v>0.33680555555555558</v>
      </c>
      <c r="C84" s="38">
        <v>40257</v>
      </c>
      <c r="D84" s="37">
        <v>0.78472222222222221</v>
      </c>
      <c r="E84" s="78">
        <v>10.75</v>
      </c>
      <c r="F84" s="79">
        <v>8.3333333333333329E-2</v>
      </c>
      <c r="G84" s="57">
        <v>1</v>
      </c>
      <c r="H84" s="57">
        <v>1</v>
      </c>
      <c r="K84" s="27">
        <v>40292</v>
      </c>
      <c r="L84">
        <v>70</v>
      </c>
      <c r="M84">
        <v>70</v>
      </c>
      <c r="O84" s="171">
        <v>917.36842105263156</v>
      </c>
    </row>
    <row r="85" spans="1:15">
      <c r="A85" s="36">
        <v>40257</v>
      </c>
      <c r="B85" s="37">
        <v>0.78472222222222221</v>
      </c>
      <c r="C85" s="38">
        <v>40258</v>
      </c>
      <c r="D85" s="37">
        <v>0.34375</v>
      </c>
      <c r="E85" s="78">
        <v>13.416666666666666</v>
      </c>
      <c r="F85" s="79">
        <v>0</v>
      </c>
      <c r="G85" s="57">
        <v>1</v>
      </c>
      <c r="H85" s="57">
        <v>1</v>
      </c>
      <c r="K85" s="27">
        <v>40293</v>
      </c>
      <c r="L85">
        <v>7</v>
      </c>
      <c r="M85">
        <v>7</v>
      </c>
      <c r="O85" s="171">
        <v>91.73684210526315</v>
      </c>
    </row>
    <row r="86" spans="1:15">
      <c r="A86" s="36">
        <v>40258</v>
      </c>
      <c r="B86" s="37">
        <v>0.34722222222222227</v>
      </c>
      <c r="C86" s="38">
        <v>40258</v>
      </c>
      <c r="D86" s="37">
        <v>0.72916666666666663</v>
      </c>
      <c r="E86" s="78">
        <v>9.1666666666666661</v>
      </c>
      <c r="F86" s="79">
        <v>8.3333333333333329E-2</v>
      </c>
      <c r="G86" s="57">
        <v>0</v>
      </c>
      <c r="H86" s="57">
        <v>0</v>
      </c>
      <c r="K86" s="27">
        <v>40294</v>
      </c>
      <c r="L86">
        <v>45</v>
      </c>
      <c r="M86">
        <v>45</v>
      </c>
      <c r="O86" s="171">
        <v>589.73684210526312</v>
      </c>
    </row>
    <row r="87" spans="1:15">
      <c r="A87" s="36">
        <v>40258</v>
      </c>
      <c r="B87" s="37">
        <v>0.72916666666666663</v>
      </c>
      <c r="C87" s="38">
        <v>40259</v>
      </c>
      <c r="D87" s="37">
        <v>0.32291666666666669</v>
      </c>
      <c r="E87" s="78">
        <v>14.25</v>
      </c>
      <c r="F87" s="79">
        <v>0</v>
      </c>
      <c r="G87" s="57">
        <v>4</v>
      </c>
      <c r="H87" s="57">
        <v>4</v>
      </c>
      <c r="K87" s="27">
        <v>40295</v>
      </c>
      <c r="L87">
        <v>9</v>
      </c>
      <c r="M87">
        <v>9</v>
      </c>
      <c r="O87" s="171">
        <v>117.94736842105263</v>
      </c>
    </row>
    <row r="88" spans="1:15">
      <c r="A88" s="36">
        <v>40259</v>
      </c>
      <c r="B88" s="37">
        <v>0.3263888888888889</v>
      </c>
      <c r="C88" s="38">
        <v>40259</v>
      </c>
      <c r="D88" s="37">
        <v>0.70833333333333337</v>
      </c>
      <c r="E88" s="78">
        <v>9.1666666666666661</v>
      </c>
      <c r="F88" s="79">
        <v>8.3333333333333329E-2</v>
      </c>
      <c r="G88" s="57">
        <v>0</v>
      </c>
      <c r="H88" s="57">
        <v>0</v>
      </c>
      <c r="K88" s="27">
        <v>40296</v>
      </c>
      <c r="L88">
        <v>5</v>
      </c>
      <c r="M88">
        <v>5</v>
      </c>
      <c r="O88" s="171">
        <v>65.526315789473685</v>
      </c>
    </row>
    <row r="89" spans="1:15">
      <c r="A89" s="36">
        <v>40259</v>
      </c>
      <c r="B89" s="37">
        <v>0.70833333333333337</v>
      </c>
      <c r="C89" s="38">
        <v>40260</v>
      </c>
      <c r="D89" s="37">
        <v>0.31944444444444448</v>
      </c>
      <c r="E89" s="78">
        <v>14.666666666666666</v>
      </c>
      <c r="F89" s="79">
        <v>0</v>
      </c>
      <c r="G89" s="57">
        <v>3</v>
      </c>
      <c r="H89" s="57">
        <v>3</v>
      </c>
      <c r="K89" s="27">
        <v>40297</v>
      </c>
      <c r="L89">
        <v>21</v>
      </c>
      <c r="M89">
        <v>21</v>
      </c>
      <c r="O89" s="171">
        <v>275.21052631578948</v>
      </c>
    </row>
    <row r="90" spans="1:15">
      <c r="A90" s="36">
        <v>40260</v>
      </c>
      <c r="B90" s="37">
        <v>0.32291666666666669</v>
      </c>
      <c r="C90" s="38">
        <v>40260</v>
      </c>
      <c r="D90" s="37">
        <v>0.79166666666666663</v>
      </c>
      <c r="E90" s="78">
        <v>11.25</v>
      </c>
      <c r="F90" s="79">
        <v>8.3333333333333329E-2</v>
      </c>
      <c r="G90" s="57">
        <v>0</v>
      </c>
      <c r="H90" s="57">
        <v>0</v>
      </c>
      <c r="K90" s="27">
        <v>40298</v>
      </c>
      <c r="L90">
        <v>73</v>
      </c>
      <c r="M90">
        <v>73</v>
      </c>
      <c r="O90" s="171">
        <v>956.68421052631572</v>
      </c>
    </row>
    <row r="91" spans="1:15">
      <c r="A91" s="36">
        <v>40260</v>
      </c>
      <c r="B91" s="37">
        <v>0.79166666666666663</v>
      </c>
      <c r="C91" s="38">
        <v>40261</v>
      </c>
      <c r="D91" s="37">
        <v>0.31944444444444448</v>
      </c>
      <c r="E91" s="78">
        <v>12.666666666666666</v>
      </c>
      <c r="F91" s="79">
        <v>0</v>
      </c>
      <c r="G91" s="57">
        <v>4</v>
      </c>
      <c r="H91" s="57">
        <v>4</v>
      </c>
      <c r="K91" s="27">
        <v>40299</v>
      </c>
      <c r="L91">
        <v>35</v>
      </c>
      <c r="M91">
        <v>35</v>
      </c>
      <c r="O91" s="171">
        <v>458.68421052631578</v>
      </c>
    </row>
    <row r="92" spans="1:15">
      <c r="A92" s="36">
        <v>40261</v>
      </c>
      <c r="B92" s="37">
        <v>0.31944444444444448</v>
      </c>
      <c r="C92" s="38">
        <v>40261</v>
      </c>
      <c r="D92" s="37">
        <v>0.77083333333333337</v>
      </c>
      <c r="E92" s="78">
        <v>10.833333333333334</v>
      </c>
      <c r="F92" s="79">
        <v>0</v>
      </c>
      <c r="G92" s="57">
        <v>0</v>
      </c>
      <c r="H92" s="57">
        <v>0</v>
      </c>
      <c r="K92" s="27">
        <v>40300</v>
      </c>
      <c r="L92">
        <v>0</v>
      </c>
      <c r="M92">
        <v>0</v>
      </c>
      <c r="O92" s="171">
        <v>0</v>
      </c>
    </row>
    <row r="93" spans="1:15">
      <c r="A93" s="36">
        <v>40261</v>
      </c>
      <c r="B93" s="37">
        <v>0.77083333333333337</v>
      </c>
      <c r="C93" s="38">
        <v>40262</v>
      </c>
      <c r="D93" s="37">
        <v>0.32291666666666669</v>
      </c>
      <c r="E93" s="78">
        <v>13.25</v>
      </c>
      <c r="F93" s="79">
        <v>0</v>
      </c>
      <c r="G93" s="57">
        <v>1</v>
      </c>
      <c r="H93" s="57">
        <v>1</v>
      </c>
      <c r="K93" s="27">
        <v>40301</v>
      </c>
      <c r="L93">
        <v>41</v>
      </c>
      <c r="M93">
        <v>41</v>
      </c>
      <c r="O93" s="171">
        <v>537.31578947368416</v>
      </c>
    </row>
    <row r="94" spans="1:15">
      <c r="A94" s="36">
        <v>40262</v>
      </c>
      <c r="B94" s="37">
        <v>0.32291666666666669</v>
      </c>
      <c r="C94" s="38">
        <v>40262</v>
      </c>
      <c r="D94" s="37">
        <v>0.73958333333333337</v>
      </c>
      <c r="E94" s="78">
        <v>10</v>
      </c>
      <c r="F94" s="79">
        <v>0</v>
      </c>
      <c r="G94" s="57">
        <v>1</v>
      </c>
      <c r="H94" s="57">
        <v>1</v>
      </c>
      <c r="K94" s="27">
        <v>40302</v>
      </c>
      <c r="L94">
        <v>24</v>
      </c>
      <c r="M94">
        <v>24</v>
      </c>
      <c r="O94" s="171">
        <v>314.52631578947364</v>
      </c>
    </row>
    <row r="95" spans="1:15">
      <c r="A95" s="36">
        <v>40262</v>
      </c>
      <c r="B95" s="37">
        <v>0.73958333333333337</v>
      </c>
      <c r="C95" s="38">
        <v>40263</v>
      </c>
      <c r="D95" s="37">
        <v>0.30208333333333331</v>
      </c>
      <c r="E95" s="78">
        <v>13.5</v>
      </c>
      <c r="F95" s="79">
        <v>0</v>
      </c>
      <c r="G95" s="57">
        <v>2</v>
      </c>
      <c r="H95" s="57">
        <v>2</v>
      </c>
      <c r="K95" s="27">
        <v>40303</v>
      </c>
      <c r="L95">
        <v>18</v>
      </c>
      <c r="M95">
        <v>18</v>
      </c>
      <c r="O95" s="171">
        <v>235.89473684210526</v>
      </c>
    </row>
    <row r="96" spans="1:15">
      <c r="A96" s="36">
        <v>40263</v>
      </c>
      <c r="B96" s="37">
        <v>0.30208333333333331</v>
      </c>
      <c r="C96" s="38">
        <v>40263</v>
      </c>
      <c r="D96" s="37">
        <v>0.72916666666666663</v>
      </c>
      <c r="E96" s="78">
        <v>10.25</v>
      </c>
      <c r="F96" s="79">
        <v>0</v>
      </c>
      <c r="G96" s="57">
        <v>3</v>
      </c>
      <c r="H96" s="57">
        <v>3</v>
      </c>
      <c r="K96" s="27">
        <v>40304</v>
      </c>
      <c r="L96">
        <v>39</v>
      </c>
      <c r="M96">
        <v>39</v>
      </c>
      <c r="O96" s="171">
        <v>169</v>
      </c>
    </row>
    <row r="97" spans="1:15">
      <c r="A97" s="36">
        <v>40263</v>
      </c>
      <c r="B97" s="37">
        <v>0.72916666666666663</v>
      </c>
      <c r="C97" s="38">
        <v>40264</v>
      </c>
      <c r="D97" s="37">
        <v>0.375</v>
      </c>
      <c r="E97" s="78">
        <v>15.5</v>
      </c>
      <c r="F97" s="79">
        <v>0</v>
      </c>
      <c r="G97" s="57">
        <v>11</v>
      </c>
      <c r="H97" s="57">
        <v>11</v>
      </c>
      <c r="K97" s="27">
        <v>40305</v>
      </c>
      <c r="L97">
        <v>44</v>
      </c>
      <c r="M97">
        <v>44</v>
      </c>
      <c r="O97" s="171">
        <v>190.66666666666669</v>
      </c>
    </row>
    <row r="98" spans="1:15">
      <c r="A98" s="36">
        <v>40264</v>
      </c>
      <c r="B98" s="37">
        <v>0.375</v>
      </c>
      <c r="C98" s="38">
        <v>40264</v>
      </c>
      <c r="D98" s="37">
        <v>0.75694444444444453</v>
      </c>
      <c r="E98" s="78">
        <v>9.1666666666666661</v>
      </c>
      <c r="F98" s="79">
        <v>0</v>
      </c>
      <c r="G98" s="57">
        <v>1</v>
      </c>
      <c r="H98" s="57">
        <v>1</v>
      </c>
      <c r="K98" s="27">
        <v>40306</v>
      </c>
      <c r="L98">
        <v>22</v>
      </c>
      <c r="M98">
        <v>22</v>
      </c>
      <c r="O98" s="171">
        <v>95.333333333333343</v>
      </c>
    </row>
    <row r="99" spans="1:15">
      <c r="A99" s="36">
        <v>40264</v>
      </c>
      <c r="B99" s="37">
        <v>0.75694444444444453</v>
      </c>
      <c r="C99" s="38">
        <v>40265</v>
      </c>
      <c r="D99" s="37">
        <v>0.39583333333333331</v>
      </c>
      <c r="E99" s="78">
        <v>15.333333333333334</v>
      </c>
      <c r="F99" s="79">
        <v>0</v>
      </c>
      <c r="G99" s="57">
        <v>1</v>
      </c>
      <c r="H99" s="57">
        <v>1</v>
      </c>
      <c r="K99" s="27">
        <v>40307</v>
      </c>
      <c r="L99">
        <v>16</v>
      </c>
      <c r="M99">
        <v>16</v>
      </c>
      <c r="O99" s="171">
        <v>69.333333333333343</v>
      </c>
    </row>
    <row r="100" spans="1:15">
      <c r="A100" s="36">
        <v>40265</v>
      </c>
      <c r="B100" s="37">
        <v>0.39583333333333331</v>
      </c>
      <c r="C100" s="38">
        <v>40265</v>
      </c>
      <c r="D100" s="37">
        <v>0.73263888888888884</v>
      </c>
      <c r="E100" s="78">
        <v>8.0833333333333339</v>
      </c>
      <c r="F100" s="79">
        <v>0</v>
      </c>
      <c r="G100" s="57">
        <v>2</v>
      </c>
      <c r="H100" s="57">
        <v>2</v>
      </c>
      <c r="K100" s="27">
        <v>40308</v>
      </c>
      <c r="L100">
        <v>0</v>
      </c>
      <c r="M100">
        <v>0</v>
      </c>
      <c r="O100" s="171">
        <v>0</v>
      </c>
    </row>
    <row r="101" spans="1:15">
      <c r="A101" s="36">
        <v>40265</v>
      </c>
      <c r="B101" s="37">
        <v>0.73263888888888884</v>
      </c>
      <c r="C101" s="38">
        <v>40266</v>
      </c>
      <c r="D101" s="37">
        <v>0.36805555555555558</v>
      </c>
      <c r="E101" s="78">
        <v>15.25</v>
      </c>
      <c r="F101" s="79">
        <v>0</v>
      </c>
      <c r="G101" s="57">
        <v>8</v>
      </c>
      <c r="H101" s="57">
        <v>8</v>
      </c>
      <c r="K101" s="27">
        <v>40309</v>
      </c>
      <c r="L101">
        <v>7</v>
      </c>
      <c r="M101">
        <v>7</v>
      </c>
      <c r="O101" s="171">
        <v>30.333333333333336</v>
      </c>
    </row>
    <row r="102" spans="1:15">
      <c r="A102" s="36">
        <v>40266</v>
      </c>
      <c r="B102" s="37">
        <v>0.36805555555555558</v>
      </c>
      <c r="C102" s="38">
        <v>40266</v>
      </c>
      <c r="D102" s="37">
        <v>0.75</v>
      </c>
      <c r="E102" s="78">
        <v>9.1666666666666661</v>
      </c>
      <c r="F102" s="79">
        <v>0</v>
      </c>
      <c r="G102" s="57">
        <v>2</v>
      </c>
      <c r="H102" s="57">
        <v>2</v>
      </c>
      <c r="K102" s="27">
        <v>40310</v>
      </c>
      <c r="L102">
        <v>6</v>
      </c>
      <c r="M102">
        <v>6</v>
      </c>
      <c r="O102" s="171">
        <v>26</v>
      </c>
    </row>
    <row r="103" spans="1:15">
      <c r="A103" s="36">
        <v>40266</v>
      </c>
      <c r="B103" s="37">
        <v>0.75</v>
      </c>
      <c r="C103" s="38">
        <v>40267</v>
      </c>
      <c r="D103" s="37">
        <v>0.30208333333333331</v>
      </c>
      <c r="E103" s="78">
        <v>13.25</v>
      </c>
      <c r="F103" s="79">
        <v>0</v>
      </c>
      <c r="G103" s="57">
        <v>12</v>
      </c>
      <c r="H103" s="57">
        <v>12</v>
      </c>
      <c r="K103" s="27">
        <v>40311</v>
      </c>
      <c r="L103">
        <v>5</v>
      </c>
      <c r="M103">
        <v>5</v>
      </c>
      <c r="O103" s="171">
        <v>21.666666666666668</v>
      </c>
    </row>
    <row r="104" spans="1:15">
      <c r="A104" s="36">
        <v>40267</v>
      </c>
      <c r="B104" s="37">
        <v>0.30208333333333331</v>
      </c>
      <c r="C104" s="38">
        <v>40267</v>
      </c>
      <c r="D104" s="37">
        <v>0.31597222222222221</v>
      </c>
      <c r="E104" s="62"/>
      <c r="F104" s="79">
        <v>0.33333333333333331</v>
      </c>
      <c r="G104" s="63"/>
      <c r="H104" s="63">
        <v>0</v>
      </c>
      <c r="I104" s="132">
        <v>3.8339283094527849E-4</v>
      </c>
      <c r="K104" s="27">
        <v>40312</v>
      </c>
      <c r="L104">
        <v>4</v>
      </c>
      <c r="M104">
        <v>4</v>
      </c>
      <c r="O104" s="171">
        <v>17.333333333333336</v>
      </c>
    </row>
    <row r="105" spans="1:15">
      <c r="A105" s="36">
        <v>40267</v>
      </c>
      <c r="B105" s="37">
        <v>0.31597222222222221</v>
      </c>
      <c r="C105" s="38">
        <v>40267</v>
      </c>
      <c r="D105" s="37">
        <v>0.8125</v>
      </c>
      <c r="E105" s="78">
        <v>11.916666666666666</v>
      </c>
      <c r="F105" s="76"/>
      <c r="G105" s="57">
        <v>4</v>
      </c>
      <c r="H105" s="57">
        <v>4</v>
      </c>
      <c r="K105" s="27">
        <v>40313</v>
      </c>
      <c r="L105">
        <v>5</v>
      </c>
      <c r="M105">
        <v>5</v>
      </c>
      <c r="O105" s="171">
        <v>21.666666666666668</v>
      </c>
    </row>
    <row r="106" spans="1:15">
      <c r="A106" s="36">
        <v>40267</v>
      </c>
      <c r="B106" s="37">
        <v>0.8125</v>
      </c>
      <c r="C106" s="38">
        <v>40268</v>
      </c>
      <c r="D106" s="37">
        <v>0.3125</v>
      </c>
      <c r="E106" s="78">
        <v>12</v>
      </c>
      <c r="F106" s="79">
        <v>0</v>
      </c>
      <c r="G106" s="57">
        <v>22</v>
      </c>
      <c r="H106" s="57">
        <v>22</v>
      </c>
      <c r="K106" s="27">
        <v>40314</v>
      </c>
      <c r="L106">
        <v>3</v>
      </c>
      <c r="M106">
        <v>3</v>
      </c>
      <c r="O106" s="171">
        <v>13</v>
      </c>
    </row>
    <row r="107" spans="1:15">
      <c r="A107" s="36">
        <v>40268</v>
      </c>
      <c r="B107" s="37">
        <v>0.31597222222222221</v>
      </c>
      <c r="C107" s="38">
        <v>40268</v>
      </c>
      <c r="D107" s="37">
        <v>0.83333333333333337</v>
      </c>
      <c r="E107" s="78">
        <v>12.416666666666666</v>
      </c>
      <c r="F107" s="79">
        <v>8.3333333333333329E-2</v>
      </c>
      <c r="G107" s="57">
        <v>1</v>
      </c>
      <c r="H107" s="57">
        <v>1</v>
      </c>
      <c r="K107" s="27">
        <v>40315</v>
      </c>
      <c r="L107">
        <v>3</v>
      </c>
      <c r="M107">
        <v>3</v>
      </c>
      <c r="O107" s="171">
        <v>13</v>
      </c>
    </row>
    <row r="108" spans="1:15">
      <c r="A108" s="36">
        <v>40268</v>
      </c>
      <c r="B108" s="37">
        <v>0.83333333333333337</v>
      </c>
      <c r="C108" s="38">
        <v>40269</v>
      </c>
      <c r="D108" s="37">
        <v>0.32291666666666669</v>
      </c>
      <c r="E108" s="78">
        <v>11.75</v>
      </c>
      <c r="F108" s="79">
        <v>0</v>
      </c>
      <c r="G108" s="57">
        <v>115</v>
      </c>
      <c r="H108" s="57">
        <v>115</v>
      </c>
      <c r="K108" s="27">
        <v>40316</v>
      </c>
      <c r="L108">
        <v>2</v>
      </c>
      <c r="M108">
        <v>2</v>
      </c>
      <c r="N108">
        <v>1E-4</v>
      </c>
      <c r="O108" s="171">
        <v>8.6666666666666679</v>
      </c>
    </row>
    <row r="109" spans="1:15">
      <c r="A109" s="36">
        <v>40269</v>
      </c>
      <c r="B109" s="37">
        <v>0.32291666666666669</v>
      </c>
      <c r="C109" s="38">
        <v>40269</v>
      </c>
      <c r="D109" s="37">
        <v>0.77083333333333337</v>
      </c>
      <c r="E109" s="78">
        <v>10.75</v>
      </c>
      <c r="F109" s="79">
        <v>0</v>
      </c>
      <c r="G109" s="57">
        <v>0</v>
      </c>
      <c r="H109" s="57">
        <v>0</v>
      </c>
      <c r="K109" s="27">
        <v>40317</v>
      </c>
      <c r="L109">
        <v>6</v>
      </c>
      <c r="M109">
        <v>6</v>
      </c>
      <c r="O109" s="171">
        <v>26</v>
      </c>
    </row>
    <row r="110" spans="1:15">
      <c r="A110" s="36">
        <v>40269</v>
      </c>
      <c r="B110" s="37">
        <v>0.77083333333333337</v>
      </c>
      <c r="C110" s="38">
        <v>40270</v>
      </c>
      <c r="D110" s="37">
        <v>0.36805555555555558</v>
      </c>
      <c r="E110" s="78">
        <v>14.333333333333334</v>
      </c>
      <c r="F110" s="79">
        <v>0</v>
      </c>
      <c r="G110" s="57">
        <v>16</v>
      </c>
      <c r="H110" s="57">
        <v>16</v>
      </c>
      <c r="K110" s="27">
        <v>40318</v>
      </c>
      <c r="L110">
        <v>1</v>
      </c>
      <c r="M110">
        <v>1</v>
      </c>
      <c r="N110">
        <v>0</v>
      </c>
      <c r="O110" s="171">
        <v>4.3333333333333339</v>
      </c>
    </row>
    <row r="111" spans="1:15">
      <c r="A111" s="36">
        <v>40270</v>
      </c>
      <c r="B111" s="37">
        <v>0.36805555555555558</v>
      </c>
      <c r="C111" s="38">
        <v>40270</v>
      </c>
      <c r="D111" s="37">
        <v>0.54166666666666663</v>
      </c>
      <c r="E111" s="78">
        <v>4.166666666666667</v>
      </c>
      <c r="F111" s="79">
        <v>0</v>
      </c>
      <c r="G111" s="57">
        <v>1</v>
      </c>
      <c r="H111" s="57">
        <v>1</v>
      </c>
      <c r="K111" s="27">
        <v>40319</v>
      </c>
      <c r="L111">
        <v>0</v>
      </c>
      <c r="M111">
        <v>0</v>
      </c>
      <c r="N111">
        <v>0</v>
      </c>
      <c r="O111" s="171">
        <v>0</v>
      </c>
    </row>
    <row r="112" spans="1:15">
      <c r="A112" s="36">
        <v>40270</v>
      </c>
      <c r="B112" s="37">
        <v>0.54166666666666663</v>
      </c>
      <c r="C112" s="38">
        <v>40270</v>
      </c>
      <c r="D112" s="37">
        <v>0.67708333333333337</v>
      </c>
      <c r="E112" s="78">
        <v>3.25</v>
      </c>
      <c r="F112" s="79">
        <v>0</v>
      </c>
      <c r="G112" s="57">
        <v>1</v>
      </c>
      <c r="H112" s="57">
        <v>1</v>
      </c>
      <c r="K112" s="27">
        <v>40320</v>
      </c>
      <c r="L112">
        <v>3</v>
      </c>
      <c r="M112">
        <v>28</v>
      </c>
      <c r="N112">
        <v>317.00354308390024</v>
      </c>
      <c r="O112" s="171">
        <v>121.33333333333334</v>
      </c>
    </row>
    <row r="113" spans="1:15">
      <c r="A113" s="36">
        <v>40270</v>
      </c>
      <c r="B113" s="37">
        <v>0.67708333333333337</v>
      </c>
      <c r="C113" s="38">
        <v>40271</v>
      </c>
      <c r="D113" s="37">
        <v>0.33680555555555558</v>
      </c>
      <c r="E113" s="78">
        <v>15.833333333333334</v>
      </c>
      <c r="F113" s="79">
        <v>0</v>
      </c>
      <c r="G113" s="57">
        <v>16</v>
      </c>
      <c r="H113" s="57">
        <v>16</v>
      </c>
      <c r="K113" s="27">
        <v>40321</v>
      </c>
      <c r="L113">
        <v>0</v>
      </c>
      <c r="M113">
        <v>0</v>
      </c>
      <c r="O113" s="171">
        <v>0</v>
      </c>
    </row>
    <row r="114" spans="1:15">
      <c r="A114" s="36">
        <v>40271</v>
      </c>
      <c r="B114" s="37">
        <v>0.33680555555555558</v>
      </c>
      <c r="C114" s="38">
        <v>40271</v>
      </c>
      <c r="D114" s="37">
        <v>0.85416666666666663</v>
      </c>
      <c r="E114" s="78">
        <v>12.416666666666666</v>
      </c>
      <c r="F114" s="79">
        <v>0</v>
      </c>
      <c r="G114" s="57">
        <v>2</v>
      </c>
      <c r="H114" s="57">
        <v>2</v>
      </c>
      <c r="K114" s="27">
        <v>40322</v>
      </c>
      <c r="L114">
        <v>0</v>
      </c>
      <c r="M114">
        <v>0</v>
      </c>
      <c r="O114" s="171">
        <v>0</v>
      </c>
    </row>
    <row r="115" spans="1:15">
      <c r="A115" s="36">
        <v>40271</v>
      </c>
      <c r="B115" s="37">
        <v>0.85416666666666663</v>
      </c>
      <c r="C115" s="38">
        <v>40272</v>
      </c>
      <c r="D115" s="37">
        <v>0.3888888888888889</v>
      </c>
      <c r="E115" s="78">
        <v>12.833333333333334</v>
      </c>
      <c r="F115" s="79">
        <v>0</v>
      </c>
      <c r="G115" s="57">
        <v>17</v>
      </c>
      <c r="H115" s="57">
        <v>17</v>
      </c>
      <c r="K115" s="27">
        <v>40323</v>
      </c>
      <c r="L115">
        <v>0</v>
      </c>
      <c r="M115">
        <v>0</v>
      </c>
      <c r="O115" s="171">
        <v>0</v>
      </c>
    </row>
    <row r="116" spans="1:15">
      <c r="A116" s="36">
        <v>40272</v>
      </c>
      <c r="B116" s="37">
        <v>0.3888888888888889</v>
      </c>
      <c r="C116" s="38">
        <v>40272</v>
      </c>
      <c r="D116" s="37">
        <v>0.79513888888888884</v>
      </c>
      <c r="E116" s="78">
        <v>9.75</v>
      </c>
      <c r="F116" s="79">
        <v>0</v>
      </c>
      <c r="G116" s="57">
        <v>1</v>
      </c>
      <c r="H116" s="57">
        <v>1</v>
      </c>
      <c r="K116" s="27">
        <v>40324</v>
      </c>
      <c r="L116">
        <v>1</v>
      </c>
      <c r="M116">
        <v>1</v>
      </c>
      <c r="O116" s="171">
        <v>4.3333333333333339</v>
      </c>
    </row>
    <row r="117" spans="1:15">
      <c r="A117" s="36">
        <v>40272</v>
      </c>
      <c r="B117" s="37">
        <v>0.79513888888888884</v>
      </c>
      <c r="C117" s="38">
        <v>40273</v>
      </c>
      <c r="D117" s="37">
        <v>0.30555555555555552</v>
      </c>
      <c r="E117" s="78">
        <v>12.25</v>
      </c>
      <c r="F117" s="79">
        <v>0</v>
      </c>
      <c r="G117" s="57">
        <v>0</v>
      </c>
      <c r="H117" s="57">
        <v>0</v>
      </c>
      <c r="K117" s="27">
        <v>40325</v>
      </c>
      <c r="L117">
        <v>1</v>
      </c>
      <c r="M117">
        <v>1</v>
      </c>
      <c r="O117" s="171">
        <v>4.3333333333333339</v>
      </c>
    </row>
    <row r="118" spans="1:15">
      <c r="A118" s="36">
        <v>40273</v>
      </c>
      <c r="B118" s="37">
        <v>0.30555555555555552</v>
      </c>
      <c r="C118" s="38">
        <v>40273</v>
      </c>
      <c r="D118" s="37">
        <v>0.875</v>
      </c>
      <c r="E118" s="78">
        <v>13.666666666666666</v>
      </c>
      <c r="F118" s="79">
        <v>0</v>
      </c>
      <c r="G118" s="57">
        <v>2</v>
      </c>
      <c r="H118" s="57">
        <v>2</v>
      </c>
      <c r="K118" s="27">
        <v>40326</v>
      </c>
      <c r="L118">
        <v>0</v>
      </c>
      <c r="M118">
        <v>0</v>
      </c>
      <c r="O118" s="171">
        <v>0</v>
      </c>
    </row>
    <row r="119" spans="1:15">
      <c r="A119" s="36">
        <v>40273</v>
      </c>
      <c r="B119" s="37">
        <v>0.875</v>
      </c>
      <c r="C119" s="38">
        <v>40274</v>
      </c>
      <c r="D119" s="37">
        <v>0.3125</v>
      </c>
      <c r="E119" s="78">
        <v>10.5</v>
      </c>
      <c r="F119" s="79">
        <v>0</v>
      </c>
      <c r="G119" s="57">
        <v>13</v>
      </c>
      <c r="H119" s="57">
        <v>13</v>
      </c>
      <c r="K119" s="27">
        <v>40327</v>
      </c>
      <c r="L119">
        <v>0</v>
      </c>
      <c r="M119">
        <v>0</v>
      </c>
      <c r="N119">
        <v>0</v>
      </c>
      <c r="O119" s="171">
        <v>0</v>
      </c>
    </row>
    <row r="120" spans="1:15">
      <c r="A120" s="36">
        <v>40274</v>
      </c>
      <c r="B120" s="37">
        <v>0.31597222222222221</v>
      </c>
      <c r="C120" s="38">
        <v>40274</v>
      </c>
      <c r="D120" s="37">
        <v>0.86805555555555547</v>
      </c>
      <c r="E120" s="78">
        <v>13.25</v>
      </c>
      <c r="F120" s="79">
        <v>8.3333333333333329E-2</v>
      </c>
      <c r="G120" s="57">
        <v>0</v>
      </c>
      <c r="H120" s="57">
        <v>0</v>
      </c>
      <c r="K120" s="27">
        <v>40328</v>
      </c>
      <c r="L120">
        <v>1</v>
      </c>
      <c r="M120">
        <v>1</v>
      </c>
      <c r="O120" s="171">
        <v>4.3333333333333339</v>
      </c>
    </row>
    <row r="121" spans="1:15">
      <c r="A121" s="36">
        <v>40274</v>
      </c>
      <c r="B121" s="37">
        <v>0.86805555555555547</v>
      </c>
      <c r="C121" s="38">
        <v>40275</v>
      </c>
      <c r="D121" s="37">
        <v>0.30208333333333331</v>
      </c>
      <c r="E121" s="78">
        <v>10.416666666666666</v>
      </c>
      <c r="F121" s="79">
        <v>0</v>
      </c>
      <c r="G121" s="57">
        <v>6</v>
      </c>
      <c r="H121" s="57">
        <v>6</v>
      </c>
      <c r="K121" s="27">
        <v>40329</v>
      </c>
      <c r="L121">
        <v>1</v>
      </c>
      <c r="M121">
        <v>1</v>
      </c>
      <c r="O121" s="171">
        <v>4.3333333333333339</v>
      </c>
    </row>
    <row r="122" spans="1:15">
      <c r="A122" s="36">
        <v>40275</v>
      </c>
      <c r="B122" s="37">
        <v>0.30208333333333331</v>
      </c>
      <c r="C122" s="38">
        <v>40275</v>
      </c>
      <c r="D122" s="37">
        <v>0.52083333333333337</v>
      </c>
      <c r="E122" s="78">
        <v>5.25</v>
      </c>
      <c r="F122" s="79">
        <v>0</v>
      </c>
      <c r="G122" s="57">
        <v>1</v>
      </c>
      <c r="H122" s="57">
        <v>1</v>
      </c>
      <c r="K122" s="27">
        <v>40330</v>
      </c>
      <c r="L122">
        <v>0</v>
      </c>
      <c r="M122">
        <v>0</v>
      </c>
      <c r="O122" s="171">
        <v>0</v>
      </c>
    </row>
    <row r="123" spans="1:15">
      <c r="A123" s="36">
        <v>40275</v>
      </c>
      <c r="B123" s="37">
        <v>0.52083333333333337</v>
      </c>
      <c r="C123" s="38">
        <v>40275</v>
      </c>
      <c r="D123" s="37">
        <v>0.61111111111111105</v>
      </c>
      <c r="E123" s="78"/>
      <c r="F123" s="79">
        <v>2.1666666666666665</v>
      </c>
      <c r="G123" s="63"/>
      <c r="H123" s="63">
        <v>0</v>
      </c>
      <c r="I123" s="132">
        <v>4.2579994960947332E-2</v>
      </c>
      <c r="K123" s="27">
        <v>40331</v>
      </c>
      <c r="L123">
        <v>1</v>
      </c>
      <c r="M123">
        <v>1</v>
      </c>
      <c r="O123" s="171">
        <v>4.3333333333333339</v>
      </c>
    </row>
    <row r="124" spans="1:15">
      <c r="A124" s="36">
        <v>40275</v>
      </c>
      <c r="B124" s="37">
        <v>0.61111111111111105</v>
      </c>
      <c r="C124" s="38">
        <v>40275</v>
      </c>
      <c r="D124" s="37">
        <v>0.82291666666666663</v>
      </c>
      <c r="E124" s="78">
        <v>5.083333333333333</v>
      </c>
      <c r="F124" s="76"/>
      <c r="G124" s="57">
        <v>0</v>
      </c>
      <c r="H124" s="57">
        <v>0</v>
      </c>
      <c r="K124" s="27">
        <v>40332</v>
      </c>
      <c r="L124">
        <v>6</v>
      </c>
      <c r="M124">
        <v>6</v>
      </c>
      <c r="N124">
        <v>0</v>
      </c>
      <c r="O124" s="171">
        <v>26</v>
      </c>
    </row>
    <row r="125" spans="1:15">
      <c r="A125" s="36">
        <v>40275</v>
      </c>
      <c r="B125" s="37">
        <v>0.82291666666666663</v>
      </c>
      <c r="C125" s="38">
        <v>40276</v>
      </c>
      <c r="D125" s="37">
        <v>2.0833333333333332E-2</v>
      </c>
      <c r="E125" s="78">
        <v>4.75</v>
      </c>
      <c r="F125" s="79">
        <v>0</v>
      </c>
      <c r="G125" s="57">
        <v>52</v>
      </c>
      <c r="H125" s="57">
        <v>52</v>
      </c>
      <c r="K125" s="27">
        <v>40333</v>
      </c>
      <c r="L125">
        <v>0</v>
      </c>
      <c r="M125">
        <v>0</v>
      </c>
      <c r="O125" s="171">
        <v>0</v>
      </c>
    </row>
    <row r="126" spans="1:15">
      <c r="A126" s="36">
        <v>40276</v>
      </c>
      <c r="B126" s="37">
        <v>2.0833333333333332E-2</v>
      </c>
      <c r="C126" s="38">
        <v>40276</v>
      </c>
      <c r="D126" s="37">
        <v>9.375E-2</v>
      </c>
      <c r="E126" s="78">
        <v>1.75</v>
      </c>
      <c r="F126" s="79">
        <v>0</v>
      </c>
      <c r="G126" s="57">
        <v>25</v>
      </c>
      <c r="H126" s="57">
        <v>25</v>
      </c>
      <c r="K126" s="27">
        <v>40334</v>
      </c>
      <c r="L126">
        <v>0</v>
      </c>
      <c r="M126">
        <v>0</v>
      </c>
      <c r="O126" s="171">
        <v>0</v>
      </c>
    </row>
    <row r="127" spans="1:15">
      <c r="A127" s="36">
        <v>40276</v>
      </c>
      <c r="B127" s="37">
        <v>9.375E-2</v>
      </c>
      <c r="C127" s="38">
        <v>40276</v>
      </c>
      <c r="D127" s="37">
        <v>0.125</v>
      </c>
      <c r="E127" s="78"/>
      <c r="F127" s="79">
        <v>0.75</v>
      </c>
      <c r="G127" s="63"/>
      <c r="H127" s="63">
        <v>11</v>
      </c>
      <c r="I127" s="276">
        <v>1.9530496508622475E-2</v>
      </c>
      <c r="K127" s="27">
        <v>40335</v>
      </c>
      <c r="L127">
        <v>0</v>
      </c>
      <c r="M127">
        <v>0</v>
      </c>
      <c r="O127" s="171">
        <v>0</v>
      </c>
    </row>
    <row r="128" spans="1:15">
      <c r="A128" s="36">
        <v>40276</v>
      </c>
      <c r="B128" s="37">
        <v>0.125</v>
      </c>
      <c r="C128" s="38">
        <v>40276</v>
      </c>
      <c r="D128" s="37">
        <v>0.36458333333333331</v>
      </c>
      <c r="E128" s="78">
        <v>5.75</v>
      </c>
      <c r="F128" s="76"/>
      <c r="G128" s="57">
        <v>80</v>
      </c>
      <c r="H128" s="57">
        <v>80</v>
      </c>
      <c r="K128" s="27">
        <v>40336</v>
      </c>
      <c r="L128">
        <v>0</v>
      </c>
      <c r="M128">
        <v>0</v>
      </c>
      <c r="O128" s="171">
        <v>0</v>
      </c>
    </row>
    <row r="129" spans="1:15">
      <c r="A129" s="36">
        <v>40276</v>
      </c>
      <c r="B129" s="37">
        <v>0.36458333333333331</v>
      </c>
      <c r="C129" s="38">
        <v>40276</v>
      </c>
      <c r="D129" s="37">
        <v>0.375</v>
      </c>
      <c r="E129" s="78"/>
      <c r="F129" s="79">
        <v>0.25</v>
      </c>
      <c r="G129" s="63"/>
      <c r="H129" s="63">
        <v>2</v>
      </c>
      <c r="I129" s="276">
        <v>2.7812295050345281</v>
      </c>
      <c r="K129" s="27">
        <v>40337</v>
      </c>
      <c r="L129">
        <v>0</v>
      </c>
      <c r="M129">
        <v>0</v>
      </c>
      <c r="O129" s="171">
        <v>0</v>
      </c>
    </row>
    <row r="130" spans="1:15">
      <c r="A130" s="36">
        <v>40276</v>
      </c>
      <c r="B130" s="37">
        <v>0.375</v>
      </c>
      <c r="C130" s="38">
        <v>40276</v>
      </c>
      <c r="D130" s="37">
        <v>0.8125</v>
      </c>
      <c r="E130" s="78">
        <v>10.5</v>
      </c>
      <c r="F130" s="76"/>
      <c r="G130" s="57">
        <v>6</v>
      </c>
      <c r="H130" s="57">
        <v>6</v>
      </c>
      <c r="K130" s="27">
        <v>40338</v>
      </c>
      <c r="L130">
        <v>0</v>
      </c>
      <c r="M130">
        <v>0</v>
      </c>
      <c r="O130" s="171">
        <v>0</v>
      </c>
    </row>
    <row r="131" spans="1:15">
      <c r="A131" s="36">
        <v>40276</v>
      </c>
      <c r="B131" s="37">
        <v>0.81597222222222221</v>
      </c>
      <c r="C131" s="38">
        <v>40276</v>
      </c>
      <c r="D131" s="37">
        <v>0.875</v>
      </c>
      <c r="E131" s="78">
        <v>1.4166666666666667</v>
      </c>
      <c r="F131" s="79">
        <v>8.3333333333333329E-2</v>
      </c>
      <c r="G131" s="57">
        <v>4</v>
      </c>
      <c r="H131" s="57">
        <v>4</v>
      </c>
      <c r="K131" s="27">
        <v>40339</v>
      </c>
      <c r="L131">
        <v>0</v>
      </c>
      <c r="M131">
        <v>0</v>
      </c>
      <c r="O131" s="171">
        <v>0</v>
      </c>
    </row>
    <row r="132" spans="1:15">
      <c r="A132" s="36">
        <v>40276</v>
      </c>
      <c r="B132" s="37">
        <v>0.875</v>
      </c>
      <c r="C132" s="38">
        <v>40276</v>
      </c>
      <c r="D132" s="37">
        <v>0.91666666666666663</v>
      </c>
      <c r="E132" s="78"/>
      <c r="F132" s="79">
        <v>1</v>
      </c>
      <c r="G132" s="63"/>
      <c r="H132" s="63">
        <v>18</v>
      </c>
      <c r="I132" s="276">
        <v>238.55970623543536</v>
      </c>
      <c r="K132" s="27">
        <v>40340</v>
      </c>
      <c r="L132">
        <v>0</v>
      </c>
      <c r="M132">
        <v>0</v>
      </c>
      <c r="O132" s="171">
        <v>0</v>
      </c>
    </row>
    <row r="133" spans="1:15">
      <c r="A133" s="36">
        <v>40276</v>
      </c>
      <c r="B133" s="37">
        <v>0.91666666666666663</v>
      </c>
      <c r="C133" s="38">
        <v>40276</v>
      </c>
      <c r="D133" s="37">
        <v>0.98958333333333337</v>
      </c>
      <c r="E133" s="78">
        <v>1.75</v>
      </c>
      <c r="F133" s="76"/>
      <c r="G133" s="57">
        <v>59</v>
      </c>
      <c r="H133" s="57">
        <v>59</v>
      </c>
      <c r="K133" s="27">
        <v>40341</v>
      </c>
      <c r="L133">
        <v>0</v>
      </c>
      <c r="M133">
        <v>0</v>
      </c>
      <c r="O133" s="171">
        <v>0</v>
      </c>
    </row>
    <row r="134" spans="1:15">
      <c r="A134" s="36">
        <v>40276</v>
      </c>
      <c r="B134" s="37">
        <v>0.98958333333333337</v>
      </c>
      <c r="C134" s="38">
        <v>40277</v>
      </c>
      <c r="D134" s="37">
        <v>2.0833333333333332E-2</v>
      </c>
      <c r="E134" s="78">
        <v>0.75</v>
      </c>
      <c r="F134" s="79">
        <v>0</v>
      </c>
      <c r="G134" s="57">
        <v>33</v>
      </c>
      <c r="H134" s="57">
        <v>33</v>
      </c>
      <c r="K134" s="27">
        <v>40342</v>
      </c>
      <c r="L134">
        <v>0</v>
      </c>
      <c r="M134">
        <v>0</v>
      </c>
      <c r="O134" s="171">
        <v>0</v>
      </c>
    </row>
    <row r="135" spans="1:15">
      <c r="A135" s="36">
        <v>40277</v>
      </c>
      <c r="B135" s="37">
        <v>2.0833333333333332E-2</v>
      </c>
      <c r="C135" s="38">
        <v>40277</v>
      </c>
      <c r="D135" s="37">
        <v>0.34722222222222227</v>
      </c>
      <c r="E135" s="78">
        <v>7.833333333333333</v>
      </c>
      <c r="F135" s="79">
        <v>0</v>
      </c>
      <c r="G135" s="57">
        <v>81</v>
      </c>
      <c r="H135" s="57">
        <v>81</v>
      </c>
      <c r="K135" s="27">
        <v>40343</v>
      </c>
      <c r="L135">
        <v>0</v>
      </c>
      <c r="M135">
        <v>0</v>
      </c>
      <c r="O135" s="171">
        <v>0</v>
      </c>
    </row>
    <row r="136" spans="1:15">
      <c r="A136" s="36">
        <v>40277</v>
      </c>
      <c r="B136" s="37">
        <v>0.34722222222222227</v>
      </c>
      <c r="C136" s="38">
        <v>40277</v>
      </c>
      <c r="D136" s="37">
        <v>0.36805555555555558</v>
      </c>
      <c r="E136" s="62"/>
      <c r="F136" s="79">
        <v>0.5</v>
      </c>
      <c r="G136" s="63"/>
      <c r="H136" s="63">
        <v>0</v>
      </c>
      <c r="I136" s="276">
        <v>1.4172335600907028E-2</v>
      </c>
      <c r="K136" s="27">
        <v>40344</v>
      </c>
      <c r="L136">
        <v>0</v>
      </c>
      <c r="M136">
        <v>0</v>
      </c>
      <c r="O136" s="171">
        <v>0</v>
      </c>
    </row>
    <row r="137" spans="1:15">
      <c r="A137" s="36">
        <v>40277</v>
      </c>
      <c r="B137" s="37">
        <v>0.36805555555555558</v>
      </c>
      <c r="C137" s="38">
        <v>40277</v>
      </c>
      <c r="D137" s="37">
        <v>0.80555555555555547</v>
      </c>
      <c r="E137" s="78">
        <v>10.5</v>
      </c>
      <c r="F137" s="76"/>
      <c r="G137" s="57">
        <v>1</v>
      </c>
      <c r="H137" s="57">
        <v>1</v>
      </c>
      <c r="K137" s="27">
        <v>40345</v>
      </c>
      <c r="L137">
        <v>0</v>
      </c>
      <c r="M137">
        <v>0</v>
      </c>
      <c r="O137" s="171">
        <v>0</v>
      </c>
    </row>
    <row r="138" spans="1:15">
      <c r="A138" s="36">
        <v>40277</v>
      </c>
      <c r="B138" s="37">
        <v>0.80555555555555547</v>
      </c>
      <c r="C138" s="38">
        <v>40278</v>
      </c>
      <c r="D138" s="37">
        <v>1.7361111111111112E-2</v>
      </c>
      <c r="E138" s="78">
        <v>5.083333333333333</v>
      </c>
      <c r="F138" s="79">
        <v>0</v>
      </c>
      <c r="G138" s="57">
        <v>171</v>
      </c>
      <c r="H138" s="57">
        <v>171</v>
      </c>
      <c r="K138" s="27">
        <v>40346</v>
      </c>
      <c r="L138">
        <v>0</v>
      </c>
      <c r="M138">
        <v>0</v>
      </c>
      <c r="O138" s="171">
        <v>0</v>
      </c>
    </row>
    <row r="139" spans="1:15">
      <c r="A139" s="36">
        <v>40278</v>
      </c>
      <c r="B139" s="37">
        <v>1.7361111111111112E-2</v>
      </c>
      <c r="C139" s="38">
        <v>40278</v>
      </c>
      <c r="D139" s="37">
        <v>0.3576388888888889</v>
      </c>
      <c r="E139" s="78">
        <v>8.1666666666666661</v>
      </c>
      <c r="F139" s="79">
        <v>0</v>
      </c>
      <c r="G139" s="57">
        <v>83</v>
      </c>
      <c r="H139" s="57">
        <v>83</v>
      </c>
      <c r="K139" s="27">
        <v>40347</v>
      </c>
      <c r="L139">
        <v>0</v>
      </c>
      <c r="M139">
        <v>0</v>
      </c>
      <c r="O139" s="171">
        <v>0</v>
      </c>
    </row>
    <row r="140" spans="1:15">
      <c r="A140" s="36">
        <v>40278</v>
      </c>
      <c r="B140" s="37">
        <v>0.3576388888888889</v>
      </c>
      <c r="C140" s="38">
        <v>40278</v>
      </c>
      <c r="D140" s="37">
        <v>0.375</v>
      </c>
      <c r="E140" s="62"/>
      <c r="F140" s="79">
        <v>0.41666666666666669</v>
      </c>
      <c r="G140" s="63"/>
      <c r="H140" s="63">
        <v>0</v>
      </c>
      <c r="I140" s="276">
        <v>2.6865223440072667E-4</v>
      </c>
      <c r="K140" s="27">
        <v>40348</v>
      </c>
      <c r="L140">
        <v>0</v>
      </c>
      <c r="M140">
        <v>0</v>
      </c>
      <c r="O140" s="171">
        <v>0</v>
      </c>
    </row>
    <row r="141" spans="1:15">
      <c r="A141" s="36">
        <v>40278</v>
      </c>
      <c r="B141" s="37">
        <v>0.375</v>
      </c>
      <c r="C141" s="38">
        <v>40278</v>
      </c>
      <c r="D141" s="37">
        <v>0.85416666666666663</v>
      </c>
      <c r="E141" s="78">
        <v>11.5</v>
      </c>
      <c r="F141" s="76"/>
      <c r="G141" s="57">
        <v>2</v>
      </c>
      <c r="H141" s="57">
        <v>2</v>
      </c>
      <c r="K141" s="27">
        <v>40349</v>
      </c>
      <c r="L141">
        <v>0</v>
      </c>
      <c r="M141">
        <v>0</v>
      </c>
      <c r="O141" s="171">
        <v>0</v>
      </c>
    </row>
    <row r="142" spans="1:15">
      <c r="A142" s="36">
        <v>40278</v>
      </c>
      <c r="B142" s="37">
        <v>0.85416666666666663</v>
      </c>
      <c r="C142" s="38">
        <v>40279</v>
      </c>
      <c r="D142" s="37">
        <v>0.35069444444444442</v>
      </c>
      <c r="E142" s="78">
        <v>11.916666666666666</v>
      </c>
      <c r="F142" s="79">
        <v>0</v>
      </c>
      <c r="G142" s="57">
        <v>202</v>
      </c>
      <c r="H142" s="57">
        <v>202</v>
      </c>
      <c r="K142" s="27">
        <v>40350</v>
      </c>
      <c r="L142">
        <v>0</v>
      </c>
      <c r="M142">
        <v>0</v>
      </c>
      <c r="O142" s="171">
        <v>0</v>
      </c>
    </row>
    <row r="143" spans="1:15">
      <c r="A143" s="36">
        <v>40279</v>
      </c>
      <c r="B143" s="37">
        <v>0.35416666666666669</v>
      </c>
      <c r="C143" s="38">
        <v>40279</v>
      </c>
      <c r="D143" s="37">
        <v>0.85416666666666663</v>
      </c>
      <c r="E143" s="78">
        <v>12</v>
      </c>
      <c r="F143" s="79">
        <v>8.3333333333333329E-2</v>
      </c>
      <c r="G143" s="57">
        <v>0</v>
      </c>
      <c r="H143" s="57">
        <v>0</v>
      </c>
      <c r="K143" s="27">
        <v>40351</v>
      </c>
      <c r="L143">
        <v>0</v>
      </c>
      <c r="M143">
        <v>0</v>
      </c>
      <c r="O143" s="171">
        <v>0</v>
      </c>
    </row>
    <row r="144" spans="1:15">
      <c r="A144" s="36">
        <v>40279</v>
      </c>
      <c r="B144" s="37">
        <v>0.85416666666666663</v>
      </c>
      <c r="C144" s="38">
        <v>40280</v>
      </c>
      <c r="D144" s="37">
        <v>0.33333333333333331</v>
      </c>
      <c r="E144" s="78">
        <v>11.5</v>
      </c>
      <c r="F144" s="79">
        <v>0</v>
      </c>
      <c r="G144" s="57">
        <v>184</v>
      </c>
      <c r="H144" s="57">
        <v>184</v>
      </c>
      <c r="K144" s="27">
        <v>40352</v>
      </c>
      <c r="L144">
        <v>0</v>
      </c>
      <c r="M144">
        <v>0</v>
      </c>
      <c r="O144" s="171">
        <v>0</v>
      </c>
    </row>
    <row r="145" spans="1:15">
      <c r="A145" s="36">
        <v>40280</v>
      </c>
      <c r="B145" s="37">
        <v>0.33680555555555558</v>
      </c>
      <c r="C145" s="38">
        <v>40280</v>
      </c>
      <c r="D145" s="37">
        <v>0.85416666666666663</v>
      </c>
      <c r="E145" s="78">
        <v>12.416666666666666</v>
      </c>
      <c r="F145" s="79">
        <v>8.3333333333333329E-2</v>
      </c>
      <c r="G145" s="57">
        <v>1</v>
      </c>
      <c r="H145" s="57">
        <v>1</v>
      </c>
      <c r="K145" s="27">
        <v>40353</v>
      </c>
      <c r="L145">
        <v>0</v>
      </c>
      <c r="M145">
        <v>0</v>
      </c>
      <c r="O145" s="171">
        <v>0</v>
      </c>
    </row>
    <row r="146" spans="1:15">
      <c r="A146" s="36">
        <v>40280</v>
      </c>
      <c r="B146" s="37">
        <v>0.85416666666666663</v>
      </c>
      <c r="C146" s="38">
        <v>40281</v>
      </c>
      <c r="D146" s="37">
        <v>0.34722222222222227</v>
      </c>
      <c r="E146" s="78">
        <v>11.833333333333334</v>
      </c>
      <c r="F146" s="79">
        <v>0</v>
      </c>
      <c r="G146" s="57">
        <v>265</v>
      </c>
      <c r="H146" s="57">
        <v>265</v>
      </c>
      <c r="K146" s="27">
        <v>40354</v>
      </c>
      <c r="L146">
        <v>0</v>
      </c>
      <c r="M146">
        <v>0</v>
      </c>
      <c r="N146">
        <v>0</v>
      </c>
      <c r="O146" s="171">
        <v>0</v>
      </c>
    </row>
    <row r="147" spans="1:15">
      <c r="A147" s="36">
        <v>40281</v>
      </c>
      <c r="B147" s="37">
        <v>0.34722222222222227</v>
      </c>
      <c r="C147" s="38">
        <v>40281</v>
      </c>
      <c r="D147" s="37">
        <v>0.59722222222222221</v>
      </c>
      <c r="E147" s="78">
        <v>6</v>
      </c>
      <c r="F147" s="79">
        <v>0</v>
      </c>
      <c r="G147" s="57">
        <v>0</v>
      </c>
      <c r="H147" s="57">
        <v>0</v>
      </c>
      <c r="K147" s="27">
        <v>40355</v>
      </c>
      <c r="L147">
        <v>0</v>
      </c>
      <c r="M147">
        <v>0</v>
      </c>
      <c r="O147" s="171">
        <v>0</v>
      </c>
    </row>
    <row r="148" spans="1:15">
      <c r="A148" s="36">
        <v>40281</v>
      </c>
      <c r="B148" s="37">
        <v>0.59722222222222221</v>
      </c>
      <c r="C148" s="38">
        <v>40282</v>
      </c>
      <c r="D148" s="37">
        <v>0.36805555555555558</v>
      </c>
      <c r="E148" s="78">
        <v>18.5</v>
      </c>
      <c r="F148" s="79">
        <v>0</v>
      </c>
      <c r="G148" s="57">
        <v>1504</v>
      </c>
      <c r="H148" s="57">
        <v>1504</v>
      </c>
      <c r="K148" s="27">
        <v>40356</v>
      </c>
      <c r="L148">
        <v>0</v>
      </c>
      <c r="M148">
        <v>0</v>
      </c>
      <c r="N148">
        <v>0</v>
      </c>
      <c r="O148" s="171">
        <v>0</v>
      </c>
    </row>
    <row r="149" spans="1:15">
      <c r="A149" s="36">
        <v>40282</v>
      </c>
      <c r="B149" s="37">
        <v>0.36805555555555558</v>
      </c>
      <c r="C149" s="38">
        <v>40282</v>
      </c>
      <c r="D149" s="37">
        <v>0.65625</v>
      </c>
      <c r="E149" s="78">
        <v>6.916666666666667</v>
      </c>
      <c r="F149" s="79">
        <v>0</v>
      </c>
      <c r="G149" s="57">
        <v>4</v>
      </c>
      <c r="H149" s="57">
        <v>4</v>
      </c>
      <c r="K149" s="27">
        <v>40357</v>
      </c>
      <c r="L149">
        <v>0</v>
      </c>
      <c r="M149">
        <v>0</v>
      </c>
      <c r="O149" s="171">
        <v>0</v>
      </c>
    </row>
    <row r="150" spans="1:15">
      <c r="A150" s="36">
        <v>40282</v>
      </c>
      <c r="B150" s="37">
        <v>0.65625</v>
      </c>
      <c r="C150" s="38">
        <v>40283</v>
      </c>
      <c r="D150" s="37">
        <v>0.375</v>
      </c>
      <c r="E150" s="78">
        <v>17.25</v>
      </c>
      <c r="F150" s="79">
        <v>0</v>
      </c>
      <c r="G150" s="57">
        <v>448</v>
      </c>
      <c r="H150" s="57">
        <v>448</v>
      </c>
      <c r="K150" s="27">
        <v>40358</v>
      </c>
      <c r="L150">
        <v>0</v>
      </c>
      <c r="M150">
        <v>0</v>
      </c>
      <c r="O150" s="171">
        <v>0</v>
      </c>
    </row>
    <row r="151" spans="1:15">
      <c r="A151" s="36">
        <v>40283</v>
      </c>
      <c r="B151" s="37">
        <v>0.38194444444444442</v>
      </c>
      <c r="C151" s="38">
        <v>40283</v>
      </c>
      <c r="D151" s="37">
        <v>0.84722222222222221</v>
      </c>
      <c r="E151" s="78">
        <v>11.166666666666666</v>
      </c>
      <c r="F151" s="79">
        <v>0.16666666666666666</v>
      </c>
      <c r="G151" s="57">
        <v>0</v>
      </c>
      <c r="H151" s="57">
        <v>0</v>
      </c>
      <c r="K151" s="27">
        <v>40359</v>
      </c>
      <c r="L151">
        <v>0</v>
      </c>
      <c r="M151">
        <v>0</v>
      </c>
      <c r="O151" s="171">
        <v>0</v>
      </c>
    </row>
    <row r="152" spans="1:15">
      <c r="A152" s="36">
        <v>40283</v>
      </c>
      <c r="B152" s="37">
        <v>0.84722222222222221</v>
      </c>
      <c r="C152" s="38">
        <v>40284</v>
      </c>
      <c r="D152" s="37">
        <v>0.34375</v>
      </c>
      <c r="E152" s="78">
        <v>11.916666666666666</v>
      </c>
      <c r="F152" s="79">
        <v>0</v>
      </c>
      <c r="G152" s="57">
        <v>334</v>
      </c>
      <c r="H152" s="57">
        <v>334</v>
      </c>
      <c r="K152" s="27">
        <v>40360</v>
      </c>
      <c r="L152">
        <v>0</v>
      </c>
      <c r="M152">
        <v>0</v>
      </c>
      <c r="O152" s="171">
        <v>0</v>
      </c>
    </row>
    <row r="153" spans="1:15">
      <c r="A153" s="36">
        <v>40284</v>
      </c>
      <c r="B153" s="37">
        <v>0.34375</v>
      </c>
      <c r="C153" s="38">
        <v>40284</v>
      </c>
      <c r="D153" s="37">
        <v>0.82291666666666663</v>
      </c>
      <c r="E153" s="78">
        <v>11.5</v>
      </c>
      <c r="F153" s="79">
        <v>0</v>
      </c>
      <c r="G153" s="57">
        <v>0</v>
      </c>
      <c r="H153" s="57">
        <v>0</v>
      </c>
      <c r="K153" s="27">
        <v>40361</v>
      </c>
      <c r="L153">
        <v>0</v>
      </c>
      <c r="M153">
        <v>0</v>
      </c>
      <c r="O153" s="171">
        <v>0</v>
      </c>
    </row>
    <row r="154" spans="1:15">
      <c r="A154" s="36">
        <v>40284</v>
      </c>
      <c r="B154" s="37">
        <v>0.82291666666666663</v>
      </c>
      <c r="C154" s="38">
        <v>40285</v>
      </c>
      <c r="D154" s="37">
        <v>0.36458333333333331</v>
      </c>
      <c r="E154" s="78">
        <v>13</v>
      </c>
      <c r="F154" s="79">
        <v>0</v>
      </c>
      <c r="G154" s="57">
        <v>334</v>
      </c>
      <c r="H154" s="57">
        <v>334</v>
      </c>
      <c r="K154" s="27">
        <v>40362</v>
      </c>
      <c r="L154">
        <v>0</v>
      </c>
      <c r="M154">
        <v>0</v>
      </c>
      <c r="O154" s="171">
        <v>0</v>
      </c>
    </row>
    <row r="155" spans="1:15">
      <c r="A155" s="36">
        <v>40285</v>
      </c>
      <c r="B155" s="37">
        <v>0.36805555555555558</v>
      </c>
      <c r="C155" s="38">
        <v>40285</v>
      </c>
      <c r="D155" s="37">
        <v>0.80902777777777779</v>
      </c>
      <c r="E155" s="78">
        <v>10.583333333333334</v>
      </c>
      <c r="F155" s="79">
        <v>8.3333333333333329E-2</v>
      </c>
      <c r="G155" s="57">
        <v>2</v>
      </c>
      <c r="H155" s="57">
        <v>2</v>
      </c>
      <c r="K155" s="27">
        <v>40363</v>
      </c>
      <c r="L155">
        <v>0</v>
      </c>
      <c r="M155">
        <v>0</v>
      </c>
      <c r="O155" s="171">
        <v>0</v>
      </c>
    </row>
    <row r="156" spans="1:15">
      <c r="A156" s="36">
        <v>40285</v>
      </c>
      <c r="B156" s="37">
        <v>0.80902777777777779</v>
      </c>
      <c r="C156" s="38">
        <v>40286</v>
      </c>
      <c r="D156" s="37">
        <v>0.40625</v>
      </c>
      <c r="E156" s="78">
        <v>14.333333333333334</v>
      </c>
      <c r="F156" s="79">
        <v>0</v>
      </c>
      <c r="G156" s="57">
        <v>415</v>
      </c>
      <c r="H156" s="57">
        <v>415</v>
      </c>
      <c r="K156" s="27">
        <v>40364</v>
      </c>
      <c r="L156">
        <v>0</v>
      </c>
      <c r="M156">
        <v>0</v>
      </c>
      <c r="O156" s="171">
        <v>0</v>
      </c>
    </row>
    <row r="157" spans="1:15">
      <c r="A157" s="36">
        <v>40286</v>
      </c>
      <c r="B157" s="37">
        <v>0.41319444444444442</v>
      </c>
      <c r="C157" s="38">
        <v>40286</v>
      </c>
      <c r="D157" s="37">
        <v>0.83333333333333337</v>
      </c>
      <c r="E157" s="78">
        <v>10.083333333333334</v>
      </c>
      <c r="F157" s="79">
        <v>0.16666666666666666</v>
      </c>
      <c r="G157" s="57">
        <v>9</v>
      </c>
      <c r="H157" s="57">
        <v>9</v>
      </c>
      <c r="K157" s="27">
        <v>40365</v>
      </c>
      <c r="L157">
        <v>0</v>
      </c>
      <c r="M157">
        <v>0</v>
      </c>
      <c r="O157" s="171">
        <v>0</v>
      </c>
    </row>
    <row r="158" spans="1:15">
      <c r="A158" s="36">
        <v>40286</v>
      </c>
      <c r="B158" s="37">
        <v>0.83333333333333337</v>
      </c>
      <c r="C158" s="38">
        <v>40287</v>
      </c>
      <c r="D158" s="37">
        <v>0.29166666666666669</v>
      </c>
      <c r="E158" s="78">
        <v>11</v>
      </c>
      <c r="F158" s="79">
        <v>0</v>
      </c>
      <c r="G158" s="57">
        <v>82</v>
      </c>
      <c r="H158" s="57">
        <v>82</v>
      </c>
      <c r="K158" s="27">
        <v>40366</v>
      </c>
      <c r="L158">
        <v>0</v>
      </c>
      <c r="M158">
        <v>0</v>
      </c>
      <c r="N158">
        <v>0</v>
      </c>
      <c r="O158" s="171">
        <v>0</v>
      </c>
    </row>
    <row r="159" spans="1:15">
      <c r="A159" s="36">
        <v>40287</v>
      </c>
      <c r="B159" s="37">
        <v>0.29166666666666669</v>
      </c>
      <c r="C159" s="38">
        <v>40287</v>
      </c>
      <c r="D159" s="37">
        <v>0.79166666666666663</v>
      </c>
      <c r="E159" s="78">
        <v>12</v>
      </c>
      <c r="F159" s="79">
        <v>0</v>
      </c>
      <c r="G159" s="57">
        <v>10</v>
      </c>
      <c r="H159" s="57">
        <v>10</v>
      </c>
      <c r="K159" s="27">
        <v>40367</v>
      </c>
      <c r="L159">
        <v>0</v>
      </c>
      <c r="M159">
        <v>0</v>
      </c>
      <c r="O159" s="171">
        <v>0</v>
      </c>
    </row>
    <row r="160" spans="1:15">
      <c r="A160" s="36">
        <v>40287</v>
      </c>
      <c r="B160" s="37">
        <v>0.79166666666666663</v>
      </c>
      <c r="C160" s="38">
        <v>40288</v>
      </c>
      <c r="D160" s="37">
        <v>0.34375</v>
      </c>
      <c r="E160" s="78">
        <v>13.25</v>
      </c>
      <c r="F160" s="79">
        <v>0</v>
      </c>
      <c r="G160" s="57">
        <v>95</v>
      </c>
      <c r="H160" s="57">
        <v>95</v>
      </c>
      <c r="K160" s="27">
        <v>40368</v>
      </c>
      <c r="L160">
        <v>0</v>
      </c>
      <c r="M160">
        <v>0</v>
      </c>
      <c r="O160" s="171">
        <v>0</v>
      </c>
    </row>
    <row r="161" spans="1:15">
      <c r="A161" s="36">
        <v>40288</v>
      </c>
      <c r="B161" s="37">
        <v>0.34375</v>
      </c>
      <c r="C161" s="38">
        <v>40288</v>
      </c>
      <c r="D161" s="37">
        <v>0.35416666666666669</v>
      </c>
      <c r="E161" s="62"/>
      <c r="F161" s="79">
        <v>0.25</v>
      </c>
      <c r="G161" s="63"/>
      <c r="H161" s="63">
        <v>0</v>
      </c>
      <c r="I161" s="276">
        <v>1.106066345270891E-3</v>
      </c>
      <c r="K161" s="27">
        <v>40369</v>
      </c>
      <c r="L161">
        <v>0</v>
      </c>
      <c r="M161">
        <v>0</v>
      </c>
      <c r="O161" s="171">
        <v>0</v>
      </c>
    </row>
    <row r="162" spans="1:15">
      <c r="A162" s="36">
        <v>40288</v>
      </c>
      <c r="B162" s="37">
        <v>0.35416666666666669</v>
      </c>
      <c r="C162" s="38">
        <v>40289</v>
      </c>
      <c r="D162" s="37">
        <v>0.30902777777777779</v>
      </c>
      <c r="E162" s="78">
        <v>22.916666666666668</v>
      </c>
      <c r="F162" s="76"/>
      <c r="G162" s="57">
        <v>13</v>
      </c>
      <c r="H162" s="57">
        <v>13</v>
      </c>
      <c r="K162" s="27">
        <v>40370</v>
      </c>
      <c r="L162">
        <v>0</v>
      </c>
      <c r="M162">
        <v>0</v>
      </c>
      <c r="O162" s="171">
        <v>0</v>
      </c>
    </row>
    <row r="163" spans="1:15">
      <c r="A163" s="36">
        <v>40289</v>
      </c>
      <c r="B163" s="37">
        <v>0.30902777777777779</v>
      </c>
      <c r="C163" s="38">
        <v>40289</v>
      </c>
      <c r="D163" s="37">
        <v>0.31944444444444448</v>
      </c>
      <c r="E163" s="62"/>
      <c r="F163" s="79">
        <v>0.25</v>
      </c>
      <c r="G163" s="63"/>
      <c r="H163" s="63">
        <v>0</v>
      </c>
      <c r="I163" s="276">
        <v>4.6417828301274222E-3</v>
      </c>
      <c r="K163" s="27">
        <v>40371</v>
      </c>
      <c r="M163">
        <v>0</v>
      </c>
      <c r="N163">
        <v>0</v>
      </c>
      <c r="O163" s="171">
        <v>0</v>
      </c>
    </row>
    <row r="164" spans="1:15">
      <c r="A164" s="36">
        <v>40289</v>
      </c>
      <c r="B164" s="37">
        <v>0.31944444444444448</v>
      </c>
      <c r="C164" s="38">
        <v>40289</v>
      </c>
      <c r="D164" s="37">
        <v>0.83333333333333337</v>
      </c>
      <c r="E164" s="78">
        <v>12.333333333333334</v>
      </c>
      <c r="F164" s="76"/>
      <c r="G164" s="57">
        <v>17</v>
      </c>
      <c r="H164" s="57">
        <v>17</v>
      </c>
      <c r="K164" s="27">
        <v>40372</v>
      </c>
      <c r="L164">
        <v>0</v>
      </c>
      <c r="M164">
        <v>0</v>
      </c>
      <c r="N164">
        <v>0</v>
      </c>
      <c r="O164" s="171">
        <v>0</v>
      </c>
    </row>
    <row r="165" spans="1:15">
      <c r="A165" s="36">
        <v>40289</v>
      </c>
      <c r="B165" s="37">
        <v>0.83333333333333337</v>
      </c>
      <c r="C165" s="38">
        <v>40290</v>
      </c>
      <c r="D165" s="37">
        <v>0.29166666666666669</v>
      </c>
      <c r="E165" s="78">
        <v>11</v>
      </c>
      <c r="F165" s="79">
        <v>0</v>
      </c>
      <c r="G165" s="57">
        <v>9</v>
      </c>
      <c r="H165" s="57">
        <v>9</v>
      </c>
      <c r="K165" s="27">
        <v>40373</v>
      </c>
      <c r="L165">
        <v>0</v>
      </c>
      <c r="M165">
        <v>0</v>
      </c>
      <c r="O165" s="171">
        <v>0</v>
      </c>
    </row>
    <row r="166" spans="1:15">
      <c r="A166" s="36">
        <v>40290</v>
      </c>
      <c r="B166" s="37">
        <v>0.29166666666666669</v>
      </c>
      <c r="C166" s="38">
        <v>40290</v>
      </c>
      <c r="D166" s="37">
        <v>0.84375</v>
      </c>
      <c r="E166" s="78">
        <v>13.25</v>
      </c>
      <c r="F166" s="79">
        <v>0</v>
      </c>
      <c r="G166" s="57">
        <v>3</v>
      </c>
      <c r="H166" s="57">
        <v>3</v>
      </c>
      <c r="K166" s="27">
        <v>40374</v>
      </c>
      <c r="L166">
        <v>0</v>
      </c>
      <c r="M166">
        <v>0</v>
      </c>
      <c r="O166" s="171">
        <v>0</v>
      </c>
    </row>
    <row r="167" spans="1:15">
      <c r="A167" s="36">
        <v>40290</v>
      </c>
      <c r="B167" s="37">
        <v>0.84375</v>
      </c>
      <c r="C167" s="38">
        <v>40291</v>
      </c>
      <c r="D167" s="37">
        <v>0.33333333333333331</v>
      </c>
      <c r="E167" s="78">
        <v>11.75</v>
      </c>
      <c r="F167" s="79">
        <v>0</v>
      </c>
      <c r="G167" s="57">
        <v>22</v>
      </c>
      <c r="H167" s="57">
        <v>22</v>
      </c>
      <c r="K167" s="27">
        <v>40375</v>
      </c>
      <c r="L167">
        <v>0</v>
      </c>
      <c r="M167">
        <v>0</v>
      </c>
      <c r="O167" s="171">
        <v>0</v>
      </c>
    </row>
    <row r="168" spans="1:15">
      <c r="A168" s="36">
        <v>40291</v>
      </c>
      <c r="B168" s="37">
        <v>0.33680555555555558</v>
      </c>
      <c r="C168" s="38">
        <v>40291</v>
      </c>
      <c r="D168" s="37">
        <v>0.70833333333333337</v>
      </c>
      <c r="E168" s="78">
        <v>8.9166666666666661</v>
      </c>
      <c r="F168" s="79">
        <v>8.3333333333333329E-2</v>
      </c>
      <c r="G168" s="57">
        <v>6</v>
      </c>
      <c r="H168" s="57">
        <v>6</v>
      </c>
      <c r="K168" s="27">
        <v>40376</v>
      </c>
      <c r="L168">
        <v>0</v>
      </c>
      <c r="M168">
        <v>0</v>
      </c>
      <c r="N168">
        <v>0</v>
      </c>
      <c r="O168" s="171">
        <v>0</v>
      </c>
    </row>
    <row r="169" spans="1:15">
      <c r="A169" s="36">
        <v>40291</v>
      </c>
      <c r="B169" s="37">
        <v>0.70833333333333337</v>
      </c>
      <c r="C169" s="38">
        <v>40292</v>
      </c>
      <c r="D169" s="37">
        <v>0.33333333333333331</v>
      </c>
      <c r="E169" s="78">
        <v>15</v>
      </c>
      <c r="F169" s="79">
        <v>0</v>
      </c>
      <c r="G169" s="57">
        <v>61</v>
      </c>
      <c r="H169" s="57">
        <v>61</v>
      </c>
      <c r="K169" s="27">
        <v>40377</v>
      </c>
      <c r="L169">
        <v>0</v>
      </c>
      <c r="M169">
        <v>0</v>
      </c>
      <c r="O169" s="171">
        <v>0</v>
      </c>
    </row>
    <row r="170" spans="1:15">
      <c r="A170" s="36">
        <v>40292</v>
      </c>
      <c r="B170" s="37">
        <v>0.33680555555555558</v>
      </c>
      <c r="C170" s="38">
        <v>40292</v>
      </c>
      <c r="D170" s="37">
        <v>0.88541666666666663</v>
      </c>
      <c r="E170" s="78">
        <v>13.166666666666666</v>
      </c>
      <c r="F170" s="79">
        <v>8.3333333333333329E-2</v>
      </c>
      <c r="G170" s="57">
        <v>9</v>
      </c>
      <c r="H170" s="57">
        <v>9</v>
      </c>
      <c r="K170" s="27">
        <v>40378</v>
      </c>
      <c r="L170">
        <v>0</v>
      </c>
      <c r="M170">
        <v>0</v>
      </c>
      <c r="N170">
        <v>0</v>
      </c>
      <c r="O170" s="171">
        <v>0</v>
      </c>
    </row>
    <row r="171" spans="1:15">
      <c r="A171" s="36">
        <v>40292</v>
      </c>
      <c r="B171" s="37">
        <v>0.88541666666666663</v>
      </c>
      <c r="C171" s="38">
        <v>40293</v>
      </c>
      <c r="D171" s="37">
        <v>0.3298611111111111</v>
      </c>
      <c r="E171" s="78">
        <v>10.666666666666666</v>
      </c>
      <c r="F171" s="79">
        <v>0</v>
      </c>
      <c r="G171" s="57">
        <v>6</v>
      </c>
      <c r="H171" s="57">
        <v>6</v>
      </c>
      <c r="K171" s="27">
        <v>40379</v>
      </c>
      <c r="L171">
        <v>0</v>
      </c>
      <c r="M171">
        <v>0</v>
      </c>
      <c r="O171" s="171">
        <v>0</v>
      </c>
    </row>
    <row r="172" spans="1:15">
      <c r="A172" s="36">
        <v>40293</v>
      </c>
      <c r="B172" s="37">
        <v>0.33680555555555558</v>
      </c>
      <c r="C172" s="38">
        <v>40293</v>
      </c>
      <c r="D172" s="37">
        <v>0.73611111111111116</v>
      </c>
      <c r="E172" s="78">
        <v>9.5833333333333339</v>
      </c>
      <c r="F172" s="79">
        <v>0.16666666666666666</v>
      </c>
      <c r="G172" s="57">
        <v>1</v>
      </c>
      <c r="H172" s="57">
        <v>1</v>
      </c>
      <c r="K172" s="27">
        <v>40380</v>
      </c>
      <c r="L172">
        <v>0</v>
      </c>
      <c r="M172">
        <v>0</v>
      </c>
      <c r="O172" s="171">
        <v>0</v>
      </c>
    </row>
    <row r="173" spans="1:15">
      <c r="A173" s="36">
        <v>40293</v>
      </c>
      <c r="B173" s="37">
        <v>0.73611111111111116</v>
      </c>
      <c r="C173" s="38">
        <v>40294</v>
      </c>
      <c r="D173" s="37">
        <v>0.32291666666666669</v>
      </c>
      <c r="E173" s="78">
        <v>14.083333333333334</v>
      </c>
      <c r="F173" s="79">
        <v>0</v>
      </c>
      <c r="G173" s="57">
        <v>45</v>
      </c>
      <c r="H173" s="57">
        <v>45</v>
      </c>
      <c r="K173" s="27">
        <v>40381</v>
      </c>
      <c r="L173">
        <v>0</v>
      </c>
      <c r="M173">
        <v>0</v>
      </c>
      <c r="O173" s="171">
        <v>0</v>
      </c>
    </row>
    <row r="174" spans="1:15">
      <c r="A174" s="36">
        <v>40294</v>
      </c>
      <c r="B174" s="37">
        <v>0.32291666666666669</v>
      </c>
      <c r="C174" s="38">
        <v>40294</v>
      </c>
      <c r="D174" s="37">
        <v>0.82638888888888884</v>
      </c>
      <c r="E174" s="78">
        <v>12.083333333333334</v>
      </c>
      <c r="F174" s="79">
        <v>0</v>
      </c>
      <c r="G174" s="57">
        <v>0</v>
      </c>
      <c r="H174" s="57">
        <v>0</v>
      </c>
      <c r="K174" s="27">
        <v>40382</v>
      </c>
      <c r="L174">
        <v>0</v>
      </c>
      <c r="M174">
        <v>0</v>
      </c>
      <c r="O174" s="171">
        <v>0</v>
      </c>
    </row>
    <row r="175" spans="1:15">
      <c r="A175" s="36">
        <v>40294</v>
      </c>
      <c r="B175" s="37">
        <v>0.83333333333333337</v>
      </c>
      <c r="C175" s="38">
        <v>40295</v>
      </c>
      <c r="D175" s="37">
        <v>0.31597222222222221</v>
      </c>
      <c r="E175" s="78">
        <v>11.583333333333334</v>
      </c>
      <c r="F175" s="79">
        <v>0.16666666666666666</v>
      </c>
      <c r="G175" s="57">
        <v>0</v>
      </c>
      <c r="H175" s="57">
        <v>0</v>
      </c>
      <c r="K175" s="27">
        <v>40383</v>
      </c>
      <c r="L175">
        <v>0</v>
      </c>
      <c r="M175">
        <v>0</v>
      </c>
      <c r="O175" s="171">
        <v>0</v>
      </c>
    </row>
    <row r="176" spans="1:15">
      <c r="A176" s="36">
        <v>40295</v>
      </c>
      <c r="B176" s="37">
        <v>0.32291666666666669</v>
      </c>
      <c r="C176" s="38">
        <v>40295</v>
      </c>
      <c r="D176" s="37">
        <v>0.79166666666666663</v>
      </c>
      <c r="E176" s="78">
        <v>11.25</v>
      </c>
      <c r="F176" s="79">
        <v>0.16666666666666666</v>
      </c>
      <c r="G176" s="57">
        <v>9</v>
      </c>
      <c r="H176" s="57">
        <v>9</v>
      </c>
      <c r="K176" s="27">
        <v>40384</v>
      </c>
      <c r="L176">
        <v>0</v>
      </c>
      <c r="M176">
        <v>0</v>
      </c>
      <c r="N176">
        <v>0</v>
      </c>
      <c r="O176" s="171">
        <v>0</v>
      </c>
    </row>
    <row r="177" spans="1:15">
      <c r="A177" s="36">
        <v>40295</v>
      </c>
      <c r="B177" s="37">
        <v>0.79166666666666663</v>
      </c>
      <c r="C177" s="38">
        <v>40296</v>
      </c>
      <c r="D177" s="37">
        <v>0.3125</v>
      </c>
      <c r="E177" s="78">
        <v>12.5</v>
      </c>
      <c r="F177" s="79">
        <v>0</v>
      </c>
      <c r="G177" s="57">
        <v>2</v>
      </c>
      <c r="H177" s="57">
        <v>2</v>
      </c>
      <c r="K177" s="27">
        <v>40385</v>
      </c>
      <c r="L177">
        <v>0</v>
      </c>
      <c r="M177">
        <v>0</v>
      </c>
      <c r="O177" s="171">
        <v>0</v>
      </c>
    </row>
    <row r="178" spans="1:15">
      <c r="A178" s="36">
        <v>40296</v>
      </c>
      <c r="B178" s="37">
        <v>0.31944444444444448</v>
      </c>
      <c r="C178" s="38">
        <v>40296</v>
      </c>
      <c r="D178" s="37">
        <v>0.77083333333333337</v>
      </c>
      <c r="E178" s="78">
        <v>10.833333333333334</v>
      </c>
      <c r="F178" s="79">
        <v>0.16666666666666666</v>
      </c>
      <c r="G178" s="57">
        <v>3</v>
      </c>
      <c r="H178" s="57">
        <v>3</v>
      </c>
      <c r="K178" s="27">
        <v>40386</v>
      </c>
      <c r="L178">
        <v>0</v>
      </c>
      <c r="M178">
        <v>0</v>
      </c>
      <c r="O178" s="171">
        <v>0</v>
      </c>
    </row>
    <row r="179" spans="1:15">
      <c r="A179" s="36">
        <v>40296</v>
      </c>
      <c r="B179" s="37">
        <v>0.77083333333333337</v>
      </c>
      <c r="C179" s="38">
        <v>40297</v>
      </c>
      <c r="D179" s="37">
        <v>0.3263888888888889</v>
      </c>
      <c r="E179" s="78">
        <v>13.333333333333334</v>
      </c>
      <c r="F179" s="79">
        <v>0</v>
      </c>
      <c r="G179" s="57">
        <v>18</v>
      </c>
      <c r="H179" s="57">
        <v>18</v>
      </c>
      <c r="K179" s="27">
        <v>40387</v>
      </c>
      <c r="L179">
        <v>0</v>
      </c>
      <c r="M179">
        <v>0</v>
      </c>
      <c r="O179" s="171">
        <v>0</v>
      </c>
    </row>
    <row r="180" spans="1:15">
      <c r="A180" s="36">
        <v>40297</v>
      </c>
      <c r="B180" s="37">
        <v>0.3298611111111111</v>
      </c>
      <c r="C180" s="38">
        <v>40297</v>
      </c>
      <c r="D180" s="37">
        <v>0.84375</v>
      </c>
      <c r="E180" s="78">
        <v>12.333333333333334</v>
      </c>
      <c r="F180" s="79">
        <v>8.3333333333333329E-2</v>
      </c>
      <c r="G180" s="57">
        <v>3</v>
      </c>
      <c r="H180" s="57">
        <v>3</v>
      </c>
      <c r="K180" s="27" t="s">
        <v>280</v>
      </c>
      <c r="L180">
        <v>5425</v>
      </c>
      <c r="M180">
        <v>5481</v>
      </c>
      <c r="N180" s="276">
        <v>558.4272615456814</v>
      </c>
      <c r="O180" s="171">
        <v>41325.87305936074</v>
      </c>
    </row>
    <row r="181" spans="1:15">
      <c r="A181" s="36">
        <v>40297</v>
      </c>
      <c r="B181" s="37">
        <v>0.84375</v>
      </c>
      <c r="C181" s="38">
        <v>40298</v>
      </c>
      <c r="D181" s="37">
        <v>0.34027777777777773</v>
      </c>
      <c r="E181" s="78">
        <v>11.916666666666666</v>
      </c>
      <c r="F181" s="79">
        <v>0</v>
      </c>
      <c r="G181" s="57">
        <v>73</v>
      </c>
      <c r="H181" s="57">
        <v>73</v>
      </c>
    </row>
    <row r="182" spans="1:15">
      <c r="A182" s="36">
        <v>40298</v>
      </c>
      <c r="B182" s="37">
        <v>0.34375</v>
      </c>
      <c r="C182" s="38">
        <v>40298</v>
      </c>
      <c r="D182" s="37">
        <v>0.8125</v>
      </c>
      <c r="E182" s="78">
        <v>11.25</v>
      </c>
      <c r="F182" s="79">
        <v>8.3333333333333329E-2</v>
      </c>
      <c r="G182" s="57">
        <v>0</v>
      </c>
      <c r="H182" s="57">
        <v>0</v>
      </c>
    </row>
    <row r="183" spans="1:15">
      <c r="A183" s="36">
        <v>40298</v>
      </c>
      <c r="B183" s="37">
        <v>0.8125</v>
      </c>
      <c r="C183" s="38">
        <v>40299</v>
      </c>
      <c r="D183" s="37">
        <v>0.3263888888888889</v>
      </c>
      <c r="E183" s="78">
        <v>12.333333333333334</v>
      </c>
      <c r="F183" s="79">
        <v>0</v>
      </c>
      <c r="G183" s="57">
        <v>34</v>
      </c>
      <c r="H183" s="57">
        <v>34</v>
      </c>
    </row>
    <row r="184" spans="1:15">
      <c r="A184" s="36">
        <v>40299</v>
      </c>
      <c r="B184" s="37">
        <v>0.3298611111111111</v>
      </c>
      <c r="C184" s="38">
        <v>40299</v>
      </c>
      <c r="D184" s="37">
        <v>0.80902777777777779</v>
      </c>
      <c r="E184" s="78">
        <v>11.5</v>
      </c>
      <c r="F184" s="79">
        <v>8.3333333333333329E-2</v>
      </c>
      <c r="G184" s="57">
        <v>1</v>
      </c>
      <c r="H184" s="57">
        <v>1</v>
      </c>
    </row>
    <row r="185" spans="1:15">
      <c r="A185" s="36">
        <v>40299</v>
      </c>
      <c r="B185" s="37">
        <v>0.80902777777777779</v>
      </c>
      <c r="C185" s="38">
        <v>40300</v>
      </c>
      <c r="D185" s="37">
        <v>0.375</v>
      </c>
      <c r="E185" s="78">
        <v>13.583333333333334</v>
      </c>
      <c r="F185" s="79">
        <v>0</v>
      </c>
      <c r="G185" s="57">
        <v>0</v>
      </c>
      <c r="H185" s="57">
        <v>0</v>
      </c>
    </row>
    <row r="186" spans="1:15">
      <c r="A186" s="36">
        <v>40300</v>
      </c>
      <c r="B186" s="37">
        <v>0.375</v>
      </c>
      <c r="C186" s="38">
        <v>40300</v>
      </c>
      <c r="D186" s="37">
        <v>0.8125</v>
      </c>
      <c r="E186" s="78">
        <v>10.5</v>
      </c>
      <c r="F186" s="79">
        <v>0</v>
      </c>
      <c r="G186" s="57">
        <v>0</v>
      </c>
      <c r="H186" s="57">
        <v>0</v>
      </c>
    </row>
    <row r="187" spans="1:15">
      <c r="A187" s="36">
        <v>40300</v>
      </c>
      <c r="B187" s="37">
        <v>0.8125</v>
      </c>
      <c r="C187" s="38">
        <v>40301</v>
      </c>
      <c r="D187" s="37">
        <v>0.22916666666666666</v>
      </c>
      <c r="E187" s="78">
        <v>10</v>
      </c>
      <c r="F187" s="79">
        <v>0</v>
      </c>
      <c r="G187" s="57">
        <v>35</v>
      </c>
      <c r="H187" s="57">
        <v>35</v>
      </c>
    </row>
    <row r="188" spans="1:15">
      <c r="A188" s="36">
        <v>40301</v>
      </c>
      <c r="B188" s="37">
        <v>0.22916666666666666</v>
      </c>
      <c r="C188" s="38">
        <v>40301</v>
      </c>
      <c r="D188" s="37">
        <v>0.78472222222222221</v>
      </c>
      <c r="E188" s="78">
        <v>13.333333333333334</v>
      </c>
      <c r="F188" s="79">
        <v>0</v>
      </c>
      <c r="G188" s="57">
        <v>6</v>
      </c>
      <c r="H188" s="57">
        <v>6</v>
      </c>
    </row>
    <row r="189" spans="1:15">
      <c r="A189" s="36">
        <v>40301</v>
      </c>
      <c r="B189" s="37">
        <v>0.79166666666666663</v>
      </c>
      <c r="C189" s="38">
        <v>40302</v>
      </c>
      <c r="D189" s="37">
        <v>0.27430555555555552</v>
      </c>
      <c r="E189" s="78">
        <v>11.583333333333334</v>
      </c>
      <c r="F189" s="79">
        <v>0.16666666666666666</v>
      </c>
      <c r="G189" s="57">
        <v>24</v>
      </c>
      <c r="H189" s="57">
        <v>24</v>
      </c>
    </row>
    <row r="190" spans="1:15">
      <c r="A190" s="36">
        <v>40302</v>
      </c>
      <c r="B190" s="37">
        <v>0.27777777777777779</v>
      </c>
      <c r="C190" s="38">
        <v>40302</v>
      </c>
      <c r="D190" s="37">
        <v>0.83333333333333337</v>
      </c>
      <c r="E190" s="78">
        <v>13.333333333333334</v>
      </c>
      <c r="F190" s="79">
        <v>8.3333333333333329E-2</v>
      </c>
      <c r="G190" s="57">
        <v>0</v>
      </c>
      <c r="H190" s="57">
        <v>0</v>
      </c>
    </row>
    <row r="191" spans="1:15">
      <c r="A191" s="36">
        <v>40302</v>
      </c>
      <c r="B191" s="37">
        <v>0.83333333333333337</v>
      </c>
      <c r="C191" s="38">
        <v>40303</v>
      </c>
      <c r="D191" s="37">
        <v>0.3298611111111111</v>
      </c>
      <c r="E191" s="78">
        <v>11.916666666666666</v>
      </c>
      <c r="F191" s="79">
        <v>0</v>
      </c>
      <c r="G191" s="57">
        <v>18</v>
      </c>
      <c r="H191" s="57">
        <v>18</v>
      </c>
    </row>
    <row r="192" spans="1:15">
      <c r="A192" s="36">
        <v>40303</v>
      </c>
      <c r="B192" s="37">
        <v>0.33333333333333331</v>
      </c>
      <c r="C192" s="38">
        <v>40303</v>
      </c>
      <c r="D192" s="37">
        <v>0.82986111111111116</v>
      </c>
      <c r="E192" s="78">
        <v>11.916666666666666</v>
      </c>
      <c r="F192" s="79">
        <v>8.3333333333333329E-2</v>
      </c>
      <c r="G192" s="57">
        <v>0</v>
      </c>
      <c r="H192" s="57">
        <v>0</v>
      </c>
    </row>
    <row r="193" spans="1:8">
      <c r="A193" s="36">
        <v>40303</v>
      </c>
      <c r="B193" s="37">
        <v>0.82986111111111116</v>
      </c>
      <c r="C193" s="38">
        <v>40304</v>
      </c>
      <c r="D193" s="37">
        <v>0.35416666666666669</v>
      </c>
      <c r="E193" s="78">
        <v>12.583333333333334</v>
      </c>
      <c r="F193" s="79">
        <v>0</v>
      </c>
      <c r="G193" s="57">
        <v>39</v>
      </c>
      <c r="H193" s="57">
        <v>39</v>
      </c>
    </row>
    <row r="194" spans="1:8">
      <c r="A194" s="36">
        <v>40304</v>
      </c>
      <c r="B194" s="37">
        <v>0.3576388888888889</v>
      </c>
      <c r="C194" s="38">
        <v>40304</v>
      </c>
      <c r="D194" s="37">
        <v>0.80555555555555547</v>
      </c>
      <c r="E194" s="78">
        <v>10.75</v>
      </c>
      <c r="F194" s="79">
        <v>8.3333333333333329E-2</v>
      </c>
      <c r="G194" s="57">
        <v>0</v>
      </c>
      <c r="H194" s="57">
        <v>0</v>
      </c>
    </row>
    <row r="195" spans="1:8">
      <c r="A195" s="36">
        <v>40304</v>
      </c>
      <c r="B195" s="37">
        <v>0.80555555555555547</v>
      </c>
      <c r="C195" s="38">
        <v>40305</v>
      </c>
      <c r="D195" s="37">
        <v>0.30902777777777779</v>
      </c>
      <c r="E195" s="78">
        <v>12.083333333333334</v>
      </c>
      <c r="F195" s="79">
        <v>0</v>
      </c>
      <c r="G195" s="57">
        <v>43</v>
      </c>
      <c r="H195" s="57">
        <v>43</v>
      </c>
    </row>
    <row r="196" spans="1:8">
      <c r="A196" s="36">
        <v>40305</v>
      </c>
      <c r="B196" s="37">
        <v>0.30902777777777779</v>
      </c>
      <c r="C196" s="38">
        <v>40305</v>
      </c>
      <c r="D196" s="37">
        <v>0.60416666666666663</v>
      </c>
      <c r="E196" s="78">
        <v>7.083333333333333</v>
      </c>
      <c r="F196" s="79">
        <v>0</v>
      </c>
      <c r="G196" s="57">
        <v>1</v>
      </c>
      <c r="H196" s="57">
        <v>1</v>
      </c>
    </row>
    <row r="197" spans="1:8">
      <c r="A197" s="36">
        <v>40305</v>
      </c>
      <c r="B197" s="37">
        <v>0.60416666666666663</v>
      </c>
      <c r="C197" s="38">
        <v>40306</v>
      </c>
      <c r="D197" s="37">
        <v>0.34722222222222227</v>
      </c>
      <c r="E197" s="78">
        <v>17.833333333333332</v>
      </c>
      <c r="F197" s="79">
        <v>0</v>
      </c>
      <c r="G197" s="57">
        <v>22</v>
      </c>
      <c r="H197" s="57">
        <v>22</v>
      </c>
    </row>
    <row r="198" spans="1:8">
      <c r="A198" s="36">
        <v>40306</v>
      </c>
      <c r="B198" s="37">
        <v>0.35416666666666669</v>
      </c>
      <c r="C198" s="38">
        <v>40307</v>
      </c>
      <c r="D198" s="37">
        <v>0.33680555555555558</v>
      </c>
      <c r="E198" s="78">
        <v>23.583333333333332</v>
      </c>
      <c r="F198" s="79">
        <v>0.16666666666666666</v>
      </c>
      <c r="G198" s="57">
        <v>16</v>
      </c>
      <c r="H198" s="57">
        <v>16</v>
      </c>
    </row>
    <row r="199" spans="1:8">
      <c r="A199" s="36">
        <v>40307</v>
      </c>
      <c r="B199" s="37">
        <v>0.33680555555555558</v>
      </c>
      <c r="C199" s="38">
        <v>40307</v>
      </c>
      <c r="D199" s="37">
        <v>0.875</v>
      </c>
      <c r="E199" s="78">
        <v>12.916666666666666</v>
      </c>
      <c r="F199" s="79">
        <v>0</v>
      </c>
      <c r="G199" s="57">
        <v>0</v>
      </c>
      <c r="H199" s="57">
        <v>0</v>
      </c>
    </row>
    <row r="200" spans="1:8">
      <c r="A200" s="36">
        <v>40307</v>
      </c>
      <c r="B200" s="37">
        <v>0.875</v>
      </c>
      <c r="C200" s="38">
        <v>40308</v>
      </c>
      <c r="D200" s="37">
        <v>0.31597222222222221</v>
      </c>
      <c r="E200" s="78">
        <v>10.583333333333334</v>
      </c>
      <c r="F200" s="79">
        <v>0</v>
      </c>
      <c r="G200" s="57">
        <v>0</v>
      </c>
      <c r="H200" s="57">
        <v>0</v>
      </c>
    </row>
    <row r="201" spans="1:8">
      <c r="A201" s="36">
        <v>40308</v>
      </c>
      <c r="B201" s="37">
        <v>0.31597222222222221</v>
      </c>
      <c r="C201" s="38">
        <v>40308</v>
      </c>
      <c r="D201" s="37">
        <v>0.79861111111111116</v>
      </c>
      <c r="E201" s="78">
        <v>11.583333333333334</v>
      </c>
      <c r="F201" s="79">
        <v>0</v>
      </c>
      <c r="G201" s="57">
        <v>0</v>
      </c>
      <c r="H201" s="57">
        <v>0</v>
      </c>
    </row>
    <row r="202" spans="1:8">
      <c r="A202" s="36">
        <v>40308</v>
      </c>
      <c r="B202" s="37">
        <v>0.79861111111111116</v>
      </c>
      <c r="C202" s="38">
        <v>40309</v>
      </c>
      <c r="D202" s="37">
        <v>0.30902777777777779</v>
      </c>
      <c r="E202" s="78">
        <v>12.25</v>
      </c>
      <c r="F202" s="79">
        <v>0</v>
      </c>
      <c r="G202" s="57">
        <v>6</v>
      </c>
      <c r="H202" s="57">
        <v>6</v>
      </c>
    </row>
    <row r="203" spans="1:8">
      <c r="A203" s="36">
        <v>40309</v>
      </c>
      <c r="B203" s="37">
        <v>0.3125</v>
      </c>
      <c r="C203" s="38">
        <v>40309</v>
      </c>
      <c r="D203" s="37">
        <v>0.84722222222222221</v>
      </c>
      <c r="E203" s="78">
        <v>12.833333333333334</v>
      </c>
      <c r="F203" s="79">
        <v>8.3333333333333329E-2</v>
      </c>
      <c r="G203" s="57">
        <v>1</v>
      </c>
      <c r="H203" s="57">
        <v>1</v>
      </c>
    </row>
    <row r="204" spans="1:8">
      <c r="A204" s="36">
        <v>40309</v>
      </c>
      <c r="B204" s="37">
        <v>0.84722222222222221</v>
      </c>
      <c r="C204" s="38">
        <v>40310</v>
      </c>
      <c r="D204" s="37">
        <v>0.31944444444444448</v>
      </c>
      <c r="E204" s="78">
        <v>11.333333333333334</v>
      </c>
      <c r="F204" s="79">
        <v>0</v>
      </c>
      <c r="G204" s="57">
        <v>6</v>
      </c>
      <c r="H204" s="57">
        <v>6</v>
      </c>
    </row>
    <row r="205" spans="1:8">
      <c r="A205" s="36">
        <v>40310</v>
      </c>
      <c r="B205" s="37">
        <v>0.32291666666666669</v>
      </c>
      <c r="C205" s="38">
        <v>40310</v>
      </c>
      <c r="D205" s="37">
        <v>0.88541666666666663</v>
      </c>
      <c r="E205" s="78">
        <v>13.5</v>
      </c>
      <c r="F205" s="79">
        <v>8.3333333333333329E-2</v>
      </c>
      <c r="G205" s="57">
        <v>0</v>
      </c>
      <c r="H205" s="57">
        <v>0</v>
      </c>
    </row>
    <row r="206" spans="1:8">
      <c r="A206" s="36">
        <v>40310</v>
      </c>
      <c r="B206" s="37">
        <v>0.88541666666666663</v>
      </c>
      <c r="C206" s="38">
        <v>40311</v>
      </c>
      <c r="D206" s="37">
        <v>0.2986111111111111</v>
      </c>
      <c r="E206" s="78">
        <v>9.9166666666666661</v>
      </c>
      <c r="F206" s="79">
        <v>0</v>
      </c>
      <c r="G206" s="57">
        <v>4</v>
      </c>
      <c r="H206" s="57">
        <v>4</v>
      </c>
    </row>
    <row r="207" spans="1:8">
      <c r="A207" s="36">
        <v>40311</v>
      </c>
      <c r="B207" s="37">
        <v>0.30208333333333331</v>
      </c>
      <c r="C207" s="38">
        <v>40311</v>
      </c>
      <c r="D207" s="37">
        <v>0.67361111111111116</v>
      </c>
      <c r="E207" s="78">
        <v>8.9166666666666661</v>
      </c>
      <c r="F207" s="79">
        <v>8.3333333333333329E-2</v>
      </c>
      <c r="G207" s="57">
        <v>1</v>
      </c>
      <c r="H207" s="57">
        <v>1</v>
      </c>
    </row>
    <row r="208" spans="1:8">
      <c r="A208" s="36">
        <v>40311</v>
      </c>
      <c r="B208" s="37">
        <v>0.67361111111111116</v>
      </c>
      <c r="C208" s="38">
        <v>40312</v>
      </c>
      <c r="D208" s="37">
        <v>0.36805555555555558</v>
      </c>
      <c r="E208" s="78">
        <v>16.666666666666668</v>
      </c>
      <c r="F208" s="79">
        <v>0</v>
      </c>
      <c r="G208" s="57">
        <v>4</v>
      </c>
      <c r="H208" s="57">
        <v>4</v>
      </c>
    </row>
    <row r="209" spans="1:9">
      <c r="A209" s="36">
        <v>40312</v>
      </c>
      <c r="B209" s="37">
        <v>0.36805555555555558</v>
      </c>
      <c r="C209" s="38">
        <v>40312</v>
      </c>
      <c r="D209" s="37">
        <v>0.65625</v>
      </c>
      <c r="E209" s="78">
        <v>6.916666666666667</v>
      </c>
      <c r="F209" s="79">
        <v>0</v>
      </c>
      <c r="G209" s="57">
        <v>0</v>
      </c>
      <c r="H209" s="57">
        <v>0</v>
      </c>
    </row>
    <row r="210" spans="1:9">
      <c r="A210" s="36">
        <v>40312</v>
      </c>
      <c r="B210" s="37">
        <v>0.65625</v>
      </c>
      <c r="C210" s="38">
        <v>40313</v>
      </c>
      <c r="D210" s="37">
        <v>0.32291666666666669</v>
      </c>
      <c r="E210" s="78">
        <v>16</v>
      </c>
      <c r="F210" s="79">
        <v>0</v>
      </c>
      <c r="G210" s="57">
        <v>3</v>
      </c>
      <c r="H210" s="57">
        <v>3</v>
      </c>
    </row>
    <row r="211" spans="1:9">
      <c r="A211" s="36">
        <v>40313</v>
      </c>
      <c r="B211" s="37">
        <v>0.32291666666666669</v>
      </c>
      <c r="C211" s="38">
        <v>40313</v>
      </c>
      <c r="D211" s="37">
        <v>0.86111111111111116</v>
      </c>
      <c r="E211" s="78">
        <v>12.916666666666666</v>
      </c>
      <c r="F211" s="79">
        <v>0</v>
      </c>
      <c r="G211" s="57">
        <v>2</v>
      </c>
      <c r="H211" s="57">
        <v>2</v>
      </c>
    </row>
    <row r="212" spans="1:9">
      <c r="A212" s="36">
        <v>40313</v>
      </c>
      <c r="B212" s="37">
        <v>0.86111111111111116</v>
      </c>
      <c r="C212" s="38">
        <v>40314</v>
      </c>
      <c r="D212" s="37">
        <v>0.31597222222222221</v>
      </c>
      <c r="E212" s="78">
        <v>10.916666666666666</v>
      </c>
      <c r="F212" s="79">
        <v>0</v>
      </c>
      <c r="G212" s="57">
        <v>0</v>
      </c>
      <c r="H212" s="57">
        <v>0</v>
      </c>
    </row>
    <row r="213" spans="1:9">
      <c r="A213" s="36">
        <v>40314</v>
      </c>
      <c r="B213" s="37">
        <v>0.31944444444444448</v>
      </c>
      <c r="C213" s="38">
        <v>40314</v>
      </c>
      <c r="D213" s="37">
        <v>0.89583333333333337</v>
      </c>
      <c r="E213" s="78">
        <v>13.833333333333334</v>
      </c>
      <c r="F213" s="79">
        <v>8.3333333333333329E-2</v>
      </c>
      <c r="G213" s="57">
        <v>3</v>
      </c>
      <c r="H213" s="57">
        <v>3</v>
      </c>
    </row>
    <row r="214" spans="1:9">
      <c r="A214" s="36">
        <v>40314</v>
      </c>
      <c r="B214" s="37">
        <v>0.89583333333333337</v>
      </c>
      <c r="C214" s="38">
        <v>40315</v>
      </c>
      <c r="D214" s="37">
        <v>0.30902777777777779</v>
      </c>
      <c r="E214" s="78">
        <v>9.9166666666666661</v>
      </c>
      <c r="F214" s="79">
        <v>0</v>
      </c>
      <c r="G214" s="57">
        <v>2</v>
      </c>
      <c r="H214" s="57">
        <v>2</v>
      </c>
    </row>
    <row r="215" spans="1:9">
      <c r="A215" s="36">
        <v>40315</v>
      </c>
      <c r="B215" s="37">
        <v>0.3125</v>
      </c>
      <c r="C215" s="38">
        <v>40315</v>
      </c>
      <c r="D215" s="37">
        <v>0.83333333333333337</v>
      </c>
      <c r="E215" s="78">
        <v>12.5</v>
      </c>
      <c r="F215" s="79">
        <v>8.3333333333333329E-2</v>
      </c>
      <c r="G215" s="57">
        <v>1</v>
      </c>
      <c r="H215" s="57">
        <v>1</v>
      </c>
    </row>
    <row r="216" spans="1:9">
      <c r="A216" s="36">
        <v>40315</v>
      </c>
      <c r="B216" s="37">
        <v>0.83333333333333337</v>
      </c>
      <c r="C216" s="38">
        <v>40316</v>
      </c>
      <c r="D216" s="37">
        <v>0.3125</v>
      </c>
      <c r="E216" s="78">
        <v>11.5</v>
      </c>
      <c r="F216" s="79">
        <v>0</v>
      </c>
      <c r="G216" s="57">
        <v>2</v>
      </c>
      <c r="H216" s="57">
        <v>2</v>
      </c>
    </row>
    <row r="217" spans="1:9">
      <c r="A217" s="36">
        <v>40316</v>
      </c>
      <c r="B217" s="37">
        <v>0.3125</v>
      </c>
      <c r="C217" s="38">
        <v>40316</v>
      </c>
      <c r="D217" s="37">
        <v>0.32291666666666669</v>
      </c>
      <c r="E217" s="62"/>
      <c r="F217" s="79">
        <v>0.25</v>
      </c>
      <c r="G217" s="63"/>
      <c r="H217" s="63">
        <v>0</v>
      </c>
      <c r="I217" s="276">
        <v>1E-4</v>
      </c>
    </row>
    <row r="218" spans="1:9">
      <c r="A218" s="36">
        <v>40316</v>
      </c>
      <c r="B218" s="37">
        <v>0.32291666666666669</v>
      </c>
      <c r="C218" s="38">
        <v>40316</v>
      </c>
      <c r="D218" s="37">
        <v>0.85416666666666663</v>
      </c>
      <c r="E218" s="78">
        <v>12.75</v>
      </c>
      <c r="F218" s="76"/>
      <c r="G218" s="57">
        <v>0</v>
      </c>
      <c r="H218" s="57">
        <v>0</v>
      </c>
    </row>
    <row r="219" spans="1:9">
      <c r="A219" s="36">
        <v>40316</v>
      </c>
      <c r="B219" s="37">
        <v>0.85416666666666663</v>
      </c>
      <c r="C219" s="38">
        <v>40317</v>
      </c>
      <c r="D219" s="37">
        <v>0.32291666666666669</v>
      </c>
      <c r="E219" s="78">
        <v>11.25</v>
      </c>
      <c r="F219" s="79">
        <v>0</v>
      </c>
      <c r="G219" s="57">
        <v>3</v>
      </c>
      <c r="H219" s="57">
        <v>3</v>
      </c>
    </row>
    <row r="220" spans="1:9">
      <c r="A220" s="36">
        <v>40317</v>
      </c>
      <c r="B220" s="37">
        <v>0.3263888888888889</v>
      </c>
      <c r="C220" s="38">
        <v>40317</v>
      </c>
      <c r="D220" s="37">
        <v>0.75694444444444453</v>
      </c>
      <c r="E220" s="78">
        <v>10.333333333333334</v>
      </c>
      <c r="F220" s="79">
        <v>8.3333333333333329E-2</v>
      </c>
      <c r="G220" s="57">
        <v>0</v>
      </c>
      <c r="H220" s="57">
        <v>0</v>
      </c>
    </row>
    <row r="221" spans="1:9">
      <c r="A221" s="36">
        <v>40317</v>
      </c>
      <c r="B221" s="37">
        <v>0.75694444444444453</v>
      </c>
      <c r="C221" s="38">
        <v>40317</v>
      </c>
      <c r="D221" s="37">
        <v>0.98611111111111116</v>
      </c>
      <c r="E221" s="78">
        <v>5.5</v>
      </c>
      <c r="F221" s="79">
        <v>0</v>
      </c>
      <c r="G221" s="57">
        <v>3</v>
      </c>
      <c r="H221" s="57">
        <v>3</v>
      </c>
    </row>
    <row r="222" spans="1:9">
      <c r="A222" s="36">
        <v>40317</v>
      </c>
      <c r="B222" s="37">
        <v>0.98611111111111116</v>
      </c>
      <c r="C222" s="38">
        <v>40318</v>
      </c>
      <c r="D222" s="37">
        <v>0.30555555555555552</v>
      </c>
      <c r="E222" s="78">
        <v>7.666666666666667</v>
      </c>
      <c r="F222" s="79">
        <v>0</v>
      </c>
      <c r="G222" s="57">
        <v>1</v>
      </c>
      <c r="H222" s="57">
        <v>1</v>
      </c>
    </row>
    <row r="223" spans="1:9">
      <c r="A223" s="36">
        <v>40318</v>
      </c>
      <c r="B223" s="37">
        <v>0.3125</v>
      </c>
      <c r="C223" s="38">
        <v>40318</v>
      </c>
      <c r="D223" s="37">
        <v>0.89583333333333337</v>
      </c>
      <c r="E223" s="78">
        <v>14</v>
      </c>
      <c r="F223" s="79">
        <v>0.16666666666666666</v>
      </c>
      <c r="G223" s="57">
        <v>0</v>
      </c>
      <c r="H223" s="57">
        <v>0</v>
      </c>
    </row>
    <row r="224" spans="1:9">
      <c r="A224" s="36">
        <v>40318</v>
      </c>
      <c r="B224" s="37">
        <v>0.89583333333333337</v>
      </c>
      <c r="C224" s="38">
        <v>40318</v>
      </c>
      <c r="D224" s="37">
        <v>0.91666666666666663</v>
      </c>
      <c r="E224" s="62"/>
      <c r="F224" s="79">
        <v>0.5</v>
      </c>
      <c r="G224" s="63"/>
      <c r="H224" s="63">
        <v>0</v>
      </c>
      <c r="I224" s="276">
        <v>0</v>
      </c>
    </row>
    <row r="225" spans="1:9">
      <c r="A225" s="36">
        <v>40318</v>
      </c>
      <c r="B225" s="37">
        <v>0.91666666666666663</v>
      </c>
      <c r="C225" s="38">
        <v>40318</v>
      </c>
      <c r="D225" s="37">
        <v>0.92708333333333337</v>
      </c>
      <c r="E225" s="78">
        <v>0.25</v>
      </c>
      <c r="F225" s="76"/>
      <c r="G225" s="57">
        <v>0</v>
      </c>
      <c r="H225" s="57">
        <v>0</v>
      </c>
    </row>
    <row r="226" spans="1:9">
      <c r="A226" s="36">
        <v>40318</v>
      </c>
      <c r="B226" s="37">
        <v>0.92708333333333337</v>
      </c>
      <c r="C226" s="38">
        <v>40318</v>
      </c>
      <c r="D226" s="37">
        <v>0.97916666666666663</v>
      </c>
      <c r="E226" s="62"/>
      <c r="F226" s="79">
        <v>1.25</v>
      </c>
      <c r="G226" s="63"/>
      <c r="H226" s="63">
        <v>0</v>
      </c>
      <c r="I226" s="276">
        <v>0</v>
      </c>
    </row>
    <row r="227" spans="1:9">
      <c r="A227" s="36">
        <v>40318</v>
      </c>
      <c r="B227" s="37">
        <v>0.97916666666666663</v>
      </c>
      <c r="C227" s="38">
        <v>40318</v>
      </c>
      <c r="D227" s="37">
        <v>0.98611111111111116</v>
      </c>
      <c r="E227" s="78">
        <v>0.16666666666666666</v>
      </c>
      <c r="F227" s="76"/>
      <c r="G227" s="57">
        <v>0</v>
      </c>
      <c r="H227" s="57">
        <v>0</v>
      </c>
    </row>
    <row r="228" spans="1:9">
      <c r="A228" s="36">
        <v>40318</v>
      </c>
      <c r="B228" s="37">
        <v>0.98611111111111116</v>
      </c>
      <c r="C228" s="38">
        <v>40319</v>
      </c>
      <c r="D228" s="37">
        <v>2.0833333333333332E-2</v>
      </c>
      <c r="E228" s="62"/>
      <c r="F228" s="79">
        <v>0.83333333333333337</v>
      </c>
      <c r="G228" s="63"/>
      <c r="H228" s="63">
        <v>0</v>
      </c>
      <c r="I228" s="276">
        <v>0</v>
      </c>
    </row>
    <row r="229" spans="1:9">
      <c r="A229" s="36">
        <v>40319</v>
      </c>
      <c r="B229" s="37">
        <v>2.0833333333333332E-2</v>
      </c>
      <c r="C229" s="38">
        <v>40319</v>
      </c>
      <c r="D229" s="37">
        <v>2.4305555555555556E-2</v>
      </c>
      <c r="E229" s="78">
        <v>8.3333333333333329E-2</v>
      </c>
      <c r="F229" s="76"/>
      <c r="G229" s="57">
        <v>0</v>
      </c>
      <c r="H229" s="57">
        <v>0</v>
      </c>
    </row>
    <row r="230" spans="1:9">
      <c r="A230" s="36">
        <v>40319</v>
      </c>
      <c r="B230" s="37">
        <v>2.4305555555555556E-2</v>
      </c>
      <c r="C230" s="38">
        <v>40319</v>
      </c>
      <c r="D230" s="37">
        <v>4.1666666666666664E-2</v>
      </c>
      <c r="E230" s="62"/>
      <c r="F230" s="79">
        <v>0.41666666666666669</v>
      </c>
      <c r="G230" s="63"/>
      <c r="H230" s="63">
        <v>0</v>
      </c>
      <c r="I230" s="276">
        <v>0</v>
      </c>
    </row>
    <row r="231" spans="1:9">
      <c r="A231" s="36">
        <v>40319</v>
      </c>
      <c r="B231" s="37">
        <v>4.1666666666666664E-2</v>
      </c>
      <c r="C231" s="38">
        <v>40319</v>
      </c>
      <c r="D231" s="37">
        <v>4.5138888888888888E-2</v>
      </c>
      <c r="E231" s="78">
        <v>8.3333333333333329E-2</v>
      </c>
      <c r="F231" s="76"/>
      <c r="G231" s="57">
        <v>0</v>
      </c>
      <c r="H231" s="57">
        <v>0</v>
      </c>
    </row>
    <row r="232" spans="1:9">
      <c r="A232" s="36">
        <v>40319</v>
      </c>
      <c r="B232" s="37">
        <v>4.5138888888888888E-2</v>
      </c>
      <c r="C232" s="38">
        <v>40319</v>
      </c>
      <c r="D232" s="37">
        <v>8.3333333333333329E-2</v>
      </c>
      <c r="E232" s="62"/>
      <c r="F232" s="79">
        <v>0.91666666666666663</v>
      </c>
      <c r="G232" s="63"/>
      <c r="H232" s="63">
        <v>0</v>
      </c>
      <c r="I232" s="276">
        <v>0</v>
      </c>
    </row>
    <row r="233" spans="1:9">
      <c r="A233" s="36">
        <v>40319</v>
      </c>
      <c r="B233" s="37">
        <v>8.3333333333333329E-2</v>
      </c>
      <c r="C233" s="38">
        <v>40319</v>
      </c>
      <c r="D233" s="37">
        <v>9.375E-2</v>
      </c>
      <c r="E233" s="78">
        <v>0.25</v>
      </c>
      <c r="F233" s="76"/>
      <c r="G233" s="57">
        <v>0</v>
      </c>
      <c r="H233" s="57">
        <v>0</v>
      </c>
    </row>
    <row r="234" spans="1:9">
      <c r="A234" s="36">
        <v>40319</v>
      </c>
      <c r="B234" s="37">
        <v>9.375E-2</v>
      </c>
      <c r="C234" s="38">
        <v>40319</v>
      </c>
      <c r="D234" s="37">
        <v>0.125</v>
      </c>
      <c r="E234" s="62"/>
      <c r="F234" s="79">
        <v>0.75</v>
      </c>
      <c r="G234" s="63"/>
      <c r="H234" s="63">
        <v>0</v>
      </c>
      <c r="I234" s="276">
        <v>0</v>
      </c>
    </row>
    <row r="235" spans="1:9">
      <c r="A235" s="36">
        <v>40319</v>
      </c>
      <c r="B235" s="37">
        <v>0.125</v>
      </c>
      <c r="C235" s="38">
        <v>40319</v>
      </c>
      <c r="D235" s="37">
        <v>0.20833333333333334</v>
      </c>
      <c r="E235" s="78">
        <v>2</v>
      </c>
      <c r="F235" s="76"/>
      <c r="G235" s="57">
        <v>0</v>
      </c>
      <c r="H235" s="57">
        <v>0</v>
      </c>
    </row>
    <row r="236" spans="1:9">
      <c r="A236" s="36">
        <v>40319</v>
      </c>
      <c r="B236" s="37">
        <v>0.20833333333333334</v>
      </c>
      <c r="C236" s="38">
        <v>40319</v>
      </c>
      <c r="D236" s="37">
        <v>0.21875</v>
      </c>
      <c r="E236" s="62"/>
      <c r="F236" s="79">
        <v>0.25</v>
      </c>
      <c r="G236" s="63"/>
      <c r="H236" s="63">
        <v>0</v>
      </c>
      <c r="I236" s="276">
        <v>0</v>
      </c>
    </row>
    <row r="237" spans="1:9">
      <c r="A237" s="36">
        <v>40319</v>
      </c>
      <c r="B237" s="37">
        <v>0.21875</v>
      </c>
      <c r="C237" s="38">
        <v>40319</v>
      </c>
      <c r="D237" s="37">
        <v>0.88194444444444453</v>
      </c>
      <c r="E237" s="78">
        <v>15.916666666666666</v>
      </c>
      <c r="F237" s="76"/>
      <c r="G237" s="57">
        <v>0</v>
      </c>
      <c r="H237" s="57">
        <v>0</v>
      </c>
    </row>
    <row r="238" spans="1:9">
      <c r="A238" s="36">
        <v>40319</v>
      </c>
      <c r="B238" s="37">
        <v>0.88194444444444453</v>
      </c>
      <c r="C238" s="38">
        <v>40319</v>
      </c>
      <c r="D238" s="37">
        <v>0.91666666666666663</v>
      </c>
      <c r="E238" s="62"/>
      <c r="F238" s="79">
        <v>0.83333333333333337</v>
      </c>
      <c r="G238" s="63"/>
      <c r="H238" s="63">
        <v>0</v>
      </c>
      <c r="I238" s="276">
        <v>0</v>
      </c>
    </row>
    <row r="239" spans="1:9">
      <c r="A239" s="36">
        <v>40319</v>
      </c>
      <c r="B239" s="37">
        <v>0.91666666666666663</v>
      </c>
      <c r="C239" s="38">
        <v>40319</v>
      </c>
      <c r="D239" s="37">
        <v>0.92361111111111116</v>
      </c>
      <c r="E239" s="78">
        <v>0.16666666666666666</v>
      </c>
      <c r="F239" s="76"/>
      <c r="G239" s="57">
        <v>0</v>
      </c>
      <c r="H239" s="57">
        <v>0</v>
      </c>
    </row>
    <row r="240" spans="1:9">
      <c r="A240" s="36">
        <v>40319</v>
      </c>
      <c r="B240" s="37">
        <v>0.92361111111111116</v>
      </c>
      <c r="C240" s="38">
        <v>40319</v>
      </c>
      <c r="D240" s="37">
        <v>0.95833333333333337</v>
      </c>
      <c r="E240" s="62"/>
      <c r="F240" s="79">
        <v>0.83333333333333337</v>
      </c>
      <c r="G240" s="63"/>
      <c r="H240" s="63">
        <v>0</v>
      </c>
      <c r="I240" s="276">
        <v>0</v>
      </c>
    </row>
    <row r="241" spans="1:9">
      <c r="A241" s="36">
        <v>40319</v>
      </c>
      <c r="B241" s="37">
        <v>0.95833333333333337</v>
      </c>
      <c r="C241" s="38">
        <v>40319</v>
      </c>
      <c r="D241" s="37">
        <v>0.96180555555555547</v>
      </c>
      <c r="E241" s="78">
        <v>8.3333333333333329E-2</v>
      </c>
      <c r="F241" s="76"/>
      <c r="G241" s="57">
        <v>0</v>
      </c>
      <c r="H241" s="57">
        <v>0</v>
      </c>
    </row>
    <row r="242" spans="1:9">
      <c r="A242" s="36">
        <v>40319</v>
      </c>
      <c r="B242" s="37">
        <v>0.96180555555555547</v>
      </c>
      <c r="C242" s="38">
        <v>40320</v>
      </c>
      <c r="D242" s="37">
        <v>2400</v>
      </c>
      <c r="E242" s="62"/>
      <c r="F242" s="79">
        <v>0.91666666666666663</v>
      </c>
      <c r="G242" s="63"/>
      <c r="H242" s="63">
        <v>11</v>
      </c>
      <c r="I242" s="276">
        <v>120.99999999999999</v>
      </c>
    </row>
    <row r="243" spans="1:9">
      <c r="A243" s="36">
        <v>40320</v>
      </c>
      <c r="B243" s="37">
        <v>2400</v>
      </c>
      <c r="C243" s="38">
        <v>40320</v>
      </c>
      <c r="D243" s="37">
        <v>3.472222222222222E-3</v>
      </c>
      <c r="E243" s="78">
        <v>8.3333333333333329E-2</v>
      </c>
      <c r="F243" s="76"/>
      <c r="G243" s="57">
        <v>2</v>
      </c>
      <c r="H243" s="57">
        <v>2</v>
      </c>
    </row>
    <row r="244" spans="1:9">
      <c r="A244" s="36">
        <v>40320</v>
      </c>
      <c r="B244" s="37">
        <v>3.472222222222222E-3</v>
      </c>
      <c r="C244" s="38">
        <v>40320</v>
      </c>
      <c r="D244" s="37">
        <v>5.2083333333333336E-2</v>
      </c>
      <c r="E244" s="62"/>
      <c r="F244" s="79">
        <v>1.1666666666666667</v>
      </c>
      <c r="G244" s="63"/>
      <c r="H244" s="63">
        <v>14</v>
      </c>
      <c r="I244" s="276">
        <v>196.00000000000003</v>
      </c>
    </row>
    <row r="245" spans="1:9">
      <c r="A245" s="36">
        <v>40320</v>
      </c>
      <c r="B245" s="37">
        <v>5.2083333333333336E-2</v>
      </c>
      <c r="C245" s="38">
        <v>40320</v>
      </c>
      <c r="D245" s="37">
        <v>5.5555555555555552E-2</v>
      </c>
      <c r="E245" s="78">
        <v>8.3333333333333329E-2</v>
      </c>
      <c r="F245" s="76"/>
      <c r="G245" s="57">
        <v>0</v>
      </c>
      <c r="H245" s="57">
        <v>0</v>
      </c>
    </row>
    <row r="246" spans="1:9">
      <c r="A246" s="36">
        <v>40320</v>
      </c>
      <c r="B246" s="37">
        <v>5.5555555555555552E-2</v>
      </c>
      <c r="C246" s="38">
        <v>40320</v>
      </c>
      <c r="D246" s="37">
        <v>7.2916666666666671E-2</v>
      </c>
      <c r="E246" s="62"/>
      <c r="F246" s="79">
        <v>0.41666666666666669</v>
      </c>
      <c r="G246" s="63"/>
      <c r="H246" s="63">
        <v>0</v>
      </c>
      <c r="I246" s="276">
        <v>3.5430839002267575E-3</v>
      </c>
    </row>
    <row r="247" spans="1:9">
      <c r="A247" s="36">
        <v>40320</v>
      </c>
      <c r="B247" s="37">
        <v>7.2916666666666671E-2</v>
      </c>
      <c r="C247" s="38">
        <v>40320</v>
      </c>
      <c r="D247" s="37">
        <v>0.21875</v>
      </c>
      <c r="E247" s="78">
        <v>3.5</v>
      </c>
      <c r="F247" s="76"/>
      <c r="G247" s="57">
        <v>1</v>
      </c>
      <c r="H247" s="57">
        <v>1</v>
      </c>
    </row>
    <row r="248" spans="1:9">
      <c r="A248" s="36">
        <v>40320</v>
      </c>
      <c r="B248" s="37">
        <v>0.22083333333333333</v>
      </c>
      <c r="C248" s="38">
        <v>40320</v>
      </c>
      <c r="D248" s="37">
        <v>0.83333333333333337</v>
      </c>
      <c r="E248" s="78">
        <v>14.7</v>
      </c>
      <c r="F248" s="79">
        <v>0.05</v>
      </c>
      <c r="G248" s="57">
        <v>0</v>
      </c>
      <c r="H248" s="57">
        <v>0</v>
      </c>
    </row>
    <row r="249" spans="1:9">
      <c r="A249" s="36">
        <v>40320</v>
      </c>
      <c r="B249" s="37">
        <v>0.83333333333333337</v>
      </c>
      <c r="C249" s="38">
        <v>40321</v>
      </c>
      <c r="D249" s="37">
        <v>0.33333333333333331</v>
      </c>
      <c r="E249" s="78">
        <v>12</v>
      </c>
      <c r="F249" s="79">
        <v>0</v>
      </c>
      <c r="G249" s="57">
        <v>0</v>
      </c>
      <c r="H249" s="57">
        <v>0</v>
      </c>
    </row>
    <row r="250" spans="1:9">
      <c r="A250" s="36">
        <v>40321</v>
      </c>
      <c r="B250" s="37">
        <v>0.33680555555555558</v>
      </c>
      <c r="C250" s="38">
        <v>40321</v>
      </c>
      <c r="D250" s="37">
        <v>0.8125</v>
      </c>
      <c r="E250" s="78">
        <v>11.416666666666666</v>
      </c>
      <c r="F250" s="79">
        <v>8.3333333333333329E-2</v>
      </c>
      <c r="G250" s="57">
        <v>0</v>
      </c>
      <c r="H250" s="57">
        <v>0</v>
      </c>
    </row>
    <row r="251" spans="1:9">
      <c r="A251" s="36">
        <v>40321</v>
      </c>
      <c r="B251" s="37">
        <v>0.8125</v>
      </c>
      <c r="C251" s="38">
        <v>40322</v>
      </c>
      <c r="D251" s="37">
        <v>0.375</v>
      </c>
      <c r="E251" s="78">
        <v>13.5</v>
      </c>
      <c r="F251" s="79">
        <v>0</v>
      </c>
      <c r="G251" s="57">
        <v>0</v>
      </c>
      <c r="H251" s="57">
        <v>0</v>
      </c>
    </row>
    <row r="252" spans="1:9">
      <c r="A252" s="36">
        <v>40322</v>
      </c>
      <c r="B252" s="37">
        <v>0.37847222222222227</v>
      </c>
      <c r="C252" s="38">
        <v>40322</v>
      </c>
      <c r="D252" s="37">
        <v>0.79166666666666663</v>
      </c>
      <c r="E252" s="78">
        <v>9.9166666666666661</v>
      </c>
      <c r="F252" s="79">
        <v>8.3333333333333329E-2</v>
      </c>
      <c r="G252" s="57">
        <v>0</v>
      </c>
      <c r="H252" s="57">
        <v>0</v>
      </c>
    </row>
    <row r="253" spans="1:9">
      <c r="A253" s="36">
        <v>40322</v>
      </c>
      <c r="B253" s="37">
        <v>0.79166666666666663</v>
      </c>
      <c r="C253" s="38">
        <v>40323</v>
      </c>
      <c r="D253" s="37">
        <v>0.30208333333333331</v>
      </c>
      <c r="E253" s="78">
        <v>12.25</v>
      </c>
      <c r="F253" s="79">
        <v>0</v>
      </c>
      <c r="G253" s="57">
        <v>0</v>
      </c>
      <c r="H253" s="57">
        <v>0</v>
      </c>
    </row>
    <row r="254" spans="1:9">
      <c r="A254" s="36">
        <v>40323</v>
      </c>
      <c r="B254" s="37">
        <v>0.30555555555555552</v>
      </c>
      <c r="C254" s="38">
        <v>40323</v>
      </c>
      <c r="D254" s="37">
        <v>0.64583333333333337</v>
      </c>
      <c r="E254" s="78">
        <v>8.1666666666666661</v>
      </c>
      <c r="F254" s="79">
        <v>8.3333333333333329E-2</v>
      </c>
      <c r="G254" s="57">
        <v>0</v>
      </c>
      <c r="H254" s="57">
        <v>0</v>
      </c>
    </row>
    <row r="255" spans="1:9">
      <c r="A255" s="36">
        <v>40323</v>
      </c>
      <c r="B255" s="37">
        <v>0.64583333333333337</v>
      </c>
      <c r="C255" s="38">
        <v>40324</v>
      </c>
      <c r="D255" s="37">
        <v>0.28819444444444448</v>
      </c>
      <c r="E255" s="78">
        <v>15.416666666666666</v>
      </c>
      <c r="F255" s="79">
        <v>0</v>
      </c>
      <c r="G255" s="57">
        <v>1</v>
      </c>
      <c r="H255" s="57">
        <v>1</v>
      </c>
    </row>
    <row r="256" spans="1:9">
      <c r="A256" s="36">
        <v>40324</v>
      </c>
      <c r="B256" s="37">
        <v>0.29166666666666669</v>
      </c>
      <c r="C256" s="38">
        <v>40324</v>
      </c>
      <c r="D256" s="37">
        <v>0.75347222222222221</v>
      </c>
      <c r="E256" s="78">
        <v>11.083333333333334</v>
      </c>
      <c r="F256" s="79">
        <v>8.3333333333333329E-2</v>
      </c>
      <c r="G256" s="57">
        <v>0</v>
      </c>
      <c r="H256" s="57">
        <v>0</v>
      </c>
    </row>
    <row r="257" spans="1:9">
      <c r="A257" s="36">
        <v>40324</v>
      </c>
      <c r="B257" s="37">
        <v>0.75347222222222221</v>
      </c>
      <c r="C257" s="38">
        <v>40325</v>
      </c>
      <c r="D257" s="37">
        <v>0.33333333333333331</v>
      </c>
      <c r="E257" s="78">
        <v>13.916666666666666</v>
      </c>
      <c r="F257" s="79">
        <v>0</v>
      </c>
      <c r="G257" s="57">
        <v>1</v>
      </c>
      <c r="H257" s="57">
        <v>1</v>
      </c>
    </row>
    <row r="258" spans="1:9">
      <c r="A258" s="36">
        <v>40325</v>
      </c>
      <c r="B258" s="37">
        <v>0.33333333333333331</v>
      </c>
      <c r="C258" s="38">
        <v>40325</v>
      </c>
      <c r="D258" s="37">
        <v>0.66666666666666663</v>
      </c>
      <c r="E258" s="78">
        <v>8</v>
      </c>
      <c r="F258" s="79">
        <v>0</v>
      </c>
      <c r="G258" s="57">
        <v>0</v>
      </c>
      <c r="H258" s="57">
        <v>0</v>
      </c>
    </row>
    <row r="259" spans="1:9">
      <c r="A259" s="36">
        <v>40325</v>
      </c>
      <c r="B259" s="37">
        <v>0.66666666666666663</v>
      </c>
      <c r="C259" s="38">
        <v>40326</v>
      </c>
      <c r="D259" s="37">
        <v>0.28472222222222221</v>
      </c>
      <c r="E259" s="78">
        <v>14.833333333333334</v>
      </c>
      <c r="F259" s="79">
        <v>0</v>
      </c>
      <c r="G259" s="57">
        <v>0</v>
      </c>
      <c r="H259" s="57">
        <v>0</v>
      </c>
    </row>
    <row r="260" spans="1:9">
      <c r="A260" s="36">
        <v>40326</v>
      </c>
      <c r="B260" s="37">
        <v>0.28472222222222221</v>
      </c>
      <c r="C260" s="38">
        <v>40326</v>
      </c>
      <c r="D260" s="37">
        <v>0.875</v>
      </c>
      <c r="E260" s="78">
        <v>14.166666666666666</v>
      </c>
      <c r="F260" s="79">
        <v>0</v>
      </c>
      <c r="G260" s="57">
        <v>0</v>
      </c>
      <c r="H260" s="57">
        <v>0</v>
      </c>
    </row>
    <row r="261" spans="1:9">
      <c r="A261" s="36">
        <v>40326</v>
      </c>
      <c r="B261" s="37">
        <v>0.875</v>
      </c>
      <c r="C261" s="38">
        <v>40327</v>
      </c>
      <c r="D261" s="37">
        <v>0.29166666666666669</v>
      </c>
      <c r="E261" s="78">
        <v>10</v>
      </c>
      <c r="F261" s="79">
        <v>0</v>
      </c>
      <c r="G261" s="57">
        <v>0</v>
      </c>
      <c r="H261" s="57">
        <v>0</v>
      </c>
    </row>
    <row r="262" spans="1:9">
      <c r="A262" s="36">
        <v>40327</v>
      </c>
      <c r="B262" s="37">
        <v>0.29166666666666669</v>
      </c>
      <c r="C262" s="38">
        <v>40327</v>
      </c>
      <c r="D262" s="37">
        <v>0.30208333333333331</v>
      </c>
      <c r="E262" s="62"/>
      <c r="F262" s="79">
        <v>0.25</v>
      </c>
      <c r="G262" s="63"/>
      <c r="H262" s="63">
        <v>0</v>
      </c>
      <c r="I262" s="276">
        <v>0</v>
      </c>
    </row>
    <row r="263" spans="1:9">
      <c r="A263" s="36">
        <v>40327</v>
      </c>
      <c r="B263" s="37">
        <v>0.30208333333333331</v>
      </c>
      <c r="C263" s="38">
        <v>40327</v>
      </c>
      <c r="D263" s="37">
        <v>0.80208333333333337</v>
      </c>
      <c r="E263" s="78">
        <v>12</v>
      </c>
      <c r="F263" s="76"/>
      <c r="G263" s="57">
        <v>0</v>
      </c>
      <c r="H263" s="57">
        <v>0</v>
      </c>
    </row>
    <row r="264" spans="1:9">
      <c r="A264" s="36">
        <v>40327</v>
      </c>
      <c r="B264" s="37">
        <v>0.80208333333333337</v>
      </c>
      <c r="C264" s="38">
        <v>40328</v>
      </c>
      <c r="D264" s="37">
        <v>0.3888888888888889</v>
      </c>
      <c r="E264" s="78">
        <v>14.083333333333334</v>
      </c>
      <c r="F264" s="79">
        <v>0</v>
      </c>
      <c r="G264" s="57">
        <v>1</v>
      </c>
      <c r="H264" s="57">
        <v>1</v>
      </c>
    </row>
    <row r="265" spans="1:9">
      <c r="A265" s="36">
        <v>40328</v>
      </c>
      <c r="B265" s="37">
        <v>0.3923611111111111</v>
      </c>
      <c r="C265" s="38">
        <v>40328</v>
      </c>
      <c r="D265" s="37">
        <v>0.8125</v>
      </c>
      <c r="E265" s="78">
        <v>10.083333333333334</v>
      </c>
      <c r="F265" s="79">
        <v>8.3333333333333329E-2</v>
      </c>
      <c r="G265" s="57">
        <v>0</v>
      </c>
      <c r="H265" s="57">
        <v>0</v>
      </c>
    </row>
    <row r="266" spans="1:9">
      <c r="A266" s="36">
        <v>40328</v>
      </c>
      <c r="B266" s="37">
        <v>0.8125</v>
      </c>
      <c r="C266" s="38">
        <v>40329</v>
      </c>
      <c r="D266" s="37">
        <v>0.36458333333333331</v>
      </c>
      <c r="E266" s="78">
        <v>13.25</v>
      </c>
      <c r="F266" s="79">
        <v>0</v>
      </c>
      <c r="G266" s="57">
        <v>1</v>
      </c>
      <c r="H266" s="57">
        <v>1</v>
      </c>
    </row>
    <row r="267" spans="1:9">
      <c r="A267" s="36">
        <v>40329</v>
      </c>
      <c r="B267" s="37">
        <v>0.36458333333333331</v>
      </c>
      <c r="C267" s="38">
        <v>40329</v>
      </c>
      <c r="D267" s="37">
        <v>0.83333333333333337</v>
      </c>
      <c r="E267" s="78">
        <v>11.25</v>
      </c>
      <c r="F267" s="79">
        <v>0</v>
      </c>
      <c r="G267" s="57">
        <v>0</v>
      </c>
      <c r="H267" s="57">
        <v>0</v>
      </c>
    </row>
    <row r="268" spans="1:9">
      <c r="A268" s="36">
        <v>40329</v>
      </c>
      <c r="B268" s="37">
        <v>0.83333333333333337</v>
      </c>
      <c r="C268" s="38">
        <v>40330</v>
      </c>
      <c r="D268" s="37">
        <v>0.3263888888888889</v>
      </c>
      <c r="E268" s="78">
        <v>11.833333333333334</v>
      </c>
      <c r="F268" s="79">
        <v>0</v>
      </c>
      <c r="G268" s="57">
        <v>0</v>
      </c>
      <c r="H268" s="57">
        <v>0</v>
      </c>
    </row>
    <row r="269" spans="1:9">
      <c r="A269" s="36">
        <v>40330</v>
      </c>
      <c r="B269" s="37">
        <v>0.3263888888888889</v>
      </c>
      <c r="C269" s="38">
        <v>40330</v>
      </c>
      <c r="D269" s="37">
        <v>0.75</v>
      </c>
      <c r="E269" s="78">
        <v>10.166666666666666</v>
      </c>
      <c r="F269" s="79">
        <v>0</v>
      </c>
      <c r="G269" s="57">
        <v>0</v>
      </c>
      <c r="H269" s="57">
        <v>0</v>
      </c>
    </row>
    <row r="270" spans="1:9">
      <c r="A270" s="36">
        <v>40330</v>
      </c>
      <c r="B270" s="37">
        <v>0.75</v>
      </c>
      <c r="C270" s="38">
        <v>40331</v>
      </c>
      <c r="D270" s="37">
        <v>0.34722222222222227</v>
      </c>
      <c r="E270" s="78">
        <v>14.333333333333334</v>
      </c>
      <c r="F270" s="79">
        <v>0</v>
      </c>
      <c r="G270" s="57">
        <v>1</v>
      </c>
      <c r="H270" s="57">
        <v>1</v>
      </c>
    </row>
    <row r="271" spans="1:9">
      <c r="A271" s="36">
        <v>40331</v>
      </c>
      <c r="B271" s="37">
        <v>0.34722222222222227</v>
      </c>
      <c r="C271" s="38">
        <v>40331</v>
      </c>
      <c r="D271" s="37">
        <v>0.81597222222222221</v>
      </c>
      <c r="E271" s="78">
        <v>11.25</v>
      </c>
      <c r="F271" s="79">
        <v>0</v>
      </c>
      <c r="G271" s="57">
        <v>0</v>
      </c>
      <c r="H271" s="57">
        <v>0</v>
      </c>
    </row>
    <row r="272" spans="1:9">
      <c r="A272" s="36">
        <v>40331</v>
      </c>
      <c r="B272" s="37">
        <v>0.81944444444444453</v>
      </c>
      <c r="C272" s="38">
        <v>40332</v>
      </c>
      <c r="D272" s="37">
        <v>0.2986111111111111</v>
      </c>
      <c r="E272" s="78">
        <v>11.5</v>
      </c>
      <c r="F272" s="79">
        <v>8.3333333333333329E-2</v>
      </c>
      <c r="G272" s="57">
        <v>6</v>
      </c>
      <c r="H272" s="57">
        <v>6</v>
      </c>
    </row>
    <row r="273" spans="1:9">
      <c r="A273" s="36">
        <v>40332</v>
      </c>
      <c r="B273" s="37">
        <v>0.2986111111111111</v>
      </c>
      <c r="C273" s="38">
        <v>40332</v>
      </c>
      <c r="D273" s="37">
        <v>0.30902777777777779</v>
      </c>
      <c r="E273" s="62"/>
      <c r="F273" s="79">
        <v>0.25</v>
      </c>
      <c r="G273" s="63"/>
      <c r="H273" s="63">
        <v>0</v>
      </c>
      <c r="I273" s="276">
        <v>0</v>
      </c>
    </row>
    <row r="274" spans="1:9">
      <c r="A274" s="36">
        <v>40332</v>
      </c>
      <c r="B274" s="37">
        <v>0.30902777777777779</v>
      </c>
      <c r="C274" s="38">
        <v>40332</v>
      </c>
      <c r="D274" s="37">
        <v>0.79166666666666663</v>
      </c>
      <c r="E274" s="78">
        <v>11.583333333333334</v>
      </c>
      <c r="F274" s="76"/>
      <c r="G274" s="57">
        <v>0</v>
      </c>
      <c r="H274" s="57">
        <v>0</v>
      </c>
    </row>
    <row r="275" spans="1:9">
      <c r="A275" s="36">
        <v>40332</v>
      </c>
      <c r="B275" s="37">
        <v>0.79166666666666663</v>
      </c>
      <c r="C275" s="38">
        <v>40333</v>
      </c>
      <c r="D275" s="37">
        <v>0.31944444444444448</v>
      </c>
      <c r="E275" s="78">
        <v>12.666666666666666</v>
      </c>
      <c r="F275" s="79">
        <v>0</v>
      </c>
      <c r="G275" s="57">
        <v>0</v>
      </c>
      <c r="H275" s="57">
        <v>0</v>
      </c>
    </row>
    <row r="276" spans="1:9">
      <c r="A276" s="36">
        <v>40333</v>
      </c>
      <c r="B276" s="37">
        <v>0.32291666666666669</v>
      </c>
      <c r="C276" s="38">
        <v>40333</v>
      </c>
      <c r="D276" s="37">
        <v>0.875</v>
      </c>
      <c r="E276" s="78">
        <v>13.25</v>
      </c>
      <c r="F276" s="79">
        <v>8.3333333333333329E-2</v>
      </c>
      <c r="G276" s="57">
        <v>0</v>
      </c>
      <c r="H276" s="57">
        <v>0</v>
      </c>
    </row>
    <row r="277" spans="1:9">
      <c r="A277" s="36">
        <v>40333</v>
      </c>
      <c r="B277" s="37">
        <v>0.875</v>
      </c>
      <c r="C277" s="38">
        <v>40334</v>
      </c>
      <c r="D277" s="37">
        <v>0.36805555555555558</v>
      </c>
      <c r="E277" s="78">
        <v>11.833333333333334</v>
      </c>
      <c r="F277" s="79">
        <v>0</v>
      </c>
      <c r="G277" s="57">
        <v>0</v>
      </c>
      <c r="H277" s="57">
        <v>0</v>
      </c>
    </row>
    <row r="278" spans="1:9">
      <c r="A278" s="36">
        <v>40334</v>
      </c>
      <c r="B278" s="37">
        <v>0.375</v>
      </c>
      <c r="C278" s="38">
        <v>40334</v>
      </c>
      <c r="D278" s="37">
        <v>0.86458333333333337</v>
      </c>
      <c r="E278" s="78">
        <v>11.75</v>
      </c>
      <c r="F278" s="79">
        <v>0.16666666666666666</v>
      </c>
      <c r="G278" s="57">
        <v>0</v>
      </c>
      <c r="H278" s="57">
        <v>0</v>
      </c>
    </row>
    <row r="279" spans="1:9">
      <c r="A279" s="36">
        <v>40334</v>
      </c>
      <c r="B279" s="37">
        <v>0.86458333333333337</v>
      </c>
      <c r="C279" s="38">
        <v>40335</v>
      </c>
      <c r="D279" s="37">
        <v>0.25694444444444448</v>
      </c>
      <c r="E279" s="78">
        <v>9.4166666666666661</v>
      </c>
      <c r="F279" s="79">
        <v>0</v>
      </c>
      <c r="G279" s="57">
        <v>0</v>
      </c>
      <c r="H279" s="57">
        <v>0</v>
      </c>
    </row>
    <row r="280" spans="1:9">
      <c r="A280" s="36">
        <v>40335</v>
      </c>
      <c r="B280" s="37">
        <v>0.26041666666666669</v>
      </c>
      <c r="C280" s="38">
        <v>40335</v>
      </c>
      <c r="D280" s="37">
        <v>0.73263888888888884</v>
      </c>
      <c r="E280" s="78">
        <v>11.333333333333334</v>
      </c>
      <c r="F280" s="79">
        <v>8.3333333333333329E-2</v>
      </c>
      <c r="G280" s="57">
        <v>0</v>
      </c>
      <c r="H280" s="57">
        <v>0</v>
      </c>
    </row>
    <row r="281" spans="1:9">
      <c r="A281" s="36">
        <v>40335</v>
      </c>
      <c r="B281" s="37">
        <v>0.73263888888888884</v>
      </c>
      <c r="C281" s="38">
        <v>40336</v>
      </c>
      <c r="D281" s="37">
        <v>0.35416666666666669</v>
      </c>
      <c r="E281" s="78">
        <v>14.916666666666666</v>
      </c>
      <c r="F281" s="79">
        <v>0</v>
      </c>
      <c r="G281" s="57">
        <v>0</v>
      </c>
      <c r="H281" s="57">
        <v>0</v>
      </c>
    </row>
    <row r="282" spans="1:9">
      <c r="A282" s="36">
        <v>40336</v>
      </c>
      <c r="B282" s="37">
        <v>0.3611111111111111</v>
      </c>
      <c r="C282" s="38">
        <v>40336</v>
      </c>
      <c r="D282" s="37">
        <v>0.84722222222222221</v>
      </c>
      <c r="E282" s="78">
        <v>11.666666666666666</v>
      </c>
      <c r="F282" s="79">
        <v>0.16666666666666666</v>
      </c>
      <c r="G282" s="57">
        <v>0</v>
      </c>
      <c r="H282" s="57">
        <v>0</v>
      </c>
    </row>
    <row r="283" spans="1:9">
      <c r="A283" s="36">
        <v>40336</v>
      </c>
      <c r="B283" s="37">
        <v>0.84722222222222221</v>
      </c>
      <c r="C283" s="38">
        <v>40337</v>
      </c>
      <c r="D283" s="37">
        <v>0.3298611111111111</v>
      </c>
      <c r="E283" s="78">
        <v>11.583333333333334</v>
      </c>
      <c r="F283" s="79">
        <v>0</v>
      </c>
      <c r="G283" s="57">
        <v>0</v>
      </c>
      <c r="H283" s="57">
        <v>0</v>
      </c>
    </row>
    <row r="284" spans="1:9">
      <c r="A284" s="36">
        <v>40337</v>
      </c>
      <c r="B284" s="37">
        <v>0.33333333333333331</v>
      </c>
      <c r="C284" s="38">
        <v>40337</v>
      </c>
      <c r="D284" s="37">
        <v>0.66666666666666663</v>
      </c>
      <c r="E284" s="78">
        <v>8</v>
      </c>
      <c r="F284" s="79">
        <v>8.3333333333333329E-2</v>
      </c>
      <c r="G284" s="57">
        <v>0</v>
      </c>
      <c r="H284" s="57">
        <v>0</v>
      </c>
    </row>
    <row r="285" spans="1:9">
      <c r="A285" s="36">
        <v>40337</v>
      </c>
      <c r="B285" s="37">
        <v>0.66666666666666663</v>
      </c>
      <c r="C285" s="38">
        <v>40338</v>
      </c>
      <c r="D285" s="37">
        <v>0.33333333333333331</v>
      </c>
      <c r="E285" s="78">
        <v>16</v>
      </c>
      <c r="F285" s="79">
        <v>0</v>
      </c>
      <c r="G285" s="57">
        <v>0</v>
      </c>
      <c r="H285" s="57">
        <v>0</v>
      </c>
    </row>
    <row r="286" spans="1:9">
      <c r="A286" s="36">
        <v>40338</v>
      </c>
      <c r="B286" s="37">
        <v>0.33680555555555558</v>
      </c>
      <c r="C286" s="38">
        <v>40338</v>
      </c>
      <c r="D286" s="37">
        <v>0.88541666666666663</v>
      </c>
      <c r="E286" s="78">
        <v>13.166666666666666</v>
      </c>
      <c r="F286" s="79">
        <v>8.3333333333333329E-2</v>
      </c>
      <c r="G286" s="57">
        <v>0</v>
      </c>
      <c r="H286" s="57">
        <v>0</v>
      </c>
    </row>
    <row r="287" spans="1:9">
      <c r="A287" s="36">
        <v>40338</v>
      </c>
      <c r="B287" s="37">
        <v>0.88541666666666663</v>
      </c>
      <c r="C287" s="38">
        <v>40339</v>
      </c>
      <c r="D287" s="37">
        <v>0.33680555555555558</v>
      </c>
      <c r="E287" s="78">
        <v>10.833333333333334</v>
      </c>
      <c r="F287" s="79">
        <v>0</v>
      </c>
      <c r="G287" s="57">
        <v>0</v>
      </c>
      <c r="H287" s="57">
        <v>0</v>
      </c>
    </row>
    <row r="288" spans="1:9">
      <c r="A288" s="36">
        <v>40339</v>
      </c>
      <c r="B288" s="37">
        <v>0.34027777777777773</v>
      </c>
      <c r="C288" s="38">
        <v>40339</v>
      </c>
      <c r="D288" s="37">
        <v>0.84375</v>
      </c>
      <c r="E288" s="78">
        <v>12.083333333333334</v>
      </c>
      <c r="F288" s="79">
        <v>8.3333333333333329E-2</v>
      </c>
      <c r="G288" s="57">
        <v>0</v>
      </c>
      <c r="H288" s="57">
        <v>0</v>
      </c>
    </row>
    <row r="289" spans="1:8">
      <c r="A289" s="36">
        <v>40339</v>
      </c>
      <c r="B289" s="37">
        <v>0.84375</v>
      </c>
      <c r="C289" s="38">
        <v>40340</v>
      </c>
      <c r="D289" s="37">
        <v>0.30555555555555552</v>
      </c>
      <c r="E289" s="78">
        <v>11.083333333333334</v>
      </c>
      <c r="F289" s="79">
        <v>0</v>
      </c>
      <c r="G289" s="57">
        <v>0</v>
      </c>
      <c r="H289" s="57">
        <v>0</v>
      </c>
    </row>
    <row r="290" spans="1:8">
      <c r="A290" s="36">
        <v>40340</v>
      </c>
      <c r="B290" s="37">
        <v>0.30555555555555552</v>
      </c>
      <c r="C290" s="38">
        <v>40340</v>
      </c>
      <c r="D290" s="37">
        <v>0.9375</v>
      </c>
      <c r="E290" s="78">
        <v>15.166666666666666</v>
      </c>
      <c r="F290" s="79">
        <v>0</v>
      </c>
      <c r="G290" s="57">
        <v>0</v>
      </c>
      <c r="H290" s="57">
        <v>0</v>
      </c>
    </row>
    <row r="291" spans="1:8">
      <c r="A291" s="36">
        <v>40340</v>
      </c>
      <c r="B291" s="37">
        <v>0.9375</v>
      </c>
      <c r="C291" s="38">
        <v>40341</v>
      </c>
      <c r="D291" s="37">
        <v>0.35069444444444442</v>
      </c>
      <c r="E291" s="78">
        <v>9.9166666666666661</v>
      </c>
      <c r="F291" s="79">
        <v>0</v>
      </c>
      <c r="G291" s="57">
        <v>0</v>
      </c>
      <c r="H291" s="57">
        <v>0</v>
      </c>
    </row>
    <row r="292" spans="1:8">
      <c r="A292" s="36">
        <v>40341</v>
      </c>
      <c r="B292" s="37">
        <v>0.35416666666666669</v>
      </c>
      <c r="C292" s="38">
        <v>40341</v>
      </c>
      <c r="D292" s="37">
        <v>0.90277777777777779</v>
      </c>
      <c r="E292" s="78">
        <v>13.166666666666666</v>
      </c>
      <c r="F292" s="79">
        <v>8.3333333333333329E-2</v>
      </c>
      <c r="G292" s="57">
        <v>0</v>
      </c>
      <c r="H292" s="57">
        <v>0</v>
      </c>
    </row>
    <row r="293" spans="1:8">
      <c r="A293" s="36">
        <v>40341</v>
      </c>
      <c r="B293" s="37">
        <v>0.90277777777777779</v>
      </c>
      <c r="C293" s="38">
        <v>40342</v>
      </c>
      <c r="D293" s="37">
        <v>0.36458333333333331</v>
      </c>
      <c r="E293" s="78">
        <v>11.083333333333334</v>
      </c>
      <c r="F293" s="79">
        <v>0</v>
      </c>
      <c r="G293" s="57">
        <v>0</v>
      </c>
      <c r="H293" s="57">
        <v>0</v>
      </c>
    </row>
    <row r="294" spans="1:8">
      <c r="A294" s="36">
        <v>40342</v>
      </c>
      <c r="B294" s="37">
        <v>0.36805555555555558</v>
      </c>
      <c r="C294" s="38">
        <v>40342</v>
      </c>
      <c r="D294" s="37">
        <v>0.86458333333333337</v>
      </c>
      <c r="E294" s="78">
        <v>11.916666666666666</v>
      </c>
      <c r="F294" s="79">
        <v>8.3333333333333329E-2</v>
      </c>
      <c r="G294" s="57">
        <v>0</v>
      </c>
      <c r="H294" s="57">
        <v>0</v>
      </c>
    </row>
    <row r="295" spans="1:8">
      <c r="A295" s="36">
        <v>40342</v>
      </c>
      <c r="B295" s="37">
        <v>0.86458333333333337</v>
      </c>
      <c r="C295" s="38">
        <v>40343</v>
      </c>
      <c r="D295" s="37">
        <v>0.33333333333333331</v>
      </c>
      <c r="E295" s="78">
        <v>11.25</v>
      </c>
      <c r="F295" s="79">
        <v>0</v>
      </c>
      <c r="G295" s="57">
        <v>0</v>
      </c>
      <c r="H295" s="57">
        <v>0</v>
      </c>
    </row>
    <row r="296" spans="1:8">
      <c r="A296" s="36">
        <v>40343</v>
      </c>
      <c r="B296" s="37">
        <v>0.33680555555555558</v>
      </c>
      <c r="C296" s="38">
        <v>40343</v>
      </c>
      <c r="D296" s="37">
        <v>0.88194444444444453</v>
      </c>
      <c r="E296" s="78">
        <v>13.083333333333334</v>
      </c>
      <c r="F296" s="79">
        <v>8.3333333333333329E-2</v>
      </c>
      <c r="G296" s="57">
        <v>0</v>
      </c>
      <c r="H296" s="57">
        <v>0</v>
      </c>
    </row>
    <row r="297" spans="1:8">
      <c r="A297" s="36">
        <v>40343</v>
      </c>
      <c r="B297" s="37">
        <v>0.88194444444444453</v>
      </c>
      <c r="C297" s="38">
        <v>40344</v>
      </c>
      <c r="D297" s="37">
        <v>0.38194444444444442</v>
      </c>
      <c r="E297" s="78">
        <v>12</v>
      </c>
      <c r="F297" s="79">
        <v>0</v>
      </c>
      <c r="G297" s="57">
        <v>0</v>
      </c>
      <c r="H297" s="57">
        <v>0</v>
      </c>
    </row>
    <row r="298" spans="1:8">
      <c r="A298" s="36">
        <v>40344</v>
      </c>
      <c r="B298" s="37">
        <v>0.38541666666666669</v>
      </c>
      <c r="C298" s="38">
        <v>40344</v>
      </c>
      <c r="D298" s="37">
        <v>0.625</v>
      </c>
      <c r="E298" s="78">
        <v>5.75</v>
      </c>
      <c r="F298" s="79">
        <v>8.3333333333333329E-2</v>
      </c>
      <c r="G298" s="57">
        <v>0</v>
      </c>
      <c r="H298" s="57">
        <v>0</v>
      </c>
    </row>
    <row r="299" spans="1:8">
      <c r="A299" s="36">
        <v>40344</v>
      </c>
      <c r="B299" s="37">
        <v>0.625</v>
      </c>
      <c r="C299" s="38">
        <v>40345</v>
      </c>
      <c r="D299" s="37">
        <v>0.36458333333333331</v>
      </c>
      <c r="E299" s="78">
        <v>17.75</v>
      </c>
      <c r="F299" s="79">
        <v>0</v>
      </c>
      <c r="G299" s="57">
        <v>0</v>
      </c>
      <c r="H299" s="57">
        <v>0</v>
      </c>
    </row>
    <row r="300" spans="1:8">
      <c r="A300" s="36">
        <v>40345</v>
      </c>
      <c r="B300" s="37">
        <v>0.36805555555555558</v>
      </c>
      <c r="C300" s="38">
        <v>40345</v>
      </c>
      <c r="D300" s="37">
        <v>0.85763888888888884</v>
      </c>
      <c r="E300" s="78">
        <v>11.75</v>
      </c>
      <c r="F300" s="79">
        <v>8.3333333333333329E-2</v>
      </c>
      <c r="G300" s="57">
        <v>0</v>
      </c>
      <c r="H300" s="57">
        <v>0</v>
      </c>
    </row>
    <row r="301" spans="1:8">
      <c r="A301" s="36">
        <v>40345</v>
      </c>
      <c r="B301" s="37">
        <v>0.85763888888888884</v>
      </c>
      <c r="C301" s="38">
        <v>40346</v>
      </c>
      <c r="D301" s="37">
        <v>0.37152777777777773</v>
      </c>
      <c r="E301" s="78">
        <v>12.333333333333334</v>
      </c>
      <c r="F301" s="79">
        <v>0</v>
      </c>
      <c r="G301" s="57">
        <v>0</v>
      </c>
      <c r="H301" s="57">
        <v>0</v>
      </c>
    </row>
    <row r="302" spans="1:8">
      <c r="A302" s="36">
        <v>40346</v>
      </c>
      <c r="B302" s="37">
        <v>0.37152777777777773</v>
      </c>
      <c r="C302" s="38">
        <v>40346</v>
      </c>
      <c r="D302" s="37">
        <v>0.54166666666666663</v>
      </c>
      <c r="E302" s="78">
        <v>4.083333333333333</v>
      </c>
      <c r="F302" s="79">
        <v>0</v>
      </c>
      <c r="G302" s="57">
        <v>0</v>
      </c>
      <c r="H302" s="57">
        <v>0</v>
      </c>
    </row>
    <row r="303" spans="1:8">
      <c r="A303" s="36">
        <v>40346</v>
      </c>
      <c r="B303" s="37">
        <v>0.54166666666666663</v>
      </c>
      <c r="C303" s="38">
        <v>40347</v>
      </c>
      <c r="D303" s="37">
        <v>0.38541666666666669</v>
      </c>
      <c r="E303" s="78">
        <v>20.25</v>
      </c>
      <c r="F303" s="79">
        <v>0</v>
      </c>
      <c r="G303" s="57">
        <v>0</v>
      </c>
      <c r="H303" s="57">
        <v>0</v>
      </c>
    </row>
    <row r="304" spans="1:8">
      <c r="A304" s="36">
        <v>40347</v>
      </c>
      <c r="B304" s="37">
        <v>0.3888888888888889</v>
      </c>
      <c r="C304" s="38">
        <v>40347</v>
      </c>
      <c r="D304" s="37">
        <v>0.54166666666666663</v>
      </c>
      <c r="E304" s="78">
        <v>3.6666666666666665</v>
      </c>
      <c r="F304" s="79">
        <v>8.3333333333333329E-2</v>
      </c>
      <c r="G304" s="57">
        <v>0</v>
      </c>
      <c r="H304" s="57">
        <v>0</v>
      </c>
    </row>
    <row r="305" spans="1:9">
      <c r="A305" s="36">
        <v>40347</v>
      </c>
      <c r="B305" s="37">
        <v>0.54166666666666663</v>
      </c>
      <c r="C305" s="38">
        <v>40347</v>
      </c>
      <c r="D305" s="37">
        <v>0.88541666666666663</v>
      </c>
      <c r="E305" s="78">
        <v>8.25</v>
      </c>
      <c r="F305" s="79">
        <v>0</v>
      </c>
      <c r="G305" s="57">
        <v>0</v>
      </c>
      <c r="H305" s="57">
        <v>0</v>
      </c>
    </row>
    <row r="306" spans="1:9">
      <c r="A306" s="36">
        <v>40347</v>
      </c>
      <c r="B306" s="37">
        <v>0.88541666666666663</v>
      </c>
      <c r="C306" s="38">
        <v>40348</v>
      </c>
      <c r="D306" s="37">
        <v>0.37847222222222227</v>
      </c>
      <c r="E306" s="78">
        <v>11.833333333333334</v>
      </c>
      <c r="F306" s="79">
        <v>0</v>
      </c>
      <c r="G306" s="57">
        <v>0</v>
      </c>
      <c r="H306" s="57">
        <v>0</v>
      </c>
    </row>
    <row r="307" spans="1:9">
      <c r="A307" s="36">
        <v>40348</v>
      </c>
      <c r="B307" s="37">
        <v>0.38194444444444442</v>
      </c>
      <c r="C307" s="38">
        <v>40348</v>
      </c>
      <c r="D307" s="37">
        <v>0.87152777777777779</v>
      </c>
      <c r="E307" s="78">
        <v>11.75</v>
      </c>
      <c r="F307" s="79">
        <v>8.3333333333333329E-2</v>
      </c>
      <c r="G307" s="57">
        <v>0</v>
      </c>
      <c r="H307" s="57">
        <v>0</v>
      </c>
    </row>
    <row r="308" spans="1:9">
      <c r="A308" s="36">
        <v>40348</v>
      </c>
      <c r="B308" s="37">
        <v>0.875</v>
      </c>
      <c r="C308" s="38">
        <v>40349</v>
      </c>
      <c r="D308" s="37">
        <v>0.35416666666666669</v>
      </c>
      <c r="E308" s="78">
        <v>11.5</v>
      </c>
      <c r="F308" s="79">
        <v>8.3333333333333329E-2</v>
      </c>
      <c r="G308" s="57">
        <v>0</v>
      </c>
      <c r="H308" s="57">
        <v>0</v>
      </c>
    </row>
    <row r="309" spans="1:9">
      <c r="A309" s="36">
        <v>40349</v>
      </c>
      <c r="B309" s="37">
        <v>0.3576388888888889</v>
      </c>
      <c r="C309" s="38">
        <v>40349</v>
      </c>
      <c r="D309" s="37">
        <v>0.84375</v>
      </c>
      <c r="E309" s="78">
        <v>11.666666666666666</v>
      </c>
      <c r="F309" s="79">
        <v>8.3333333333333329E-2</v>
      </c>
      <c r="G309" s="57">
        <v>0</v>
      </c>
      <c r="H309" s="57">
        <v>0</v>
      </c>
    </row>
    <row r="310" spans="1:9">
      <c r="A310" s="36">
        <v>40349</v>
      </c>
      <c r="B310" s="37">
        <v>0.84375</v>
      </c>
      <c r="C310" s="38">
        <v>40350</v>
      </c>
      <c r="D310" s="37">
        <v>0.34027777777777773</v>
      </c>
      <c r="E310" s="78">
        <v>11.916666666666666</v>
      </c>
      <c r="F310" s="79">
        <v>0</v>
      </c>
      <c r="G310" s="57">
        <v>0</v>
      </c>
      <c r="H310" s="57">
        <v>0</v>
      </c>
    </row>
    <row r="311" spans="1:9">
      <c r="A311" s="36">
        <v>40350</v>
      </c>
      <c r="B311" s="37">
        <v>0.34027777777777773</v>
      </c>
      <c r="C311" s="38">
        <v>40350</v>
      </c>
      <c r="D311" s="37">
        <v>0.83333333333333337</v>
      </c>
      <c r="E311" s="78">
        <v>11.833333333333334</v>
      </c>
      <c r="F311" s="79">
        <v>0</v>
      </c>
      <c r="G311" s="57">
        <v>0</v>
      </c>
      <c r="H311" s="57">
        <v>0</v>
      </c>
    </row>
    <row r="312" spans="1:9">
      <c r="A312" s="36">
        <v>40350</v>
      </c>
      <c r="B312" s="37">
        <v>0.83333333333333337</v>
      </c>
      <c r="C312" s="38">
        <v>40351</v>
      </c>
      <c r="D312" s="37">
        <v>0.3263888888888889</v>
      </c>
      <c r="E312" s="78">
        <v>11.833333333333334</v>
      </c>
      <c r="F312" s="79">
        <v>0</v>
      </c>
      <c r="G312" s="57">
        <v>0</v>
      </c>
      <c r="H312" s="57">
        <v>0</v>
      </c>
    </row>
    <row r="313" spans="1:9">
      <c r="A313" s="36">
        <v>40351</v>
      </c>
      <c r="B313" s="37">
        <v>0.3298611111111111</v>
      </c>
      <c r="C313" s="38">
        <v>40351</v>
      </c>
      <c r="D313" s="37">
        <v>0.8125</v>
      </c>
      <c r="E313" s="78">
        <v>11.583333333333334</v>
      </c>
      <c r="F313" s="79">
        <v>8.3333333333333329E-2</v>
      </c>
      <c r="G313" s="57">
        <v>0</v>
      </c>
      <c r="H313" s="57">
        <v>0</v>
      </c>
    </row>
    <row r="314" spans="1:9">
      <c r="A314" s="36">
        <v>40351</v>
      </c>
      <c r="B314" s="37">
        <v>0.8125</v>
      </c>
      <c r="C314" s="38">
        <v>40352</v>
      </c>
      <c r="D314" s="37">
        <v>0.31597222222222221</v>
      </c>
      <c r="E314" s="78">
        <v>12.083333333333334</v>
      </c>
      <c r="F314" s="79">
        <v>0</v>
      </c>
      <c r="G314" s="57">
        <v>0</v>
      </c>
      <c r="H314" s="57">
        <v>0</v>
      </c>
    </row>
    <row r="315" spans="1:9">
      <c r="A315" s="36">
        <v>40352</v>
      </c>
      <c r="B315" s="37">
        <v>0.31597222222222221</v>
      </c>
      <c r="C315" s="38">
        <v>40352</v>
      </c>
      <c r="D315" s="37">
        <v>0.8125</v>
      </c>
      <c r="E315" s="78">
        <v>11.916666666666666</v>
      </c>
      <c r="F315" s="79">
        <v>0</v>
      </c>
      <c r="G315" s="57">
        <v>0</v>
      </c>
      <c r="H315" s="57">
        <v>0</v>
      </c>
    </row>
    <row r="316" spans="1:9">
      <c r="A316" s="36">
        <v>40352</v>
      </c>
      <c r="B316" s="37">
        <v>0.81597222222222221</v>
      </c>
      <c r="C316" s="38">
        <v>40353</v>
      </c>
      <c r="D316" s="37">
        <v>0.3263888888888889</v>
      </c>
      <c r="E316" s="78">
        <v>12.25</v>
      </c>
      <c r="F316" s="79">
        <v>8.3333333333333329E-2</v>
      </c>
      <c r="G316" s="57">
        <v>0</v>
      </c>
      <c r="H316" s="57">
        <v>0</v>
      </c>
    </row>
    <row r="317" spans="1:9">
      <c r="A317" s="36">
        <v>40353</v>
      </c>
      <c r="B317" s="37">
        <v>0.3298611111111111</v>
      </c>
      <c r="C317" s="38">
        <v>40353</v>
      </c>
      <c r="D317" s="37">
        <v>0.83333333333333337</v>
      </c>
      <c r="E317" s="78">
        <v>12.083333333333334</v>
      </c>
      <c r="F317" s="79">
        <v>8.3333333333333329E-2</v>
      </c>
      <c r="G317" s="57">
        <v>0</v>
      </c>
      <c r="H317" s="57">
        <v>0</v>
      </c>
    </row>
    <row r="318" spans="1:9">
      <c r="A318" s="36">
        <v>40353</v>
      </c>
      <c r="B318" s="37">
        <v>0.83333333333333337</v>
      </c>
      <c r="C318" s="38">
        <v>40354</v>
      </c>
      <c r="D318" s="37">
        <v>0.34027777777777773</v>
      </c>
      <c r="E318" s="78">
        <v>12.166666666666666</v>
      </c>
      <c r="F318" s="79">
        <v>0</v>
      </c>
      <c r="G318" s="57">
        <v>0</v>
      </c>
      <c r="H318" s="57">
        <v>0</v>
      </c>
    </row>
    <row r="319" spans="1:9">
      <c r="A319" s="36">
        <v>40354</v>
      </c>
      <c r="B319" s="37">
        <v>0.34027777777777773</v>
      </c>
      <c r="C319" s="38">
        <v>40354</v>
      </c>
      <c r="D319" s="37">
        <v>0.9375</v>
      </c>
      <c r="E319" s="62"/>
      <c r="F319" s="79">
        <v>14.333333333333334</v>
      </c>
      <c r="G319" s="63"/>
      <c r="H319" s="63">
        <v>0</v>
      </c>
      <c r="I319" s="276">
        <v>0</v>
      </c>
    </row>
    <row r="320" spans="1:9">
      <c r="A320" s="36">
        <v>40354</v>
      </c>
      <c r="B320" s="37">
        <v>0.9375</v>
      </c>
      <c r="C320" s="38">
        <v>40355</v>
      </c>
      <c r="D320" s="37">
        <v>0.34027777777777773</v>
      </c>
      <c r="E320" s="78">
        <v>9.6666666666666661</v>
      </c>
      <c r="F320" s="76"/>
      <c r="G320" s="57">
        <v>0</v>
      </c>
      <c r="H320" s="57">
        <v>0</v>
      </c>
    </row>
    <row r="321" spans="1:9">
      <c r="A321" s="36">
        <v>40355</v>
      </c>
      <c r="B321" s="37">
        <v>0.34375</v>
      </c>
      <c r="C321" s="38">
        <v>40355</v>
      </c>
      <c r="D321" s="37">
        <v>0.78125</v>
      </c>
      <c r="E321" s="78">
        <v>10.5</v>
      </c>
      <c r="F321" s="79">
        <v>8.3333333333333329E-2</v>
      </c>
      <c r="G321" s="57">
        <v>0</v>
      </c>
      <c r="H321" s="57">
        <v>0</v>
      </c>
    </row>
    <row r="322" spans="1:9">
      <c r="A322" s="36">
        <v>40355</v>
      </c>
      <c r="B322" s="37">
        <v>0.78125</v>
      </c>
      <c r="C322" s="38">
        <v>40356</v>
      </c>
      <c r="D322" s="37">
        <v>0.33333333333333331</v>
      </c>
      <c r="E322" s="78">
        <v>13.25</v>
      </c>
      <c r="F322" s="79">
        <v>0</v>
      </c>
      <c r="G322" s="57">
        <v>0</v>
      </c>
      <c r="H322" s="57">
        <v>0</v>
      </c>
    </row>
    <row r="323" spans="1:9">
      <c r="A323" s="36">
        <v>40356</v>
      </c>
      <c r="B323" s="37">
        <v>0.33333333333333331</v>
      </c>
      <c r="C323" s="38">
        <v>40356</v>
      </c>
      <c r="D323" s="37">
        <v>0.35416666666666669</v>
      </c>
      <c r="E323" s="62"/>
      <c r="F323" s="79">
        <v>0.5</v>
      </c>
      <c r="G323" s="63"/>
      <c r="H323" s="63">
        <v>0</v>
      </c>
      <c r="I323" s="276">
        <v>0</v>
      </c>
    </row>
    <row r="324" spans="1:9">
      <c r="A324" s="36">
        <v>40356</v>
      </c>
      <c r="B324" s="37">
        <v>0.35416666666666669</v>
      </c>
      <c r="C324" s="38">
        <v>40356</v>
      </c>
      <c r="D324" s="37">
        <v>0.83333333333333337</v>
      </c>
      <c r="E324" s="78">
        <v>11.5</v>
      </c>
      <c r="F324" s="76"/>
      <c r="G324" s="57">
        <v>0</v>
      </c>
      <c r="H324" s="57">
        <v>0</v>
      </c>
    </row>
    <row r="325" spans="1:9">
      <c r="A325" s="36">
        <v>40356</v>
      </c>
      <c r="B325" s="37">
        <v>0.83333333333333337</v>
      </c>
      <c r="C325" s="38">
        <v>40357</v>
      </c>
      <c r="D325" s="37">
        <v>0.31597222222222221</v>
      </c>
      <c r="E325" s="78">
        <v>11.583333333333334</v>
      </c>
      <c r="F325" s="79">
        <v>0</v>
      </c>
      <c r="G325" s="57">
        <v>0</v>
      </c>
      <c r="H325" s="57">
        <v>0</v>
      </c>
    </row>
    <row r="326" spans="1:9">
      <c r="A326" s="36">
        <v>40357</v>
      </c>
      <c r="B326" s="37">
        <v>0.31944444444444448</v>
      </c>
      <c r="C326" s="38">
        <v>40357</v>
      </c>
      <c r="D326" s="37">
        <v>0.84375</v>
      </c>
      <c r="E326" s="78">
        <v>12.583333333333334</v>
      </c>
      <c r="F326" s="79">
        <v>8.3333333333333329E-2</v>
      </c>
      <c r="G326" s="57">
        <v>0</v>
      </c>
      <c r="H326" s="57">
        <v>0</v>
      </c>
    </row>
    <row r="327" spans="1:9">
      <c r="A327" s="36">
        <v>40357</v>
      </c>
      <c r="B327" s="37">
        <v>0.84375</v>
      </c>
      <c r="C327" s="38">
        <v>40358</v>
      </c>
      <c r="D327" s="37">
        <v>0.375</v>
      </c>
      <c r="E327" s="78">
        <v>12.75</v>
      </c>
      <c r="F327" s="79">
        <v>0</v>
      </c>
      <c r="G327" s="57">
        <v>0</v>
      </c>
      <c r="H327" s="57">
        <v>0</v>
      </c>
    </row>
    <row r="328" spans="1:9">
      <c r="A328" s="36">
        <v>40358</v>
      </c>
      <c r="B328" s="37">
        <v>0.37847222222222227</v>
      </c>
      <c r="C328" s="38">
        <v>40358</v>
      </c>
      <c r="D328" s="37">
        <v>0.75</v>
      </c>
      <c r="E328" s="78">
        <v>8.9166666666666661</v>
      </c>
      <c r="F328" s="79">
        <v>8.3333333333333329E-2</v>
      </c>
      <c r="G328" s="57">
        <v>0</v>
      </c>
      <c r="H328" s="57">
        <v>0</v>
      </c>
    </row>
    <row r="329" spans="1:9">
      <c r="A329" s="36">
        <v>40358</v>
      </c>
      <c r="B329" s="37">
        <v>0.75</v>
      </c>
      <c r="C329" s="38">
        <v>40359</v>
      </c>
      <c r="D329" s="37">
        <v>0.27083333333333331</v>
      </c>
      <c r="E329" s="78">
        <v>12.5</v>
      </c>
      <c r="F329" s="79">
        <v>0</v>
      </c>
      <c r="G329" s="57">
        <v>0</v>
      </c>
      <c r="H329" s="57">
        <v>0</v>
      </c>
    </row>
    <row r="330" spans="1:9">
      <c r="A330" s="36">
        <v>40359</v>
      </c>
      <c r="B330" s="37">
        <v>0.27083333333333331</v>
      </c>
      <c r="C330" s="38">
        <v>40359</v>
      </c>
      <c r="D330" s="37">
        <v>0.71875</v>
      </c>
      <c r="E330" s="78">
        <v>10.75</v>
      </c>
      <c r="F330" s="79">
        <v>0</v>
      </c>
      <c r="G330" s="57">
        <v>0</v>
      </c>
      <c r="H330" s="57">
        <v>0</v>
      </c>
    </row>
    <row r="331" spans="1:9">
      <c r="A331" s="36">
        <v>40359</v>
      </c>
      <c r="B331" s="37">
        <v>0.71875</v>
      </c>
      <c r="C331" s="38">
        <v>40360</v>
      </c>
      <c r="D331" s="37">
        <v>0.375</v>
      </c>
      <c r="E331" s="78">
        <v>15.75</v>
      </c>
      <c r="F331" s="79">
        <v>0</v>
      </c>
      <c r="G331" s="57">
        <v>0</v>
      </c>
      <c r="H331" s="57">
        <v>0</v>
      </c>
    </row>
    <row r="332" spans="1:9">
      <c r="A332" s="36">
        <v>40360</v>
      </c>
      <c r="B332" s="37">
        <v>0.37847222222222227</v>
      </c>
      <c r="C332" s="38">
        <v>40360</v>
      </c>
      <c r="D332" s="37">
        <v>0.6875</v>
      </c>
      <c r="E332" s="78">
        <v>7.416666666666667</v>
      </c>
      <c r="F332" s="79">
        <v>8.3333333333333329E-2</v>
      </c>
      <c r="G332" s="57">
        <v>0</v>
      </c>
      <c r="H332" s="57">
        <v>0</v>
      </c>
    </row>
    <row r="333" spans="1:9">
      <c r="A333" s="36">
        <v>40360</v>
      </c>
      <c r="B333" s="37">
        <v>0.6875</v>
      </c>
      <c r="C333" s="38">
        <v>40361</v>
      </c>
      <c r="D333" s="37">
        <v>0.17708333333333334</v>
      </c>
      <c r="E333" s="78">
        <v>11.75</v>
      </c>
      <c r="F333" s="79">
        <v>0</v>
      </c>
      <c r="G333" s="57">
        <v>0</v>
      </c>
      <c r="H333" s="57">
        <v>0</v>
      </c>
    </row>
    <row r="334" spans="1:9">
      <c r="A334" s="36">
        <v>40361</v>
      </c>
      <c r="B334" s="37">
        <v>0.18055555555555555</v>
      </c>
      <c r="C334" s="38">
        <v>40361</v>
      </c>
      <c r="D334" s="37">
        <v>0.85416666666666663</v>
      </c>
      <c r="E334" s="78">
        <v>16.166666666666668</v>
      </c>
      <c r="F334" s="79">
        <v>8.3333333333333329E-2</v>
      </c>
      <c r="G334" s="57">
        <v>0</v>
      </c>
      <c r="H334" s="57">
        <v>0</v>
      </c>
    </row>
    <row r="335" spans="1:9">
      <c r="A335" s="36">
        <v>40361</v>
      </c>
      <c r="B335" s="37">
        <v>0.85416666666666663</v>
      </c>
      <c r="C335" s="38">
        <v>40362</v>
      </c>
      <c r="D335" s="37">
        <v>0.18402777777777779</v>
      </c>
      <c r="E335" s="78">
        <v>7.916666666666667</v>
      </c>
      <c r="F335" s="79">
        <v>0</v>
      </c>
      <c r="G335" s="57">
        <v>0</v>
      </c>
      <c r="H335" s="57">
        <v>0</v>
      </c>
    </row>
    <row r="336" spans="1:9">
      <c r="A336" s="36">
        <v>40362</v>
      </c>
      <c r="B336" s="37">
        <v>0.1875</v>
      </c>
      <c r="C336" s="38">
        <v>40362</v>
      </c>
      <c r="D336" s="37">
        <v>0.83333333333333337</v>
      </c>
      <c r="E336" s="78">
        <v>15.5</v>
      </c>
      <c r="F336" s="79">
        <v>8.3333333333333329E-2</v>
      </c>
      <c r="G336" s="57">
        <v>0</v>
      </c>
      <c r="H336" s="57">
        <v>0</v>
      </c>
    </row>
    <row r="337" spans="1:9">
      <c r="A337" s="36">
        <v>40362</v>
      </c>
      <c r="B337" s="37">
        <v>0.83333333333333337</v>
      </c>
      <c r="C337" s="38">
        <v>40363</v>
      </c>
      <c r="D337" s="37">
        <v>0.35416666666666669</v>
      </c>
      <c r="E337" s="78">
        <v>12.5</v>
      </c>
      <c r="F337" s="79">
        <v>0</v>
      </c>
      <c r="G337" s="57">
        <v>0</v>
      </c>
      <c r="H337" s="57">
        <v>0</v>
      </c>
    </row>
    <row r="338" spans="1:9">
      <c r="A338" s="36">
        <v>40363</v>
      </c>
      <c r="B338" s="37">
        <v>0.35416666666666669</v>
      </c>
      <c r="C338" s="38">
        <v>40363</v>
      </c>
      <c r="D338" s="37">
        <v>0.91666666666666663</v>
      </c>
      <c r="E338" s="78">
        <v>13.5</v>
      </c>
      <c r="F338" s="79">
        <v>0</v>
      </c>
      <c r="G338" s="57">
        <v>0</v>
      </c>
      <c r="H338" s="57">
        <v>0</v>
      </c>
    </row>
    <row r="339" spans="1:9">
      <c r="A339" s="36">
        <v>40363</v>
      </c>
      <c r="B339" s="37">
        <v>0.91666666666666663</v>
      </c>
      <c r="C339" s="38">
        <v>40364</v>
      </c>
      <c r="D339" s="37">
        <v>0.22222222222222221</v>
      </c>
      <c r="E339" s="78">
        <v>7.333333333333333</v>
      </c>
      <c r="F339" s="79">
        <v>0</v>
      </c>
      <c r="G339" s="57">
        <v>0</v>
      </c>
      <c r="H339" s="57">
        <v>0</v>
      </c>
    </row>
    <row r="340" spans="1:9">
      <c r="A340" s="36">
        <v>40364</v>
      </c>
      <c r="B340" s="37">
        <v>0.22569444444444445</v>
      </c>
      <c r="C340" s="38">
        <v>40364</v>
      </c>
      <c r="D340" s="37">
        <v>0.89583333333333337</v>
      </c>
      <c r="E340" s="78">
        <v>16.083333333333332</v>
      </c>
      <c r="F340" s="79">
        <v>8.3333333333333329E-2</v>
      </c>
      <c r="G340" s="57">
        <v>0</v>
      </c>
      <c r="H340" s="57">
        <v>0</v>
      </c>
    </row>
    <row r="341" spans="1:9">
      <c r="A341" s="36">
        <v>40364</v>
      </c>
      <c r="B341" s="37">
        <v>0.89583333333333337</v>
      </c>
      <c r="C341" s="38">
        <v>40365</v>
      </c>
      <c r="D341" s="37">
        <v>0.375</v>
      </c>
      <c r="E341" s="78">
        <v>11.5</v>
      </c>
      <c r="F341" s="79">
        <v>0</v>
      </c>
      <c r="G341" s="57">
        <v>0</v>
      </c>
      <c r="H341" s="57">
        <v>0</v>
      </c>
    </row>
    <row r="342" spans="1:9">
      <c r="A342" s="36">
        <v>40365</v>
      </c>
      <c r="B342" s="37">
        <v>0.37847222222222227</v>
      </c>
      <c r="C342" s="38">
        <v>40365</v>
      </c>
      <c r="D342" s="37">
        <v>0.8125</v>
      </c>
      <c r="E342" s="78">
        <v>10.416666666666666</v>
      </c>
      <c r="F342" s="79">
        <v>8.3333333333333329E-2</v>
      </c>
      <c r="G342" s="57">
        <v>0</v>
      </c>
      <c r="H342" s="57">
        <v>0</v>
      </c>
    </row>
    <row r="343" spans="1:9">
      <c r="A343" s="36">
        <v>40365</v>
      </c>
      <c r="B343" s="37">
        <v>0.8125</v>
      </c>
      <c r="C343" s="38">
        <v>40366</v>
      </c>
      <c r="D343" s="37">
        <v>0.35416666666666669</v>
      </c>
      <c r="E343" s="78">
        <v>13</v>
      </c>
      <c r="F343" s="79">
        <v>0</v>
      </c>
      <c r="G343" s="57">
        <v>0</v>
      </c>
      <c r="H343" s="57">
        <v>0</v>
      </c>
    </row>
    <row r="344" spans="1:9">
      <c r="A344" s="36">
        <v>40366</v>
      </c>
      <c r="B344" s="37">
        <v>0.35416666666666669</v>
      </c>
      <c r="C344" s="38">
        <v>40366</v>
      </c>
      <c r="D344" s="37">
        <v>0.38541666666666669</v>
      </c>
      <c r="E344" s="62"/>
      <c r="F344" s="79">
        <v>0.75</v>
      </c>
      <c r="G344" s="63"/>
      <c r="H344" s="63">
        <v>0</v>
      </c>
      <c r="I344" s="276">
        <v>0</v>
      </c>
    </row>
    <row r="345" spans="1:9">
      <c r="A345" s="36">
        <v>40366</v>
      </c>
      <c r="B345" s="37">
        <v>0.38541666666666669</v>
      </c>
      <c r="C345" s="38">
        <v>40366</v>
      </c>
      <c r="D345" s="37">
        <v>0.83333333333333337</v>
      </c>
      <c r="E345" s="78">
        <v>10.75</v>
      </c>
      <c r="F345" s="76"/>
      <c r="G345" s="57">
        <v>0</v>
      </c>
      <c r="H345" s="57">
        <v>0</v>
      </c>
    </row>
    <row r="346" spans="1:9">
      <c r="A346" s="36">
        <v>40366</v>
      </c>
      <c r="B346" s="37">
        <v>0.83333333333333337</v>
      </c>
      <c r="C346" s="38">
        <v>40367</v>
      </c>
      <c r="D346" s="37">
        <v>0.32291666666666669</v>
      </c>
      <c r="E346" s="78">
        <v>11.75</v>
      </c>
      <c r="F346" s="79">
        <v>0</v>
      </c>
      <c r="G346" s="57">
        <v>0</v>
      </c>
      <c r="H346" s="57">
        <v>0</v>
      </c>
    </row>
    <row r="347" spans="1:9">
      <c r="A347" s="36">
        <v>40367</v>
      </c>
      <c r="B347" s="37">
        <v>0.3263888888888889</v>
      </c>
      <c r="C347" s="38">
        <v>40368</v>
      </c>
      <c r="D347" s="37">
        <v>0.33333333333333331</v>
      </c>
      <c r="E347" s="78">
        <v>24.166666666666668</v>
      </c>
      <c r="F347" s="79">
        <v>8.3333333333333329E-2</v>
      </c>
      <c r="G347" s="57">
        <v>0</v>
      </c>
      <c r="H347" s="57">
        <v>0</v>
      </c>
    </row>
    <row r="348" spans="1:9">
      <c r="A348" s="36">
        <v>40368</v>
      </c>
      <c r="B348" s="37">
        <v>0.33680555555555558</v>
      </c>
      <c r="C348" s="38">
        <v>40368</v>
      </c>
      <c r="D348" s="37">
        <v>0.80555555555555547</v>
      </c>
      <c r="E348" s="78">
        <v>11.25</v>
      </c>
      <c r="F348" s="79">
        <v>8.3333333333333329E-2</v>
      </c>
      <c r="G348" s="57">
        <v>0</v>
      </c>
      <c r="H348" s="57">
        <v>0</v>
      </c>
    </row>
    <row r="349" spans="1:9">
      <c r="A349" s="36">
        <v>40368</v>
      </c>
      <c r="B349" s="37">
        <v>0.80555555555555547</v>
      </c>
      <c r="C349" s="38">
        <v>40369</v>
      </c>
      <c r="D349" s="37">
        <v>0.33333333333333331</v>
      </c>
      <c r="E349" s="78">
        <v>12.666666666666666</v>
      </c>
      <c r="F349" s="79">
        <v>0</v>
      </c>
      <c r="G349" s="57">
        <v>0</v>
      </c>
      <c r="H349" s="57">
        <v>0</v>
      </c>
    </row>
    <row r="350" spans="1:9">
      <c r="A350" s="36">
        <v>40369</v>
      </c>
      <c r="B350" s="37">
        <v>0.33333333333333331</v>
      </c>
      <c r="C350" s="38">
        <v>40369</v>
      </c>
      <c r="D350" s="37">
        <v>0.83333333333333337</v>
      </c>
      <c r="E350" s="78">
        <v>12</v>
      </c>
      <c r="F350" s="79">
        <v>0</v>
      </c>
      <c r="G350" s="57">
        <v>0</v>
      </c>
      <c r="H350" s="57">
        <v>0</v>
      </c>
    </row>
    <row r="351" spans="1:9">
      <c r="A351" s="36">
        <v>40369</v>
      </c>
      <c r="B351" s="37">
        <v>0.83333333333333337</v>
      </c>
      <c r="C351" s="38">
        <v>40370</v>
      </c>
      <c r="D351" s="37">
        <v>0.33333333333333331</v>
      </c>
      <c r="E351" s="78">
        <v>12</v>
      </c>
      <c r="F351" s="79">
        <v>0</v>
      </c>
      <c r="G351" s="57">
        <v>0</v>
      </c>
      <c r="H351" s="57">
        <v>0</v>
      </c>
    </row>
    <row r="352" spans="1:9">
      <c r="A352" s="36">
        <v>40370</v>
      </c>
      <c r="B352" s="37">
        <v>0.33333333333333331</v>
      </c>
      <c r="C352" s="38">
        <v>40370</v>
      </c>
      <c r="D352" s="37">
        <v>0.83333333333333337</v>
      </c>
      <c r="E352" s="78">
        <v>12</v>
      </c>
      <c r="F352" s="79">
        <v>0</v>
      </c>
      <c r="G352" s="57">
        <v>0</v>
      </c>
      <c r="H352" s="57">
        <v>0</v>
      </c>
    </row>
    <row r="353" spans="1:9">
      <c r="A353" s="36">
        <v>40370</v>
      </c>
      <c r="B353" s="37">
        <v>0.83333333333333337</v>
      </c>
      <c r="C353" s="38">
        <v>40371</v>
      </c>
      <c r="D353" s="37">
        <v>0.33333333333333331</v>
      </c>
      <c r="E353" s="62"/>
      <c r="F353" s="76">
        <v>12</v>
      </c>
      <c r="G353" s="63"/>
      <c r="H353" s="63">
        <v>0</v>
      </c>
      <c r="I353" s="276">
        <v>0</v>
      </c>
    </row>
    <row r="354" spans="1:9">
      <c r="A354" s="36">
        <v>40371</v>
      </c>
      <c r="B354" s="37">
        <v>0.33333333333333331</v>
      </c>
      <c r="C354" s="38">
        <v>40371</v>
      </c>
      <c r="D354" s="37">
        <v>0.83333333333333337</v>
      </c>
      <c r="E354" s="78"/>
      <c r="F354" s="79">
        <v>12</v>
      </c>
      <c r="G354" s="63"/>
      <c r="H354" s="63">
        <v>0</v>
      </c>
      <c r="I354" s="276">
        <v>0</v>
      </c>
    </row>
    <row r="355" spans="1:9">
      <c r="A355" s="36">
        <v>40371</v>
      </c>
      <c r="B355" s="37">
        <v>0.83333333333333337</v>
      </c>
      <c r="C355" s="38">
        <v>40372</v>
      </c>
      <c r="D355" s="37">
        <v>0.32291666666666669</v>
      </c>
      <c r="E355" s="78"/>
      <c r="F355" s="79">
        <v>11.75</v>
      </c>
      <c r="G355" s="63"/>
      <c r="H355" s="63">
        <v>0</v>
      </c>
      <c r="I355" s="276">
        <v>0</v>
      </c>
    </row>
    <row r="356" spans="1:9">
      <c r="A356" s="36">
        <v>40372</v>
      </c>
      <c r="B356" s="37">
        <v>0.32291666666666669</v>
      </c>
      <c r="C356" s="38">
        <v>40372</v>
      </c>
      <c r="D356" s="37">
        <v>0.85416666666666663</v>
      </c>
      <c r="E356" s="78">
        <v>12.75</v>
      </c>
      <c r="F356" s="79"/>
      <c r="G356" s="57">
        <v>0</v>
      </c>
      <c r="H356" s="57">
        <v>0</v>
      </c>
    </row>
    <row r="357" spans="1:9">
      <c r="A357" s="36">
        <v>40372</v>
      </c>
      <c r="B357" s="37">
        <v>0.85416666666666663</v>
      </c>
      <c r="C357" s="38">
        <v>40373</v>
      </c>
      <c r="D357" s="37">
        <v>0.33333333333333331</v>
      </c>
      <c r="E357" s="78">
        <v>11.5</v>
      </c>
      <c r="F357" s="79">
        <v>0</v>
      </c>
      <c r="G357" s="57">
        <v>0</v>
      </c>
      <c r="H357" s="57">
        <v>0</v>
      </c>
    </row>
    <row r="358" spans="1:9">
      <c r="A358" s="36">
        <v>40373</v>
      </c>
      <c r="B358" s="37">
        <v>0.33333333333333331</v>
      </c>
      <c r="C358" s="38">
        <v>40373</v>
      </c>
      <c r="D358" s="37">
        <v>0.875</v>
      </c>
      <c r="E358" s="78">
        <v>13</v>
      </c>
      <c r="F358" s="79">
        <v>0</v>
      </c>
      <c r="G358" s="57">
        <v>0</v>
      </c>
      <c r="H358" s="57">
        <v>0</v>
      </c>
    </row>
    <row r="359" spans="1:9">
      <c r="A359" s="36">
        <v>40373</v>
      </c>
      <c r="B359" s="37">
        <v>0.875</v>
      </c>
      <c r="C359" s="38">
        <v>40374</v>
      </c>
      <c r="D359" s="37">
        <v>0.33333333333333331</v>
      </c>
      <c r="E359" s="78">
        <v>11</v>
      </c>
      <c r="F359" s="79">
        <v>0</v>
      </c>
      <c r="G359" s="57">
        <v>0</v>
      </c>
      <c r="H359" s="57">
        <v>0</v>
      </c>
    </row>
    <row r="360" spans="1:9">
      <c r="A360" s="36">
        <v>40374</v>
      </c>
      <c r="B360" s="37">
        <v>0.33333333333333331</v>
      </c>
      <c r="C360" s="38">
        <v>40374</v>
      </c>
      <c r="D360" s="37">
        <v>0.85416666666666663</v>
      </c>
      <c r="E360" s="78">
        <v>12.5</v>
      </c>
      <c r="F360" s="79">
        <v>0</v>
      </c>
      <c r="G360" s="57">
        <v>0</v>
      </c>
      <c r="H360" s="57">
        <v>0</v>
      </c>
    </row>
    <row r="361" spans="1:9">
      <c r="A361" s="36">
        <v>40374</v>
      </c>
      <c r="B361" s="37">
        <v>0.85416666666666663</v>
      </c>
      <c r="C361" s="38">
        <v>40375</v>
      </c>
      <c r="D361" s="37">
        <v>0.33333333333333331</v>
      </c>
      <c r="E361" s="78">
        <v>11.5</v>
      </c>
      <c r="F361" s="79">
        <v>0</v>
      </c>
      <c r="G361" s="57">
        <v>0</v>
      </c>
      <c r="H361" s="57">
        <v>0</v>
      </c>
    </row>
    <row r="362" spans="1:9">
      <c r="A362" s="36">
        <v>40375</v>
      </c>
      <c r="B362" s="37">
        <v>0.33333333333333331</v>
      </c>
      <c r="C362" s="38">
        <v>40375</v>
      </c>
      <c r="D362" s="37">
        <v>0.875</v>
      </c>
      <c r="E362" s="78">
        <v>13</v>
      </c>
      <c r="F362" s="79">
        <v>0</v>
      </c>
      <c r="G362" s="57">
        <v>0</v>
      </c>
      <c r="H362" s="57">
        <v>0</v>
      </c>
    </row>
    <row r="363" spans="1:9">
      <c r="A363" s="36">
        <v>40375</v>
      </c>
      <c r="B363" s="37">
        <v>0.875</v>
      </c>
      <c r="C363" s="38">
        <v>40376</v>
      </c>
      <c r="D363" s="37">
        <v>0.33333333333333331</v>
      </c>
      <c r="E363" s="78">
        <v>11</v>
      </c>
      <c r="F363" s="79">
        <v>0</v>
      </c>
      <c r="G363" s="57">
        <v>0</v>
      </c>
      <c r="H363" s="57">
        <v>0</v>
      </c>
    </row>
    <row r="364" spans="1:9">
      <c r="A364" s="36">
        <v>40376</v>
      </c>
      <c r="B364" s="37">
        <v>0.33680555555555558</v>
      </c>
      <c r="C364" s="38">
        <v>40376</v>
      </c>
      <c r="D364" s="37">
        <v>0.625</v>
      </c>
      <c r="E364" s="78">
        <v>6.916666666666667</v>
      </c>
      <c r="F364" s="79">
        <v>8.3333333333333329E-2</v>
      </c>
      <c r="G364" s="57">
        <v>0</v>
      </c>
      <c r="H364" s="57">
        <v>0</v>
      </c>
    </row>
    <row r="365" spans="1:9">
      <c r="A365" s="36">
        <v>40376</v>
      </c>
      <c r="B365" s="37">
        <v>0.625</v>
      </c>
      <c r="C365" s="38">
        <v>40376</v>
      </c>
      <c r="D365" s="37">
        <v>0.90625</v>
      </c>
      <c r="E365" s="62"/>
      <c r="F365" s="79">
        <v>6.75</v>
      </c>
      <c r="G365" s="63"/>
      <c r="H365" s="63">
        <v>0</v>
      </c>
      <c r="I365" s="276">
        <v>0</v>
      </c>
    </row>
    <row r="366" spans="1:9">
      <c r="A366" s="36">
        <v>40376</v>
      </c>
      <c r="B366" s="37">
        <v>0.90625</v>
      </c>
      <c r="C366" s="38">
        <v>40377</v>
      </c>
      <c r="D366" s="37">
        <v>0.33333333333333331</v>
      </c>
      <c r="E366" s="78">
        <v>10.25</v>
      </c>
      <c r="F366" s="76"/>
      <c r="G366" s="57">
        <v>0</v>
      </c>
      <c r="H366" s="57">
        <v>0</v>
      </c>
    </row>
    <row r="367" spans="1:9">
      <c r="A367" s="36">
        <v>40377</v>
      </c>
      <c r="B367" s="37">
        <v>0.33680555555555558</v>
      </c>
      <c r="C367" s="38">
        <v>40377</v>
      </c>
      <c r="D367" s="37">
        <v>0.70833333333333337</v>
      </c>
      <c r="E367" s="78">
        <v>8.9166666666666661</v>
      </c>
      <c r="F367" s="79">
        <v>8.3333333333333329E-2</v>
      </c>
      <c r="G367" s="57">
        <v>0</v>
      </c>
      <c r="H367" s="57">
        <v>0</v>
      </c>
    </row>
    <row r="368" spans="1:9">
      <c r="A368" s="36">
        <v>40377</v>
      </c>
      <c r="B368" s="37">
        <v>0.70833333333333337</v>
      </c>
      <c r="C368" s="38">
        <v>40378</v>
      </c>
      <c r="D368" s="37">
        <v>0.47916666666666669</v>
      </c>
      <c r="E368" s="78">
        <v>18.5</v>
      </c>
      <c r="F368" s="79">
        <v>0</v>
      </c>
      <c r="G368" s="57">
        <v>0</v>
      </c>
      <c r="H368" s="57">
        <v>0</v>
      </c>
    </row>
    <row r="369" spans="1:9">
      <c r="A369" s="36">
        <v>40378</v>
      </c>
      <c r="B369" s="37">
        <v>0.47916666666666669</v>
      </c>
      <c r="C369" s="38">
        <v>40378</v>
      </c>
      <c r="D369" s="37">
        <v>0.89583333333333337</v>
      </c>
      <c r="E369" s="62"/>
      <c r="F369" s="79">
        <v>10</v>
      </c>
      <c r="G369" s="63"/>
      <c r="H369" s="63">
        <v>0</v>
      </c>
      <c r="I369" s="276">
        <v>0</v>
      </c>
    </row>
    <row r="370" spans="1:9">
      <c r="A370" s="36">
        <v>40378</v>
      </c>
      <c r="B370" s="37">
        <v>0.89583333333333337</v>
      </c>
      <c r="C370" s="38">
        <v>40379</v>
      </c>
      <c r="D370" s="37">
        <v>0.33333333333333331</v>
      </c>
      <c r="E370" s="78">
        <v>10.5</v>
      </c>
      <c r="F370" s="76"/>
      <c r="G370" s="57">
        <v>0</v>
      </c>
      <c r="H370" s="57">
        <v>0</v>
      </c>
    </row>
    <row r="371" spans="1:9">
      <c r="A371" s="36">
        <v>40379</v>
      </c>
      <c r="B371" s="37">
        <v>0.33680555555555558</v>
      </c>
      <c r="C371" s="38">
        <v>40379</v>
      </c>
      <c r="D371" s="37">
        <v>0.79166666666666663</v>
      </c>
      <c r="E371" s="78">
        <v>10.916666666666666</v>
      </c>
      <c r="F371" s="79">
        <v>8.3333333333333329E-2</v>
      </c>
      <c r="G371" s="57">
        <v>0</v>
      </c>
      <c r="H371" s="57">
        <v>0</v>
      </c>
    </row>
    <row r="372" spans="1:9">
      <c r="A372" s="36">
        <v>40379</v>
      </c>
      <c r="B372" s="37">
        <v>0.79166666666666663</v>
      </c>
      <c r="C372" s="38">
        <v>40380</v>
      </c>
      <c r="D372" s="37">
        <v>0.33333333333333331</v>
      </c>
      <c r="E372" s="78">
        <v>13</v>
      </c>
      <c r="F372" s="79">
        <v>0</v>
      </c>
      <c r="G372" s="57">
        <v>0</v>
      </c>
      <c r="H372" s="57">
        <v>0</v>
      </c>
    </row>
    <row r="373" spans="1:9">
      <c r="A373" s="36">
        <v>40380</v>
      </c>
      <c r="B373" s="37">
        <v>0.33680555555555558</v>
      </c>
      <c r="C373" s="38">
        <v>40380</v>
      </c>
      <c r="D373" s="37">
        <v>0.89583333333333337</v>
      </c>
      <c r="E373" s="78">
        <v>13.416666666666666</v>
      </c>
      <c r="F373" s="79">
        <v>8.3333333333333329E-2</v>
      </c>
      <c r="G373" s="57">
        <v>0</v>
      </c>
      <c r="H373" s="57">
        <v>0</v>
      </c>
    </row>
    <row r="374" spans="1:9">
      <c r="A374" s="36">
        <v>40380</v>
      </c>
      <c r="B374" s="37">
        <v>0.89583333333333337</v>
      </c>
      <c r="C374" s="38">
        <v>40381</v>
      </c>
      <c r="D374" s="37">
        <v>0.33333333333333331</v>
      </c>
      <c r="E374" s="78">
        <v>10.5</v>
      </c>
      <c r="F374" s="79">
        <v>0</v>
      </c>
      <c r="G374" s="57">
        <v>0</v>
      </c>
      <c r="H374" s="57">
        <v>0</v>
      </c>
    </row>
    <row r="375" spans="1:9">
      <c r="A375" s="36">
        <v>40381</v>
      </c>
      <c r="B375" s="37">
        <v>0.33680555555555558</v>
      </c>
      <c r="C375" s="38">
        <v>40381</v>
      </c>
      <c r="D375" s="37">
        <v>0.80208333333333337</v>
      </c>
      <c r="E375" s="78">
        <v>11.166666666666666</v>
      </c>
      <c r="F375" s="79">
        <v>8.3333333333333329E-2</v>
      </c>
      <c r="G375" s="57">
        <v>0</v>
      </c>
      <c r="H375" s="57">
        <v>0</v>
      </c>
    </row>
    <row r="376" spans="1:9">
      <c r="A376" s="36">
        <v>40381</v>
      </c>
      <c r="B376" s="37">
        <v>0.80208333333333337</v>
      </c>
      <c r="C376" s="38">
        <v>40382</v>
      </c>
      <c r="D376" s="37">
        <v>0.33333333333333331</v>
      </c>
      <c r="E376" s="78">
        <v>12.75</v>
      </c>
      <c r="F376" s="79">
        <v>0</v>
      </c>
      <c r="G376" s="57">
        <v>0</v>
      </c>
      <c r="H376" s="57">
        <v>0</v>
      </c>
    </row>
    <row r="377" spans="1:9">
      <c r="A377" s="36">
        <v>40382</v>
      </c>
      <c r="B377" s="37">
        <v>0.33680555555555558</v>
      </c>
      <c r="C377" s="38">
        <v>40382</v>
      </c>
      <c r="D377" s="37">
        <v>0.72916666666666663</v>
      </c>
      <c r="E377" s="78">
        <v>9.4166666666666661</v>
      </c>
      <c r="F377" s="79">
        <v>8.3333333333333329E-2</v>
      </c>
      <c r="G377" s="57">
        <v>0</v>
      </c>
      <c r="H377" s="57">
        <v>0</v>
      </c>
    </row>
    <row r="378" spans="1:9">
      <c r="A378" s="36">
        <v>40382</v>
      </c>
      <c r="B378" s="37">
        <v>0.72916666666666663</v>
      </c>
      <c r="C378" s="38">
        <v>40383</v>
      </c>
      <c r="D378" s="37">
        <v>0.33333333333333331</v>
      </c>
      <c r="E378" s="78">
        <v>14.5</v>
      </c>
      <c r="F378" s="79">
        <v>0</v>
      </c>
      <c r="G378" s="57">
        <v>0</v>
      </c>
      <c r="H378" s="57">
        <v>0</v>
      </c>
    </row>
    <row r="379" spans="1:9">
      <c r="A379" s="36">
        <v>40383</v>
      </c>
      <c r="B379" s="37">
        <v>0.33680555555555558</v>
      </c>
      <c r="C379" s="38">
        <v>40383</v>
      </c>
      <c r="D379" s="37">
        <v>0.72916666666666663</v>
      </c>
      <c r="E379" s="78">
        <v>9.4166666666666661</v>
      </c>
      <c r="F379" s="79">
        <v>8.3333333333333329E-2</v>
      </c>
      <c r="G379" s="57">
        <v>0</v>
      </c>
      <c r="H379" s="57">
        <v>0</v>
      </c>
    </row>
    <row r="380" spans="1:9">
      <c r="A380" s="36">
        <v>40383</v>
      </c>
      <c r="B380" s="37">
        <v>0.72916666666666663</v>
      </c>
      <c r="C380" s="38">
        <v>40384</v>
      </c>
      <c r="D380" s="37">
        <v>0.39583333333333331</v>
      </c>
      <c r="E380" s="78">
        <v>16</v>
      </c>
      <c r="F380" s="79">
        <v>0</v>
      </c>
      <c r="G380" s="57">
        <v>0</v>
      </c>
      <c r="H380" s="57">
        <v>0</v>
      </c>
    </row>
    <row r="381" spans="1:9">
      <c r="A381" s="36">
        <v>40384</v>
      </c>
      <c r="B381" s="37">
        <v>0.39583333333333331</v>
      </c>
      <c r="C381" s="38">
        <v>40384</v>
      </c>
      <c r="D381" s="37">
        <v>0.85416666666666663</v>
      </c>
      <c r="E381" s="62"/>
      <c r="F381" s="79">
        <v>11</v>
      </c>
      <c r="G381" s="63"/>
      <c r="H381" s="63">
        <v>0</v>
      </c>
      <c r="I381" s="276">
        <v>0</v>
      </c>
    </row>
    <row r="382" spans="1:9">
      <c r="A382" s="36">
        <v>40384</v>
      </c>
      <c r="B382" s="37">
        <v>0.85416666666666663</v>
      </c>
      <c r="C382" s="38">
        <v>40385</v>
      </c>
      <c r="D382" s="37">
        <v>0.33333333333333331</v>
      </c>
      <c r="E382" s="78">
        <v>11.5</v>
      </c>
      <c r="F382" s="76"/>
      <c r="G382" s="57">
        <v>0</v>
      </c>
      <c r="H382" s="57">
        <v>0</v>
      </c>
    </row>
    <row r="383" spans="1:9">
      <c r="A383" s="36">
        <v>40385</v>
      </c>
      <c r="B383" s="37">
        <v>0.33680555555555558</v>
      </c>
      <c r="C383" s="38">
        <v>40385</v>
      </c>
      <c r="D383" s="37">
        <v>0.75</v>
      </c>
      <c r="E383" s="78">
        <v>9.9166666666666661</v>
      </c>
      <c r="F383" s="79">
        <v>8.3333333333333329E-2</v>
      </c>
      <c r="G383" s="57">
        <v>0</v>
      </c>
      <c r="H383" s="57">
        <v>0</v>
      </c>
    </row>
    <row r="384" spans="1:9">
      <c r="A384" s="36">
        <v>40385</v>
      </c>
      <c r="B384" s="37">
        <v>0.75</v>
      </c>
      <c r="C384" s="38">
        <v>40386</v>
      </c>
      <c r="D384" s="37">
        <v>0.33333333333333331</v>
      </c>
      <c r="E384" s="78">
        <v>14</v>
      </c>
      <c r="F384" s="79">
        <v>0</v>
      </c>
      <c r="G384" s="57">
        <v>0</v>
      </c>
      <c r="H384" s="57">
        <v>0</v>
      </c>
    </row>
    <row r="385" spans="1:9">
      <c r="A385" s="36">
        <v>40386</v>
      </c>
      <c r="B385" s="37">
        <v>0.33333333333333331</v>
      </c>
      <c r="C385" s="38">
        <v>40386</v>
      </c>
      <c r="D385" s="37">
        <v>0.75</v>
      </c>
      <c r="E385" s="78">
        <v>10</v>
      </c>
      <c r="F385" s="79">
        <v>0</v>
      </c>
      <c r="G385" s="57">
        <v>0</v>
      </c>
      <c r="H385" s="57">
        <v>0</v>
      </c>
    </row>
    <row r="386" spans="1:9">
      <c r="A386" s="36">
        <v>40386</v>
      </c>
      <c r="B386" s="37">
        <v>0.75</v>
      </c>
      <c r="C386" s="38">
        <v>40387</v>
      </c>
      <c r="D386" s="37">
        <v>0.3125</v>
      </c>
      <c r="E386" s="78">
        <v>13.5</v>
      </c>
      <c r="F386" s="79">
        <v>0</v>
      </c>
      <c r="G386" s="57">
        <v>0</v>
      </c>
      <c r="H386" s="57">
        <v>0</v>
      </c>
    </row>
    <row r="387" spans="1:9">
      <c r="A387" s="36">
        <v>40387</v>
      </c>
      <c r="B387" s="37">
        <v>0.31597222222222221</v>
      </c>
      <c r="C387" s="38">
        <v>40387</v>
      </c>
      <c r="D387" s="37">
        <v>0.42708333333333331</v>
      </c>
      <c r="E387" s="78">
        <v>2.6666666666666665</v>
      </c>
      <c r="F387" s="79">
        <v>8.3333333333333329E-2</v>
      </c>
      <c r="G387" s="71">
        <v>0</v>
      </c>
      <c r="H387" s="71">
        <v>0</v>
      </c>
    </row>
    <row r="388" spans="1:9">
      <c r="A388" s="512" t="s">
        <v>85</v>
      </c>
      <c r="B388" s="513"/>
      <c r="C388" s="513"/>
      <c r="D388" s="513"/>
      <c r="E388" s="80">
        <v>3970.7499999999982</v>
      </c>
      <c r="F388" s="75">
        <v>102.99999999999996</v>
      </c>
      <c r="G388" s="56">
        <v>5425</v>
      </c>
      <c r="H388">
        <v>5481</v>
      </c>
      <c r="I388" s="276">
        <v>558.4272615456814</v>
      </c>
    </row>
    <row r="389" spans="1:9">
      <c r="G389" s="64"/>
    </row>
    <row r="390" spans="1:9">
      <c r="G390" s="58"/>
    </row>
  </sheetData>
  <mergeCells count="19">
    <mergeCell ref="C3:D3"/>
    <mergeCell ref="V52:W52"/>
    <mergeCell ref="X52:AA52"/>
    <mergeCell ref="R58:S58"/>
    <mergeCell ref="R60:R61"/>
    <mergeCell ref="S60:S61"/>
    <mergeCell ref="T60:T61"/>
    <mergeCell ref="U60:W60"/>
    <mergeCell ref="Y60:Y61"/>
    <mergeCell ref="A388:D388"/>
    <mergeCell ref="G1:H1"/>
    <mergeCell ref="G2:H2"/>
    <mergeCell ref="G3:H3"/>
    <mergeCell ref="S52:S53"/>
    <mergeCell ref="T52:U52"/>
    <mergeCell ref="A1:F1"/>
    <mergeCell ref="A2:D2"/>
    <mergeCell ref="E2:F2"/>
    <mergeCell ref="A3:B3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>
    <tabColor theme="9" tint="-0.249977111117893"/>
  </sheetPr>
  <dimension ref="A1:AL390"/>
  <sheetViews>
    <sheetView tabSelected="1" workbookViewId="0">
      <selection activeCell="H5" sqref="H5:I387"/>
    </sheetView>
  </sheetViews>
  <sheetFormatPr defaultRowHeight="12.75"/>
  <cols>
    <col min="8" max="8" width="14.7109375" customWidth="1"/>
    <col min="9" max="9" width="12.5703125" customWidth="1"/>
    <col min="17" max="17" width="9.140625" style="27"/>
    <col min="26" max="26" width="10.140625" bestFit="1" customWidth="1"/>
    <col min="27" max="27" width="22.42578125" bestFit="1" customWidth="1"/>
  </cols>
  <sheetData>
    <row r="1" spans="1:36">
      <c r="A1" s="527" t="s">
        <v>41</v>
      </c>
      <c r="B1" s="528"/>
      <c r="C1" s="528"/>
      <c r="D1" s="528"/>
      <c r="E1" s="528"/>
      <c r="F1" s="528"/>
      <c r="G1" s="633" t="s">
        <v>12</v>
      </c>
      <c r="H1" s="634"/>
      <c r="I1" s="634"/>
      <c r="J1" s="634"/>
      <c r="K1" s="634"/>
      <c r="L1" s="635"/>
      <c r="M1" s="294"/>
      <c r="N1" s="294"/>
      <c r="O1" s="294"/>
      <c r="P1" s="294"/>
      <c r="Q1" s="285" t="s">
        <v>297</v>
      </c>
    </row>
    <row r="2" spans="1:36">
      <c r="A2" s="507" t="s">
        <v>47</v>
      </c>
      <c r="B2" s="508"/>
      <c r="C2" s="508"/>
      <c r="D2" s="508"/>
      <c r="E2" s="510" t="s">
        <v>48</v>
      </c>
      <c r="F2" s="518"/>
      <c r="G2" s="627" t="s">
        <v>59</v>
      </c>
      <c r="H2" s="628"/>
      <c r="I2" s="629"/>
      <c r="J2" s="636" t="s">
        <v>50</v>
      </c>
      <c r="K2" s="637"/>
      <c r="L2" s="638"/>
      <c r="M2" s="11"/>
      <c r="N2" s="11"/>
      <c r="O2" s="11"/>
      <c r="P2" s="11"/>
      <c r="Q2" s="297" t="s">
        <v>82</v>
      </c>
      <c r="R2" s="599" t="s">
        <v>298</v>
      </c>
      <c r="S2" s="587"/>
      <c r="T2" s="587"/>
      <c r="U2" s="600"/>
      <c r="V2" s="599" t="s">
        <v>299</v>
      </c>
      <c r="W2" s="587"/>
      <c r="X2" s="587"/>
      <c r="Y2" s="600"/>
      <c r="AA2" s="462"/>
      <c r="AB2" s="462"/>
      <c r="AC2" s="462" t="s">
        <v>114</v>
      </c>
      <c r="AD2" s="462"/>
      <c r="AE2" s="462" t="s">
        <v>115</v>
      </c>
      <c r="AF2" s="462"/>
      <c r="AG2" s="462" t="s">
        <v>116</v>
      </c>
      <c r="AH2" s="462" t="s">
        <v>117</v>
      </c>
      <c r="AI2" s="462"/>
      <c r="AJ2" s="462" t="s">
        <v>275</v>
      </c>
    </row>
    <row r="3" spans="1:36" ht="7.5" customHeight="1">
      <c r="A3" s="503" t="s">
        <v>3</v>
      </c>
      <c r="B3" s="504"/>
      <c r="C3" s="505" t="s">
        <v>4</v>
      </c>
      <c r="D3" s="505"/>
      <c r="E3" s="9" t="s">
        <v>52</v>
      </c>
      <c r="F3" s="10" t="s">
        <v>53</v>
      </c>
      <c r="G3" s="630"/>
      <c r="H3" s="631"/>
      <c r="I3" s="632"/>
      <c r="J3" s="615" t="s">
        <v>74</v>
      </c>
      <c r="K3" s="616"/>
      <c r="L3" s="639"/>
      <c r="M3" s="11"/>
      <c r="N3" s="11"/>
      <c r="O3" s="11"/>
      <c r="P3" s="11"/>
      <c r="Q3" s="298" t="s">
        <v>302</v>
      </c>
      <c r="R3" s="62"/>
      <c r="S3" s="619" t="s">
        <v>163</v>
      </c>
      <c r="T3" s="619"/>
      <c r="U3" s="620"/>
      <c r="V3" s="62"/>
      <c r="W3" s="619" t="s">
        <v>163</v>
      </c>
      <c r="X3" s="619"/>
      <c r="Y3" s="620"/>
      <c r="AA3" s="462" t="s">
        <v>121</v>
      </c>
      <c r="AB3" s="462" t="s">
        <v>93</v>
      </c>
      <c r="AC3" s="462" t="s">
        <v>123</v>
      </c>
      <c r="AD3" s="462" t="s">
        <v>124</v>
      </c>
      <c r="AE3" s="462" t="s">
        <v>125</v>
      </c>
      <c r="AF3" s="462" t="s">
        <v>126</v>
      </c>
      <c r="AG3" s="462" t="s">
        <v>127</v>
      </c>
      <c r="AH3" s="462" t="s">
        <v>128</v>
      </c>
      <c r="AI3" s="462" t="s">
        <v>129</v>
      </c>
      <c r="AJ3" s="462" t="s">
        <v>130</v>
      </c>
    </row>
    <row r="4" spans="1:36">
      <c r="A4" s="29" t="s">
        <v>82</v>
      </c>
      <c r="B4" s="30" t="s">
        <v>83</v>
      </c>
      <c r="C4" s="31" t="s">
        <v>4</v>
      </c>
      <c r="D4" s="30" t="s">
        <v>83</v>
      </c>
      <c r="E4" s="15" t="s">
        <v>5</v>
      </c>
      <c r="F4" s="16" t="s">
        <v>6</v>
      </c>
      <c r="G4" s="23" t="s">
        <v>291</v>
      </c>
      <c r="H4" s="23" t="s">
        <v>292</v>
      </c>
      <c r="I4" s="280" t="s">
        <v>293</v>
      </c>
      <c r="J4" s="23" t="s">
        <v>294</v>
      </c>
      <c r="K4" s="22" t="s">
        <v>295</v>
      </c>
      <c r="L4" s="280" t="s">
        <v>296</v>
      </c>
      <c r="M4" s="175"/>
      <c r="N4" s="175"/>
      <c r="O4" s="175"/>
      <c r="P4" s="175"/>
      <c r="Q4" s="301" t="s">
        <v>4</v>
      </c>
      <c r="R4" s="295" t="s">
        <v>208</v>
      </c>
      <c r="S4" s="296" t="s">
        <v>300</v>
      </c>
      <c r="T4" s="296" t="s">
        <v>301</v>
      </c>
      <c r="U4" s="141" t="s">
        <v>193</v>
      </c>
      <c r="V4" s="295" t="s">
        <v>300</v>
      </c>
      <c r="W4" s="296" t="s">
        <v>300</v>
      </c>
      <c r="X4" s="296" t="s">
        <v>301</v>
      </c>
      <c r="Y4" s="141" t="s">
        <v>193</v>
      </c>
      <c r="Z4" s="2">
        <f>AA4+1</f>
        <v>40251</v>
      </c>
      <c r="AA4" s="463">
        <v>40250</v>
      </c>
      <c r="AB4" s="462">
        <v>30</v>
      </c>
      <c r="AC4" s="462" t="s">
        <v>273</v>
      </c>
      <c r="AD4" s="462" t="s">
        <v>136</v>
      </c>
      <c r="AE4" s="462">
        <v>6</v>
      </c>
      <c r="AF4" s="462">
        <v>0</v>
      </c>
      <c r="AG4" s="462">
        <v>6</v>
      </c>
      <c r="AH4" s="462">
        <v>0</v>
      </c>
      <c r="AI4" s="464">
        <f>AH4/AG4</f>
        <v>0</v>
      </c>
      <c r="AJ4" s="462"/>
    </row>
    <row r="5" spans="1:36">
      <c r="A5" s="36">
        <v>40217</v>
      </c>
      <c r="B5" s="37">
        <v>0.6875</v>
      </c>
      <c r="C5" s="38">
        <v>40218</v>
      </c>
      <c r="D5" s="37">
        <v>0.35416666666666669</v>
      </c>
      <c r="E5" s="78">
        <v>16</v>
      </c>
      <c r="F5" s="278">
        <v>0</v>
      </c>
      <c r="G5" s="52">
        <v>2</v>
      </c>
      <c r="H5" s="57">
        <v>2</v>
      </c>
      <c r="I5" s="134"/>
      <c r="J5" s="56">
        <v>0</v>
      </c>
      <c r="K5" s="40">
        <v>0</v>
      </c>
      <c r="L5" s="134"/>
      <c r="M5" s="176"/>
      <c r="N5" s="176"/>
      <c r="O5" s="176"/>
      <c r="P5" s="176"/>
      <c r="Q5" s="299">
        <v>40218</v>
      </c>
      <c r="R5" s="62">
        <v>2</v>
      </c>
      <c r="S5" s="32">
        <v>2</v>
      </c>
      <c r="T5" s="176"/>
      <c r="U5" s="40"/>
      <c r="V5" s="62">
        <v>0</v>
      </c>
      <c r="W5" s="32">
        <v>0</v>
      </c>
      <c r="X5" s="176"/>
      <c r="Y5" s="40"/>
      <c r="Z5" s="2">
        <f>AA5+1</f>
        <v>40256</v>
      </c>
      <c r="AA5" s="463">
        <v>40255</v>
      </c>
      <c r="AB5" s="462">
        <v>30</v>
      </c>
      <c r="AC5" s="462" t="s">
        <v>273</v>
      </c>
      <c r="AD5" s="462" t="s">
        <v>136</v>
      </c>
      <c r="AE5" s="462">
        <v>5</v>
      </c>
      <c r="AF5" s="462">
        <v>0</v>
      </c>
      <c r="AG5" s="462">
        <v>5</v>
      </c>
      <c r="AH5" s="462">
        <v>0</v>
      </c>
      <c r="AI5" s="464">
        <f>AH5/AG5</f>
        <v>0</v>
      </c>
      <c r="AJ5" s="462"/>
    </row>
    <row r="6" spans="1:36">
      <c r="A6" s="36">
        <v>40218</v>
      </c>
      <c r="B6" s="37">
        <v>0.35416666666666669</v>
      </c>
      <c r="C6" s="38">
        <v>40218</v>
      </c>
      <c r="D6" s="37">
        <v>0.73958333333333337</v>
      </c>
      <c r="E6" s="78">
        <v>9.25</v>
      </c>
      <c r="F6" s="278">
        <v>0</v>
      </c>
      <c r="G6" s="52">
        <v>0</v>
      </c>
      <c r="H6" s="57">
        <v>0</v>
      </c>
      <c r="I6" s="134"/>
      <c r="J6" s="56">
        <v>0</v>
      </c>
      <c r="K6" s="40">
        <v>0</v>
      </c>
      <c r="L6" s="134"/>
      <c r="M6" s="176"/>
      <c r="N6" s="176"/>
      <c r="O6" s="176"/>
      <c r="P6" s="176"/>
      <c r="Q6" s="299">
        <v>40219</v>
      </c>
      <c r="R6" s="62">
        <v>0</v>
      </c>
      <c r="S6" s="32">
        <v>0</v>
      </c>
      <c r="T6" s="176"/>
      <c r="U6" s="40"/>
      <c r="V6" s="62">
        <v>0</v>
      </c>
      <c r="W6" s="32">
        <v>0</v>
      </c>
      <c r="X6" s="176"/>
      <c r="Y6" s="40"/>
      <c r="Z6" s="2">
        <f>AA6+1</f>
        <v>40261</v>
      </c>
      <c r="AA6" s="463">
        <v>40260</v>
      </c>
      <c r="AB6" s="462">
        <v>30</v>
      </c>
      <c r="AC6" s="462" t="s">
        <v>273</v>
      </c>
      <c r="AD6" s="462" t="s">
        <v>136</v>
      </c>
      <c r="AE6" s="462">
        <v>18</v>
      </c>
      <c r="AF6" s="462">
        <v>1</v>
      </c>
      <c r="AG6" s="462">
        <v>17</v>
      </c>
      <c r="AH6" s="462">
        <v>0</v>
      </c>
      <c r="AI6" s="464">
        <f>AH6/AG6</f>
        <v>0</v>
      </c>
      <c r="AJ6" s="462"/>
    </row>
    <row r="7" spans="1:36" hidden="1">
      <c r="A7" s="36">
        <v>40218</v>
      </c>
      <c r="B7" s="37">
        <v>0.73958333333333337</v>
      </c>
      <c r="C7" s="38">
        <v>40219</v>
      </c>
      <c r="D7" s="37">
        <v>0.31805555555555554</v>
      </c>
      <c r="E7" s="78">
        <v>13.883333333333333</v>
      </c>
      <c r="F7" s="278">
        <v>0</v>
      </c>
      <c r="G7" s="52">
        <v>0</v>
      </c>
      <c r="H7" s="57">
        <v>0</v>
      </c>
      <c r="I7" s="134"/>
      <c r="J7" s="56">
        <v>0</v>
      </c>
      <c r="K7" s="40">
        <v>0</v>
      </c>
      <c r="L7" s="134"/>
      <c r="M7" s="176"/>
      <c r="N7" s="176"/>
      <c r="O7" s="176"/>
      <c r="P7" s="176"/>
      <c r="Q7" s="299">
        <v>40220</v>
      </c>
      <c r="R7" s="62">
        <v>1</v>
      </c>
      <c r="S7" s="32">
        <v>1</v>
      </c>
      <c r="T7" s="176"/>
      <c r="U7" s="40"/>
      <c r="V7" s="62">
        <v>0</v>
      </c>
      <c r="W7" s="32">
        <v>0</v>
      </c>
      <c r="X7" s="176"/>
      <c r="Y7" s="40"/>
      <c r="Z7" s="2">
        <f>AA7+1</f>
        <v>40269</v>
      </c>
      <c r="AA7" s="463">
        <v>40268</v>
      </c>
      <c r="AB7" s="462">
        <v>30</v>
      </c>
      <c r="AC7" s="462" t="s">
        <v>273</v>
      </c>
      <c r="AD7" s="462" t="s">
        <v>136</v>
      </c>
      <c r="AE7" s="462">
        <v>133</v>
      </c>
      <c r="AF7" s="462">
        <v>0</v>
      </c>
      <c r="AG7" s="462">
        <v>133</v>
      </c>
      <c r="AH7" s="462">
        <v>5</v>
      </c>
      <c r="AI7" s="464">
        <f>AH7/AG7</f>
        <v>3.7593984962406013E-2</v>
      </c>
      <c r="AJ7" s="462"/>
    </row>
    <row r="8" spans="1:36">
      <c r="A8" s="36">
        <v>40219</v>
      </c>
      <c r="B8" s="37">
        <v>0.32291666666666669</v>
      </c>
      <c r="C8" s="38">
        <v>40219</v>
      </c>
      <c r="D8" s="37">
        <v>0.71180555555555547</v>
      </c>
      <c r="E8" s="78">
        <v>9.3333333333333339</v>
      </c>
      <c r="F8" s="278">
        <v>0.11666666666666667</v>
      </c>
      <c r="G8" s="52">
        <v>0</v>
      </c>
      <c r="H8" s="57">
        <v>0</v>
      </c>
      <c r="I8" s="134"/>
      <c r="J8" s="56">
        <v>0</v>
      </c>
      <c r="K8" s="40">
        <v>0</v>
      </c>
      <c r="L8" s="134"/>
      <c r="M8" s="176"/>
      <c r="N8" s="176"/>
      <c r="O8" s="176"/>
      <c r="P8" s="176"/>
      <c r="Q8" s="299">
        <v>40221</v>
      </c>
      <c r="R8" s="62">
        <v>1</v>
      </c>
      <c r="S8" s="32">
        <v>1</v>
      </c>
      <c r="T8" s="176"/>
      <c r="U8" s="40"/>
      <c r="V8" s="62">
        <v>0</v>
      </c>
      <c r="W8" s="32">
        <v>0</v>
      </c>
      <c r="X8" s="176"/>
      <c r="Y8" s="40"/>
      <c r="Z8" s="2">
        <f>AA8+1</f>
        <v>40272</v>
      </c>
      <c r="AA8" s="463">
        <v>40271</v>
      </c>
      <c r="AB8" s="462">
        <v>30</v>
      </c>
      <c r="AC8" s="462" t="s">
        <v>273</v>
      </c>
      <c r="AD8" s="462" t="s">
        <v>136</v>
      </c>
      <c r="AE8" s="462">
        <v>42</v>
      </c>
      <c r="AF8" s="462">
        <v>1</v>
      </c>
      <c r="AG8" s="462">
        <v>41</v>
      </c>
      <c r="AH8" s="462">
        <v>0</v>
      </c>
      <c r="AI8" s="464">
        <f>AH8/AG8</f>
        <v>0</v>
      </c>
      <c r="AJ8" s="462"/>
    </row>
    <row r="9" spans="1:36">
      <c r="A9" s="36">
        <v>40219</v>
      </c>
      <c r="B9" s="37">
        <v>0.71180555555555547</v>
      </c>
      <c r="C9" s="38">
        <v>40220</v>
      </c>
      <c r="D9" s="37">
        <v>0.30902777777777779</v>
      </c>
      <c r="E9" s="78">
        <v>14.333333333333334</v>
      </c>
      <c r="F9" s="278">
        <v>0</v>
      </c>
      <c r="G9" s="52">
        <v>0</v>
      </c>
      <c r="H9" s="57">
        <v>0</v>
      </c>
      <c r="I9" s="134"/>
      <c r="J9" s="56">
        <v>0</v>
      </c>
      <c r="K9" s="40">
        <v>0</v>
      </c>
      <c r="L9" s="134"/>
      <c r="M9" s="176"/>
      <c r="N9" s="176"/>
      <c r="O9" s="176"/>
      <c r="P9" s="176"/>
      <c r="Q9" s="299">
        <v>40222</v>
      </c>
      <c r="R9" s="62">
        <v>0</v>
      </c>
      <c r="S9" s="32">
        <v>0</v>
      </c>
      <c r="T9" s="176"/>
      <c r="U9" s="40"/>
      <c r="V9" s="62">
        <v>0</v>
      </c>
      <c r="W9" s="32">
        <v>0</v>
      </c>
      <c r="X9" s="176"/>
      <c r="Y9" s="40"/>
      <c r="AA9" s="462"/>
      <c r="AB9" s="462"/>
      <c r="AC9" s="462"/>
      <c r="AD9" s="462"/>
      <c r="AE9" s="462"/>
      <c r="AF9" s="462"/>
      <c r="AG9" s="462"/>
      <c r="AH9" s="462"/>
      <c r="AI9" s="462"/>
      <c r="AJ9" s="462" t="s">
        <v>276</v>
      </c>
    </row>
    <row r="10" spans="1:36">
      <c r="A10" s="36">
        <v>40220</v>
      </c>
      <c r="B10" s="37">
        <v>0.3125</v>
      </c>
      <c r="C10" s="38">
        <v>40220</v>
      </c>
      <c r="D10" s="37">
        <v>0.73263888888888884</v>
      </c>
      <c r="E10" s="78">
        <v>10.083333333333334</v>
      </c>
      <c r="F10" s="278">
        <v>8.3333333333333329E-2</v>
      </c>
      <c r="G10" s="52">
        <v>1</v>
      </c>
      <c r="H10" s="57">
        <v>1</v>
      </c>
      <c r="I10" s="134"/>
      <c r="J10" s="56">
        <v>0</v>
      </c>
      <c r="K10" s="40">
        <v>0</v>
      </c>
      <c r="L10" s="134"/>
      <c r="M10" s="176"/>
      <c r="N10" s="176"/>
      <c r="O10" s="176"/>
      <c r="P10" s="176"/>
      <c r="Q10" s="299">
        <v>40223</v>
      </c>
      <c r="R10" s="62">
        <v>5</v>
      </c>
      <c r="S10" s="32">
        <v>5</v>
      </c>
      <c r="T10" s="176"/>
      <c r="U10" s="40"/>
      <c r="V10" s="62">
        <v>0</v>
      </c>
      <c r="W10" s="32">
        <v>0</v>
      </c>
      <c r="X10" s="176"/>
      <c r="Y10" s="40"/>
      <c r="Z10" s="2">
        <f>AA10+1</f>
        <v>40279</v>
      </c>
      <c r="AA10" s="463">
        <v>40278</v>
      </c>
      <c r="AB10" s="462">
        <v>30</v>
      </c>
      <c r="AC10" s="462" t="s">
        <v>273</v>
      </c>
      <c r="AD10" s="462" t="s">
        <v>136</v>
      </c>
      <c r="AE10" s="462">
        <v>167</v>
      </c>
      <c r="AF10" s="462">
        <v>3</v>
      </c>
      <c r="AG10" s="462">
        <v>164</v>
      </c>
      <c r="AH10" s="462">
        <v>25</v>
      </c>
      <c r="AI10" s="464">
        <f>(AH10/AG10)</f>
        <v>0.1524390243902439</v>
      </c>
      <c r="AJ10" s="462"/>
    </row>
    <row r="11" spans="1:36" hidden="1">
      <c r="A11" s="36">
        <v>40220</v>
      </c>
      <c r="B11" s="37">
        <v>0.73263888888888884</v>
      </c>
      <c r="C11" s="38">
        <v>40221</v>
      </c>
      <c r="D11" s="37">
        <v>0.30555555555555552</v>
      </c>
      <c r="E11" s="78">
        <v>13.75</v>
      </c>
      <c r="F11" s="278">
        <v>0</v>
      </c>
      <c r="G11" s="52">
        <v>1</v>
      </c>
      <c r="H11" s="57">
        <v>1</v>
      </c>
      <c r="I11" s="134"/>
      <c r="J11" s="56">
        <v>0</v>
      </c>
      <c r="K11" s="40">
        <v>0</v>
      </c>
      <c r="L11" s="134"/>
      <c r="M11" s="176"/>
      <c r="N11" s="176"/>
      <c r="O11" s="176"/>
      <c r="P11" s="176"/>
      <c r="Q11" s="299">
        <v>40224</v>
      </c>
      <c r="R11" s="62">
        <v>7</v>
      </c>
      <c r="S11" s="32">
        <v>7</v>
      </c>
      <c r="T11" s="176"/>
      <c r="U11" s="40"/>
      <c r="V11" s="62">
        <v>0</v>
      </c>
      <c r="W11" s="32">
        <v>0</v>
      </c>
      <c r="X11" s="176"/>
      <c r="Y11" s="40"/>
      <c r="Z11" s="2">
        <f>AA11+1</f>
        <v>40281</v>
      </c>
      <c r="AA11" s="463">
        <v>40280</v>
      </c>
      <c r="AB11" s="462">
        <v>30</v>
      </c>
      <c r="AC11" s="462" t="s">
        <v>273</v>
      </c>
      <c r="AD11" s="462" t="s">
        <v>136</v>
      </c>
      <c r="AE11" s="462">
        <v>400</v>
      </c>
      <c r="AF11" s="462">
        <v>0</v>
      </c>
      <c r="AG11" s="462">
        <v>400</v>
      </c>
      <c r="AH11" s="462">
        <v>74</v>
      </c>
      <c r="AI11" s="464">
        <f>(AH11/AG11)</f>
        <v>0.185</v>
      </c>
      <c r="AJ11" s="462"/>
    </row>
    <row r="12" spans="1:36">
      <c r="A12" s="36">
        <v>40221</v>
      </c>
      <c r="B12" s="37">
        <v>0.30555555555555552</v>
      </c>
      <c r="C12" s="38">
        <v>40221</v>
      </c>
      <c r="D12" s="37">
        <v>0.73958333333333337</v>
      </c>
      <c r="E12" s="78">
        <v>10.416666666666666</v>
      </c>
      <c r="F12" s="278">
        <v>0</v>
      </c>
      <c r="G12" s="52">
        <v>0</v>
      </c>
      <c r="H12" s="57">
        <v>0</v>
      </c>
      <c r="I12" s="134"/>
      <c r="J12" s="56">
        <v>0</v>
      </c>
      <c r="K12" s="40">
        <v>0</v>
      </c>
      <c r="L12" s="134"/>
      <c r="M12" s="176"/>
      <c r="N12" s="176"/>
      <c r="O12" s="176"/>
      <c r="P12" s="176"/>
      <c r="Q12" s="299">
        <v>40225</v>
      </c>
      <c r="R12" s="62">
        <v>0</v>
      </c>
      <c r="S12" s="32">
        <v>0</v>
      </c>
      <c r="T12" s="176"/>
      <c r="U12" s="40"/>
      <c r="V12" s="62">
        <v>0</v>
      </c>
      <c r="W12" s="32">
        <v>0</v>
      </c>
      <c r="X12" s="176"/>
      <c r="Y12" s="40"/>
      <c r="Z12" s="2">
        <f>AA12+1</f>
        <v>40284</v>
      </c>
      <c r="AA12" s="463">
        <v>40283</v>
      </c>
      <c r="AB12" s="462">
        <v>30</v>
      </c>
      <c r="AC12" s="462" t="s">
        <v>273</v>
      </c>
      <c r="AD12" s="462" t="s">
        <v>136</v>
      </c>
      <c r="AE12" s="462">
        <v>495</v>
      </c>
      <c r="AF12" s="462">
        <v>2</v>
      </c>
      <c r="AG12" s="462">
        <v>493</v>
      </c>
      <c r="AH12" s="462">
        <v>242</v>
      </c>
      <c r="AI12" s="464">
        <f>(AH12/AG12)</f>
        <v>0.49087221095334688</v>
      </c>
      <c r="AJ12" s="462"/>
    </row>
    <row r="13" spans="1:36">
      <c r="A13" s="36">
        <v>40221</v>
      </c>
      <c r="B13" s="37">
        <v>0.73958333333333337</v>
      </c>
      <c r="C13" s="38">
        <v>40222</v>
      </c>
      <c r="D13" s="37">
        <v>0.32291666666666669</v>
      </c>
      <c r="E13" s="78">
        <v>14</v>
      </c>
      <c r="F13" s="278">
        <v>0</v>
      </c>
      <c r="G13" s="52">
        <v>0</v>
      </c>
      <c r="H13" s="57">
        <v>0</v>
      </c>
      <c r="I13" s="134"/>
      <c r="J13" s="56">
        <v>0</v>
      </c>
      <c r="K13" s="40">
        <v>0</v>
      </c>
      <c r="L13" s="134"/>
      <c r="M13" s="176"/>
      <c r="N13" s="176"/>
      <c r="O13" s="176"/>
      <c r="P13" s="176"/>
      <c r="Q13" s="299">
        <v>40226</v>
      </c>
      <c r="R13" s="62">
        <v>2</v>
      </c>
      <c r="S13" s="32">
        <v>2</v>
      </c>
      <c r="T13" s="176"/>
      <c r="U13" s="40"/>
      <c r="V13" s="62">
        <v>0</v>
      </c>
      <c r="W13" s="32">
        <v>0</v>
      </c>
      <c r="X13" s="176"/>
      <c r="Y13" s="40"/>
      <c r="AA13" s="463">
        <v>40286</v>
      </c>
      <c r="AB13" s="462"/>
      <c r="AC13" s="462" t="s">
        <v>273</v>
      </c>
      <c r="AD13" s="462" t="s">
        <v>136</v>
      </c>
      <c r="AE13" s="462">
        <v>400</v>
      </c>
      <c r="AF13" s="462">
        <v>2</v>
      </c>
      <c r="AG13" s="462">
        <v>398</v>
      </c>
      <c r="AH13" s="462">
        <v>1</v>
      </c>
      <c r="AI13" s="464">
        <f>(AH13/AG13)</f>
        <v>2.5125628140703518E-3</v>
      </c>
      <c r="AJ13" s="462"/>
    </row>
    <row r="14" spans="1:36">
      <c r="A14" s="36">
        <v>40222</v>
      </c>
      <c r="B14" s="37">
        <v>0.32291666666666669</v>
      </c>
      <c r="C14" s="38">
        <v>40222</v>
      </c>
      <c r="D14" s="37">
        <v>0.74305555555555547</v>
      </c>
      <c r="E14" s="78">
        <v>10.083333333333334</v>
      </c>
      <c r="F14" s="278">
        <v>0</v>
      </c>
      <c r="G14" s="52">
        <v>0</v>
      </c>
      <c r="H14" s="57">
        <v>0</v>
      </c>
      <c r="I14" s="134"/>
      <c r="J14" s="56">
        <v>0</v>
      </c>
      <c r="K14" s="40">
        <v>0</v>
      </c>
      <c r="L14" s="134"/>
      <c r="M14" s="176"/>
      <c r="N14" s="176"/>
      <c r="O14" s="176"/>
      <c r="P14" s="176"/>
      <c r="Q14" s="299">
        <v>40227</v>
      </c>
      <c r="R14" s="62">
        <v>3</v>
      </c>
      <c r="S14" s="32">
        <v>3</v>
      </c>
      <c r="T14" s="176"/>
      <c r="U14" s="40"/>
      <c r="V14" s="62">
        <v>0</v>
      </c>
      <c r="W14" s="32">
        <v>0</v>
      </c>
      <c r="X14" s="176"/>
      <c r="Y14" s="40"/>
      <c r="AA14" s="463"/>
      <c r="AB14" s="462"/>
      <c r="AC14" s="462"/>
      <c r="AD14" s="462"/>
      <c r="AE14" s="462"/>
      <c r="AF14" s="462"/>
      <c r="AG14" s="462"/>
      <c r="AH14" s="462"/>
      <c r="AI14" s="464"/>
      <c r="AJ14" s="462" t="s">
        <v>150</v>
      </c>
    </row>
    <row r="15" spans="1:36">
      <c r="A15" s="36">
        <v>40222</v>
      </c>
      <c r="B15" s="37">
        <v>0.74305555555555547</v>
      </c>
      <c r="C15" s="38">
        <v>40223</v>
      </c>
      <c r="D15" s="37">
        <v>0.3125</v>
      </c>
      <c r="E15" s="78">
        <v>13.666666666666666</v>
      </c>
      <c r="F15" s="278">
        <v>0</v>
      </c>
      <c r="G15" s="52">
        <v>5</v>
      </c>
      <c r="H15" s="57">
        <v>5</v>
      </c>
      <c r="I15" s="134"/>
      <c r="J15" s="56">
        <v>0</v>
      </c>
      <c r="K15" s="40">
        <v>0</v>
      </c>
      <c r="L15" s="134"/>
      <c r="M15" s="176"/>
      <c r="N15" s="176"/>
      <c r="O15" s="176"/>
      <c r="P15" s="176"/>
      <c r="Q15" s="299">
        <v>40228</v>
      </c>
      <c r="R15" s="62">
        <v>2</v>
      </c>
      <c r="S15" s="32">
        <v>2</v>
      </c>
      <c r="T15" s="176"/>
      <c r="U15" s="40"/>
      <c r="V15" s="62">
        <v>0</v>
      </c>
      <c r="W15" s="32">
        <v>0</v>
      </c>
      <c r="X15" s="176"/>
      <c r="Y15" s="40"/>
      <c r="AA15" s="465">
        <v>40292</v>
      </c>
      <c r="AB15" s="462" t="s">
        <v>277</v>
      </c>
      <c r="AC15" s="462" t="s">
        <v>273</v>
      </c>
      <c r="AD15" s="462" t="s">
        <v>136</v>
      </c>
      <c r="AE15" s="462">
        <v>13</v>
      </c>
      <c r="AF15" s="462">
        <v>4</v>
      </c>
      <c r="AG15" s="462">
        <v>9</v>
      </c>
      <c r="AH15" s="462">
        <v>1</v>
      </c>
      <c r="AI15" s="464">
        <f t="shared" ref="AI15:AI23" si="0">(AH15/AG15)</f>
        <v>0.1111111111111111</v>
      </c>
      <c r="AJ15" s="462"/>
    </row>
    <row r="16" spans="1:36">
      <c r="A16" s="36">
        <v>40223</v>
      </c>
      <c r="B16" s="37">
        <v>0.3125</v>
      </c>
      <c r="C16" s="38">
        <v>40223</v>
      </c>
      <c r="D16" s="37">
        <v>0.74305555555555547</v>
      </c>
      <c r="E16" s="78">
        <v>10.333333333333334</v>
      </c>
      <c r="F16" s="278">
        <v>0</v>
      </c>
      <c r="G16" s="52">
        <v>0</v>
      </c>
      <c r="H16" s="57">
        <v>0</v>
      </c>
      <c r="I16" s="134"/>
      <c r="J16" s="56">
        <v>0</v>
      </c>
      <c r="K16" s="40">
        <v>0</v>
      </c>
      <c r="L16" s="134"/>
      <c r="M16" s="176"/>
      <c r="N16" s="176"/>
      <c r="O16" s="176"/>
      <c r="P16" s="176"/>
      <c r="Q16" s="299">
        <v>40229</v>
      </c>
      <c r="R16" s="62">
        <v>0</v>
      </c>
      <c r="S16" s="32">
        <v>0</v>
      </c>
      <c r="T16" s="176"/>
      <c r="U16" s="40"/>
      <c r="V16" s="62">
        <v>0</v>
      </c>
      <c r="W16" s="32">
        <v>0</v>
      </c>
      <c r="X16" s="176"/>
      <c r="Y16" s="40"/>
      <c r="Z16" s="2">
        <f>AA16+1</f>
        <v>40293</v>
      </c>
      <c r="AA16" s="463">
        <v>40292</v>
      </c>
      <c r="AB16" s="462">
        <v>30</v>
      </c>
      <c r="AC16" s="462" t="s">
        <v>273</v>
      </c>
      <c r="AD16" s="462" t="s">
        <v>136</v>
      </c>
      <c r="AE16" s="462">
        <v>118</v>
      </c>
      <c r="AF16" s="462">
        <v>8</v>
      </c>
      <c r="AG16" s="462">
        <v>110</v>
      </c>
      <c r="AH16" s="462">
        <v>6</v>
      </c>
      <c r="AI16" s="464">
        <f t="shared" si="0"/>
        <v>5.4545454545454543E-2</v>
      </c>
      <c r="AJ16" s="462"/>
    </row>
    <row r="17" spans="1:36">
      <c r="A17" s="36">
        <v>40223</v>
      </c>
      <c r="B17" s="37">
        <v>0.74305555555555547</v>
      </c>
      <c r="C17" s="38">
        <v>40224</v>
      </c>
      <c r="D17" s="37">
        <v>0.30555555555555552</v>
      </c>
      <c r="E17" s="78">
        <v>13.5</v>
      </c>
      <c r="F17" s="278">
        <v>0</v>
      </c>
      <c r="G17" s="52">
        <v>6</v>
      </c>
      <c r="H17" s="57">
        <v>6</v>
      </c>
      <c r="I17" s="134"/>
      <c r="J17" s="56">
        <v>0</v>
      </c>
      <c r="K17" s="40">
        <v>0</v>
      </c>
      <c r="L17" s="134"/>
      <c r="M17" s="176"/>
      <c r="N17" s="176"/>
      <c r="O17" s="176"/>
      <c r="P17" s="176"/>
      <c r="Q17" s="299">
        <v>40230</v>
      </c>
      <c r="R17" s="62">
        <v>0</v>
      </c>
      <c r="S17" s="32">
        <v>0</v>
      </c>
      <c r="T17" s="176"/>
      <c r="U17" s="40"/>
      <c r="V17" s="62">
        <v>0</v>
      </c>
      <c r="W17" s="32">
        <v>0</v>
      </c>
      <c r="X17" s="176"/>
      <c r="Y17" s="40"/>
      <c r="Z17" s="2">
        <f>AA17+1</f>
        <v>40295</v>
      </c>
      <c r="AA17" s="463">
        <v>40294</v>
      </c>
      <c r="AB17" s="462">
        <v>30</v>
      </c>
      <c r="AC17" s="462" t="s">
        <v>273</v>
      </c>
      <c r="AD17" s="462" t="s">
        <v>136</v>
      </c>
      <c r="AE17" s="462">
        <v>213</v>
      </c>
      <c r="AF17" s="462">
        <v>14</v>
      </c>
      <c r="AG17" s="462">
        <v>199</v>
      </c>
      <c r="AH17" s="462">
        <v>12</v>
      </c>
      <c r="AI17" s="464">
        <f t="shared" si="0"/>
        <v>6.030150753768844E-2</v>
      </c>
      <c r="AJ17" s="462"/>
    </row>
    <row r="18" spans="1:36">
      <c r="A18" s="36">
        <v>40224</v>
      </c>
      <c r="B18" s="37">
        <v>0.30555555555555552</v>
      </c>
      <c r="C18" s="38">
        <v>40224</v>
      </c>
      <c r="D18" s="37">
        <v>0.75</v>
      </c>
      <c r="E18" s="78">
        <v>10.666666666666666</v>
      </c>
      <c r="F18" s="278">
        <v>0</v>
      </c>
      <c r="G18" s="52">
        <v>1</v>
      </c>
      <c r="H18" s="57">
        <v>1</v>
      </c>
      <c r="I18" s="134"/>
      <c r="J18" s="56">
        <v>0</v>
      </c>
      <c r="K18" s="40">
        <v>0</v>
      </c>
      <c r="L18" s="134"/>
      <c r="M18" s="176"/>
      <c r="N18" s="176"/>
      <c r="O18" s="176"/>
      <c r="P18" s="176"/>
      <c r="Q18" s="299">
        <v>40231</v>
      </c>
      <c r="R18" s="62">
        <v>0</v>
      </c>
      <c r="S18" s="32">
        <v>0</v>
      </c>
      <c r="T18" s="176"/>
      <c r="U18" s="40"/>
      <c r="V18" s="62">
        <v>0</v>
      </c>
      <c r="W18" s="32">
        <v>0</v>
      </c>
      <c r="X18" s="176"/>
      <c r="Y18" s="40"/>
      <c r="Z18" s="2">
        <f>AA18+1</f>
        <v>40299</v>
      </c>
      <c r="AA18" s="463">
        <v>40298</v>
      </c>
      <c r="AB18" s="462">
        <v>30</v>
      </c>
      <c r="AC18" s="462" t="s">
        <v>273</v>
      </c>
      <c r="AD18" s="462" t="s">
        <v>136</v>
      </c>
      <c r="AE18" s="462">
        <v>74</v>
      </c>
      <c r="AF18" s="462">
        <v>4</v>
      </c>
      <c r="AG18" s="462">
        <v>70</v>
      </c>
      <c r="AH18" s="462">
        <v>0</v>
      </c>
      <c r="AI18" s="464">
        <f t="shared" si="0"/>
        <v>0</v>
      </c>
      <c r="AJ18" s="462"/>
    </row>
    <row r="19" spans="1:36">
      <c r="A19" s="36">
        <v>40224</v>
      </c>
      <c r="B19" s="37">
        <v>0.75</v>
      </c>
      <c r="C19" s="38">
        <v>40225</v>
      </c>
      <c r="D19" s="37">
        <v>0.34722222222222227</v>
      </c>
      <c r="E19" s="78">
        <v>14.333333333333334</v>
      </c>
      <c r="F19" s="278">
        <v>0</v>
      </c>
      <c r="G19" s="52">
        <v>0</v>
      </c>
      <c r="H19" s="57">
        <v>0</v>
      </c>
      <c r="I19" s="134"/>
      <c r="J19" s="56">
        <v>0</v>
      </c>
      <c r="K19" s="40">
        <v>0</v>
      </c>
      <c r="L19" s="134"/>
      <c r="M19" s="176"/>
      <c r="N19" s="176"/>
      <c r="O19" s="176"/>
      <c r="P19" s="176"/>
      <c r="Q19" s="299">
        <v>40232</v>
      </c>
      <c r="R19" s="62">
        <v>0</v>
      </c>
      <c r="S19" s="32">
        <v>0</v>
      </c>
      <c r="T19" s="176"/>
      <c r="U19" s="40"/>
      <c r="V19" s="62">
        <v>0</v>
      </c>
      <c r="W19" s="32">
        <v>0</v>
      </c>
      <c r="X19" s="176"/>
      <c r="Y19" s="40"/>
      <c r="Z19" s="2">
        <f>AA19+1</f>
        <v>40300</v>
      </c>
      <c r="AA19" s="463">
        <v>40299</v>
      </c>
      <c r="AB19" s="462">
        <v>30</v>
      </c>
      <c r="AC19" s="462" t="s">
        <v>273</v>
      </c>
      <c r="AD19" s="462" t="s">
        <v>136</v>
      </c>
      <c r="AE19" s="462">
        <v>40</v>
      </c>
      <c r="AF19" s="462">
        <v>2</v>
      </c>
      <c r="AG19" s="462">
        <v>38</v>
      </c>
      <c r="AH19" s="462">
        <v>0</v>
      </c>
      <c r="AI19" s="464">
        <f t="shared" si="0"/>
        <v>0</v>
      </c>
      <c r="AJ19" s="462"/>
    </row>
    <row r="20" spans="1:36">
      <c r="A20" s="36">
        <v>40225</v>
      </c>
      <c r="B20" s="37">
        <v>0.35069444444444442</v>
      </c>
      <c r="C20" s="38">
        <v>40225</v>
      </c>
      <c r="D20" s="37">
        <v>0.71527777777777779</v>
      </c>
      <c r="E20" s="78">
        <v>8.75</v>
      </c>
      <c r="F20" s="278">
        <v>8.3333333333333329E-2</v>
      </c>
      <c r="G20" s="52">
        <v>0</v>
      </c>
      <c r="H20" s="57">
        <v>0</v>
      </c>
      <c r="I20" s="134"/>
      <c r="J20" s="56">
        <v>0</v>
      </c>
      <c r="K20" s="40">
        <v>0</v>
      </c>
      <c r="L20" s="134"/>
      <c r="M20" s="176"/>
      <c r="N20" s="176"/>
      <c r="O20" s="176"/>
      <c r="P20" s="176"/>
      <c r="Q20" s="299">
        <v>40233</v>
      </c>
      <c r="R20" s="62">
        <v>2</v>
      </c>
      <c r="S20" s="32">
        <v>2</v>
      </c>
      <c r="T20" s="176"/>
      <c r="U20" s="40"/>
      <c r="V20" s="62">
        <v>0</v>
      </c>
      <c r="W20" s="32">
        <v>0</v>
      </c>
      <c r="X20" s="176"/>
      <c r="Y20" s="40"/>
      <c r="Z20" s="2">
        <f>AA20+1</f>
        <v>40304</v>
      </c>
      <c r="AA20" s="463">
        <v>40303</v>
      </c>
      <c r="AB20" s="462">
        <v>30</v>
      </c>
      <c r="AC20" s="462" t="s">
        <v>273</v>
      </c>
      <c r="AD20" s="462" t="s">
        <v>136</v>
      </c>
      <c r="AE20" s="462">
        <v>3</v>
      </c>
      <c r="AF20" s="462">
        <v>1</v>
      </c>
      <c r="AG20" s="462">
        <v>2</v>
      </c>
      <c r="AH20" s="462">
        <v>1</v>
      </c>
      <c r="AI20" s="464">
        <f t="shared" si="0"/>
        <v>0.5</v>
      </c>
      <c r="AJ20" s="462" t="s">
        <v>157</v>
      </c>
    </row>
    <row r="21" spans="1:36">
      <c r="A21" s="36">
        <v>40225</v>
      </c>
      <c r="B21" s="37">
        <v>0.71527777777777779</v>
      </c>
      <c r="C21" s="38">
        <v>40226</v>
      </c>
      <c r="D21" s="37">
        <v>0.33680555555555558</v>
      </c>
      <c r="E21" s="78">
        <v>14.916666666666666</v>
      </c>
      <c r="F21" s="278">
        <v>0</v>
      </c>
      <c r="G21" s="52">
        <v>2</v>
      </c>
      <c r="H21" s="57">
        <v>2</v>
      </c>
      <c r="I21" s="134"/>
      <c r="J21" s="56">
        <v>0</v>
      </c>
      <c r="K21" s="40">
        <v>0</v>
      </c>
      <c r="L21" s="134"/>
      <c r="M21" s="176"/>
      <c r="N21" s="176"/>
      <c r="O21" s="176"/>
      <c r="P21" s="176"/>
      <c r="Q21" s="299">
        <v>40234</v>
      </c>
      <c r="R21" s="62">
        <v>1</v>
      </c>
      <c r="S21" s="32">
        <v>1</v>
      </c>
      <c r="T21" s="176"/>
      <c r="U21" s="40"/>
      <c r="V21" s="62">
        <v>0</v>
      </c>
      <c r="W21" s="32">
        <v>0</v>
      </c>
      <c r="X21" s="176"/>
      <c r="Y21" s="40"/>
      <c r="AA21" s="465">
        <v>40304</v>
      </c>
      <c r="AB21" s="462" t="s">
        <v>277</v>
      </c>
      <c r="AC21" s="462" t="s">
        <v>273</v>
      </c>
      <c r="AD21" s="462" t="s">
        <v>136</v>
      </c>
      <c r="AE21" s="462">
        <v>209</v>
      </c>
      <c r="AF21" s="462">
        <v>4</v>
      </c>
      <c r="AG21" s="462">
        <v>205</v>
      </c>
      <c r="AH21" s="462">
        <v>11</v>
      </c>
      <c r="AI21" s="464">
        <f t="shared" si="0"/>
        <v>5.3658536585365853E-2</v>
      </c>
      <c r="AJ21" s="462"/>
    </row>
    <row r="22" spans="1:36">
      <c r="A22" s="36">
        <v>40226</v>
      </c>
      <c r="B22" s="37">
        <v>0.34027777777777773</v>
      </c>
      <c r="C22" s="38">
        <v>40226</v>
      </c>
      <c r="D22" s="37">
        <v>0.70486111111111116</v>
      </c>
      <c r="E22" s="78">
        <v>8.75</v>
      </c>
      <c r="F22" s="278">
        <v>8.3333333333333329E-2</v>
      </c>
      <c r="G22" s="52">
        <v>0</v>
      </c>
      <c r="H22" s="57">
        <v>0</v>
      </c>
      <c r="I22" s="134"/>
      <c r="J22" s="56">
        <v>0</v>
      </c>
      <c r="K22" s="40">
        <v>0</v>
      </c>
      <c r="L22" s="134"/>
      <c r="M22" s="176"/>
      <c r="N22" s="176"/>
      <c r="O22" s="176"/>
      <c r="P22" s="176"/>
      <c r="Q22" s="299">
        <v>40235</v>
      </c>
      <c r="R22" s="62">
        <v>1</v>
      </c>
      <c r="S22" s="32">
        <v>1</v>
      </c>
      <c r="T22" s="176"/>
      <c r="U22" s="40"/>
      <c r="V22" s="62">
        <v>0</v>
      </c>
      <c r="W22" s="32">
        <v>0</v>
      </c>
      <c r="X22" s="176"/>
      <c r="Y22" s="40"/>
      <c r="AA22" s="465">
        <v>40305</v>
      </c>
      <c r="AB22" s="462" t="s">
        <v>277</v>
      </c>
      <c r="AC22" s="462" t="s">
        <v>273</v>
      </c>
      <c r="AD22" s="462" t="s">
        <v>136</v>
      </c>
      <c r="AE22" s="462">
        <v>169</v>
      </c>
      <c r="AF22" s="462">
        <v>7</v>
      </c>
      <c r="AG22" s="462">
        <v>162</v>
      </c>
      <c r="AH22" s="462">
        <v>25</v>
      </c>
      <c r="AI22" s="464">
        <f t="shared" si="0"/>
        <v>0.15432098765432098</v>
      </c>
      <c r="AJ22" s="462"/>
    </row>
    <row r="23" spans="1:36" hidden="1">
      <c r="A23" s="36">
        <v>40226</v>
      </c>
      <c r="B23" s="37">
        <v>0.70486111111111116</v>
      </c>
      <c r="C23" s="38">
        <v>40227</v>
      </c>
      <c r="D23" s="37">
        <v>0.30902777777777779</v>
      </c>
      <c r="E23" s="78">
        <v>14.5</v>
      </c>
      <c r="F23" s="278">
        <v>0</v>
      </c>
      <c r="G23" s="52">
        <v>3</v>
      </c>
      <c r="H23" s="57">
        <v>3</v>
      </c>
      <c r="I23" s="134"/>
      <c r="J23" s="56">
        <v>0</v>
      </c>
      <c r="K23" s="40">
        <v>0</v>
      </c>
      <c r="L23" s="134"/>
      <c r="M23" s="176"/>
      <c r="N23" s="176"/>
      <c r="O23" s="176"/>
      <c r="P23" s="176"/>
      <c r="Q23" s="299">
        <v>40236</v>
      </c>
      <c r="R23" s="62">
        <v>3</v>
      </c>
      <c r="S23" s="32">
        <v>3</v>
      </c>
      <c r="T23" s="176"/>
      <c r="U23" s="40"/>
      <c r="V23" s="62">
        <v>0</v>
      </c>
      <c r="W23" s="32">
        <v>0</v>
      </c>
      <c r="X23" s="176"/>
      <c r="Y23" s="40"/>
      <c r="Z23" s="2">
        <f>AA23+1</f>
        <v>40306</v>
      </c>
      <c r="AA23" s="463">
        <v>40305</v>
      </c>
      <c r="AB23" s="462">
        <v>30</v>
      </c>
      <c r="AC23" s="462" t="s">
        <v>273</v>
      </c>
      <c r="AD23" s="462" t="s">
        <v>136</v>
      </c>
      <c r="AE23" s="462">
        <v>9</v>
      </c>
      <c r="AF23" s="462">
        <v>0</v>
      </c>
      <c r="AG23" s="462">
        <v>9</v>
      </c>
      <c r="AH23" s="462">
        <v>5</v>
      </c>
      <c r="AI23" s="464">
        <f t="shared" si="0"/>
        <v>0.55555555555555558</v>
      </c>
      <c r="AJ23" s="462"/>
    </row>
    <row r="24" spans="1:36">
      <c r="A24" s="36">
        <v>40227</v>
      </c>
      <c r="B24" s="37">
        <v>0.30902777777777779</v>
      </c>
      <c r="C24" s="38">
        <v>40227</v>
      </c>
      <c r="D24" s="37">
        <v>0.73958333333333337</v>
      </c>
      <c r="E24" s="78">
        <v>10.333333333333334</v>
      </c>
      <c r="F24" s="278">
        <v>0</v>
      </c>
      <c r="G24" s="52">
        <v>0</v>
      </c>
      <c r="H24" s="57">
        <v>0</v>
      </c>
      <c r="I24" s="134"/>
      <c r="J24" s="56">
        <v>0</v>
      </c>
      <c r="K24" s="40">
        <v>0</v>
      </c>
      <c r="L24" s="134"/>
      <c r="M24" s="176"/>
      <c r="N24" s="176"/>
      <c r="O24" s="176"/>
      <c r="P24" s="176"/>
      <c r="Q24" s="299">
        <v>40237</v>
      </c>
      <c r="R24" s="62">
        <v>1</v>
      </c>
      <c r="S24" s="32">
        <v>1</v>
      </c>
      <c r="T24" s="176"/>
      <c r="U24" s="40"/>
      <c r="V24" s="62">
        <v>0</v>
      </c>
      <c r="W24" s="32">
        <v>0</v>
      </c>
      <c r="X24" s="176"/>
      <c r="Y24" s="40"/>
      <c r="AA24" s="462"/>
      <c r="AB24" s="462"/>
      <c r="AC24" s="462"/>
      <c r="AD24" s="462"/>
      <c r="AE24" s="462"/>
      <c r="AF24" s="462"/>
      <c r="AG24" s="462"/>
      <c r="AH24" s="462"/>
      <c r="AI24" s="462"/>
      <c r="AJ24" s="462"/>
    </row>
    <row r="25" spans="1:36">
      <c r="A25" s="36">
        <v>40227</v>
      </c>
      <c r="B25" s="37">
        <v>0.73958333333333337</v>
      </c>
      <c r="C25" s="38">
        <v>40228</v>
      </c>
      <c r="D25" s="37">
        <v>0.30763888888888891</v>
      </c>
      <c r="E25" s="78">
        <v>13.633333333333333</v>
      </c>
      <c r="F25" s="278">
        <v>0</v>
      </c>
      <c r="G25" s="52">
        <v>2</v>
      </c>
      <c r="H25" s="57">
        <v>2</v>
      </c>
      <c r="I25" s="134"/>
      <c r="J25" s="56">
        <v>0</v>
      </c>
      <c r="K25" s="40">
        <v>0</v>
      </c>
      <c r="L25" s="134"/>
      <c r="M25" s="176"/>
      <c r="N25" s="176"/>
      <c r="O25" s="176"/>
      <c r="P25" s="176"/>
      <c r="Q25" s="299">
        <v>40238</v>
      </c>
      <c r="R25" s="62">
        <v>6</v>
      </c>
      <c r="S25" s="32">
        <v>6</v>
      </c>
      <c r="T25" s="176"/>
      <c r="U25" s="40"/>
      <c r="V25" s="62">
        <v>0</v>
      </c>
      <c r="W25" s="32">
        <v>0</v>
      </c>
      <c r="X25" s="176"/>
      <c r="Y25" s="40"/>
      <c r="AA25" s="167" t="s">
        <v>278</v>
      </c>
      <c r="AF25" s="167"/>
    </row>
    <row r="26" spans="1:36">
      <c r="A26" s="36">
        <v>40228</v>
      </c>
      <c r="B26" s="37">
        <v>0.30763888888888891</v>
      </c>
      <c r="C26" s="38">
        <v>40228</v>
      </c>
      <c r="D26" s="37">
        <v>0.71875</v>
      </c>
      <c r="E26" s="78">
        <v>9.8666666666666671</v>
      </c>
      <c r="F26" s="278">
        <v>0</v>
      </c>
      <c r="G26" s="52">
        <v>0</v>
      </c>
      <c r="H26" s="57">
        <v>0</v>
      </c>
      <c r="I26" s="134"/>
      <c r="J26" s="56">
        <v>0</v>
      </c>
      <c r="K26" s="40">
        <v>0</v>
      </c>
      <c r="L26" s="134"/>
      <c r="M26" s="176"/>
      <c r="N26" s="176"/>
      <c r="O26" s="176"/>
      <c r="P26" s="176"/>
      <c r="Q26" s="299">
        <v>40239</v>
      </c>
      <c r="R26" s="62">
        <v>4</v>
      </c>
      <c r="S26" s="32">
        <v>4</v>
      </c>
      <c r="T26" s="176"/>
      <c r="U26" s="40"/>
      <c r="V26" s="62">
        <v>0</v>
      </c>
      <c r="W26" s="32">
        <v>0</v>
      </c>
      <c r="X26" s="176"/>
      <c r="Y26" s="40"/>
      <c r="AA26" s="2">
        <v>40250</v>
      </c>
      <c r="AB26">
        <v>6</v>
      </c>
      <c r="AC26">
        <v>0</v>
      </c>
      <c r="AD26" s="90">
        <f>AC26/AB26</f>
        <v>0</v>
      </c>
      <c r="AF26" s="2"/>
      <c r="AI26" s="90"/>
    </row>
    <row r="27" spans="1:36">
      <c r="A27" s="36">
        <v>40228</v>
      </c>
      <c r="B27" s="37">
        <v>0.71875</v>
      </c>
      <c r="C27" s="38">
        <v>40229</v>
      </c>
      <c r="D27" s="37">
        <v>0.30902777777777779</v>
      </c>
      <c r="E27" s="78">
        <v>14.166666666666666</v>
      </c>
      <c r="F27" s="278">
        <v>0</v>
      </c>
      <c r="G27" s="52">
        <v>0</v>
      </c>
      <c r="H27" s="57">
        <v>0</v>
      </c>
      <c r="I27" s="134"/>
      <c r="J27" s="56">
        <v>0</v>
      </c>
      <c r="K27" s="40">
        <v>0</v>
      </c>
      <c r="L27" s="134"/>
      <c r="M27" s="176"/>
      <c r="N27" s="176"/>
      <c r="O27" s="176"/>
      <c r="P27" s="176"/>
      <c r="Q27" s="299">
        <v>40240</v>
      </c>
      <c r="R27" s="62">
        <v>0</v>
      </c>
      <c r="S27" s="32">
        <v>0</v>
      </c>
      <c r="T27" s="176"/>
      <c r="U27" s="40"/>
      <c r="V27" s="62">
        <v>0</v>
      </c>
      <c r="W27" s="32">
        <v>0</v>
      </c>
      <c r="X27" s="176"/>
      <c r="Y27" s="40"/>
      <c r="AA27" s="2">
        <v>40255</v>
      </c>
      <c r="AB27">
        <v>5</v>
      </c>
      <c r="AC27">
        <v>0</v>
      </c>
      <c r="AD27" s="90">
        <f>AC27/AB27</f>
        <v>0</v>
      </c>
      <c r="AF27" s="2"/>
      <c r="AI27" s="90"/>
    </row>
    <row r="28" spans="1:36">
      <c r="A28" s="36">
        <v>40229</v>
      </c>
      <c r="B28" s="37">
        <v>0.30902777777777779</v>
      </c>
      <c r="C28" s="38">
        <v>40229</v>
      </c>
      <c r="D28" s="37">
        <v>0.73472222222222217</v>
      </c>
      <c r="E28" s="78">
        <v>10.216666666666667</v>
      </c>
      <c r="F28" s="278">
        <v>0</v>
      </c>
      <c r="G28" s="52">
        <v>0</v>
      </c>
      <c r="H28" s="57">
        <v>0</v>
      </c>
      <c r="I28" s="134"/>
      <c r="J28" s="56">
        <v>0</v>
      </c>
      <c r="K28" s="40">
        <v>0</v>
      </c>
      <c r="L28" s="134"/>
      <c r="M28" s="176"/>
      <c r="N28" s="176"/>
      <c r="O28" s="176"/>
      <c r="P28" s="176"/>
      <c r="Q28" s="299">
        <v>40241</v>
      </c>
      <c r="R28" s="62">
        <v>3</v>
      </c>
      <c r="S28" s="32">
        <v>3</v>
      </c>
      <c r="T28" s="176"/>
      <c r="U28" s="40"/>
      <c r="V28" s="62">
        <v>0</v>
      </c>
      <c r="W28" s="32">
        <v>0</v>
      </c>
      <c r="X28" s="176"/>
      <c r="Y28" s="40"/>
      <c r="AA28" s="2">
        <v>40260</v>
      </c>
      <c r="AB28">
        <v>17</v>
      </c>
      <c r="AC28">
        <v>0</v>
      </c>
      <c r="AD28" s="90">
        <f>AC28/AB28</f>
        <v>0</v>
      </c>
      <c r="AF28" s="2"/>
      <c r="AI28" s="90"/>
    </row>
    <row r="29" spans="1:36">
      <c r="A29" s="36">
        <v>40229</v>
      </c>
      <c r="B29" s="37">
        <v>0.73472222222222217</v>
      </c>
      <c r="C29" s="38">
        <v>40230</v>
      </c>
      <c r="D29" s="37">
        <v>0.3298611111111111</v>
      </c>
      <c r="E29" s="78">
        <v>14.283333333333333</v>
      </c>
      <c r="F29" s="278">
        <v>0</v>
      </c>
      <c r="G29" s="52">
        <v>0</v>
      </c>
      <c r="H29" s="57">
        <v>0</v>
      </c>
      <c r="I29" s="134"/>
      <c r="J29" s="56">
        <v>0</v>
      </c>
      <c r="K29" s="40">
        <v>0</v>
      </c>
      <c r="L29" s="134"/>
      <c r="M29" s="176"/>
      <c r="N29" s="176"/>
      <c r="O29" s="176"/>
      <c r="P29" s="176"/>
      <c r="Q29" s="299">
        <v>40242</v>
      </c>
      <c r="R29" s="62">
        <v>2</v>
      </c>
      <c r="S29" s="32">
        <v>2</v>
      </c>
      <c r="T29" s="176"/>
      <c r="U29" s="40"/>
      <c r="V29" s="62">
        <v>0</v>
      </c>
      <c r="W29" s="32">
        <v>0</v>
      </c>
      <c r="X29" s="176"/>
      <c r="Y29" s="40"/>
      <c r="AA29" s="2">
        <v>40268</v>
      </c>
      <c r="AB29">
        <v>133</v>
      </c>
      <c r="AC29">
        <v>5</v>
      </c>
      <c r="AD29" s="90">
        <f>AC29/AB29</f>
        <v>3.7593984962406013E-2</v>
      </c>
      <c r="AF29" s="2"/>
      <c r="AI29" s="90"/>
    </row>
    <row r="30" spans="1:36">
      <c r="A30" s="36">
        <v>40230</v>
      </c>
      <c r="B30" s="37">
        <v>0.3298611111111111</v>
      </c>
      <c r="C30" s="38">
        <v>40230</v>
      </c>
      <c r="D30" s="37">
        <v>0.72222222222222221</v>
      </c>
      <c r="E30" s="78">
        <v>9.4166666666666661</v>
      </c>
      <c r="F30" s="278">
        <v>0</v>
      </c>
      <c r="G30" s="52">
        <v>0</v>
      </c>
      <c r="H30" s="57">
        <v>0</v>
      </c>
      <c r="I30" s="134"/>
      <c r="J30" s="56">
        <v>0</v>
      </c>
      <c r="K30" s="40">
        <v>0</v>
      </c>
      <c r="L30" s="134"/>
      <c r="M30" s="176"/>
      <c r="N30" s="176"/>
      <c r="O30" s="176"/>
      <c r="P30" s="176"/>
      <c r="Q30" s="299">
        <v>40243</v>
      </c>
      <c r="R30" s="62">
        <v>2</v>
      </c>
      <c r="S30" s="32">
        <v>2</v>
      </c>
      <c r="T30" s="176"/>
      <c r="U30" s="40"/>
      <c r="V30" s="62">
        <v>0</v>
      </c>
      <c r="W30" s="32">
        <v>0</v>
      </c>
      <c r="X30" s="176"/>
      <c r="Y30" s="40"/>
      <c r="AA30" s="2">
        <v>40271</v>
      </c>
      <c r="AB30">
        <v>41</v>
      </c>
      <c r="AC30">
        <v>0</v>
      </c>
      <c r="AD30" s="90">
        <f>AC30/AB30</f>
        <v>0</v>
      </c>
      <c r="AF30" s="2"/>
      <c r="AI30" s="90"/>
    </row>
    <row r="31" spans="1:36">
      <c r="A31" s="36">
        <v>40230</v>
      </c>
      <c r="B31" s="37">
        <v>0.72222222222222221</v>
      </c>
      <c r="C31" s="38">
        <v>40231</v>
      </c>
      <c r="D31" s="37">
        <v>0.33680555555555558</v>
      </c>
      <c r="E31" s="78">
        <v>14.75</v>
      </c>
      <c r="F31" s="278">
        <v>0</v>
      </c>
      <c r="G31" s="52">
        <v>0</v>
      </c>
      <c r="H31" s="57">
        <v>0</v>
      </c>
      <c r="I31" s="134"/>
      <c r="J31" s="56">
        <v>0</v>
      </c>
      <c r="K31" s="40">
        <v>0</v>
      </c>
      <c r="L31" s="134"/>
      <c r="M31" s="176"/>
      <c r="N31" s="176"/>
      <c r="O31" s="176"/>
      <c r="P31" s="176"/>
      <c r="Q31" s="299">
        <v>40244</v>
      </c>
      <c r="R31" s="62">
        <v>3</v>
      </c>
      <c r="S31" s="32">
        <v>3</v>
      </c>
      <c r="T31" s="176"/>
      <c r="U31" s="40"/>
      <c r="V31" s="62">
        <v>0</v>
      </c>
      <c r="W31" s="32">
        <v>0</v>
      </c>
      <c r="X31" s="176"/>
      <c r="Y31" s="40"/>
      <c r="AA31" s="282"/>
      <c r="AB31" s="282">
        <f>SUM(AB26:AB30)</f>
        <v>202</v>
      </c>
      <c r="AC31" s="282">
        <f>SUM(AC26:AC30)</f>
        <v>5</v>
      </c>
      <c r="AD31" s="283">
        <f t="shared" ref="AD31:AD41" si="1">(AC31/AB31)</f>
        <v>2.4752475247524754E-2</v>
      </c>
      <c r="AE31" t="s">
        <v>276</v>
      </c>
      <c r="AF31" s="282"/>
      <c r="AG31" s="282"/>
      <c r="AH31" s="282"/>
      <c r="AI31" s="283"/>
    </row>
    <row r="32" spans="1:36">
      <c r="A32" s="36">
        <v>40231</v>
      </c>
      <c r="B32" s="37">
        <v>0.34027777777777773</v>
      </c>
      <c r="C32" s="38">
        <v>40231</v>
      </c>
      <c r="D32" s="37">
        <v>0.71180555555555547</v>
      </c>
      <c r="E32" s="78">
        <v>8.9166666666666661</v>
      </c>
      <c r="F32" s="278">
        <v>8.3333333333333329E-2</v>
      </c>
      <c r="G32" s="52">
        <v>0</v>
      </c>
      <c r="H32" s="57">
        <v>0</v>
      </c>
      <c r="I32" s="134"/>
      <c r="J32" s="56">
        <v>0</v>
      </c>
      <c r="K32" s="40">
        <v>0</v>
      </c>
      <c r="L32" s="134"/>
      <c r="M32" s="176"/>
      <c r="N32" s="176"/>
      <c r="O32" s="176"/>
      <c r="P32" s="176"/>
      <c r="Q32" s="299">
        <v>40245</v>
      </c>
      <c r="R32" s="62">
        <v>3</v>
      </c>
      <c r="S32" s="32">
        <v>3</v>
      </c>
      <c r="T32" s="176"/>
      <c r="U32" s="40"/>
      <c r="V32" s="62">
        <v>0</v>
      </c>
      <c r="W32" s="32">
        <v>0</v>
      </c>
      <c r="X32" s="176"/>
      <c r="Y32" s="40"/>
      <c r="AA32" s="2">
        <v>40278</v>
      </c>
      <c r="AB32">
        <v>164</v>
      </c>
      <c r="AC32">
        <v>25</v>
      </c>
      <c r="AD32" s="90">
        <f t="shared" si="1"/>
        <v>0.1524390243902439</v>
      </c>
      <c r="AF32" s="2"/>
      <c r="AI32" s="90"/>
    </row>
    <row r="33" spans="1:35">
      <c r="A33" s="36">
        <v>40231</v>
      </c>
      <c r="B33" s="37">
        <v>0.71180555555555547</v>
      </c>
      <c r="C33" s="38">
        <v>40232</v>
      </c>
      <c r="D33" s="37">
        <v>0.31944444444444448</v>
      </c>
      <c r="E33" s="78">
        <v>14.583333333333334</v>
      </c>
      <c r="F33" s="278">
        <v>0</v>
      </c>
      <c r="G33" s="52">
        <v>0</v>
      </c>
      <c r="H33" s="57">
        <v>0</v>
      </c>
      <c r="I33" s="134"/>
      <c r="J33" s="56">
        <v>0</v>
      </c>
      <c r="K33" s="40">
        <v>0</v>
      </c>
      <c r="L33" s="134"/>
      <c r="M33" s="176"/>
      <c r="N33" s="176"/>
      <c r="O33" s="176"/>
      <c r="P33" s="176"/>
      <c r="Q33" s="299">
        <v>40246</v>
      </c>
      <c r="R33" s="62">
        <v>2</v>
      </c>
      <c r="S33" s="32">
        <v>2</v>
      </c>
      <c r="T33" s="176"/>
      <c r="U33" s="40"/>
      <c r="V33" s="62">
        <v>0</v>
      </c>
      <c r="W33" s="32">
        <v>0</v>
      </c>
      <c r="X33" s="176"/>
      <c r="Y33" s="40"/>
      <c r="AA33" s="2">
        <v>40280</v>
      </c>
      <c r="AB33">
        <v>400</v>
      </c>
      <c r="AC33">
        <v>74</v>
      </c>
      <c r="AD33" s="90">
        <f t="shared" si="1"/>
        <v>0.185</v>
      </c>
      <c r="AF33" s="2"/>
      <c r="AI33" s="90"/>
    </row>
    <row r="34" spans="1:35">
      <c r="A34" s="36">
        <v>40232</v>
      </c>
      <c r="B34" s="37">
        <v>0.32291666666666669</v>
      </c>
      <c r="C34" s="38">
        <v>40232</v>
      </c>
      <c r="D34" s="37">
        <v>0.75</v>
      </c>
      <c r="E34" s="78">
        <v>10.25</v>
      </c>
      <c r="F34" s="278">
        <v>8.3333333333333329E-2</v>
      </c>
      <c r="G34" s="52">
        <v>0</v>
      </c>
      <c r="H34" s="57">
        <v>0</v>
      </c>
      <c r="I34" s="134"/>
      <c r="J34" s="56">
        <v>0</v>
      </c>
      <c r="K34" s="40">
        <v>0</v>
      </c>
      <c r="L34" s="134"/>
      <c r="M34" s="176"/>
      <c r="N34" s="176"/>
      <c r="O34" s="176"/>
      <c r="P34" s="176"/>
      <c r="Q34" s="299">
        <v>40247</v>
      </c>
      <c r="R34" s="62">
        <v>1</v>
      </c>
      <c r="S34" s="32">
        <v>1</v>
      </c>
      <c r="T34" s="176"/>
      <c r="U34" s="40"/>
      <c r="V34" s="62">
        <v>0</v>
      </c>
      <c r="W34" s="32">
        <v>0</v>
      </c>
      <c r="X34" s="176"/>
      <c r="Y34" s="40"/>
      <c r="AA34" s="2">
        <v>40283</v>
      </c>
      <c r="AB34">
        <v>493</v>
      </c>
      <c r="AC34">
        <v>242</v>
      </c>
      <c r="AD34" s="90">
        <f t="shared" si="1"/>
        <v>0.49087221095334688</v>
      </c>
      <c r="AF34" s="2"/>
      <c r="AI34" s="90"/>
    </row>
    <row r="35" spans="1:35">
      <c r="A35" s="36">
        <v>40232</v>
      </c>
      <c r="B35" s="37">
        <v>0.75</v>
      </c>
      <c r="C35" s="38">
        <v>40233</v>
      </c>
      <c r="D35" s="37">
        <v>0.30555555555555552</v>
      </c>
      <c r="E35" s="78">
        <v>13.333333333333334</v>
      </c>
      <c r="F35" s="278">
        <v>0</v>
      </c>
      <c r="G35" s="52">
        <v>2</v>
      </c>
      <c r="H35" s="57">
        <v>2</v>
      </c>
      <c r="I35" s="134"/>
      <c r="J35" s="56">
        <v>0</v>
      </c>
      <c r="K35" s="40">
        <v>0</v>
      </c>
      <c r="L35" s="134"/>
      <c r="M35" s="176"/>
      <c r="N35" s="176"/>
      <c r="O35" s="176"/>
      <c r="P35" s="176"/>
      <c r="Q35" s="299">
        <v>40248</v>
      </c>
      <c r="R35" s="62">
        <v>1</v>
      </c>
      <c r="S35" s="32">
        <v>1</v>
      </c>
      <c r="T35" s="176"/>
      <c r="U35" s="40"/>
      <c r="V35" s="62">
        <v>0</v>
      </c>
      <c r="W35" s="32">
        <v>0</v>
      </c>
      <c r="X35" s="176"/>
      <c r="Y35" s="40"/>
      <c r="AA35" s="2">
        <v>40286</v>
      </c>
      <c r="AB35">
        <v>398</v>
      </c>
      <c r="AC35">
        <v>1</v>
      </c>
      <c r="AD35" s="90">
        <f t="shared" si="1"/>
        <v>2.5125628140703518E-3</v>
      </c>
      <c r="AF35" s="2"/>
      <c r="AI35" s="90"/>
    </row>
    <row r="36" spans="1:35">
      <c r="A36" s="36">
        <v>40233</v>
      </c>
      <c r="B36" s="37">
        <v>0.30902777777777779</v>
      </c>
      <c r="C36" s="38">
        <v>40233</v>
      </c>
      <c r="D36" s="37">
        <v>0.73055555555555562</v>
      </c>
      <c r="E36" s="78">
        <v>10.116666666666667</v>
      </c>
      <c r="F36" s="278">
        <v>8.3333333333333329E-2</v>
      </c>
      <c r="G36" s="52">
        <v>0</v>
      </c>
      <c r="H36" s="57">
        <v>0</v>
      </c>
      <c r="I36" s="134"/>
      <c r="J36" s="56">
        <v>0</v>
      </c>
      <c r="K36" s="40">
        <v>0</v>
      </c>
      <c r="L36" s="134"/>
      <c r="M36" s="176"/>
      <c r="N36" s="176"/>
      <c r="O36" s="176"/>
      <c r="P36" s="176"/>
      <c r="Q36" s="299">
        <v>40249</v>
      </c>
      <c r="R36" s="62">
        <v>0</v>
      </c>
      <c r="S36" s="32">
        <v>0</v>
      </c>
      <c r="T36" s="176"/>
      <c r="U36" s="40"/>
      <c r="V36" s="62">
        <v>0</v>
      </c>
      <c r="W36" s="32">
        <v>0</v>
      </c>
      <c r="X36" s="176"/>
      <c r="Y36" s="40"/>
      <c r="AA36" s="284"/>
      <c r="AB36" s="282">
        <f>SUM(AB32:AB35)</f>
        <v>1455</v>
      </c>
      <c r="AC36" s="282">
        <f>SUM(AC32:AC35)</f>
        <v>342</v>
      </c>
      <c r="AD36" s="283">
        <f t="shared" si="1"/>
        <v>0.23505154639175257</v>
      </c>
      <c r="AE36" t="s">
        <v>150</v>
      </c>
      <c r="AF36" s="282"/>
      <c r="AG36" s="282"/>
      <c r="AH36" s="282"/>
      <c r="AI36" s="283"/>
    </row>
    <row r="37" spans="1:35">
      <c r="A37" s="36">
        <v>40233</v>
      </c>
      <c r="B37" s="37">
        <v>0.73055555555555562</v>
      </c>
      <c r="C37" s="38">
        <v>40234</v>
      </c>
      <c r="D37" s="37">
        <v>0.3034722222222222</v>
      </c>
      <c r="E37" s="78">
        <v>13.75</v>
      </c>
      <c r="F37" s="278">
        <v>0</v>
      </c>
      <c r="G37" s="52">
        <v>1</v>
      </c>
      <c r="H37" s="57">
        <v>1</v>
      </c>
      <c r="I37" s="134"/>
      <c r="J37" s="56">
        <v>0</v>
      </c>
      <c r="K37" s="40">
        <v>0</v>
      </c>
      <c r="L37" s="134"/>
      <c r="M37" s="176"/>
      <c r="N37" s="176"/>
      <c r="O37" s="176"/>
      <c r="P37" s="176"/>
      <c r="Q37" s="299">
        <v>40250</v>
      </c>
      <c r="R37" s="62">
        <v>4</v>
      </c>
      <c r="S37" s="32">
        <v>4</v>
      </c>
      <c r="T37" s="176"/>
      <c r="U37" s="40"/>
      <c r="V37" s="62">
        <v>0</v>
      </c>
      <c r="W37" s="32">
        <v>0</v>
      </c>
      <c r="X37" s="176"/>
      <c r="Y37" s="40"/>
      <c r="AA37" s="2">
        <v>40292</v>
      </c>
      <c r="AB37">
        <v>110</v>
      </c>
      <c r="AC37">
        <v>6</v>
      </c>
      <c r="AD37" s="90">
        <f t="shared" si="1"/>
        <v>5.4545454545454543E-2</v>
      </c>
      <c r="AF37" s="2"/>
      <c r="AI37" s="90"/>
    </row>
    <row r="38" spans="1:35">
      <c r="A38" s="36">
        <v>40234</v>
      </c>
      <c r="B38" s="37">
        <v>0.3034722222222222</v>
      </c>
      <c r="C38" s="38">
        <v>40234</v>
      </c>
      <c r="D38" s="37">
        <v>0.73958333333333337</v>
      </c>
      <c r="E38" s="78">
        <v>10.466666666666667</v>
      </c>
      <c r="F38" s="278">
        <v>0</v>
      </c>
      <c r="G38" s="52">
        <v>0</v>
      </c>
      <c r="H38" s="57">
        <v>0</v>
      </c>
      <c r="I38" s="134"/>
      <c r="J38" s="56">
        <v>0</v>
      </c>
      <c r="K38" s="40">
        <v>0</v>
      </c>
      <c r="L38" s="134"/>
      <c r="M38" s="176"/>
      <c r="N38" s="176"/>
      <c r="O38" s="176"/>
      <c r="P38" s="176"/>
      <c r="Q38" s="299">
        <v>40251</v>
      </c>
      <c r="R38" s="62">
        <v>0</v>
      </c>
      <c r="S38" s="32">
        <v>0</v>
      </c>
      <c r="T38" s="176"/>
      <c r="U38" s="40"/>
      <c r="V38" s="62">
        <v>0</v>
      </c>
      <c r="W38" s="32">
        <v>0</v>
      </c>
      <c r="X38" s="176"/>
      <c r="Y38" s="40"/>
      <c r="AA38" s="2">
        <v>40294</v>
      </c>
      <c r="AB38">
        <v>199</v>
      </c>
      <c r="AC38">
        <v>12</v>
      </c>
      <c r="AD38" s="90">
        <f t="shared" si="1"/>
        <v>6.030150753768844E-2</v>
      </c>
      <c r="AF38" s="2"/>
      <c r="AI38" s="90"/>
    </row>
    <row r="39" spans="1:35">
      <c r="A39" s="36">
        <v>40234</v>
      </c>
      <c r="B39" s="37">
        <v>0.73958333333333337</v>
      </c>
      <c r="C39" s="38">
        <v>40235</v>
      </c>
      <c r="D39" s="37">
        <v>0.31597222222222221</v>
      </c>
      <c r="E39" s="78">
        <v>13.833333333333334</v>
      </c>
      <c r="F39" s="278">
        <v>0</v>
      </c>
      <c r="G39" s="52">
        <v>1</v>
      </c>
      <c r="H39" s="57">
        <v>1</v>
      </c>
      <c r="I39" s="134"/>
      <c r="J39" s="56">
        <v>0</v>
      </c>
      <c r="K39" s="40">
        <v>0</v>
      </c>
      <c r="L39" s="134"/>
      <c r="M39" s="176"/>
      <c r="N39" s="176"/>
      <c r="O39" s="176"/>
      <c r="P39" s="176"/>
      <c r="Q39" s="299">
        <v>40252</v>
      </c>
      <c r="R39" s="62">
        <v>2</v>
      </c>
      <c r="S39" s="32">
        <v>2</v>
      </c>
      <c r="T39" s="176"/>
      <c r="U39" s="40"/>
      <c r="V39" s="62">
        <v>0</v>
      </c>
      <c r="W39" s="32">
        <v>0</v>
      </c>
      <c r="X39" s="176"/>
      <c r="Y39" s="40"/>
      <c r="AA39" s="2">
        <v>40298</v>
      </c>
      <c r="AB39">
        <v>70</v>
      </c>
      <c r="AC39">
        <v>0</v>
      </c>
      <c r="AD39" s="90">
        <f t="shared" si="1"/>
        <v>0</v>
      </c>
      <c r="AF39" s="2"/>
      <c r="AI39" s="90"/>
    </row>
    <row r="40" spans="1:35">
      <c r="A40" s="36">
        <v>40235</v>
      </c>
      <c r="B40" s="37">
        <v>0.31597222222222221</v>
      </c>
      <c r="C40" s="38">
        <v>40235</v>
      </c>
      <c r="D40" s="37">
        <v>0.72222222222222221</v>
      </c>
      <c r="E40" s="78">
        <v>9.75</v>
      </c>
      <c r="F40" s="278">
        <v>0</v>
      </c>
      <c r="G40" s="52">
        <v>0</v>
      </c>
      <c r="H40" s="57">
        <v>0</v>
      </c>
      <c r="I40" s="134"/>
      <c r="J40" s="56">
        <v>0</v>
      </c>
      <c r="K40" s="40">
        <v>0</v>
      </c>
      <c r="L40" s="134"/>
      <c r="M40" s="176"/>
      <c r="N40" s="176"/>
      <c r="O40" s="176"/>
      <c r="P40" s="176"/>
      <c r="Q40" s="299">
        <v>40253</v>
      </c>
      <c r="R40" s="62">
        <v>1</v>
      </c>
      <c r="S40" s="32">
        <v>1</v>
      </c>
      <c r="T40" s="176"/>
      <c r="U40" s="40"/>
      <c r="V40" s="62">
        <v>0</v>
      </c>
      <c r="W40" s="32">
        <v>0</v>
      </c>
      <c r="X40" s="176"/>
      <c r="Y40" s="40"/>
      <c r="AA40" s="2">
        <v>40299</v>
      </c>
      <c r="AB40">
        <v>38</v>
      </c>
      <c r="AC40">
        <v>0</v>
      </c>
      <c r="AD40" s="90">
        <f t="shared" si="1"/>
        <v>0</v>
      </c>
      <c r="AF40" s="2"/>
      <c r="AI40" s="90"/>
    </row>
    <row r="41" spans="1:35">
      <c r="A41" s="36">
        <v>40235</v>
      </c>
      <c r="B41" s="37">
        <v>0.72222222222222221</v>
      </c>
      <c r="C41" s="38">
        <v>40236</v>
      </c>
      <c r="D41" s="37">
        <v>0.2986111111111111</v>
      </c>
      <c r="E41" s="78">
        <v>13.833333333333334</v>
      </c>
      <c r="F41" s="278">
        <v>0</v>
      </c>
      <c r="G41" s="52">
        <v>3</v>
      </c>
      <c r="H41" s="57">
        <v>3</v>
      </c>
      <c r="I41" s="134"/>
      <c r="J41" s="56">
        <v>0</v>
      </c>
      <c r="K41" s="40">
        <v>0</v>
      </c>
      <c r="L41" s="134"/>
      <c r="M41" s="176"/>
      <c r="N41" s="176"/>
      <c r="O41" s="176"/>
      <c r="P41" s="176"/>
      <c r="Q41" s="299">
        <v>40254</v>
      </c>
      <c r="R41" s="62">
        <v>2</v>
      </c>
      <c r="S41" s="32">
        <v>2</v>
      </c>
      <c r="T41" s="176"/>
      <c r="U41" s="40"/>
      <c r="V41" s="62">
        <v>0</v>
      </c>
      <c r="W41" s="32">
        <v>0</v>
      </c>
      <c r="X41" s="176"/>
      <c r="Y41" s="40"/>
      <c r="AA41" s="282"/>
      <c r="AB41" s="282">
        <f>SUM(AB37:AB40)</f>
        <v>417</v>
      </c>
      <c r="AC41" s="282">
        <f>SUM(AC37:AC40)</f>
        <v>18</v>
      </c>
      <c r="AD41" s="283">
        <f t="shared" si="1"/>
        <v>4.3165467625899283E-2</v>
      </c>
      <c r="AE41" t="s">
        <v>157</v>
      </c>
      <c r="AF41" s="282"/>
      <c r="AG41" s="282"/>
      <c r="AH41" s="282"/>
      <c r="AI41" s="283"/>
    </row>
    <row r="42" spans="1:35">
      <c r="A42" s="36">
        <v>40236</v>
      </c>
      <c r="B42" s="37">
        <v>0.2986111111111111</v>
      </c>
      <c r="C42" s="38">
        <v>40236</v>
      </c>
      <c r="D42" s="37">
        <v>0.76041666666666663</v>
      </c>
      <c r="E42" s="78">
        <v>11.083333333333334</v>
      </c>
      <c r="F42" s="278">
        <v>0</v>
      </c>
      <c r="G42" s="52">
        <v>0</v>
      </c>
      <c r="H42" s="57">
        <v>0</v>
      </c>
      <c r="I42" s="134"/>
      <c r="J42" s="56">
        <v>0</v>
      </c>
      <c r="K42" s="40">
        <v>0</v>
      </c>
      <c r="L42" s="134"/>
      <c r="M42" s="176"/>
      <c r="N42" s="176"/>
      <c r="O42" s="176"/>
      <c r="P42" s="176"/>
      <c r="Q42" s="299">
        <v>40255</v>
      </c>
      <c r="R42" s="62">
        <v>2</v>
      </c>
      <c r="S42" s="32">
        <v>2</v>
      </c>
      <c r="T42" s="176"/>
      <c r="U42" s="40"/>
      <c r="V42" s="62">
        <v>0</v>
      </c>
      <c r="W42" s="32">
        <v>0</v>
      </c>
      <c r="X42" s="176"/>
      <c r="Y42" s="40"/>
      <c r="AF42" s="2"/>
      <c r="AI42" s="90"/>
    </row>
    <row r="43" spans="1:35">
      <c r="A43" s="36">
        <v>40236</v>
      </c>
      <c r="B43" s="37">
        <v>0.76041666666666663</v>
      </c>
      <c r="C43" s="38">
        <v>40237</v>
      </c>
      <c r="D43" s="37">
        <v>0.3263888888888889</v>
      </c>
      <c r="E43" s="78">
        <v>13.583333333333334</v>
      </c>
      <c r="F43" s="278">
        <v>0</v>
      </c>
      <c r="G43" s="52">
        <v>1</v>
      </c>
      <c r="H43" s="57">
        <v>1</v>
      </c>
      <c r="I43" s="134"/>
      <c r="J43" s="56">
        <v>0</v>
      </c>
      <c r="K43" s="40">
        <v>0</v>
      </c>
      <c r="L43" s="134"/>
      <c r="M43" s="176"/>
      <c r="N43" s="176"/>
      <c r="O43" s="176"/>
      <c r="P43" s="176"/>
      <c r="Q43" s="299">
        <v>40256</v>
      </c>
      <c r="R43" s="62">
        <v>1</v>
      </c>
      <c r="S43" s="32">
        <v>1</v>
      </c>
      <c r="T43" s="176"/>
      <c r="U43" s="40"/>
      <c r="V43" s="62">
        <v>0</v>
      </c>
      <c r="W43" s="32">
        <v>0</v>
      </c>
      <c r="X43" s="176"/>
      <c r="Y43" s="40"/>
      <c r="AA43" s="2">
        <v>40303</v>
      </c>
      <c r="AB43">
        <v>2</v>
      </c>
      <c r="AC43">
        <v>1</v>
      </c>
      <c r="AD43" s="90">
        <f>(AC43/AB43)</f>
        <v>0.5</v>
      </c>
      <c r="AF43" s="2"/>
      <c r="AI43" s="90"/>
    </row>
    <row r="44" spans="1:35">
      <c r="A44" s="36">
        <v>40237</v>
      </c>
      <c r="B44" s="37">
        <v>0.3263888888888889</v>
      </c>
      <c r="C44" s="38">
        <v>40237</v>
      </c>
      <c r="D44" s="37">
        <v>0.72916666666666663</v>
      </c>
      <c r="E44" s="78">
        <v>9.6666666666666661</v>
      </c>
      <c r="F44" s="278">
        <v>0</v>
      </c>
      <c r="G44" s="52">
        <v>0</v>
      </c>
      <c r="H44" s="57">
        <v>0</v>
      </c>
      <c r="I44" s="134"/>
      <c r="J44" s="56">
        <v>0</v>
      </c>
      <c r="K44" s="40">
        <v>0</v>
      </c>
      <c r="L44" s="134"/>
      <c r="M44" s="176"/>
      <c r="N44" s="176"/>
      <c r="O44" s="176"/>
      <c r="P44" s="176"/>
      <c r="Q44" s="299">
        <v>40257</v>
      </c>
      <c r="R44" s="62">
        <v>4</v>
      </c>
      <c r="S44" s="32">
        <v>4</v>
      </c>
      <c r="T44" s="176"/>
      <c r="U44" s="40"/>
      <c r="V44" s="62">
        <v>0</v>
      </c>
      <c r="W44" s="32">
        <v>0</v>
      </c>
      <c r="X44" s="176"/>
      <c r="Y44" s="40"/>
      <c r="AA44" s="2">
        <v>40305</v>
      </c>
      <c r="AB44">
        <v>9</v>
      </c>
      <c r="AC44">
        <v>5</v>
      </c>
      <c r="AD44" s="90">
        <f>(AC44/AB44)</f>
        <v>0.55555555555555558</v>
      </c>
      <c r="AF44" s="2"/>
      <c r="AI44" s="90"/>
    </row>
    <row r="45" spans="1:35">
      <c r="A45" s="36">
        <v>40237</v>
      </c>
      <c r="B45" s="37">
        <v>0.72916666666666663</v>
      </c>
      <c r="C45" s="38">
        <v>40238</v>
      </c>
      <c r="D45" s="37">
        <v>0.34027777777777773</v>
      </c>
      <c r="E45" s="78">
        <v>14.666666666666666</v>
      </c>
      <c r="F45" s="278">
        <v>0</v>
      </c>
      <c r="G45" s="52">
        <v>5</v>
      </c>
      <c r="H45" s="57">
        <v>5</v>
      </c>
      <c r="I45" s="134"/>
      <c r="J45" s="56">
        <v>0</v>
      </c>
      <c r="K45" s="40">
        <v>0</v>
      </c>
      <c r="L45" s="134"/>
      <c r="M45" s="176"/>
      <c r="N45" s="176"/>
      <c r="O45" s="176"/>
      <c r="P45" s="176"/>
      <c r="Q45" s="299">
        <v>40258</v>
      </c>
      <c r="R45" s="62">
        <v>2</v>
      </c>
      <c r="S45" s="32">
        <v>2</v>
      </c>
      <c r="T45" s="176"/>
      <c r="U45" s="40"/>
      <c r="V45" s="62">
        <v>0</v>
      </c>
      <c r="W45" s="32">
        <v>0</v>
      </c>
      <c r="X45" s="176"/>
      <c r="Y45" s="40"/>
      <c r="AA45" s="282"/>
      <c r="AB45" s="282">
        <f>SUM(AB43:AB44)</f>
        <v>11</v>
      </c>
      <c r="AC45" s="282">
        <f>SUM(AC43:AC44)</f>
        <v>6</v>
      </c>
      <c r="AD45" s="283">
        <f>(AC45/AB45)</f>
        <v>0.54545454545454541</v>
      </c>
      <c r="AE45" s="282"/>
      <c r="AF45" s="282"/>
      <c r="AG45" s="282"/>
      <c r="AH45" s="282"/>
      <c r="AI45" s="283"/>
    </row>
    <row r="46" spans="1:35">
      <c r="A46" s="36">
        <v>40238</v>
      </c>
      <c r="B46" s="37">
        <v>0.34027777777777773</v>
      </c>
      <c r="C46" s="38">
        <v>40238</v>
      </c>
      <c r="D46" s="37">
        <v>0.75347222222222221</v>
      </c>
      <c r="E46" s="78">
        <v>9.9166666666666661</v>
      </c>
      <c r="F46" s="278">
        <v>0</v>
      </c>
      <c r="G46" s="52">
        <v>1</v>
      </c>
      <c r="H46" s="57">
        <v>1</v>
      </c>
      <c r="I46" s="134"/>
      <c r="J46" s="56">
        <v>0</v>
      </c>
      <c r="K46" s="40">
        <v>0</v>
      </c>
      <c r="L46" s="134"/>
      <c r="M46" s="176"/>
      <c r="N46" s="176"/>
      <c r="O46" s="176"/>
      <c r="P46" s="176"/>
      <c r="Q46" s="299">
        <v>40259</v>
      </c>
      <c r="R46" s="62">
        <v>7</v>
      </c>
      <c r="S46" s="32">
        <v>7</v>
      </c>
      <c r="T46" s="176"/>
      <c r="U46" s="40"/>
      <c r="V46" s="62">
        <v>0</v>
      </c>
      <c r="W46" s="32">
        <v>0</v>
      </c>
      <c r="X46" s="176"/>
      <c r="Y46" s="40"/>
    </row>
    <row r="47" spans="1:35">
      <c r="A47" s="36">
        <v>40238</v>
      </c>
      <c r="B47" s="37">
        <v>0.75347222222222221</v>
      </c>
      <c r="C47" s="38">
        <v>40239</v>
      </c>
      <c r="D47" s="37">
        <v>0.28819444444444448</v>
      </c>
      <c r="E47" s="78">
        <v>12.833333333333334</v>
      </c>
      <c r="F47" s="278">
        <v>0</v>
      </c>
      <c r="G47" s="52">
        <v>4</v>
      </c>
      <c r="H47" s="57">
        <v>4</v>
      </c>
      <c r="I47" s="134"/>
      <c r="J47" s="56">
        <v>0</v>
      </c>
      <c r="K47" s="40">
        <v>0</v>
      </c>
      <c r="L47" s="134"/>
      <c r="M47" s="176"/>
      <c r="N47" s="176"/>
      <c r="O47" s="176"/>
      <c r="P47" s="176"/>
      <c r="Q47" s="299">
        <v>40260</v>
      </c>
      <c r="R47" s="62">
        <v>7</v>
      </c>
      <c r="S47" s="32">
        <v>7</v>
      </c>
      <c r="T47" s="176"/>
      <c r="U47" s="40"/>
      <c r="V47" s="62">
        <v>0</v>
      </c>
      <c r="W47" s="32">
        <v>0</v>
      </c>
      <c r="X47" s="176"/>
      <c r="Y47" s="40"/>
      <c r="AD47" s="167"/>
    </row>
    <row r="48" spans="1:35">
      <c r="A48" s="36">
        <v>40239</v>
      </c>
      <c r="B48" s="37">
        <v>0.28819444444444448</v>
      </c>
      <c r="C48" s="38">
        <v>40239</v>
      </c>
      <c r="D48" s="37">
        <v>0.71527777777777779</v>
      </c>
      <c r="E48" s="78">
        <v>10.25</v>
      </c>
      <c r="F48" s="278">
        <v>0</v>
      </c>
      <c r="G48" s="52">
        <v>0</v>
      </c>
      <c r="H48" s="57">
        <v>0</v>
      </c>
      <c r="I48" s="134"/>
      <c r="J48" s="56">
        <v>0</v>
      </c>
      <c r="K48" s="40">
        <v>0</v>
      </c>
      <c r="L48" s="134"/>
      <c r="M48" s="176"/>
      <c r="N48" s="176"/>
      <c r="O48" s="176"/>
      <c r="P48" s="176"/>
      <c r="Q48" s="299">
        <v>40261</v>
      </c>
      <c r="R48" s="62">
        <v>5</v>
      </c>
      <c r="S48" s="32">
        <v>5</v>
      </c>
      <c r="T48" s="176"/>
      <c r="U48" s="40"/>
      <c r="V48" s="62">
        <v>0</v>
      </c>
      <c r="W48" s="32">
        <v>0</v>
      </c>
      <c r="X48" s="176"/>
      <c r="Y48" s="40"/>
      <c r="AD48" s="2"/>
      <c r="AG48" s="90"/>
    </row>
    <row r="49" spans="1:38">
      <c r="A49" s="36">
        <v>40239</v>
      </c>
      <c r="B49" s="37">
        <v>0.71527777777777779</v>
      </c>
      <c r="C49" s="38">
        <v>40240</v>
      </c>
      <c r="D49" s="37">
        <v>0.3125</v>
      </c>
      <c r="E49" s="78">
        <v>14.333333333333334</v>
      </c>
      <c r="F49" s="278">
        <v>0</v>
      </c>
      <c r="G49" s="52">
        <v>0</v>
      </c>
      <c r="H49" s="57">
        <v>0</v>
      </c>
      <c r="I49" s="134"/>
      <c r="J49" s="56">
        <v>0</v>
      </c>
      <c r="K49" s="40">
        <v>0</v>
      </c>
      <c r="L49" s="134"/>
      <c r="M49" s="176"/>
      <c r="N49" s="176"/>
      <c r="O49" s="176"/>
      <c r="P49" s="176"/>
      <c r="Q49" s="299">
        <v>40262</v>
      </c>
      <c r="R49" s="62">
        <v>9</v>
      </c>
      <c r="S49" s="32">
        <v>9</v>
      </c>
      <c r="T49" s="176"/>
      <c r="U49" s="40"/>
      <c r="V49" s="62">
        <v>0</v>
      </c>
      <c r="W49" s="32">
        <v>0</v>
      </c>
      <c r="X49" s="176"/>
      <c r="Y49" s="40"/>
      <c r="AD49" s="2"/>
      <c r="AG49" s="90"/>
    </row>
    <row r="50" spans="1:38">
      <c r="A50" s="36">
        <v>40240</v>
      </c>
      <c r="B50" s="37">
        <v>0.3125</v>
      </c>
      <c r="C50" s="38">
        <v>40240</v>
      </c>
      <c r="D50" s="37">
        <v>0.74305555555555547</v>
      </c>
      <c r="E50" s="78">
        <v>10.333333333333334</v>
      </c>
      <c r="F50" s="278">
        <v>0</v>
      </c>
      <c r="G50" s="52">
        <v>0</v>
      </c>
      <c r="H50" s="57">
        <v>0</v>
      </c>
      <c r="I50" s="134"/>
      <c r="J50" s="56">
        <v>0</v>
      </c>
      <c r="K50" s="40">
        <v>0</v>
      </c>
      <c r="L50" s="134"/>
      <c r="M50" s="176"/>
      <c r="N50" s="176"/>
      <c r="O50" s="176"/>
      <c r="P50" s="176"/>
      <c r="Q50" s="299">
        <v>40263</v>
      </c>
      <c r="R50" s="62">
        <v>9</v>
      </c>
      <c r="S50" s="32">
        <v>9</v>
      </c>
      <c r="T50" s="176"/>
      <c r="U50" s="40"/>
      <c r="V50" s="62">
        <v>0</v>
      </c>
      <c r="W50" s="32">
        <v>0</v>
      </c>
      <c r="X50" s="176"/>
      <c r="Y50" s="40"/>
      <c r="AD50" s="2"/>
      <c r="AG50" s="90"/>
    </row>
    <row r="51" spans="1:38">
      <c r="A51" s="36">
        <v>40240</v>
      </c>
      <c r="B51" s="37">
        <v>0.74305555555555547</v>
      </c>
      <c r="C51" s="38">
        <v>40241</v>
      </c>
      <c r="D51" s="37">
        <v>0.30416666666666664</v>
      </c>
      <c r="E51" s="78">
        <v>13.466666666666667</v>
      </c>
      <c r="F51" s="278">
        <v>0</v>
      </c>
      <c r="G51" s="52">
        <v>3</v>
      </c>
      <c r="H51" s="57">
        <v>3</v>
      </c>
      <c r="I51" s="134"/>
      <c r="J51" s="56">
        <v>0</v>
      </c>
      <c r="K51" s="40">
        <v>0</v>
      </c>
      <c r="L51" s="134"/>
      <c r="M51" s="176"/>
      <c r="N51" s="176"/>
      <c r="O51" s="176"/>
      <c r="P51" s="176"/>
      <c r="Q51" s="299">
        <v>40264</v>
      </c>
      <c r="R51" s="62">
        <v>30</v>
      </c>
      <c r="S51" s="32">
        <v>30</v>
      </c>
      <c r="T51" s="176"/>
      <c r="U51" s="40"/>
      <c r="V51" s="62">
        <v>0</v>
      </c>
      <c r="W51" s="32">
        <v>0</v>
      </c>
      <c r="X51" s="176"/>
      <c r="Y51" s="40"/>
      <c r="AG51" s="90"/>
    </row>
    <row r="52" spans="1:38">
      <c r="A52" s="36">
        <v>40241</v>
      </c>
      <c r="B52" s="37">
        <v>0.30416666666666664</v>
      </c>
      <c r="C52" s="38">
        <v>40241</v>
      </c>
      <c r="D52" s="37">
        <v>0.75694444444444453</v>
      </c>
      <c r="E52" s="78">
        <v>10.866666666666667</v>
      </c>
      <c r="F52" s="278">
        <v>0</v>
      </c>
      <c r="G52" s="52">
        <v>0</v>
      </c>
      <c r="H52" s="57">
        <v>0</v>
      </c>
      <c r="I52" s="134"/>
      <c r="J52" s="56">
        <v>0</v>
      </c>
      <c r="K52" s="40">
        <v>0</v>
      </c>
      <c r="L52" s="134"/>
      <c r="M52" s="176"/>
      <c r="N52" s="176"/>
      <c r="O52" s="176"/>
      <c r="P52" s="176"/>
      <c r="Q52" s="299">
        <v>40265</v>
      </c>
      <c r="R52" s="62">
        <v>41</v>
      </c>
      <c r="S52" s="32">
        <v>41</v>
      </c>
      <c r="T52" s="176"/>
      <c r="U52" s="40"/>
      <c r="V52" s="62">
        <v>0</v>
      </c>
      <c r="W52" s="32">
        <v>0</v>
      </c>
      <c r="X52" s="176"/>
      <c r="Y52" s="40"/>
    </row>
    <row r="53" spans="1:38">
      <c r="A53" s="36">
        <v>40241</v>
      </c>
      <c r="B53" s="37">
        <v>0.75694444444444453</v>
      </c>
      <c r="C53" s="38">
        <v>40242</v>
      </c>
      <c r="D53" s="37">
        <v>0.30555555555555552</v>
      </c>
      <c r="E53" s="78">
        <v>13.166666666666666</v>
      </c>
      <c r="F53" s="278">
        <v>0</v>
      </c>
      <c r="G53" s="52">
        <v>2</v>
      </c>
      <c r="H53" s="57">
        <v>2</v>
      </c>
      <c r="I53" s="134"/>
      <c r="J53" s="56">
        <v>0</v>
      </c>
      <c r="K53" s="40">
        <v>0</v>
      </c>
      <c r="L53" s="134"/>
      <c r="M53" s="176"/>
      <c r="N53" s="176"/>
      <c r="O53" s="176"/>
      <c r="P53" s="176"/>
      <c r="Q53" s="299">
        <v>40266</v>
      </c>
      <c r="R53" s="62">
        <v>72</v>
      </c>
      <c r="S53" s="32">
        <v>72</v>
      </c>
      <c r="T53" s="176"/>
      <c r="U53" s="40"/>
      <c r="V53" s="62">
        <v>0</v>
      </c>
      <c r="W53" s="32">
        <v>0</v>
      </c>
      <c r="X53" s="176"/>
      <c r="Y53" s="40"/>
      <c r="AB53" s="167" t="s">
        <v>304</v>
      </c>
    </row>
    <row r="54" spans="1:38" ht="13.5" thickBot="1">
      <c r="A54" s="36">
        <v>40242</v>
      </c>
      <c r="B54" s="37">
        <v>0.30555555555555552</v>
      </c>
      <c r="C54" s="38">
        <v>40242</v>
      </c>
      <c r="D54" s="37">
        <v>0.75694444444444453</v>
      </c>
      <c r="E54" s="78">
        <v>10.833333333333334</v>
      </c>
      <c r="F54" s="278">
        <v>0</v>
      </c>
      <c r="G54" s="52">
        <v>0</v>
      </c>
      <c r="H54" s="57">
        <v>0</v>
      </c>
      <c r="I54" s="134"/>
      <c r="J54" s="56">
        <v>0</v>
      </c>
      <c r="K54" s="40">
        <v>0</v>
      </c>
      <c r="L54" s="134"/>
      <c r="M54" s="176"/>
      <c r="N54" s="176"/>
      <c r="O54" s="176"/>
      <c r="P54" s="176"/>
      <c r="Q54" s="299">
        <v>40267</v>
      </c>
      <c r="R54" s="62">
        <v>44</v>
      </c>
      <c r="S54" s="32">
        <v>44</v>
      </c>
      <c r="T54" s="176">
        <v>3.1297373954716621E-5</v>
      </c>
      <c r="U54" s="40"/>
      <c r="V54" s="62">
        <v>0</v>
      </c>
      <c r="W54" s="32">
        <v>0</v>
      </c>
      <c r="X54" s="176">
        <v>0</v>
      </c>
      <c r="Y54" s="40"/>
      <c r="AB54" s="326" t="s">
        <v>313</v>
      </c>
    </row>
    <row r="55" spans="1:38">
      <c r="A55" s="36">
        <v>40242</v>
      </c>
      <c r="B55" s="37">
        <v>0.75694444444444453</v>
      </c>
      <c r="C55" s="38">
        <v>40243</v>
      </c>
      <c r="D55" s="37">
        <v>0.3125</v>
      </c>
      <c r="E55" s="78">
        <v>13.333333333333334</v>
      </c>
      <c r="F55" s="278">
        <v>0</v>
      </c>
      <c r="G55" s="52">
        <v>2</v>
      </c>
      <c r="H55" s="57">
        <v>2</v>
      </c>
      <c r="I55" s="134"/>
      <c r="J55" s="56">
        <v>0</v>
      </c>
      <c r="K55" s="40">
        <v>0</v>
      </c>
      <c r="L55" s="134"/>
      <c r="M55" s="176"/>
      <c r="N55" s="176"/>
      <c r="O55" s="176"/>
      <c r="P55" s="176"/>
      <c r="Q55" s="299">
        <v>40268</v>
      </c>
      <c r="R55" s="62">
        <v>93</v>
      </c>
      <c r="S55" s="32">
        <v>93</v>
      </c>
      <c r="T55" s="176"/>
      <c r="U55" s="40"/>
      <c r="V55" s="62">
        <v>0</v>
      </c>
      <c r="W55" s="32">
        <v>0</v>
      </c>
      <c r="X55" s="176"/>
      <c r="Y55" s="40"/>
      <c r="AB55" s="306" t="s">
        <v>177</v>
      </c>
      <c r="AC55" s="644" t="s">
        <v>191</v>
      </c>
      <c r="AD55" s="645" t="s">
        <v>192</v>
      </c>
      <c r="AE55" s="646"/>
      <c r="AF55" s="645" t="s">
        <v>193</v>
      </c>
      <c r="AG55" s="646"/>
      <c r="AH55" s="645" t="s">
        <v>194</v>
      </c>
      <c r="AI55" s="575"/>
      <c r="AJ55" s="575"/>
      <c r="AK55" s="576"/>
    </row>
    <row r="56" spans="1:38">
      <c r="A56" s="36">
        <v>40243</v>
      </c>
      <c r="B56" s="37">
        <v>0.31597222222222221</v>
      </c>
      <c r="C56" s="38">
        <v>40243</v>
      </c>
      <c r="D56" s="37">
        <v>0.79166666666666663</v>
      </c>
      <c r="E56" s="78">
        <v>11.416666666666666</v>
      </c>
      <c r="F56" s="278">
        <v>8.3333333333333329E-2</v>
      </c>
      <c r="G56" s="52">
        <v>0</v>
      </c>
      <c r="H56" s="57">
        <v>0</v>
      </c>
      <c r="I56" s="134"/>
      <c r="J56" s="56">
        <v>0</v>
      </c>
      <c r="K56" s="40">
        <v>0</v>
      </c>
      <c r="L56" s="134"/>
      <c r="M56" s="176"/>
      <c r="N56" s="176"/>
      <c r="O56" s="176"/>
      <c r="P56" s="176"/>
      <c r="Q56" s="299">
        <v>40269</v>
      </c>
      <c r="R56" s="62">
        <v>218</v>
      </c>
      <c r="S56" s="32">
        <v>218</v>
      </c>
      <c r="T56" s="176"/>
      <c r="U56" s="40"/>
      <c r="V56" s="62">
        <v>0</v>
      </c>
      <c r="W56" s="32">
        <v>0</v>
      </c>
      <c r="X56" s="176"/>
      <c r="Y56" s="40"/>
      <c r="AB56" s="307" t="s">
        <v>190</v>
      </c>
      <c r="AC56" s="545"/>
      <c r="AD56" s="177" t="s">
        <v>190</v>
      </c>
      <c r="AE56" s="178" t="s">
        <v>165</v>
      </c>
      <c r="AF56" s="185" t="s">
        <v>190</v>
      </c>
      <c r="AG56" s="178" t="s">
        <v>165</v>
      </c>
      <c r="AH56" s="286" t="s">
        <v>306</v>
      </c>
      <c r="AI56" s="179" t="s">
        <v>195</v>
      </c>
      <c r="AJ56" s="179" t="s">
        <v>196</v>
      </c>
      <c r="AK56" s="308" t="s">
        <v>197</v>
      </c>
    </row>
    <row r="57" spans="1:38">
      <c r="A57" s="36">
        <v>40243</v>
      </c>
      <c r="B57" s="37">
        <v>0.79166666666666663</v>
      </c>
      <c r="C57" s="38">
        <v>40244</v>
      </c>
      <c r="D57" s="37">
        <v>0.35416666666666669</v>
      </c>
      <c r="E57" s="78">
        <v>13.5</v>
      </c>
      <c r="F57" s="278">
        <v>0</v>
      </c>
      <c r="G57" s="52">
        <v>3</v>
      </c>
      <c r="H57" s="57">
        <v>3</v>
      </c>
      <c r="I57" s="134"/>
      <c r="J57" s="56">
        <v>0</v>
      </c>
      <c r="K57" s="40">
        <v>0</v>
      </c>
      <c r="L57" s="134"/>
      <c r="M57" s="176"/>
      <c r="N57" s="176"/>
      <c r="O57" s="176"/>
      <c r="P57" s="176"/>
      <c r="Q57" s="299">
        <v>40270</v>
      </c>
      <c r="R57" s="62">
        <v>11</v>
      </c>
      <c r="S57" s="32">
        <v>11</v>
      </c>
      <c r="T57" s="176"/>
      <c r="U57" s="40"/>
      <c r="V57" s="62">
        <v>0</v>
      </c>
      <c r="W57" s="32">
        <v>0</v>
      </c>
      <c r="X57" s="176"/>
      <c r="Y57" s="40"/>
      <c r="AB57" s="309">
        <v>1</v>
      </c>
      <c r="AC57" s="190" t="s">
        <v>285</v>
      </c>
      <c r="AD57" s="62">
        <f>SUM(S5:S62)</f>
        <v>712</v>
      </c>
      <c r="AE57" s="302">
        <f>SUM(T5:T62)</f>
        <v>0.18170289103157364</v>
      </c>
      <c r="AF57" s="288">
        <f>(((AD57)*(AJ57+1))/(AK57+1))</f>
        <v>24089.333333333332</v>
      </c>
      <c r="AG57" s="183">
        <f>(((AJ57+1)*((AJ57*AK57)+(3*AJ57)+2))/((AK57+1)^2*(AK57+2)))+(((AJ57+1)*(AJ57-AK57)*AD57*(AD57+AK57+1))/((AK57+1)^2*(AK57+2)))</f>
        <v>81128442.5</v>
      </c>
      <c r="AH57" s="62">
        <v>5</v>
      </c>
      <c r="AI57" s="180">
        <f>AK57/AJ57</f>
        <v>2.4752475247524754E-2</v>
      </c>
      <c r="AJ57" s="32">
        <v>202</v>
      </c>
      <c r="AK57" s="160">
        <v>5</v>
      </c>
    </row>
    <row r="58" spans="1:38">
      <c r="A58" s="36">
        <v>40244</v>
      </c>
      <c r="B58" s="37">
        <v>0.3576388888888889</v>
      </c>
      <c r="C58" s="38">
        <v>40244</v>
      </c>
      <c r="D58" s="37">
        <v>0.75694444444444453</v>
      </c>
      <c r="E58" s="78">
        <v>9.5833333333333339</v>
      </c>
      <c r="F58" s="278">
        <v>8.3333333333333329E-2</v>
      </c>
      <c r="G58" s="52">
        <v>0</v>
      </c>
      <c r="H58" s="57">
        <v>0</v>
      </c>
      <c r="I58" s="134"/>
      <c r="J58" s="56">
        <v>0</v>
      </c>
      <c r="K58" s="40">
        <v>0</v>
      </c>
      <c r="L58" s="134"/>
      <c r="M58" s="176"/>
      <c r="N58" s="176"/>
      <c r="O58" s="176"/>
      <c r="P58" s="176"/>
      <c r="Q58" s="299">
        <v>40271</v>
      </c>
      <c r="R58" s="62">
        <v>39</v>
      </c>
      <c r="S58" s="32">
        <v>39</v>
      </c>
      <c r="T58" s="176"/>
      <c r="U58" s="40"/>
      <c r="V58" s="62">
        <v>0</v>
      </c>
      <c r="W58" s="32">
        <v>0</v>
      </c>
      <c r="X58" s="176"/>
      <c r="Y58" s="40"/>
      <c r="AB58" s="309">
        <v>2</v>
      </c>
      <c r="AC58" s="173" t="s">
        <v>286</v>
      </c>
      <c r="AD58" s="62">
        <f>SUM(S63:S75)</f>
        <v>31662</v>
      </c>
      <c r="AE58" s="302">
        <f>SUM(T63:T75)</f>
        <v>6676.379273250659</v>
      </c>
      <c r="AF58" s="288">
        <f>(((AD58)*(AJ58+1))/(AK58+1))</f>
        <v>134401.95918367346</v>
      </c>
      <c r="AG58" s="183">
        <f>(((AJ58+1)*((AJ58*AK58)+(3*AJ58)+2))/((AK58+1)^2*(AK58+2)))+(((AJ58+1)*(AJ58-AK58)*AD58*(AD58+AK58+1))/((AK58+1)^2*(AK58+2)))</f>
        <v>40575719.167653009</v>
      </c>
      <c r="AH58" s="62">
        <v>4</v>
      </c>
      <c r="AI58" s="180">
        <f>AK58/AJ58</f>
        <v>0.23505154639175257</v>
      </c>
      <c r="AJ58" s="32">
        <v>1455</v>
      </c>
      <c r="AK58" s="160">
        <v>342</v>
      </c>
    </row>
    <row r="59" spans="1:38">
      <c r="A59" s="36">
        <v>40244</v>
      </c>
      <c r="B59" s="37">
        <v>0.75694444444444453</v>
      </c>
      <c r="C59" s="38">
        <v>40245</v>
      </c>
      <c r="D59" s="37">
        <v>0.34375</v>
      </c>
      <c r="E59" s="78">
        <v>14.083333333333334</v>
      </c>
      <c r="F59" s="278">
        <v>0</v>
      </c>
      <c r="G59" s="52">
        <v>3</v>
      </c>
      <c r="H59" s="57">
        <v>3</v>
      </c>
      <c r="I59" s="134"/>
      <c r="J59" s="56">
        <v>0</v>
      </c>
      <c r="K59" s="40">
        <v>0</v>
      </c>
      <c r="L59" s="134"/>
      <c r="M59" s="176"/>
      <c r="N59" s="176"/>
      <c r="O59" s="176"/>
      <c r="P59" s="176"/>
      <c r="Q59" s="299">
        <v>40272</v>
      </c>
      <c r="R59" s="62">
        <v>15</v>
      </c>
      <c r="S59" s="32">
        <v>15</v>
      </c>
      <c r="T59" s="176"/>
      <c r="U59" s="40"/>
      <c r="V59" s="62">
        <v>0</v>
      </c>
      <c r="W59" s="32">
        <v>0</v>
      </c>
      <c r="X59" s="176"/>
      <c r="Y59" s="40"/>
      <c r="AB59" s="309">
        <v>3</v>
      </c>
      <c r="AC59" s="173" t="s">
        <v>287</v>
      </c>
      <c r="AD59" s="62">
        <f>SUM(S76:S90)</f>
        <v>1139</v>
      </c>
      <c r="AE59" s="302">
        <f>SUM(T76:T90)</f>
        <v>0.39627592119146171</v>
      </c>
      <c r="AF59" s="288">
        <f>(((AD59)*(AJ59+1))/(AK59+1))</f>
        <v>25058</v>
      </c>
      <c r="AG59" s="183">
        <f>(((AJ59+1)*((AJ59*AK59)+(3*AJ59)+2))/((AK59+1)^2*(AK59+2)))+(((AJ59+1)*(AJ59-AK59)*AD59*(AD59+AK59+1))/((AK59+1)^2*(AK59+2)))</f>
        <v>30468529.300000001</v>
      </c>
      <c r="AH59" s="62">
        <v>4</v>
      </c>
      <c r="AI59" s="180">
        <f>AK59/AJ59</f>
        <v>4.3165467625899283E-2</v>
      </c>
      <c r="AJ59" s="32">
        <v>417</v>
      </c>
      <c r="AK59" s="160">
        <v>18</v>
      </c>
    </row>
    <row r="60" spans="1:38">
      <c r="A60" s="36">
        <v>40245</v>
      </c>
      <c r="B60" s="37">
        <v>0.34375</v>
      </c>
      <c r="C60" s="38">
        <v>40245</v>
      </c>
      <c r="D60" s="37">
        <v>0.73611111111111116</v>
      </c>
      <c r="E60" s="78">
        <v>9.4166666666666661</v>
      </c>
      <c r="F60" s="278">
        <v>0</v>
      </c>
      <c r="G60" s="52">
        <v>0</v>
      </c>
      <c r="H60" s="57">
        <v>0</v>
      </c>
      <c r="I60" s="134"/>
      <c r="J60" s="56">
        <v>0</v>
      </c>
      <c r="K60" s="40">
        <v>0</v>
      </c>
      <c r="L60" s="134"/>
      <c r="M60" s="176"/>
      <c r="N60" s="176"/>
      <c r="O60" s="176"/>
      <c r="P60" s="176"/>
      <c r="Q60" s="299">
        <v>40273</v>
      </c>
      <c r="R60" s="62">
        <v>13</v>
      </c>
      <c r="S60" s="32">
        <v>13</v>
      </c>
      <c r="T60" s="176"/>
      <c r="U60" s="40"/>
      <c r="V60" s="62">
        <v>0</v>
      </c>
      <c r="W60" s="32">
        <v>0</v>
      </c>
      <c r="X60" s="176"/>
      <c r="Y60" s="40"/>
      <c r="AB60" s="310">
        <v>4</v>
      </c>
      <c r="AC60" s="173" t="s">
        <v>288</v>
      </c>
      <c r="AD60" s="62">
        <f>SUM(S91:S174)</f>
        <v>1790</v>
      </c>
      <c r="AE60" s="302">
        <f>SUM(T91:T174)</f>
        <v>3.8446751249519417E-4</v>
      </c>
      <c r="AF60" s="288">
        <f>(((AD60)*(AJ60+1))/(AK60+1))</f>
        <v>3068.5714285714284</v>
      </c>
      <c r="AG60" s="183">
        <f>(((AJ60+1)*((AJ60*AK60)+(3*AJ60)+2))/((AK60+1)^2*(AK60+2)))+(((AJ60+1)*(AJ60-AK60)*AD60*(AD60+AK60+1))/((AK60+1)^2*(AK60+2)))</f>
        <v>492344.41836734692</v>
      </c>
      <c r="AH60" s="287">
        <v>2</v>
      </c>
      <c r="AI60" s="180">
        <f>AK60/AJ60</f>
        <v>0.54545454545454541</v>
      </c>
      <c r="AJ60" s="72">
        <v>11</v>
      </c>
      <c r="AK60" s="160">
        <v>6</v>
      </c>
    </row>
    <row r="61" spans="1:38">
      <c r="A61" s="36">
        <v>40245</v>
      </c>
      <c r="B61" s="37">
        <v>0.73611111111111116</v>
      </c>
      <c r="C61" s="38">
        <v>40246</v>
      </c>
      <c r="D61" s="37">
        <v>0.30555555555555552</v>
      </c>
      <c r="E61" s="78">
        <v>13.666666666666666</v>
      </c>
      <c r="F61" s="278">
        <v>0</v>
      </c>
      <c r="G61" s="52">
        <v>2</v>
      </c>
      <c r="H61" s="57">
        <v>2</v>
      </c>
      <c r="I61" s="134"/>
      <c r="J61" s="56">
        <v>0</v>
      </c>
      <c r="K61" s="40">
        <v>0</v>
      </c>
      <c r="L61" s="134"/>
      <c r="M61" s="176"/>
      <c r="N61" s="176"/>
      <c r="O61" s="176"/>
      <c r="P61" s="176"/>
      <c r="Q61" s="299">
        <v>40274</v>
      </c>
      <c r="R61" s="62">
        <v>13</v>
      </c>
      <c r="S61" s="32">
        <v>13</v>
      </c>
      <c r="T61" s="176"/>
      <c r="U61" s="40"/>
      <c r="V61" s="62">
        <v>0</v>
      </c>
      <c r="W61" s="32">
        <v>0</v>
      </c>
      <c r="X61" s="176"/>
      <c r="Y61" s="40"/>
      <c r="AB61" s="647" t="s">
        <v>305</v>
      </c>
      <c r="AC61" s="618"/>
      <c r="AD61" s="277">
        <f>SUM(AD57:AD60)</f>
        <v>35303</v>
      </c>
      <c r="AE61" s="147">
        <f>SUM(AE57:AE60)</f>
        <v>6676.9576365303947</v>
      </c>
      <c r="AF61" s="289">
        <f>(((AD61)*(AJ61+1))/(AK61+1))</f>
        <v>197962.52150537635</v>
      </c>
      <c r="AG61" s="303">
        <f>(((AJ61+1)*((AJ61*AK61)+(3*AJ61)+2))/((AK61+1)^2*(AK61+2)))+(((AJ61+1)*(AJ61-AK61)*AD61*(AD61+AK61+1))/((AK61+1)^2*(AK61+2)))</f>
        <v>87238092.601889461</v>
      </c>
      <c r="AH61" s="146">
        <f>SUM(AH57:AH60)</f>
        <v>15</v>
      </c>
      <c r="AI61" s="223">
        <f>AK61/AJ61</f>
        <v>0.17793764988009592</v>
      </c>
      <c r="AJ61" s="192">
        <f>SUM(AJ57:AJ60)</f>
        <v>2085</v>
      </c>
      <c r="AK61" s="311">
        <f>SUM(AK57:AK60)</f>
        <v>371</v>
      </c>
    </row>
    <row r="62" spans="1:38" ht="13.5" thickBot="1">
      <c r="A62" s="36">
        <v>40246</v>
      </c>
      <c r="B62" s="37">
        <v>0.30555555555555552</v>
      </c>
      <c r="C62" s="38">
        <v>40246</v>
      </c>
      <c r="D62" s="37">
        <v>0.73472222222222217</v>
      </c>
      <c r="E62" s="78">
        <v>10.3</v>
      </c>
      <c r="F62" s="278">
        <v>0</v>
      </c>
      <c r="G62" s="52">
        <v>0</v>
      </c>
      <c r="H62" s="57">
        <v>0</v>
      </c>
      <c r="I62" s="134"/>
      <c r="J62" s="56">
        <v>0</v>
      </c>
      <c r="K62" s="40">
        <v>0</v>
      </c>
      <c r="L62" s="134"/>
      <c r="M62" s="176"/>
      <c r="N62" s="176"/>
      <c r="O62" s="176"/>
      <c r="P62" s="176"/>
      <c r="Q62" s="299">
        <v>40275</v>
      </c>
      <c r="R62" s="62">
        <v>10</v>
      </c>
      <c r="S62" s="32">
        <v>10</v>
      </c>
      <c r="T62" s="176">
        <v>0.18167159365761892</v>
      </c>
      <c r="U62" s="40"/>
      <c r="V62" s="62">
        <v>0</v>
      </c>
      <c r="W62" s="32">
        <v>0</v>
      </c>
      <c r="X62" s="176">
        <v>0</v>
      </c>
      <c r="Y62" s="40"/>
    </row>
    <row r="63" spans="1:38">
      <c r="A63" s="36">
        <v>40246</v>
      </c>
      <c r="B63" s="37">
        <v>0.73472222222222217</v>
      </c>
      <c r="C63" s="38">
        <v>40247</v>
      </c>
      <c r="D63" s="37">
        <v>0.3125</v>
      </c>
      <c r="E63" s="78">
        <v>13.866666666666667</v>
      </c>
      <c r="F63" s="278">
        <v>0</v>
      </c>
      <c r="G63" s="52">
        <v>1</v>
      </c>
      <c r="H63" s="57">
        <v>1</v>
      </c>
      <c r="I63" s="134"/>
      <c r="J63" s="56">
        <v>0</v>
      </c>
      <c r="K63" s="40">
        <v>0</v>
      </c>
      <c r="L63" s="134"/>
      <c r="M63" s="176"/>
      <c r="N63" s="176"/>
      <c r="O63" s="176"/>
      <c r="P63" s="176"/>
      <c r="Q63" s="299">
        <v>40276</v>
      </c>
      <c r="R63" s="62">
        <v>1964</v>
      </c>
      <c r="S63" s="32">
        <v>2141</v>
      </c>
      <c r="T63" s="176">
        <v>6676.3431720217668</v>
      </c>
      <c r="U63" s="40"/>
      <c r="V63" s="62">
        <v>0</v>
      </c>
      <c r="W63" s="32">
        <v>0</v>
      </c>
      <c r="X63" s="176">
        <v>0</v>
      </c>
      <c r="Y63" s="40"/>
      <c r="AB63" s="648" t="s">
        <v>93</v>
      </c>
      <c r="AC63" s="650" t="s">
        <v>206</v>
      </c>
      <c r="AD63" s="650" t="s">
        <v>207</v>
      </c>
      <c r="AE63" s="621" t="s">
        <v>208</v>
      </c>
      <c r="AF63" s="622"/>
      <c r="AG63" s="623"/>
      <c r="AH63" s="312" t="s">
        <v>193</v>
      </c>
      <c r="AI63" s="624" t="s">
        <v>209</v>
      </c>
      <c r="AJ63" s="640" t="s">
        <v>210</v>
      </c>
      <c r="AK63" s="641"/>
      <c r="AL63" s="313"/>
    </row>
    <row r="64" spans="1:38">
      <c r="A64" s="36">
        <v>40247</v>
      </c>
      <c r="B64" s="37">
        <v>0.3125</v>
      </c>
      <c r="C64" s="38">
        <v>40247</v>
      </c>
      <c r="D64" s="37">
        <v>0.64583333333333337</v>
      </c>
      <c r="E64" s="78">
        <v>8</v>
      </c>
      <c r="F64" s="278">
        <v>0</v>
      </c>
      <c r="G64" s="52">
        <v>0</v>
      </c>
      <c r="H64" s="57">
        <v>0</v>
      </c>
      <c r="I64" s="134"/>
      <c r="J64" s="56">
        <v>0</v>
      </c>
      <c r="K64" s="40">
        <v>0</v>
      </c>
      <c r="L64" s="134"/>
      <c r="M64" s="176"/>
      <c r="N64" s="176"/>
      <c r="O64" s="176"/>
      <c r="P64" s="176"/>
      <c r="Q64" s="299">
        <v>40277</v>
      </c>
      <c r="R64" s="62">
        <v>1188</v>
      </c>
      <c r="S64" s="32">
        <v>1188</v>
      </c>
      <c r="T64" s="176">
        <v>5.6689342403628109E-4</v>
      </c>
      <c r="U64" s="40"/>
      <c r="V64" s="62">
        <v>0</v>
      </c>
      <c r="W64" s="32">
        <v>0</v>
      </c>
      <c r="X64" s="176">
        <v>0</v>
      </c>
      <c r="Y64" s="40"/>
      <c r="AB64" s="649"/>
      <c r="AC64" s="553"/>
      <c r="AD64" s="553"/>
      <c r="AE64" s="199" t="s">
        <v>211</v>
      </c>
      <c r="AF64" s="200" t="s">
        <v>163</v>
      </c>
      <c r="AG64" s="201" t="s">
        <v>49</v>
      </c>
      <c r="AH64" s="202" t="s">
        <v>212</v>
      </c>
      <c r="AI64" s="543"/>
      <c r="AJ64" s="199" t="s">
        <v>213</v>
      </c>
      <c r="AK64" s="201" t="s">
        <v>214</v>
      </c>
      <c r="AL64" s="314" t="s">
        <v>165</v>
      </c>
    </row>
    <row r="65" spans="1:38">
      <c r="A65" s="36">
        <v>40247</v>
      </c>
      <c r="B65" s="37">
        <v>0.64583333333333337</v>
      </c>
      <c r="C65" s="38">
        <v>40248</v>
      </c>
      <c r="D65" s="37">
        <v>0.31111111111111112</v>
      </c>
      <c r="E65" s="78">
        <v>15.966666666666667</v>
      </c>
      <c r="F65" s="278">
        <v>0</v>
      </c>
      <c r="G65" s="52">
        <v>1</v>
      </c>
      <c r="H65" s="57">
        <v>1</v>
      </c>
      <c r="I65" s="134"/>
      <c r="J65" s="56">
        <v>0</v>
      </c>
      <c r="K65" s="40">
        <v>0</v>
      </c>
      <c r="L65" s="134"/>
      <c r="M65" s="176"/>
      <c r="N65" s="176"/>
      <c r="O65" s="176"/>
      <c r="P65" s="176"/>
      <c r="Q65" s="299">
        <v>40278</v>
      </c>
      <c r="R65" s="62">
        <v>768</v>
      </c>
      <c r="S65" s="32">
        <v>768</v>
      </c>
      <c r="T65" s="176">
        <v>7.1471912996802717E-3</v>
      </c>
      <c r="U65" s="40"/>
      <c r="V65" s="62">
        <v>0</v>
      </c>
      <c r="W65" s="32">
        <v>0</v>
      </c>
      <c r="X65" s="176">
        <v>0</v>
      </c>
      <c r="Y65" s="40"/>
      <c r="AB65" s="642" t="s">
        <v>303</v>
      </c>
      <c r="AC65" s="193" t="s">
        <v>216</v>
      </c>
      <c r="AD65" s="212" t="s">
        <v>218</v>
      </c>
      <c r="AE65" s="291">
        <f>R175</f>
        <v>35124</v>
      </c>
      <c r="AF65" s="292">
        <f>AG65-AE65</f>
        <v>179</v>
      </c>
      <c r="AG65" s="293">
        <f>S175</f>
        <v>35303</v>
      </c>
      <c r="AH65" s="213">
        <f>AF61</f>
        <v>197962.52150537635</v>
      </c>
      <c r="AI65" s="214">
        <f>SQRT(AL65)/(AH65)</f>
        <v>4.7181321822702446E-2</v>
      </c>
      <c r="AJ65" s="304">
        <f>AH65-SQRT(AL65)*1.96</f>
        <v>179655.85997085788</v>
      </c>
      <c r="AK65" s="305">
        <f>AH65+SQRT(AL65)*1.96</f>
        <v>216269.18303989482</v>
      </c>
      <c r="AL65" s="315">
        <f>AG61</f>
        <v>87238092.601889461</v>
      </c>
    </row>
    <row r="66" spans="1:38" ht="13.5" thickBot="1">
      <c r="A66" s="36">
        <v>40248</v>
      </c>
      <c r="B66" s="37">
        <v>0.31111111111111112</v>
      </c>
      <c r="C66" s="38">
        <v>40248</v>
      </c>
      <c r="D66" s="37">
        <v>0.72916666666666663</v>
      </c>
      <c r="E66" s="78">
        <v>10.033333333333333</v>
      </c>
      <c r="F66" s="278">
        <v>0</v>
      </c>
      <c r="G66" s="52">
        <v>0</v>
      </c>
      <c r="H66" s="57">
        <v>0</v>
      </c>
      <c r="I66" s="134"/>
      <c r="J66" s="56">
        <v>0</v>
      </c>
      <c r="K66" s="40">
        <v>0</v>
      </c>
      <c r="L66" s="134"/>
      <c r="M66" s="176"/>
      <c r="N66" s="176"/>
      <c r="O66" s="176"/>
      <c r="P66" s="176"/>
      <c r="Q66" s="299">
        <v>40279</v>
      </c>
      <c r="R66" s="62">
        <v>2905</v>
      </c>
      <c r="S66" s="32">
        <v>2905</v>
      </c>
      <c r="T66" s="176"/>
      <c r="U66" s="40"/>
      <c r="V66" s="62">
        <v>0</v>
      </c>
      <c r="W66" s="32">
        <v>0</v>
      </c>
      <c r="X66" s="176"/>
      <c r="Y66" s="40"/>
      <c r="AB66" s="643"/>
    </row>
    <row r="67" spans="1:38">
      <c r="A67" s="36">
        <v>40248</v>
      </c>
      <c r="B67" s="37">
        <v>0.72916666666666663</v>
      </c>
      <c r="C67" s="38">
        <v>40249</v>
      </c>
      <c r="D67" s="37">
        <v>0.3125</v>
      </c>
      <c r="E67" s="78">
        <v>14</v>
      </c>
      <c r="F67" s="278">
        <v>0</v>
      </c>
      <c r="G67" s="52">
        <v>0</v>
      </c>
      <c r="H67" s="57">
        <v>0</v>
      </c>
      <c r="I67" s="134"/>
      <c r="J67" s="56">
        <v>0</v>
      </c>
      <c r="K67" s="40">
        <v>0</v>
      </c>
      <c r="L67" s="134"/>
      <c r="M67" s="176"/>
      <c r="N67" s="176"/>
      <c r="O67" s="176"/>
      <c r="P67" s="176"/>
      <c r="Q67" s="299">
        <v>40280</v>
      </c>
      <c r="R67" s="62">
        <v>3048</v>
      </c>
      <c r="S67" s="32">
        <v>3048</v>
      </c>
      <c r="T67" s="176"/>
      <c r="U67" s="40"/>
      <c r="V67" s="62">
        <v>0</v>
      </c>
      <c r="W67" s="32">
        <v>0</v>
      </c>
      <c r="X67" s="176"/>
      <c r="Y67" s="40"/>
    </row>
    <row r="68" spans="1:38">
      <c r="A68" s="36">
        <v>40249</v>
      </c>
      <c r="B68" s="37">
        <v>0.3125</v>
      </c>
      <c r="C68" s="38">
        <v>40249</v>
      </c>
      <c r="D68" s="37">
        <v>0.71875</v>
      </c>
      <c r="E68" s="78">
        <v>9.75</v>
      </c>
      <c r="F68" s="278">
        <v>0</v>
      </c>
      <c r="G68" s="52">
        <v>0</v>
      </c>
      <c r="H68" s="57">
        <v>0</v>
      </c>
      <c r="I68" s="134"/>
      <c r="J68" s="56">
        <v>0</v>
      </c>
      <c r="K68" s="40">
        <v>0</v>
      </c>
      <c r="L68" s="134"/>
      <c r="M68" s="176"/>
      <c r="N68" s="176"/>
      <c r="O68" s="176"/>
      <c r="P68" s="176"/>
      <c r="Q68" s="299">
        <v>40281</v>
      </c>
      <c r="R68" s="62">
        <v>3728</v>
      </c>
      <c r="S68" s="32">
        <v>3728</v>
      </c>
      <c r="T68" s="176"/>
      <c r="U68" s="40"/>
      <c r="V68" s="62">
        <v>0</v>
      </c>
      <c r="W68" s="32">
        <v>0</v>
      </c>
      <c r="X68" s="176"/>
      <c r="Y68" s="40"/>
    </row>
    <row r="69" spans="1:38">
      <c r="A69" s="36">
        <v>40249</v>
      </c>
      <c r="B69" s="37">
        <v>0.71875</v>
      </c>
      <c r="C69" s="38">
        <v>40250</v>
      </c>
      <c r="D69" s="37">
        <v>0.28819444444444448</v>
      </c>
      <c r="E69" s="78">
        <v>13.666666666666666</v>
      </c>
      <c r="F69" s="278">
        <v>0</v>
      </c>
      <c r="G69" s="52">
        <v>4</v>
      </c>
      <c r="H69" s="57">
        <v>4</v>
      </c>
      <c r="I69" s="134"/>
      <c r="J69" s="56">
        <v>0</v>
      </c>
      <c r="K69" s="40">
        <v>0</v>
      </c>
      <c r="L69" s="134"/>
      <c r="M69" s="176"/>
      <c r="N69" s="176"/>
      <c r="O69" s="176"/>
      <c r="P69" s="176"/>
      <c r="Q69" s="299">
        <v>40282</v>
      </c>
      <c r="R69" s="62">
        <v>4211</v>
      </c>
      <c r="S69" s="32">
        <v>4211</v>
      </c>
      <c r="T69" s="176"/>
      <c r="U69" s="40"/>
      <c r="V69" s="62">
        <v>0</v>
      </c>
      <c r="W69" s="32">
        <v>0</v>
      </c>
      <c r="X69" s="176"/>
      <c r="Y69" s="40"/>
    </row>
    <row r="70" spans="1:38">
      <c r="A70" s="36">
        <v>40250</v>
      </c>
      <c r="B70" s="37">
        <v>0.28819444444444448</v>
      </c>
      <c r="C70" s="38">
        <v>40250</v>
      </c>
      <c r="D70" s="37">
        <v>0.77083333333333337</v>
      </c>
      <c r="E70" s="78">
        <v>11.583333333333334</v>
      </c>
      <c r="F70" s="278">
        <v>0</v>
      </c>
      <c r="G70" s="52">
        <v>0</v>
      </c>
      <c r="H70" s="57">
        <v>0</v>
      </c>
      <c r="I70" s="134"/>
      <c r="J70" s="56">
        <v>0</v>
      </c>
      <c r="K70" s="40">
        <v>0</v>
      </c>
      <c r="L70" s="134"/>
      <c r="M70" s="176"/>
      <c r="N70" s="176"/>
      <c r="O70" s="176"/>
      <c r="P70" s="176"/>
      <c r="Q70" s="299">
        <v>40283</v>
      </c>
      <c r="R70" s="62">
        <v>4039</v>
      </c>
      <c r="S70" s="32">
        <v>4039</v>
      </c>
      <c r="T70" s="176"/>
      <c r="U70" s="40"/>
      <c r="V70" s="62">
        <v>0</v>
      </c>
      <c r="W70" s="32">
        <v>0</v>
      </c>
      <c r="X70" s="176"/>
      <c r="Y70" s="40"/>
    </row>
    <row r="71" spans="1:38">
      <c r="A71" s="36">
        <v>40250</v>
      </c>
      <c r="B71" s="37">
        <v>0.77083333333333337</v>
      </c>
      <c r="C71" s="38">
        <v>40251</v>
      </c>
      <c r="D71" s="37">
        <v>0.31597222222222221</v>
      </c>
      <c r="E71" s="78">
        <v>13.083333333333334</v>
      </c>
      <c r="F71" s="278">
        <v>0</v>
      </c>
      <c r="G71" s="52">
        <v>0</v>
      </c>
      <c r="H71" s="57">
        <v>0</v>
      </c>
      <c r="I71" s="134"/>
      <c r="J71" s="56">
        <v>0</v>
      </c>
      <c r="K71" s="40">
        <v>0</v>
      </c>
      <c r="L71" s="134"/>
      <c r="M71" s="176"/>
      <c r="N71" s="176"/>
      <c r="O71" s="176"/>
      <c r="P71" s="176"/>
      <c r="Q71" s="299">
        <v>40284</v>
      </c>
      <c r="R71" s="62">
        <v>2772</v>
      </c>
      <c r="S71" s="32">
        <v>2772</v>
      </c>
      <c r="T71" s="176"/>
      <c r="U71" s="40"/>
      <c r="V71" s="62">
        <v>0</v>
      </c>
      <c r="W71" s="32">
        <v>0</v>
      </c>
      <c r="X71" s="176"/>
      <c r="Y71" s="40"/>
    </row>
    <row r="72" spans="1:38">
      <c r="A72" s="36">
        <v>40251</v>
      </c>
      <c r="B72" s="37">
        <v>0.31597222222222221</v>
      </c>
      <c r="C72" s="38">
        <v>40251</v>
      </c>
      <c r="D72" s="37">
        <v>0.79166666666666663</v>
      </c>
      <c r="E72" s="78">
        <v>11.416666666666666</v>
      </c>
      <c r="F72" s="278">
        <v>0</v>
      </c>
      <c r="G72" s="52">
        <v>0</v>
      </c>
      <c r="H72" s="57">
        <v>0</v>
      </c>
      <c r="I72" s="134"/>
      <c r="J72" s="56">
        <v>0</v>
      </c>
      <c r="K72" s="40">
        <v>0</v>
      </c>
      <c r="L72" s="134"/>
      <c r="M72" s="176"/>
      <c r="N72" s="176"/>
      <c r="O72" s="176"/>
      <c r="P72" s="176"/>
      <c r="Q72" s="299">
        <v>40285</v>
      </c>
      <c r="R72" s="62">
        <v>2801</v>
      </c>
      <c r="S72" s="32">
        <v>2801</v>
      </c>
      <c r="T72" s="176"/>
      <c r="U72" s="40"/>
      <c r="V72" s="62">
        <v>0</v>
      </c>
      <c r="W72" s="32">
        <v>0</v>
      </c>
      <c r="X72" s="176"/>
      <c r="Y72" s="40"/>
    </row>
    <row r="73" spans="1:38">
      <c r="A73" s="36">
        <v>40251</v>
      </c>
      <c r="B73" s="37">
        <v>0.79166666666666663</v>
      </c>
      <c r="C73" s="38">
        <v>40252</v>
      </c>
      <c r="D73" s="37">
        <v>0.33333333333333331</v>
      </c>
      <c r="E73" s="78">
        <v>13</v>
      </c>
      <c r="F73" s="278">
        <v>0</v>
      </c>
      <c r="G73" s="52">
        <v>2</v>
      </c>
      <c r="H73" s="57">
        <v>2</v>
      </c>
      <c r="I73" s="134"/>
      <c r="J73" s="56">
        <v>0</v>
      </c>
      <c r="K73" s="40">
        <v>0</v>
      </c>
      <c r="L73" s="134"/>
      <c r="M73" s="176"/>
      <c r="N73" s="176"/>
      <c r="O73" s="176"/>
      <c r="P73" s="176"/>
      <c r="Q73" s="299">
        <v>40286</v>
      </c>
      <c r="R73" s="62">
        <v>2828</v>
      </c>
      <c r="S73" s="32">
        <v>2828</v>
      </c>
      <c r="T73" s="176"/>
      <c r="U73" s="40"/>
      <c r="V73" s="62">
        <v>0</v>
      </c>
      <c r="W73" s="32">
        <v>0</v>
      </c>
      <c r="X73" s="176"/>
      <c r="Y73" s="40"/>
    </row>
    <row r="74" spans="1:38">
      <c r="A74" s="36">
        <v>40252</v>
      </c>
      <c r="B74" s="37">
        <v>0.33333333333333331</v>
      </c>
      <c r="C74" s="38">
        <v>40252</v>
      </c>
      <c r="D74" s="37">
        <v>0.79513888888888884</v>
      </c>
      <c r="E74" s="78">
        <v>11.083333333333334</v>
      </c>
      <c r="F74" s="278">
        <v>0</v>
      </c>
      <c r="G74" s="52">
        <v>0</v>
      </c>
      <c r="H74" s="57">
        <v>0</v>
      </c>
      <c r="I74" s="134"/>
      <c r="J74" s="56">
        <v>0</v>
      </c>
      <c r="K74" s="40">
        <v>0</v>
      </c>
      <c r="L74" s="134"/>
      <c r="M74" s="176"/>
      <c r="N74" s="176"/>
      <c r="O74" s="176"/>
      <c r="P74" s="176"/>
      <c r="Q74" s="299">
        <v>40287</v>
      </c>
      <c r="R74" s="62">
        <v>763</v>
      </c>
      <c r="S74" s="32">
        <v>763</v>
      </c>
      <c r="T74" s="176"/>
      <c r="U74" s="40"/>
      <c r="V74" s="62">
        <v>0</v>
      </c>
      <c r="W74" s="32">
        <v>0</v>
      </c>
      <c r="X74" s="176"/>
      <c r="Y74" s="40"/>
    </row>
    <row r="75" spans="1:38">
      <c r="A75" s="36">
        <v>40252</v>
      </c>
      <c r="B75" s="37">
        <v>0.79513888888888884</v>
      </c>
      <c r="C75" s="38">
        <v>40253</v>
      </c>
      <c r="D75" s="37">
        <v>0.3263888888888889</v>
      </c>
      <c r="E75" s="78">
        <v>12.75</v>
      </c>
      <c r="F75" s="278">
        <v>0</v>
      </c>
      <c r="G75" s="52">
        <v>1</v>
      </c>
      <c r="H75" s="57">
        <v>1</v>
      </c>
      <c r="I75" s="134"/>
      <c r="J75" s="56">
        <v>0</v>
      </c>
      <c r="K75" s="40">
        <v>0</v>
      </c>
      <c r="L75" s="134"/>
      <c r="M75" s="176"/>
      <c r="N75" s="176"/>
      <c r="O75" s="176"/>
      <c r="P75" s="176"/>
      <c r="Q75" s="299">
        <v>40288</v>
      </c>
      <c r="R75" s="62">
        <v>469</v>
      </c>
      <c r="S75" s="32">
        <v>470</v>
      </c>
      <c r="T75" s="176">
        <v>2.8387144168962361E-2</v>
      </c>
      <c r="U75" s="40"/>
      <c r="V75" s="62">
        <v>0</v>
      </c>
      <c r="W75" s="32">
        <v>0</v>
      </c>
      <c r="X75" s="176">
        <v>3.4393388429752064E-2</v>
      </c>
      <c r="Y75" s="40"/>
    </row>
    <row r="76" spans="1:38">
      <c r="A76" s="36">
        <v>40253</v>
      </c>
      <c r="B76" s="37">
        <v>0.3263888888888889</v>
      </c>
      <c r="C76" s="38">
        <v>40253</v>
      </c>
      <c r="D76" s="37">
        <v>0.64236111111111105</v>
      </c>
      <c r="E76" s="78">
        <v>7.583333333333333</v>
      </c>
      <c r="F76" s="278">
        <v>0</v>
      </c>
      <c r="G76" s="52">
        <v>0</v>
      </c>
      <c r="H76" s="57">
        <v>0</v>
      </c>
      <c r="I76" s="134"/>
      <c r="J76" s="56">
        <v>0</v>
      </c>
      <c r="K76" s="40">
        <v>0</v>
      </c>
      <c r="L76" s="134"/>
      <c r="M76" s="176"/>
      <c r="N76" s="176"/>
      <c r="O76" s="176"/>
      <c r="P76" s="176"/>
      <c r="Q76" s="299">
        <v>40289</v>
      </c>
      <c r="R76" s="62">
        <v>187</v>
      </c>
      <c r="S76" s="32">
        <v>188</v>
      </c>
      <c r="T76" s="176">
        <v>0.39627592119146171</v>
      </c>
      <c r="U76" s="40"/>
      <c r="V76" s="62">
        <v>96</v>
      </c>
      <c r="W76" s="32">
        <v>97</v>
      </c>
      <c r="X76" s="176">
        <v>0.39485938641344048</v>
      </c>
      <c r="Y76" s="40"/>
    </row>
    <row r="77" spans="1:38">
      <c r="A77" s="36">
        <v>40253</v>
      </c>
      <c r="B77" s="37">
        <v>0.64236111111111105</v>
      </c>
      <c r="C77" s="38">
        <v>40254</v>
      </c>
      <c r="D77" s="37">
        <v>0.35416666666666669</v>
      </c>
      <c r="E77" s="78">
        <v>17.083333333333332</v>
      </c>
      <c r="F77" s="278">
        <v>0</v>
      </c>
      <c r="G77" s="52">
        <v>2</v>
      </c>
      <c r="H77" s="57">
        <v>2</v>
      </c>
      <c r="I77" s="134"/>
      <c r="J77" s="56">
        <v>0</v>
      </c>
      <c r="K77" s="40">
        <v>0</v>
      </c>
      <c r="L77" s="134"/>
      <c r="M77" s="176"/>
      <c r="N77" s="176"/>
      <c r="O77" s="176"/>
      <c r="P77" s="176"/>
      <c r="Q77" s="299">
        <v>40290</v>
      </c>
      <c r="R77" s="62">
        <v>96</v>
      </c>
      <c r="S77" s="32">
        <v>96</v>
      </c>
      <c r="T77" s="176"/>
      <c r="U77" s="40"/>
      <c r="V77" s="62">
        <v>70</v>
      </c>
      <c r="W77" s="32">
        <v>70</v>
      </c>
      <c r="X77" s="176"/>
      <c r="Y77" s="40"/>
    </row>
    <row r="78" spans="1:38">
      <c r="A78" s="36">
        <v>40254</v>
      </c>
      <c r="B78" s="37">
        <v>0.35416666666666669</v>
      </c>
      <c r="C78" s="38">
        <v>40254</v>
      </c>
      <c r="D78" s="37">
        <v>0.80208333333333337</v>
      </c>
      <c r="E78" s="78">
        <v>10.75</v>
      </c>
      <c r="F78" s="278">
        <v>0</v>
      </c>
      <c r="G78" s="52">
        <v>0</v>
      </c>
      <c r="H78" s="57">
        <v>0</v>
      </c>
      <c r="I78" s="134"/>
      <c r="J78" s="56">
        <v>0</v>
      </c>
      <c r="K78" s="40">
        <v>0</v>
      </c>
      <c r="L78" s="134"/>
      <c r="M78" s="176"/>
      <c r="N78" s="176"/>
      <c r="O78" s="176"/>
      <c r="P78" s="176"/>
      <c r="Q78" s="299">
        <v>40291</v>
      </c>
      <c r="R78" s="62">
        <v>81</v>
      </c>
      <c r="S78" s="32">
        <v>81</v>
      </c>
      <c r="T78" s="176"/>
      <c r="U78" s="40"/>
      <c r="V78" s="62">
        <v>12</v>
      </c>
      <c r="W78" s="32">
        <v>12</v>
      </c>
      <c r="X78" s="176"/>
      <c r="Y78" s="40"/>
    </row>
    <row r="79" spans="1:38">
      <c r="A79" s="36">
        <v>40254</v>
      </c>
      <c r="B79" s="37">
        <v>0.80208333333333337</v>
      </c>
      <c r="C79" s="38">
        <v>40255</v>
      </c>
      <c r="D79" s="37">
        <v>0.3263888888888889</v>
      </c>
      <c r="E79" s="78">
        <v>12.583333333333334</v>
      </c>
      <c r="F79" s="278">
        <v>0</v>
      </c>
      <c r="G79" s="52">
        <v>2</v>
      </c>
      <c r="H79" s="57">
        <v>2</v>
      </c>
      <c r="I79" s="134"/>
      <c r="J79" s="56">
        <v>0</v>
      </c>
      <c r="K79" s="40">
        <v>0</v>
      </c>
      <c r="L79" s="134"/>
      <c r="M79" s="176"/>
      <c r="N79" s="176"/>
      <c r="O79" s="176"/>
      <c r="P79" s="176"/>
      <c r="Q79" s="299">
        <v>40292</v>
      </c>
      <c r="R79" s="62">
        <v>147</v>
      </c>
      <c r="S79" s="32">
        <v>147</v>
      </c>
      <c r="T79" s="176"/>
      <c r="U79" s="40"/>
      <c r="V79" s="62">
        <v>7</v>
      </c>
      <c r="W79" s="32">
        <v>7</v>
      </c>
      <c r="X79" s="176"/>
      <c r="Y79" s="40"/>
    </row>
    <row r="80" spans="1:38">
      <c r="A80" s="36">
        <v>40255</v>
      </c>
      <c r="B80" s="37">
        <v>0.3263888888888889</v>
      </c>
      <c r="C80" s="38">
        <v>40255</v>
      </c>
      <c r="D80" s="37">
        <v>0.81805555555555554</v>
      </c>
      <c r="E80" s="78">
        <v>11.8</v>
      </c>
      <c r="F80" s="278">
        <v>0</v>
      </c>
      <c r="G80" s="52">
        <v>0</v>
      </c>
      <c r="H80" s="57">
        <v>0</v>
      </c>
      <c r="I80" s="134"/>
      <c r="J80" s="56">
        <v>0</v>
      </c>
      <c r="K80" s="40">
        <v>0</v>
      </c>
      <c r="L80" s="134"/>
      <c r="M80" s="176"/>
      <c r="N80" s="176"/>
      <c r="O80" s="176"/>
      <c r="P80" s="176"/>
      <c r="Q80" s="299">
        <v>40293</v>
      </c>
      <c r="R80" s="62">
        <v>54</v>
      </c>
      <c r="S80" s="32">
        <v>54</v>
      </c>
      <c r="T80" s="176"/>
      <c r="U80" s="40"/>
      <c r="V80" s="62">
        <v>1</v>
      </c>
      <c r="W80" s="32">
        <v>1</v>
      </c>
      <c r="X80" s="176"/>
      <c r="Y80" s="40"/>
    </row>
    <row r="81" spans="1:25">
      <c r="A81" s="36">
        <v>40255</v>
      </c>
      <c r="B81" s="37">
        <v>0.81805555555555554</v>
      </c>
      <c r="C81" s="38">
        <v>40256</v>
      </c>
      <c r="D81" s="37">
        <v>0.375</v>
      </c>
      <c r="E81" s="78">
        <v>13.366666666666667</v>
      </c>
      <c r="F81" s="278">
        <v>0</v>
      </c>
      <c r="G81" s="52">
        <v>1</v>
      </c>
      <c r="H81" s="57">
        <v>1</v>
      </c>
      <c r="I81" s="134"/>
      <c r="J81" s="56">
        <v>0</v>
      </c>
      <c r="K81" s="40">
        <v>0</v>
      </c>
      <c r="L81" s="134"/>
      <c r="M81" s="176"/>
      <c r="N81" s="176"/>
      <c r="O81" s="176"/>
      <c r="P81" s="176"/>
      <c r="Q81" s="299">
        <v>40294</v>
      </c>
      <c r="R81" s="62">
        <v>214</v>
      </c>
      <c r="S81" s="32">
        <v>214</v>
      </c>
      <c r="T81" s="176"/>
      <c r="U81" s="40"/>
      <c r="V81" s="62">
        <v>0</v>
      </c>
      <c r="W81" s="32">
        <v>0</v>
      </c>
      <c r="X81" s="176"/>
      <c r="Y81" s="40"/>
    </row>
    <row r="82" spans="1:25">
      <c r="A82" s="36">
        <v>40256</v>
      </c>
      <c r="B82" s="37">
        <v>0.375</v>
      </c>
      <c r="C82" s="38">
        <v>40256</v>
      </c>
      <c r="D82" s="37">
        <v>0.77083333333333337</v>
      </c>
      <c r="E82" s="78">
        <v>9.5</v>
      </c>
      <c r="F82" s="278">
        <v>0</v>
      </c>
      <c r="G82" s="52">
        <v>0</v>
      </c>
      <c r="H82" s="57">
        <v>0</v>
      </c>
      <c r="I82" s="134"/>
      <c r="J82" s="56">
        <v>0</v>
      </c>
      <c r="K82" s="40">
        <v>0</v>
      </c>
      <c r="L82" s="134"/>
      <c r="M82" s="176"/>
      <c r="N82" s="176"/>
      <c r="O82" s="176"/>
      <c r="P82" s="176"/>
      <c r="Q82" s="299">
        <v>40295</v>
      </c>
      <c r="R82" s="62">
        <v>153</v>
      </c>
      <c r="S82" s="32">
        <v>153</v>
      </c>
      <c r="T82" s="176"/>
      <c r="U82" s="40"/>
      <c r="V82" s="62">
        <v>5</v>
      </c>
      <c r="W82" s="32">
        <v>5</v>
      </c>
      <c r="X82" s="176"/>
      <c r="Y82" s="40"/>
    </row>
    <row r="83" spans="1:25">
      <c r="A83" s="36">
        <v>40256</v>
      </c>
      <c r="B83" s="37">
        <v>0.77083333333333337</v>
      </c>
      <c r="C83" s="38">
        <v>40257</v>
      </c>
      <c r="D83" s="37">
        <v>0.33333333333333331</v>
      </c>
      <c r="E83" s="78">
        <v>13.5</v>
      </c>
      <c r="F83" s="278">
        <v>0</v>
      </c>
      <c r="G83" s="52">
        <v>4</v>
      </c>
      <c r="H83" s="57">
        <v>4</v>
      </c>
      <c r="I83" s="134"/>
      <c r="J83" s="56">
        <v>0</v>
      </c>
      <c r="K83" s="40">
        <v>0</v>
      </c>
      <c r="L83" s="134"/>
      <c r="M83" s="176"/>
      <c r="N83" s="176"/>
      <c r="O83" s="176"/>
      <c r="P83" s="176"/>
      <c r="Q83" s="299">
        <v>40296</v>
      </c>
      <c r="R83" s="62">
        <v>7</v>
      </c>
      <c r="S83" s="32">
        <v>7</v>
      </c>
      <c r="T83" s="176"/>
      <c r="U83" s="40"/>
      <c r="V83" s="62">
        <v>0</v>
      </c>
      <c r="W83" s="32">
        <v>0</v>
      </c>
      <c r="X83" s="176"/>
      <c r="Y83" s="40"/>
    </row>
    <row r="84" spans="1:25">
      <c r="A84" s="36">
        <v>40257</v>
      </c>
      <c r="B84" s="37">
        <v>0.33680555555555558</v>
      </c>
      <c r="C84" s="38">
        <v>40257</v>
      </c>
      <c r="D84" s="37">
        <v>0.78472222222222221</v>
      </c>
      <c r="E84" s="78">
        <v>10.75</v>
      </c>
      <c r="F84" s="278">
        <v>8.3333333333333329E-2</v>
      </c>
      <c r="G84" s="52">
        <v>0</v>
      </c>
      <c r="H84" s="57">
        <v>0</v>
      </c>
      <c r="I84" s="134"/>
      <c r="J84" s="56">
        <v>0</v>
      </c>
      <c r="K84" s="40">
        <v>0</v>
      </c>
      <c r="L84" s="134"/>
      <c r="M84" s="176"/>
      <c r="N84" s="176"/>
      <c r="O84" s="176"/>
      <c r="P84" s="176"/>
      <c r="Q84" s="299">
        <v>40297</v>
      </c>
      <c r="R84" s="62">
        <v>11</v>
      </c>
      <c r="S84" s="32">
        <v>11</v>
      </c>
      <c r="T84" s="176"/>
      <c r="U84" s="40"/>
      <c r="V84" s="62">
        <v>0</v>
      </c>
      <c r="W84" s="32">
        <v>0</v>
      </c>
      <c r="X84" s="176"/>
      <c r="Y84" s="40"/>
    </row>
    <row r="85" spans="1:25">
      <c r="A85" s="36">
        <v>40257</v>
      </c>
      <c r="B85" s="37">
        <v>0.78472222222222221</v>
      </c>
      <c r="C85" s="38">
        <v>40258</v>
      </c>
      <c r="D85" s="37">
        <v>0.34375</v>
      </c>
      <c r="E85" s="78">
        <v>13.416666666666666</v>
      </c>
      <c r="F85" s="278">
        <v>0</v>
      </c>
      <c r="G85" s="52">
        <v>2</v>
      </c>
      <c r="H85" s="57">
        <v>2</v>
      </c>
      <c r="I85" s="134"/>
      <c r="J85" s="56">
        <v>0</v>
      </c>
      <c r="K85" s="40">
        <v>0</v>
      </c>
      <c r="L85" s="134"/>
      <c r="M85" s="176"/>
      <c r="N85" s="176"/>
      <c r="O85" s="176"/>
      <c r="P85" s="176"/>
      <c r="Q85" s="299">
        <v>40298</v>
      </c>
      <c r="R85" s="62">
        <v>69</v>
      </c>
      <c r="S85" s="32">
        <v>69</v>
      </c>
      <c r="T85" s="176"/>
      <c r="U85" s="40"/>
      <c r="V85" s="62">
        <v>0</v>
      </c>
      <c r="W85" s="32">
        <v>0</v>
      </c>
      <c r="X85" s="176"/>
      <c r="Y85" s="40"/>
    </row>
    <row r="86" spans="1:25">
      <c r="A86" s="36">
        <v>40258</v>
      </c>
      <c r="B86" s="37">
        <v>0.34722222222222227</v>
      </c>
      <c r="C86" s="38">
        <v>40258</v>
      </c>
      <c r="D86" s="37">
        <v>0.72916666666666663</v>
      </c>
      <c r="E86" s="78">
        <v>9.1666666666666661</v>
      </c>
      <c r="F86" s="278">
        <v>8.3333333333333329E-2</v>
      </c>
      <c r="G86" s="52">
        <v>0</v>
      </c>
      <c r="H86" s="57">
        <v>0</v>
      </c>
      <c r="I86" s="134"/>
      <c r="J86" s="56">
        <v>0</v>
      </c>
      <c r="K86" s="40">
        <v>0</v>
      </c>
      <c r="L86" s="134"/>
      <c r="M86" s="176"/>
      <c r="N86" s="176"/>
      <c r="O86" s="176"/>
      <c r="P86" s="176"/>
      <c r="Q86" s="299">
        <v>40299</v>
      </c>
      <c r="R86" s="62">
        <v>42</v>
      </c>
      <c r="S86" s="32">
        <v>42</v>
      </c>
      <c r="T86" s="176"/>
      <c r="U86" s="40"/>
      <c r="V86" s="62">
        <v>0</v>
      </c>
      <c r="W86" s="32">
        <v>0</v>
      </c>
      <c r="X86" s="176"/>
      <c r="Y86" s="40"/>
    </row>
    <row r="87" spans="1:25">
      <c r="A87" s="36">
        <v>40258</v>
      </c>
      <c r="B87" s="37">
        <v>0.72916666666666663</v>
      </c>
      <c r="C87" s="38">
        <v>40259</v>
      </c>
      <c r="D87" s="37">
        <v>0.32291666666666669</v>
      </c>
      <c r="E87" s="78">
        <v>14.25</v>
      </c>
      <c r="F87" s="278">
        <v>0</v>
      </c>
      <c r="G87" s="52">
        <v>7</v>
      </c>
      <c r="H87" s="57">
        <v>7</v>
      </c>
      <c r="I87" s="134"/>
      <c r="J87" s="56">
        <v>0</v>
      </c>
      <c r="K87" s="40">
        <v>0</v>
      </c>
      <c r="L87" s="134"/>
      <c r="M87" s="176"/>
      <c r="N87" s="176"/>
      <c r="O87" s="176"/>
      <c r="P87" s="176"/>
      <c r="Q87" s="299">
        <v>40300</v>
      </c>
      <c r="R87" s="62">
        <v>11</v>
      </c>
      <c r="S87" s="32">
        <v>11</v>
      </c>
      <c r="T87" s="176"/>
      <c r="U87" s="40"/>
      <c r="V87" s="62">
        <v>1</v>
      </c>
      <c r="W87" s="32">
        <v>1</v>
      </c>
      <c r="X87" s="176"/>
      <c r="Y87" s="40"/>
    </row>
    <row r="88" spans="1:25">
      <c r="A88" s="36">
        <v>40259</v>
      </c>
      <c r="B88" s="37">
        <v>0.3263888888888889</v>
      </c>
      <c r="C88" s="38">
        <v>40259</v>
      </c>
      <c r="D88" s="37">
        <v>0.70833333333333337</v>
      </c>
      <c r="E88" s="78">
        <v>9.1666666666666661</v>
      </c>
      <c r="F88" s="278">
        <v>8.3333333333333329E-2</v>
      </c>
      <c r="G88" s="52">
        <v>0</v>
      </c>
      <c r="H88" s="57">
        <v>0</v>
      </c>
      <c r="I88" s="134"/>
      <c r="J88" s="56">
        <v>0</v>
      </c>
      <c r="K88" s="40">
        <v>0</v>
      </c>
      <c r="L88" s="134"/>
      <c r="M88" s="176"/>
      <c r="N88" s="176"/>
      <c r="O88" s="176"/>
      <c r="P88" s="176"/>
      <c r="Q88" s="299">
        <v>40301</v>
      </c>
      <c r="R88" s="62">
        <v>46</v>
      </c>
      <c r="S88" s="32">
        <v>46</v>
      </c>
      <c r="T88" s="176"/>
      <c r="U88" s="40"/>
      <c r="V88" s="62">
        <v>0</v>
      </c>
      <c r="W88" s="32">
        <v>0</v>
      </c>
      <c r="X88" s="176"/>
      <c r="Y88" s="40"/>
    </row>
    <row r="89" spans="1:25">
      <c r="A89" s="36">
        <v>40259</v>
      </c>
      <c r="B89" s="37">
        <v>0.70833333333333337</v>
      </c>
      <c r="C89" s="38">
        <v>40260</v>
      </c>
      <c r="D89" s="37">
        <v>0.31944444444444448</v>
      </c>
      <c r="E89" s="78">
        <v>14.666666666666666</v>
      </c>
      <c r="F89" s="278">
        <v>0</v>
      </c>
      <c r="G89" s="52">
        <v>7</v>
      </c>
      <c r="H89" s="57">
        <v>7</v>
      </c>
      <c r="I89" s="134"/>
      <c r="J89" s="56">
        <v>0</v>
      </c>
      <c r="K89" s="40">
        <v>0</v>
      </c>
      <c r="L89" s="134"/>
      <c r="M89" s="176"/>
      <c r="N89" s="176"/>
      <c r="O89" s="176"/>
      <c r="P89" s="176"/>
      <c r="Q89" s="299">
        <v>40302</v>
      </c>
      <c r="R89" s="62">
        <v>17</v>
      </c>
      <c r="S89" s="32">
        <v>17</v>
      </c>
      <c r="T89" s="176"/>
      <c r="U89" s="40"/>
      <c r="V89" s="62">
        <v>0</v>
      </c>
      <c r="W89" s="32">
        <v>0</v>
      </c>
      <c r="X89" s="176"/>
      <c r="Y89" s="40"/>
    </row>
    <row r="90" spans="1:25">
      <c r="A90" s="36">
        <v>40260</v>
      </c>
      <c r="B90" s="37">
        <v>0.32291666666666669</v>
      </c>
      <c r="C90" s="38">
        <v>40260</v>
      </c>
      <c r="D90" s="37">
        <v>0.79166666666666663</v>
      </c>
      <c r="E90" s="78">
        <v>11.25</v>
      </c>
      <c r="F90" s="278">
        <v>8.3333333333333329E-2</v>
      </c>
      <c r="G90" s="52">
        <v>0</v>
      </c>
      <c r="H90" s="57">
        <v>0</v>
      </c>
      <c r="I90" s="134"/>
      <c r="J90" s="56">
        <v>0</v>
      </c>
      <c r="K90" s="40">
        <v>0</v>
      </c>
      <c r="L90" s="134"/>
      <c r="M90" s="176"/>
      <c r="N90" s="176"/>
      <c r="O90" s="176"/>
      <c r="P90" s="176"/>
      <c r="Q90" s="299">
        <v>40303</v>
      </c>
      <c r="R90" s="62">
        <v>3</v>
      </c>
      <c r="S90" s="32">
        <v>3</v>
      </c>
      <c r="T90" s="176"/>
      <c r="U90" s="40"/>
      <c r="V90" s="62">
        <v>0</v>
      </c>
      <c r="W90" s="32">
        <v>0</v>
      </c>
      <c r="X90" s="176"/>
      <c r="Y90" s="40"/>
    </row>
    <row r="91" spans="1:25">
      <c r="A91" s="36">
        <v>40260</v>
      </c>
      <c r="B91" s="37">
        <v>0.79166666666666663</v>
      </c>
      <c r="C91" s="38">
        <v>40261</v>
      </c>
      <c r="D91" s="37">
        <v>0.31944444444444448</v>
      </c>
      <c r="E91" s="78">
        <v>12.666666666666666</v>
      </c>
      <c r="F91" s="278">
        <v>0</v>
      </c>
      <c r="G91" s="52">
        <v>5</v>
      </c>
      <c r="H91" s="57">
        <v>5</v>
      </c>
      <c r="I91" s="134"/>
      <c r="J91" s="56">
        <v>0</v>
      </c>
      <c r="K91" s="40">
        <v>0</v>
      </c>
      <c r="L91" s="134"/>
      <c r="M91" s="176"/>
      <c r="N91" s="176"/>
      <c r="O91" s="176"/>
      <c r="P91" s="176"/>
      <c r="Q91" s="299">
        <v>40304</v>
      </c>
      <c r="R91" s="62">
        <v>1563</v>
      </c>
      <c r="S91" s="32">
        <v>1563</v>
      </c>
      <c r="T91" s="176"/>
      <c r="U91" s="40"/>
      <c r="V91" s="62">
        <v>1533</v>
      </c>
      <c r="W91" s="32">
        <v>1533</v>
      </c>
      <c r="X91" s="176"/>
      <c r="Y91" s="40"/>
    </row>
    <row r="92" spans="1:25">
      <c r="A92" s="36">
        <v>40261</v>
      </c>
      <c r="B92" s="37">
        <v>0.31944444444444448</v>
      </c>
      <c r="C92" s="38">
        <v>40261</v>
      </c>
      <c r="D92" s="37">
        <v>0.77083333333333337</v>
      </c>
      <c r="E92" s="78">
        <v>10.833333333333334</v>
      </c>
      <c r="F92" s="278">
        <v>0</v>
      </c>
      <c r="G92" s="52">
        <v>0</v>
      </c>
      <c r="H92" s="57">
        <v>0</v>
      </c>
      <c r="I92" s="134"/>
      <c r="J92" s="56">
        <v>0</v>
      </c>
      <c r="K92" s="40">
        <v>0</v>
      </c>
      <c r="L92" s="134"/>
      <c r="M92" s="176"/>
      <c r="N92" s="176"/>
      <c r="O92" s="176"/>
      <c r="P92" s="176"/>
      <c r="Q92" s="299">
        <v>40305</v>
      </c>
      <c r="R92" s="62">
        <v>184</v>
      </c>
      <c r="S92" s="32">
        <v>184</v>
      </c>
      <c r="T92" s="176"/>
      <c r="U92" s="40"/>
      <c r="V92" s="62">
        <v>169</v>
      </c>
      <c r="W92" s="32">
        <v>169</v>
      </c>
      <c r="X92" s="176"/>
      <c r="Y92" s="40"/>
    </row>
    <row r="93" spans="1:25">
      <c r="A93" s="36">
        <v>40261</v>
      </c>
      <c r="B93" s="37">
        <v>0.77083333333333337</v>
      </c>
      <c r="C93" s="38">
        <v>40262</v>
      </c>
      <c r="D93" s="37">
        <v>0.32291666666666669</v>
      </c>
      <c r="E93" s="78">
        <v>13.25</v>
      </c>
      <c r="F93" s="278">
        <v>0</v>
      </c>
      <c r="G93" s="52">
        <v>7</v>
      </c>
      <c r="H93" s="57">
        <v>7</v>
      </c>
      <c r="I93" s="134"/>
      <c r="J93" s="56">
        <v>0</v>
      </c>
      <c r="K93" s="40">
        <v>0</v>
      </c>
      <c r="L93" s="134"/>
      <c r="M93" s="176"/>
      <c r="N93" s="176"/>
      <c r="O93" s="176"/>
      <c r="P93" s="176"/>
      <c r="Q93" s="299">
        <v>40306</v>
      </c>
      <c r="R93" s="62">
        <v>29</v>
      </c>
      <c r="S93" s="32">
        <v>29</v>
      </c>
      <c r="T93" s="176"/>
      <c r="U93" s="40"/>
      <c r="V93" s="62">
        <v>20</v>
      </c>
      <c r="W93" s="32">
        <v>20</v>
      </c>
      <c r="X93" s="176"/>
      <c r="Y93" s="40"/>
    </row>
    <row r="94" spans="1:25">
      <c r="A94" s="36">
        <v>40262</v>
      </c>
      <c r="B94" s="37">
        <v>0.32291666666666669</v>
      </c>
      <c r="C94" s="38">
        <v>40262</v>
      </c>
      <c r="D94" s="37">
        <v>0.73958333333333337</v>
      </c>
      <c r="E94" s="78">
        <v>10</v>
      </c>
      <c r="F94" s="278">
        <v>0</v>
      </c>
      <c r="G94" s="52">
        <v>2</v>
      </c>
      <c r="H94" s="57">
        <v>2</v>
      </c>
      <c r="I94" s="134"/>
      <c r="J94" s="56">
        <v>0</v>
      </c>
      <c r="K94" s="40">
        <v>0</v>
      </c>
      <c r="L94" s="134"/>
      <c r="M94" s="176"/>
      <c r="N94" s="176"/>
      <c r="O94" s="176"/>
      <c r="P94" s="176"/>
      <c r="Q94" s="299">
        <v>40307</v>
      </c>
      <c r="R94" s="62">
        <v>3</v>
      </c>
      <c r="S94" s="32">
        <v>3</v>
      </c>
      <c r="T94" s="176"/>
      <c r="U94" s="40"/>
      <c r="V94" s="62">
        <v>1</v>
      </c>
      <c r="W94" s="32">
        <v>1</v>
      </c>
      <c r="X94" s="176"/>
      <c r="Y94" s="40"/>
    </row>
    <row r="95" spans="1:25">
      <c r="A95" s="36">
        <v>40262</v>
      </c>
      <c r="B95" s="37">
        <v>0.73958333333333337</v>
      </c>
      <c r="C95" s="38">
        <v>40263</v>
      </c>
      <c r="D95" s="37">
        <v>0.30208333333333331</v>
      </c>
      <c r="E95" s="78">
        <v>13.5</v>
      </c>
      <c r="F95" s="278">
        <v>0</v>
      </c>
      <c r="G95" s="52">
        <v>7</v>
      </c>
      <c r="H95" s="57">
        <v>7</v>
      </c>
      <c r="I95" s="134"/>
      <c r="J95" s="56">
        <v>0</v>
      </c>
      <c r="K95" s="40">
        <v>0</v>
      </c>
      <c r="L95" s="134"/>
      <c r="M95" s="176"/>
      <c r="N95" s="176"/>
      <c r="O95" s="176"/>
      <c r="P95" s="176"/>
      <c r="Q95" s="299">
        <v>40308</v>
      </c>
      <c r="R95" s="62">
        <v>0</v>
      </c>
      <c r="S95" s="32">
        <v>0</v>
      </c>
      <c r="T95" s="176"/>
      <c r="U95" s="40"/>
      <c r="V95" s="62">
        <v>0</v>
      </c>
      <c r="W95" s="32">
        <v>0</v>
      </c>
      <c r="X95" s="176"/>
      <c r="Y95" s="40"/>
    </row>
    <row r="96" spans="1:25">
      <c r="A96" s="36">
        <v>40263</v>
      </c>
      <c r="B96" s="37">
        <v>0.30208333333333331</v>
      </c>
      <c r="C96" s="38">
        <v>40263</v>
      </c>
      <c r="D96" s="37">
        <v>0.72916666666666663</v>
      </c>
      <c r="E96" s="78">
        <v>10.25</v>
      </c>
      <c r="F96" s="278">
        <v>0</v>
      </c>
      <c r="G96" s="52">
        <v>2</v>
      </c>
      <c r="H96" s="57">
        <v>2</v>
      </c>
      <c r="I96" s="134"/>
      <c r="J96" s="56">
        <v>0</v>
      </c>
      <c r="K96" s="40">
        <v>0</v>
      </c>
      <c r="L96" s="134"/>
      <c r="M96" s="176"/>
      <c r="N96" s="176"/>
      <c r="O96" s="176"/>
      <c r="P96" s="176"/>
      <c r="Q96" s="299">
        <v>40309</v>
      </c>
      <c r="R96" s="62">
        <v>1</v>
      </c>
      <c r="S96" s="32">
        <v>1</v>
      </c>
      <c r="T96" s="176"/>
      <c r="U96" s="40"/>
      <c r="V96" s="62">
        <v>0</v>
      </c>
      <c r="W96" s="32">
        <v>0</v>
      </c>
      <c r="X96" s="176"/>
      <c r="Y96" s="40"/>
    </row>
    <row r="97" spans="1:25">
      <c r="A97" s="36">
        <v>40263</v>
      </c>
      <c r="B97" s="37">
        <v>0.72916666666666663</v>
      </c>
      <c r="C97" s="38">
        <v>40264</v>
      </c>
      <c r="D97" s="37">
        <v>0.375</v>
      </c>
      <c r="E97" s="78">
        <v>15.5</v>
      </c>
      <c r="F97" s="278">
        <v>0</v>
      </c>
      <c r="G97" s="52">
        <v>30</v>
      </c>
      <c r="H97" s="57">
        <v>30</v>
      </c>
      <c r="I97" s="134"/>
      <c r="J97" s="56">
        <v>0</v>
      </c>
      <c r="K97" s="40">
        <v>0</v>
      </c>
      <c r="L97" s="134"/>
      <c r="M97" s="176"/>
      <c r="N97" s="176"/>
      <c r="O97" s="176"/>
      <c r="P97" s="176"/>
      <c r="Q97" s="299">
        <v>40310</v>
      </c>
      <c r="R97" s="62">
        <v>0</v>
      </c>
      <c r="S97" s="32">
        <v>0</v>
      </c>
      <c r="T97" s="176"/>
      <c r="U97" s="40"/>
      <c r="V97" s="62">
        <v>0</v>
      </c>
      <c r="W97" s="32">
        <v>0</v>
      </c>
      <c r="X97" s="176"/>
      <c r="Y97" s="40"/>
    </row>
    <row r="98" spans="1:25">
      <c r="A98" s="36">
        <v>40264</v>
      </c>
      <c r="B98" s="37">
        <v>0.375</v>
      </c>
      <c r="C98" s="38">
        <v>40264</v>
      </c>
      <c r="D98" s="37">
        <v>0.75694444444444453</v>
      </c>
      <c r="E98" s="78">
        <v>9.1666666666666661</v>
      </c>
      <c r="F98" s="278">
        <v>0</v>
      </c>
      <c r="G98" s="52">
        <v>0</v>
      </c>
      <c r="H98" s="57">
        <v>0</v>
      </c>
      <c r="I98" s="134"/>
      <c r="J98" s="56">
        <v>0</v>
      </c>
      <c r="K98" s="40">
        <v>0</v>
      </c>
      <c r="L98" s="134"/>
      <c r="M98" s="176"/>
      <c r="N98" s="176"/>
      <c r="O98" s="176"/>
      <c r="P98" s="176"/>
      <c r="Q98" s="299">
        <v>40311</v>
      </c>
      <c r="R98" s="62">
        <v>0</v>
      </c>
      <c r="S98" s="32">
        <v>0</v>
      </c>
      <c r="T98" s="176"/>
      <c r="U98" s="40"/>
      <c r="V98" s="62">
        <v>0</v>
      </c>
      <c r="W98" s="32">
        <v>0</v>
      </c>
      <c r="X98" s="176"/>
      <c r="Y98" s="40"/>
    </row>
    <row r="99" spans="1:25">
      <c r="A99" s="36">
        <v>40264</v>
      </c>
      <c r="B99" s="37">
        <v>0.75694444444444453</v>
      </c>
      <c r="C99" s="38">
        <v>40265</v>
      </c>
      <c r="D99" s="37">
        <v>0.39583333333333331</v>
      </c>
      <c r="E99" s="78">
        <v>15.333333333333334</v>
      </c>
      <c r="F99" s="278">
        <v>0</v>
      </c>
      <c r="G99" s="52">
        <v>41</v>
      </c>
      <c r="H99" s="57">
        <v>41</v>
      </c>
      <c r="I99" s="134"/>
      <c r="J99" s="56">
        <v>0</v>
      </c>
      <c r="K99" s="40">
        <v>0</v>
      </c>
      <c r="L99" s="134"/>
      <c r="M99" s="176"/>
      <c r="N99" s="176"/>
      <c r="O99" s="176"/>
      <c r="P99" s="176"/>
      <c r="Q99" s="299">
        <v>40312</v>
      </c>
      <c r="R99" s="62">
        <v>1</v>
      </c>
      <c r="S99" s="32">
        <v>1</v>
      </c>
      <c r="T99" s="176"/>
      <c r="U99" s="40"/>
      <c r="V99" s="62">
        <v>0</v>
      </c>
      <c r="W99" s="32">
        <v>0</v>
      </c>
      <c r="X99" s="176"/>
      <c r="Y99" s="40"/>
    </row>
    <row r="100" spans="1:25">
      <c r="A100" s="36">
        <v>40265</v>
      </c>
      <c r="B100" s="37">
        <v>0.39583333333333331</v>
      </c>
      <c r="C100" s="38">
        <v>40265</v>
      </c>
      <c r="D100" s="37">
        <v>0.73263888888888884</v>
      </c>
      <c r="E100" s="78">
        <v>8.0833333333333339</v>
      </c>
      <c r="F100" s="278">
        <v>0</v>
      </c>
      <c r="G100" s="52">
        <v>0</v>
      </c>
      <c r="H100" s="57">
        <v>0</v>
      </c>
      <c r="I100" s="134"/>
      <c r="J100" s="56">
        <v>0</v>
      </c>
      <c r="K100" s="40">
        <v>0</v>
      </c>
      <c r="L100" s="134"/>
      <c r="M100" s="176"/>
      <c r="N100" s="176"/>
      <c r="O100" s="176"/>
      <c r="P100" s="176"/>
      <c r="Q100" s="299">
        <v>40313</v>
      </c>
      <c r="R100" s="62">
        <v>5</v>
      </c>
      <c r="S100" s="32">
        <v>5</v>
      </c>
      <c r="T100" s="176"/>
      <c r="U100" s="40"/>
      <c r="V100" s="62">
        <v>0</v>
      </c>
      <c r="W100" s="32">
        <v>0</v>
      </c>
      <c r="X100" s="176"/>
      <c r="Y100" s="40"/>
    </row>
    <row r="101" spans="1:25">
      <c r="A101" s="36">
        <v>40265</v>
      </c>
      <c r="B101" s="37">
        <v>0.73263888888888884</v>
      </c>
      <c r="C101" s="38">
        <v>40266</v>
      </c>
      <c r="D101" s="37">
        <v>0.36805555555555558</v>
      </c>
      <c r="E101" s="78">
        <v>15.25</v>
      </c>
      <c r="F101" s="278">
        <v>0</v>
      </c>
      <c r="G101" s="52">
        <v>70</v>
      </c>
      <c r="H101" s="57">
        <v>70</v>
      </c>
      <c r="I101" s="134"/>
      <c r="J101" s="56">
        <v>0</v>
      </c>
      <c r="K101" s="40">
        <v>0</v>
      </c>
      <c r="L101" s="134"/>
      <c r="M101" s="176"/>
      <c r="N101" s="176"/>
      <c r="O101" s="176"/>
      <c r="P101" s="176"/>
      <c r="Q101" s="299">
        <v>40314</v>
      </c>
      <c r="R101" s="62">
        <v>1</v>
      </c>
      <c r="S101" s="32">
        <v>1</v>
      </c>
      <c r="T101" s="176"/>
      <c r="U101" s="40"/>
      <c r="V101" s="62">
        <v>1</v>
      </c>
      <c r="W101" s="32">
        <v>1</v>
      </c>
      <c r="X101" s="176"/>
      <c r="Y101" s="40"/>
    </row>
    <row r="102" spans="1:25">
      <c r="A102" s="36">
        <v>40266</v>
      </c>
      <c r="B102" s="37">
        <v>0.36805555555555558</v>
      </c>
      <c r="C102" s="38">
        <v>40266</v>
      </c>
      <c r="D102" s="37">
        <v>0.75</v>
      </c>
      <c r="E102" s="78">
        <v>9.1666666666666661</v>
      </c>
      <c r="F102" s="278">
        <v>0</v>
      </c>
      <c r="G102" s="52">
        <v>2</v>
      </c>
      <c r="H102" s="57">
        <v>2</v>
      </c>
      <c r="I102" s="134"/>
      <c r="J102" s="56">
        <v>0</v>
      </c>
      <c r="K102" s="40">
        <v>0</v>
      </c>
      <c r="L102" s="134"/>
      <c r="M102" s="176"/>
      <c r="N102" s="176"/>
      <c r="O102" s="176"/>
      <c r="P102" s="176"/>
      <c r="Q102" s="299">
        <v>40315</v>
      </c>
      <c r="R102" s="62">
        <v>0</v>
      </c>
      <c r="S102" s="32">
        <v>0</v>
      </c>
      <c r="T102" s="176"/>
      <c r="U102" s="40"/>
      <c r="V102" s="62">
        <v>0</v>
      </c>
      <c r="W102" s="32">
        <v>0</v>
      </c>
      <c r="X102" s="176"/>
      <c r="Y102" s="40"/>
    </row>
    <row r="103" spans="1:25">
      <c r="A103" s="36">
        <v>40266</v>
      </c>
      <c r="B103" s="37">
        <v>0.75</v>
      </c>
      <c r="C103" s="38">
        <v>40267</v>
      </c>
      <c r="D103" s="37">
        <v>0.30208333333333331</v>
      </c>
      <c r="E103" s="78">
        <v>13.25</v>
      </c>
      <c r="F103" s="278">
        <v>0</v>
      </c>
      <c r="G103" s="52">
        <v>41</v>
      </c>
      <c r="H103" s="57">
        <v>41</v>
      </c>
      <c r="I103" s="134"/>
      <c r="J103" s="56">
        <v>0</v>
      </c>
      <c r="K103" s="40">
        <v>0</v>
      </c>
      <c r="L103" s="134"/>
      <c r="M103" s="176"/>
      <c r="N103" s="176"/>
      <c r="O103" s="176"/>
      <c r="P103" s="176"/>
      <c r="Q103" s="299">
        <v>40316</v>
      </c>
      <c r="R103" s="62">
        <v>2</v>
      </c>
      <c r="S103" s="32">
        <v>2</v>
      </c>
      <c r="T103" s="176">
        <v>3.8446751249519417E-4</v>
      </c>
      <c r="U103" s="40"/>
      <c r="V103" s="62">
        <v>2</v>
      </c>
      <c r="W103" s="32">
        <v>2</v>
      </c>
      <c r="X103" s="176">
        <v>3.8446751249519417E-4</v>
      </c>
      <c r="Y103" s="40"/>
    </row>
    <row r="104" spans="1:25">
      <c r="A104" s="36">
        <v>40267</v>
      </c>
      <c r="B104" s="37">
        <v>0.30208333333333331</v>
      </c>
      <c r="C104" s="38">
        <v>40267</v>
      </c>
      <c r="D104" s="37">
        <v>0.31597222222222221</v>
      </c>
      <c r="E104" s="62"/>
      <c r="F104" s="278">
        <v>0.33333333333333331</v>
      </c>
      <c r="G104" s="34"/>
      <c r="H104" s="63">
        <f>ROUND(AVERAGE(H102/$E102,H105/$E105)*$F104,0)</f>
        <v>0</v>
      </c>
      <c r="I104" s="133">
        <f>DEVSQ((H102/$E102),(H105/$E105))/2*$F104^2</f>
        <v>3.1297373954716621E-5</v>
      </c>
      <c r="J104" s="63"/>
      <c r="K104" s="41">
        <f>ROUND(AVERAGE(K102/$E102,K105/$E105)*$F104,0)</f>
        <v>0</v>
      </c>
      <c r="L104" s="133">
        <f>DEVSQ((K102/$E102),(K105/$E105))/2*$F104^2</f>
        <v>0</v>
      </c>
      <c r="M104" s="279"/>
      <c r="N104" s="279"/>
      <c r="O104" s="279"/>
      <c r="P104" s="279"/>
      <c r="Q104" s="299">
        <v>40317</v>
      </c>
      <c r="R104" s="62">
        <v>0</v>
      </c>
      <c r="S104" s="32">
        <v>0</v>
      </c>
      <c r="T104" s="176"/>
      <c r="U104" s="40"/>
      <c r="V104" s="62">
        <v>0</v>
      </c>
      <c r="W104" s="32">
        <v>0</v>
      </c>
      <c r="X104" s="176"/>
      <c r="Y104" s="40"/>
    </row>
    <row r="105" spans="1:25">
      <c r="A105" s="36">
        <v>40267</v>
      </c>
      <c r="B105" s="37">
        <v>0.31597222222222221</v>
      </c>
      <c r="C105" s="38">
        <v>40267</v>
      </c>
      <c r="D105" s="37">
        <v>0.8125</v>
      </c>
      <c r="E105" s="78">
        <v>11.916666666666666</v>
      </c>
      <c r="F105" s="244"/>
      <c r="G105" s="52">
        <v>3</v>
      </c>
      <c r="H105" s="57">
        <v>3</v>
      </c>
      <c r="I105" s="134"/>
      <c r="J105" s="56">
        <v>0</v>
      </c>
      <c r="K105" s="40">
        <v>0</v>
      </c>
      <c r="L105" s="134"/>
      <c r="M105" s="176"/>
      <c r="N105" s="176"/>
      <c r="O105" s="176"/>
      <c r="P105" s="176"/>
      <c r="Q105" s="299">
        <v>40318</v>
      </c>
      <c r="R105" s="62">
        <v>0</v>
      </c>
      <c r="S105" s="32">
        <v>0</v>
      </c>
      <c r="T105" s="176">
        <v>0</v>
      </c>
      <c r="U105" s="40"/>
      <c r="V105" s="62">
        <v>0</v>
      </c>
      <c r="W105" s="32">
        <v>0</v>
      </c>
      <c r="X105" s="176">
        <v>0</v>
      </c>
      <c r="Y105" s="40"/>
    </row>
    <row r="106" spans="1:25">
      <c r="A106" s="36">
        <v>40267</v>
      </c>
      <c r="B106" s="37">
        <v>0.8125</v>
      </c>
      <c r="C106" s="38">
        <v>40268</v>
      </c>
      <c r="D106" s="37">
        <v>0.3125</v>
      </c>
      <c r="E106" s="78">
        <v>12</v>
      </c>
      <c r="F106" s="278">
        <v>0</v>
      </c>
      <c r="G106" s="52">
        <v>93</v>
      </c>
      <c r="H106" s="57">
        <v>93</v>
      </c>
      <c r="I106" s="134"/>
      <c r="J106" s="56">
        <v>0</v>
      </c>
      <c r="K106" s="40">
        <v>0</v>
      </c>
      <c r="L106" s="134"/>
      <c r="M106" s="176"/>
      <c r="N106" s="176"/>
      <c r="O106" s="176"/>
      <c r="P106" s="176"/>
      <c r="Q106" s="299">
        <v>40319</v>
      </c>
      <c r="R106" s="62">
        <v>0</v>
      </c>
      <c r="S106" s="32">
        <v>0</v>
      </c>
      <c r="T106" s="176">
        <v>0</v>
      </c>
      <c r="U106" s="40"/>
      <c r="V106" s="62">
        <v>0</v>
      </c>
      <c r="W106" s="32">
        <v>0</v>
      </c>
      <c r="X106" s="176">
        <v>0</v>
      </c>
      <c r="Y106" s="40"/>
    </row>
    <row r="107" spans="1:25">
      <c r="A107" s="36">
        <v>40268</v>
      </c>
      <c r="B107" s="37">
        <v>0.31597222222222221</v>
      </c>
      <c r="C107" s="38">
        <v>40268</v>
      </c>
      <c r="D107" s="37">
        <v>0.83333333333333337</v>
      </c>
      <c r="E107" s="78">
        <v>12.416666666666666</v>
      </c>
      <c r="F107" s="278">
        <v>8.3333333333333329E-2</v>
      </c>
      <c r="G107" s="52">
        <v>0</v>
      </c>
      <c r="H107" s="57">
        <v>0</v>
      </c>
      <c r="I107" s="134"/>
      <c r="J107" s="56">
        <v>0</v>
      </c>
      <c r="K107" s="40">
        <v>0</v>
      </c>
      <c r="L107" s="134"/>
      <c r="M107" s="176"/>
      <c r="N107" s="176"/>
      <c r="O107" s="176"/>
      <c r="P107" s="176"/>
      <c r="Q107" s="299">
        <v>40320</v>
      </c>
      <c r="R107" s="62">
        <v>0</v>
      </c>
      <c r="S107" s="32">
        <v>0</v>
      </c>
      <c r="T107" s="176">
        <v>0</v>
      </c>
      <c r="U107" s="40"/>
      <c r="V107" s="62">
        <v>0</v>
      </c>
      <c r="W107" s="32">
        <v>0</v>
      </c>
      <c r="X107" s="176">
        <v>0</v>
      </c>
      <c r="Y107" s="40"/>
    </row>
    <row r="108" spans="1:25">
      <c r="A108" s="36">
        <v>40268</v>
      </c>
      <c r="B108" s="37">
        <v>0.83333333333333337</v>
      </c>
      <c r="C108" s="38">
        <v>40269</v>
      </c>
      <c r="D108" s="37">
        <v>0.32291666666666669</v>
      </c>
      <c r="E108" s="78">
        <v>11.75</v>
      </c>
      <c r="F108" s="278">
        <v>0</v>
      </c>
      <c r="G108" s="52">
        <v>218</v>
      </c>
      <c r="H108" s="57">
        <v>218</v>
      </c>
      <c r="I108" s="134"/>
      <c r="J108" s="56">
        <v>0</v>
      </c>
      <c r="K108" s="40">
        <v>0</v>
      </c>
      <c r="L108" s="134"/>
      <c r="M108" s="176"/>
      <c r="N108" s="176"/>
      <c r="O108" s="176"/>
      <c r="P108" s="176"/>
      <c r="Q108" s="299">
        <v>40321</v>
      </c>
      <c r="R108" s="62">
        <v>0</v>
      </c>
      <c r="S108" s="32">
        <v>0</v>
      </c>
      <c r="T108" s="176"/>
      <c r="U108" s="40"/>
      <c r="V108" s="62">
        <v>0</v>
      </c>
      <c r="W108" s="32">
        <v>0</v>
      </c>
      <c r="X108" s="176"/>
      <c r="Y108" s="40"/>
    </row>
    <row r="109" spans="1:25">
      <c r="A109" s="36">
        <v>40269</v>
      </c>
      <c r="B109" s="37">
        <v>0.32291666666666669</v>
      </c>
      <c r="C109" s="38">
        <v>40269</v>
      </c>
      <c r="D109" s="37">
        <v>0.77083333333333337</v>
      </c>
      <c r="E109" s="78">
        <v>10.75</v>
      </c>
      <c r="F109" s="278">
        <v>0</v>
      </c>
      <c r="G109" s="52">
        <v>0</v>
      </c>
      <c r="H109" s="57">
        <v>0</v>
      </c>
      <c r="I109" s="134"/>
      <c r="J109" s="56">
        <v>0</v>
      </c>
      <c r="K109" s="40">
        <v>0</v>
      </c>
      <c r="L109" s="134"/>
      <c r="M109" s="176"/>
      <c r="N109" s="176"/>
      <c r="O109" s="176"/>
      <c r="P109" s="176"/>
      <c r="Q109" s="299">
        <v>40322</v>
      </c>
      <c r="R109" s="62">
        <v>0</v>
      </c>
      <c r="S109" s="32">
        <v>0</v>
      </c>
      <c r="T109" s="176"/>
      <c r="U109" s="40"/>
      <c r="V109" s="62">
        <v>0</v>
      </c>
      <c r="W109" s="32">
        <v>0</v>
      </c>
      <c r="X109" s="176"/>
      <c r="Y109" s="40"/>
    </row>
    <row r="110" spans="1:25">
      <c r="A110" s="36">
        <v>40269</v>
      </c>
      <c r="B110" s="37">
        <v>0.77083333333333337</v>
      </c>
      <c r="C110" s="38">
        <v>40270</v>
      </c>
      <c r="D110" s="37">
        <v>0.36805555555555558</v>
      </c>
      <c r="E110" s="78">
        <v>14.333333333333334</v>
      </c>
      <c r="F110" s="278">
        <v>0</v>
      </c>
      <c r="G110" s="52">
        <v>10</v>
      </c>
      <c r="H110" s="57">
        <v>10</v>
      </c>
      <c r="I110" s="134"/>
      <c r="J110" s="56">
        <v>0</v>
      </c>
      <c r="K110" s="40">
        <v>0</v>
      </c>
      <c r="L110" s="134"/>
      <c r="M110" s="176"/>
      <c r="N110" s="176"/>
      <c r="O110" s="176"/>
      <c r="P110" s="176"/>
      <c r="Q110" s="299">
        <v>40323</v>
      </c>
      <c r="R110" s="62">
        <v>0</v>
      </c>
      <c r="S110" s="32">
        <v>0</v>
      </c>
      <c r="T110" s="176"/>
      <c r="U110" s="40"/>
      <c r="V110" s="62">
        <v>0</v>
      </c>
      <c r="W110" s="32">
        <v>0</v>
      </c>
      <c r="X110" s="176"/>
      <c r="Y110" s="40"/>
    </row>
    <row r="111" spans="1:25">
      <c r="A111" s="36">
        <v>40270</v>
      </c>
      <c r="B111" s="37">
        <v>0.36805555555555558</v>
      </c>
      <c r="C111" s="38">
        <v>40270</v>
      </c>
      <c r="D111" s="37">
        <v>0.54166666666666663</v>
      </c>
      <c r="E111" s="78">
        <v>4.166666666666667</v>
      </c>
      <c r="F111" s="278">
        <v>0</v>
      </c>
      <c r="G111" s="52">
        <v>1</v>
      </c>
      <c r="H111" s="57">
        <v>1</v>
      </c>
      <c r="I111" s="134"/>
      <c r="J111" s="56">
        <v>0</v>
      </c>
      <c r="K111" s="40">
        <v>0</v>
      </c>
      <c r="L111" s="134"/>
      <c r="M111" s="176"/>
      <c r="N111" s="176"/>
      <c r="O111" s="176"/>
      <c r="P111" s="176"/>
      <c r="Q111" s="299">
        <v>40324</v>
      </c>
      <c r="R111" s="62">
        <v>0</v>
      </c>
      <c r="S111" s="32">
        <v>0</v>
      </c>
      <c r="T111" s="176"/>
      <c r="U111" s="40"/>
      <c r="V111" s="62">
        <v>0</v>
      </c>
      <c r="W111" s="32">
        <v>0</v>
      </c>
      <c r="X111" s="176"/>
      <c r="Y111" s="40"/>
    </row>
    <row r="112" spans="1:25">
      <c r="A112" s="36">
        <v>40270</v>
      </c>
      <c r="B112" s="37">
        <v>0.54166666666666663</v>
      </c>
      <c r="C112" s="38">
        <v>40270</v>
      </c>
      <c r="D112" s="37">
        <v>0.67708333333333337</v>
      </c>
      <c r="E112" s="78">
        <v>3.25</v>
      </c>
      <c r="F112" s="278">
        <v>0</v>
      </c>
      <c r="G112" s="52">
        <v>0</v>
      </c>
      <c r="H112" s="57">
        <v>0</v>
      </c>
      <c r="I112" s="134"/>
      <c r="J112" s="56">
        <v>0</v>
      </c>
      <c r="K112" s="40">
        <v>0</v>
      </c>
      <c r="L112" s="134"/>
      <c r="M112" s="176"/>
      <c r="N112" s="176"/>
      <c r="O112" s="176"/>
      <c r="P112" s="176"/>
      <c r="Q112" s="299">
        <v>40325</v>
      </c>
      <c r="R112" s="62">
        <v>0</v>
      </c>
      <c r="S112" s="32">
        <v>0</v>
      </c>
      <c r="T112" s="176"/>
      <c r="U112" s="40"/>
      <c r="V112" s="62">
        <v>0</v>
      </c>
      <c r="W112" s="32">
        <v>0</v>
      </c>
      <c r="X112" s="176"/>
      <c r="Y112" s="40"/>
    </row>
    <row r="113" spans="1:25">
      <c r="A113" s="36">
        <v>40270</v>
      </c>
      <c r="B113" s="37">
        <v>0.67708333333333337</v>
      </c>
      <c r="C113" s="38">
        <v>40271</v>
      </c>
      <c r="D113" s="37">
        <v>0.33680555555555558</v>
      </c>
      <c r="E113" s="78">
        <v>15.833333333333334</v>
      </c>
      <c r="F113" s="278">
        <v>0</v>
      </c>
      <c r="G113" s="52">
        <v>35</v>
      </c>
      <c r="H113" s="57">
        <v>35</v>
      </c>
      <c r="I113" s="134"/>
      <c r="J113" s="56">
        <v>0</v>
      </c>
      <c r="K113" s="40">
        <v>0</v>
      </c>
      <c r="L113" s="134"/>
      <c r="M113" s="176"/>
      <c r="N113" s="176"/>
      <c r="O113" s="176"/>
      <c r="P113" s="176"/>
      <c r="Q113" s="299">
        <v>40326</v>
      </c>
      <c r="R113" s="62">
        <v>0</v>
      </c>
      <c r="S113" s="32">
        <v>0</v>
      </c>
      <c r="T113" s="176"/>
      <c r="U113" s="40"/>
      <c r="V113" s="62">
        <v>0</v>
      </c>
      <c r="W113" s="32">
        <v>0</v>
      </c>
      <c r="X113" s="176"/>
      <c r="Y113" s="40"/>
    </row>
    <row r="114" spans="1:25">
      <c r="A114" s="36">
        <v>40271</v>
      </c>
      <c r="B114" s="37">
        <v>0.33680555555555558</v>
      </c>
      <c r="C114" s="38">
        <v>40271</v>
      </c>
      <c r="D114" s="37">
        <v>0.85416666666666663</v>
      </c>
      <c r="E114" s="78">
        <v>12.416666666666666</v>
      </c>
      <c r="F114" s="278">
        <v>0</v>
      </c>
      <c r="G114" s="52">
        <v>4</v>
      </c>
      <c r="H114" s="57">
        <v>4</v>
      </c>
      <c r="I114" s="134"/>
      <c r="J114" s="56">
        <v>0</v>
      </c>
      <c r="K114" s="40">
        <v>0</v>
      </c>
      <c r="L114" s="134"/>
      <c r="M114" s="176"/>
      <c r="N114" s="176"/>
      <c r="O114" s="176"/>
      <c r="P114" s="176"/>
      <c r="Q114" s="299">
        <v>40327</v>
      </c>
      <c r="R114" s="62">
        <v>0</v>
      </c>
      <c r="S114" s="32">
        <v>0</v>
      </c>
      <c r="T114" s="176">
        <v>0</v>
      </c>
      <c r="U114" s="40"/>
      <c r="V114" s="62">
        <v>0</v>
      </c>
      <c r="W114" s="32">
        <v>0</v>
      </c>
      <c r="X114" s="176">
        <v>0</v>
      </c>
      <c r="Y114" s="40"/>
    </row>
    <row r="115" spans="1:25">
      <c r="A115" s="36">
        <v>40271</v>
      </c>
      <c r="B115" s="37">
        <v>0.85416666666666663</v>
      </c>
      <c r="C115" s="38">
        <v>40272</v>
      </c>
      <c r="D115" s="37">
        <v>0.3888888888888889</v>
      </c>
      <c r="E115" s="78">
        <v>12.833333333333334</v>
      </c>
      <c r="F115" s="278">
        <v>0</v>
      </c>
      <c r="G115" s="52">
        <v>14</v>
      </c>
      <c r="H115" s="57">
        <v>14</v>
      </c>
      <c r="I115" s="134"/>
      <c r="J115" s="56">
        <v>0</v>
      </c>
      <c r="K115" s="40">
        <v>0</v>
      </c>
      <c r="L115" s="134"/>
      <c r="M115" s="176"/>
      <c r="N115" s="176"/>
      <c r="O115" s="176"/>
      <c r="P115" s="176"/>
      <c r="Q115" s="299">
        <v>40328</v>
      </c>
      <c r="R115" s="62">
        <v>0</v>
      </c>
      <c r="S115" s="32">
        <v>0</v>
      </c>
      <c r="T115" s="176"/>
      <c r="U115" s="40"/>
      <c r="V115" s="62">
        <v>0</v>
      </c>
      <c r="W115" s="32">
        <v>0</v>
      </c>
      <c r="X115" s="176"/>
      <c r="Y115" s="40"/>
    </row>
    <row r="116" spans="1:25">
      <c r="A116" s="36">
        <v>40272</v>
      </c>
      <c r="B116" s="37">
        <v>0.3888888888888889</v>
      </c>
      <c r="C116" s="38">
        <v>40272</v>
      </c>
      <c r="D116" s="37">
        <v>0.79513888888888884</v>
      </c>
      <c r="E116" s="78">
        <v>9.75</v>
      </c>
      <c r="F116" s="278">
        <v>0</v>
      </c>
      <c r="G116" s="52">
        <v>1</v>
      </c>
      <c r="H116" s="57">
        <v>1</v>
      </c>
      <c r="I116" s="134"/>
      <c r="J116" s="56">
        <v>0</v>
      </c>
      <c r="K116" s="40">
        <v>0</v>
      </c>
      <c r="L116" s="134"/>
      <c r="M116" s="176"/>
      <c r="N116" s="176"/>
      <c r="O116" s="176"/>
      <c r="P116" s="176"/>
      <c r="Q116" s="299">
        <v>40329</v>
      </c>
      <c r="R116" s="62">
        <v>0</v>
      </c>
      <c r="S116" s="32">
        <v>0</v>
      </c>
      <c r="T116" s="176"/>
      <c r="U116" s="40"/>
      <c r="V116" s="62">
        <v>0</v>
      </c>
      <c r="W116" s="32">
        <v>0</v>
      </c>
      <c r="X116" s="176"/>
      <c r="Y116" s="40"/>
    </row>
    <row r="117" spans="1:25">
      <c r="A117" s="36">
        <v>40272</v>
      </c>
      <c r="B117" s="37">
        <v>0.79513888888888884</v>
      </c>
      <c r="C117" s="38">
        <v>40273</v>
      </c>
      <c r="D117" s="37">
        <v>0.30555555555555552</v>
      </c>
      <c r="E117" s="78">
        <v>12.25</v>
      </c>
      <c r="F117" s="278">
        <v>0</v>
      </c>
      <c r="G117" s="52">
        <v>10</v>
      </c>
      <c r="H117" s="57">
        <v>10</v>
      </c>
      <c r="I117" s="134"/>
      <c r="J117" s="56">
        <v>0</v>
      </c>
      <c r="K117" s="40">
        <v>0</v>
      </c>
      <c r="L117" s="134"/>
      <c r="M117" s="176"/>
      <c r="N117" s="176"/>
      <c r="O117" s="176"/>
      <c r="P117" s="176"/>
      <c r="Q117" s="299">
        <v>40330</v>
      </c>
      <c r="R117" s="62">
        <v>0</v>
      </c>
      <c r="S117" s="32">
        <v>0</v>
      </c>
      <c r="T117" s="176"/>
      <c r="U117" s="40"/>
      <c r="V117" s="62">
        <v>0</v>
      </c>
      <c r="W117" s="32">
        <v>0</v>
      </c>
      <c r="X117" s="176"/>
      <c r="Y117" s="40"/>
    </row>
    <row r="118" spans="1:25">
      <c r="A118" s="36">
        <v>40273</v>
      </c>
      <c r="B118" s="37">
        <v>0.30555555555555552</v>
      </c>
      <c r="C118" s="38">
        <v>40273</v>
      </c>
      <c r="D118" s="37">
        <v>0.875</v>
      </c>
      <c r="E118" s="78">
        <v>13.666666666666666</v>
      </c>
      <c r="F118" s="278">
        <v>0</v>
      </c>
      <c r="G118" s="52">
        <v>3</v>
      </c>
      <c r="H118" s="57">
        <v>3</v>
      </c>
      <c r="I118" s="134"/>
      <c r="J118" s="56">
        <v>0</v>
      </c>
      <c r="K118" s="40">
        <v>0</v>
      </c>
      <c r="L118" s="134"/>
      <c r="M118" s="176"/>
      <c r="N118" s="176"/>
      <c r="O118" s="176"/>
      <c r="P118" s="176"/>
      <c r="Q118" s="299">
        <v>40331</v>
      </c>
      <c r="R118" s="62">
        <v>0</v>
      </c>
      <c r="S118" s="32">
        <v>0</v>
      </c>
      <c r="T118" s="176"/>
      <c r="U118" s="40"/>
      <c r="V118" s="62">
        <v>0</v>
      </c>
      <c r="W118" s="32">
        <v>0</v>
      </c>
      <c r="X118" s="176"/>
      <c r="Y118" s="40"/>
    </row>
    <row r="119" spans="1:25">
      <c r="A119" s="36">
        <v>40273</v>
      </c>
      <c r="B119" s="37">
        <v>0.875</v>
      </c>
      <c r="C119" s="38">
        <v>40274</v>
      </c>
      <c r="D119" s="37">
        <v>0.3125</v>
      </c>
      <c r="E119" s="78">
        <v>10.5</v>
      </c>
      <c r="F119" s="278">
        <v>0</v>
      </c>
      <c r="G119" s="52">
        <v>13</v>
      </c>
      <c r="H119" s="57">
        <v>13</v>
      </c>
      <c r="I119" s="134"/>
      <c r="J119" s="56">
        <v>0</v>
      </c>
      <c r="K119" s="40">
        <v>0</v>
      </c>
      <c r="L119" s="134"/>
      <c r="M119" s="176"/>
      <c r="N119" s="176"/>
      <c r="O119" s="176"/>
      <c r="P119" s="176"/>
      <c r="Q119" s="299">
        <v>40332</v>
      </c>
      <c r="R119" s="62">
        <v>0</v>
      </c>
      <c r="S119" s="32">
        <v>0</v>
      </c>
      <c r="T119" s="176">
        <v>0</v>
      </c>
      <c r="U119" s="40"/>
      <c r="V119" s="62">
        <v>0</v>
      </c>
      <c r="W119" s="32">
        <v>0</v>
      </c>
      <c r="X119" s="176">
        <v>0</v>
      </c>
      <c r="Y119" s="40"/>
    </row>
    <row r="120" spans="1:25">
      <c r="A120" s="36">
        <v>40274</v>
      </c>
      <c r="B120" s="37">
        <v>0.31597222222222221</v>
      </c>
      <c r="C120" s="38">
        <v>40274</v>
      </c>
      <c r="D120" s="37">
        <v>0.86805555555555547</v>
      </c>
      <c r="E120" s="78">
        <v>13.25</v>
      </c>
      <c r="F120" s="278">
        <v>8.3333333333333329E-2</v>
      </c>
      <c r="G120" s="52">
        <v>0</v>
      </c>
      <c r="H120" s="57">
        <v>0</v>
      </c>
      <c r="I120" s="134"/>
      <c r="J120" s="56">
        <v>0</v>
      </c>
      <c r="K120" s="40">
        <v>0</v>
      </c>
      <c r="L120" s="134"/>
      <c r="M120" s="176"/>
      <c r="N120" s="176"/>
      <c r="O120" s="176"/>
      <c r="P120" s="176"/>
      <c r="Q120" s="299">
        <v>40333</v>
      </c>
      <c r="R120" s="62">
        <v>0</v>
      </c>
      <c r="S120" s="32">
        <v>0</v>
      </c>
      <c r="T120" s="176"/>
      <c r="U120" s="40"/>
      <c r="V120" s="62">
        <v>0</v>
      </c>
      <c r="W120" s="32">
        <v>0</v>
      </c>
      <c r="X120" s="176"/>
      <c r="Y120" s="40"/>
    </row>
    <row r="121" spans="1:25">
      <c r="A121" s="36">
        <v>40274</v>
      </c>
      <c r="B121" s="37">
        <v>0.86805555555555547</v>
      </c>
      <c r="C121" s="38">
        <v>40275</v>
      </c>
      <c r="D121" s="37">
        <v>0.30208333333333331</v>
      </c>
      <c r="E121" s="78">
        <v>10.416666666666666</v>
      </c>
      <c r="F121" s="278">
        <v>0</v>
      </c>
      <c r="G121" s="52">
        <v>8</v>
      </c>
      <c r="H121" s="57">
        <v>8</v>
      </c>
      <c r="I121" s="134"/>
      <c r="J121" s="56">
        <v>0</v>
      </c>
      <c r="K121" s="40">
        <v>0</v>
      </c>
      <c r="L121" s="134"/>
      <c r="M121" s="176"/>
      <c r="N121" s="176"/>
      <c r="O121" s="176"/>
      <c r="P121" s="176"/>
      <c r="Q121" s="299">
        <v>40334</v>
      </c>
      <c r="R121" s="62">
        <v>0</v>
      </c>
      <c r="S121" s="32">
        <v>0</v>
      </c>
      <c r="T121" s="176"/>
      <c r="U121" s="40"/>
      <c r="V121" s="62">
        <v>0</v>
      </c>
      <c r="W121" s="32">
        <v>0</v>
      </c>
      <c r="X121" s="176"/>
      <c r="Y121" s="40"/>
    </row>
    <row r="122" spans="1:25">
      <c r="A122" s="36">
        <v>40275</v>
      </c>
      <c r="B122" s="37">
        <v>0.30208333333333331</v>
      </c>
      <c r="C122" s="38">
        <v>40275</v>
      </c>
      <c r="D122" s="37">
        <v>0.52083333333333337</v>
      </c>
      <c r="E122" s="78">
        <v>5.25</v>
      </c>
      <c r="F122" s="278">
        <v>0</v>
      </c>
      <c r="G122" s="52">
        <v>0</v>
      </c>
      <c r="H122" s="57">
        <v>0</v>
      </c>
      <c r="I122" s="134"/>
      <c r="J122" s="56">
        <v>0</v>
      </c>
      <c r="K122" s="40">
        <v>0</v>
      </c>
      <c r="L122" s="134"/>
      <c r="M122" s="176"/>
      <c r="N122" s="176"/>
      <c r="O122" s="176"/>
      <c r="P122" s="176"/>
      <c r="Q122" s="299">
        <v>40335</v>
      </c>
      <c r="R122" s="62">
        <v>0</v>
      </c>
      <c r="S122" s="32">
        <v>0</v>
      </c>
      <c r="T122" s="176"/>
      <c r="U122" s="40"/>
      <c r="V122" s="62">
        <v>0</v>
      </c>
      <c r="W122" s="32">
        <v>0</v>
      </c>
      <c r="X122" s="176"/>
      <c r="Y122" s="40"/>
    </row>
    <row r="123" spans="1:25">
      <c r="A123" s="36">
        <v>40275</v>
      </c>
      <c r="B123" s="37">
        <v>0.52083333333333337</v>
      </c>
      <c r="C123" s="38">
        <v>40275</v>
      </c>
      <c r="D123" s="37">
        <v>0.61111111111111105</v>
      </c>
      <c r="E123" s="78"/>
      <c r="F123" s="278">
        <v>2.1666666666666665</v>
      </c>
      <c r="G123" s="34"/>
      <c r="H123" s="63">
        <f>ROUND(AVERAGE(H122/$E122,H124/$E124)*$F123,0)</f>
        <v>0</v>
      </c>
      <c r="I123" s="133">
        <f>DEVSQ((H122/$E122),(H124/$E124))/2*$F123^2</f>
        <v>0.18167159365761892</v>
      </c>
      <c r="J123" s="63"/>
      <c r="K123" s="41">
        <f>ROUND(AVERAGE(K122/$E122,K124/$E124)*$F123,0)</f>
        <v>0</v>
      </c>
      <c r="L123" s="133">
        <f>DEVSQ((K122/$E122),(K124/$E124))/2*$F123^2</f>
        <v>0</v>
      </c>
      <c r="M123" s="279"/>
      <c r="N123" s="279"/>
      <c r="O123" s="279"/>
      <c r="P123" s="279"/>
      <c r="Q123" s="299">
        <v>40336</v>
      </c>
      <c r="R123" s="62">
        <v>0</v>
      </c>
      <c r="S123" s="32">
        <v>0</v>
      </c>
      <c r="T123" s="176"/>
      <c r="U123" s="40"/>
      <c r="V123" s="62">
        <v>0</v>
      </c>
      <c r="W123" s="32">
        <v>0</v>
      </c>
      <c r="X123" s="176"/>
      <c r="Y123" s="40"/>
    </row>
    <row r="124" spans="1:25">
      <c r="A124" s="36">
        <v>40275</v>
      </c>
      <c r="B124" s="37">
        <v>0.61111111111111105</v>
      </c>
      <c r="C124" s="38">
        <v>40275</v>
      </c>
      <c r="D124" s="37">
        <v>0.82291666666666663</v>
      </c>
      <c r="E124" s="78">
        <v>5.083333333333333</v>
      </c>
      <c r="F124" s="244"/>
      <c r="G124" s="52">
        <v>2</v>
      </c>
      <c r="H124" s="57">
        <v>2</v>
      </c>
      <c r="I124" s="134"/>
      <c r="J124" s="56">
        <v>0</v>
      </c>
      <c r="K124" s="40">
        <v>0</v>
      </c>
      <c r="L124" s="134"/>
      <c r="M124" s="176"/>
      <c r="N124" s="176"/>
      <c r="O124" s="176"/>
      <c r="P124" s="176"/>
      <c r="Q124" s="299">
        <v>40337</v>
      </c>
      <c r="R124" s="62">
        <v>0</v>
      </c>
      <c r="S124" s="32">
        <v>0</v>
      </c>
      <c r="T124" s="176"/>
      <c r="U124" s="40"/>
      <c r="V124" s="62">
        <v>0</v>
      </c>
      <c r="W124" s="32">
        <v>0</v>
      </c>
      <c r="X124" s="176"/>
      <c r="Y124" s="40"/>
    </row>
    <row r="125" spans="1:25">
      <c r="A125" s="36">
        <v>40275</v>
      </c>
      <c r="B125" s="37">
        <v>0.82291666666666663</v>
      </c>
      <c r="C125" s="38">
        <v>40276</v>
      </c>
      <c r="D125" s="37">
        <v>2.0833333333333332E-2</v>
      </c>
      <c r="E125" s="78">
        <v>4.75</v>
      </c>
      <c r="F125" s="278">
        <v>0</v>
      </c>
      <c r="G125" s="52">
        <v>1024</v>
      </c>
      <c r="H125" s="57">
        <v>1024</v>
      </c>
      <c r="I125" s="134"/>
      <c r="J125" s="56">
        <v>0</v>
      </c>
      <c r="K125" s="40">
        <v>0</v>
      </c>
      <c r="L125" s="134"/>
      <c r="M125" s="176"/>
      <c r="N125" s="176"/>
      <c r="O125" s="176"/>
      <c r="P125" s="176"/>
      <c r="Q125" s="299">
        <v>40338</v>
      </c>
      <c r="R125" s="62">
        <v>1</v>
      </c>
      <c r="S125" s="32">
        <v>1</v>
      </c>
      <c r="T125" s="176"/>
      <c r="U125" s="40"/>
      <c r="V125" s="62">
        <v>0</v>
      </c>
      <c r="W125" s="32">
        <v>0</v>
      </c>
      <c r="X125" s="176"/>
      <c r="Y125" s="40"/>
    </row>
    <row r="126" spans="1:25">
      <c r="A126" s="36">
        <v>40276</v>
      </c>
      <c r="B126" s="37">
        <v>2.0833333333333332E-2</v>
      </c>
      <c r="C126" s="38">
        <v>40276</v>
      </c>
      <c r="D126" s="37">
        <v>9.375E-2</v>
      </c>
      <c r="E126" s="78">
        <v>1.75</v>
      </c>
      <c r="F126" s="278">
        <v>0</v>
      </c>
      <c r="G126" s="52">
        <v>274</v>
      </c>
      <c r="H126" s="57">
        <v>274</v>
      </c>
      <c r="I126" s="134"/>
      <c r="J126" s="56">
        <v>0</v>
      </c>
      <c r="K126" s="40">
        <v>0</v>
      </c>
      <c r="L126" s="134"/>
      <c r="M126" s="176"/>
      <c r="N126" s="176"/>
      <c r="O126" s="176"/>
      <c r="P126" s="176"/>
      <c r="Q126" s="299">
        <v>40339</v>
      </c>
      <c r="R126" s="62">
        <v>0</v>
      </c>
      <c r="S126" s="32">
        <v>0</v>
      </c>
      <c r="T126" s="176"/>
      <c r="U126" s="40"/>
      <c r="V126" s="62">
        <v>0</v>
      </c>
      <c r="W126" s="32">
        <v>0</v>
      </c>
      <c r="X126" s="176"/>
      <c r="Y126" s="40"/>
    </row>
    <row r="127" spans="1:25">
      <c r="A127" s="36">
        <v>40276</v>
      </c>
      <c r="B127" s="37">
        <v>9.375E-2</v>
      </c>
      <c r="C127" s="38">
        <v>40276</v>
      </c>
      <c r="D127" s="37">
        <v>0.125</v>
      </c>
      <c r="E127" s="78"/>
      <c r="F127" s="278">
        <v>0.75</v>
      </c>
      <c r="G127" s="34"/>
      <c r="H127" s="63">
        <f>ROUND(AVERAGE(H126/$E126,H128/$E128)*$F127,0)</f>
        <v>82</v>
      </c>
      <c r="I127" s="134">
        <f>DEVSQ((H126/$E126),(H128/$E128))/2*$F127^2</f>
        <v>1255.4037363527643</v>
      </c>
      <c r="J127" s="63"/>
      <c r="K127" s="41">
        <f>ROUND(AVERAGE(K126/$E126,K128/$E128)*$F127,0)</f>
        <v>0</v>
      </c>
      <c r="L127" s="134">
        <f>DEVSQ((K126/$E126),(K128/$E128))/2*$F127^2</f>
        <v>0</v>
      </c>
      <c r="M127" s="176"/>
      <c r="N127" s="176"/>
      <c r="O127" s="176"/>
      <c r="P127" s="176"/>
      <c r="Q127" s="299">
        <v>40340</v>
      </c>
      <c r="R127" s="62">
        <v>0</v>
      </c>
      <c r="S127" s="32">
        <v>0</v>
      </c>
      <c r="T127" s="176"/>
      <c r="U127" s="40"/>
      <c r="V127" s="62">
        <v>0</v>
      </c>
      <c r="W127" s="32">
        <v>0</v>
      </c>
      <c r="X127" s="176"/>
      <c r="Y127" s="40"/>
    </row>
    <row r="128" spans="1:25">
      <c r="A128" s="36">
        <v>40276</v>
      </c>
      <c r="B128" s="37">
        <v>0.125</v>
      </c>
      <c r="C128" s="38">
        <v>40276</v>
      </c>
      <c r="D128" s="37">
        <v>0.36458333333333331</v>
      </c>
      <c r="E128" s="78">
        <v>5.75</v>
      </c>
      <c r="F128" s="244"/>
      <c r="G128" s="52">
        <v>357</v>
      </c>
      <c r="H128" s="57">
        <v>357</v>
      </c>
      <c r="I128" s="134"/>
      <c r="J128" s="56">
        <v>0</v>
      </c>
      <c r="K128" s="40">
        <v>0</v>
      </c>
      <c r="L128" s="134"/>
      <c r="M128" s="176"/>
      <c r="N128" s="176"/>
      <c r="O128" s="176"/>
      <c r="P128" s="176"/>
      <c r="Q128" s="299">
        <v>40341</v>
      </c>
      <c r="R128" s="62">
        <v>0</v>
      </c>
      <c r="S128" s="32">
        <v>0</v>
      </c>
      <c r="T128" s="176"/>
      <c r="U128" s="40"/>
      <c r="V128" s="62">
        <v>0</v>
      </c>
      <c r="W128" s="32">
        <v>0</v>
      </c>
      <c r="X128" s="176"/>
      <c r="Y128" s="40"/>
    </row>
    <row r="129" spans="1:25">
      <c r="A129" s="36">
        <v>40276</v>
      </c>
      <c r="B129" s="37">
        <v>0.36458333333333331</v>
      </c>
      <c r="C129" s="38">
        <v>40276</v>
      </c>
      <c r="D129" s="37">
        <v>0.375</v>
      </c>
      <c r="E129" s="78"/>
      <c r="F129" s="278">
        <v>0.25</v>
      </c>
      <c r="G129" s="34"/>
      <c r="H129" s="63">
        <f>ROUND(AVERAGE(H128/$E128,H130/$E130)*$F129,0)</f>
        <v>8</v>
      </c>
      <c r="I129" s="134">
        <f>DEVSQ((H128/$E128),(H130/$E130))/2*$F129^2</f>
        <v>58.761905833536943</v>
      </c>
      <c r="J129" s="63"/>
      <c r="K129" s="41">
        <f>ROUND(AVERAGE(K128/$E128,K130/$E130)*$F129,0)</f>
        <v>0</v>
      </c>
      <c r="L129" s="134">
        <f>DEVSQ((K128/$E128),(K130/$E130))/2*$F129^2</f>
        <v>0</v>
      </c>
      <c r="M129" s="176"/>
      <c r="N129" s="176"/>
      <c r="O129" s="176"/>
      <c r="P129" s="176"/>
      <c r="Q129" s="299">
        <v>40342</v>
      </c>
      <c r="R129" s="62">
        <v>0</v>
      </c>
      <c r="S129" s="32">
        <v>0</v>
      </c>
      <c r="T129" s="176"/>
      <c r="U129" s="40"/>
      <c r="V129" s="62">
        <v>0</v>
      </c>
      <c r="W129" s="32">
        <v>0</v>
      </c>
      <c r="X129" s="176"/>
      <c r="Y129" s="40"/>
    </row>
    <row r="130" spans="1:25">
      <c r="A130" s="36">
        <v>40276</v>
      </c>
      <c r="B130" s="37">
        <v>0.375</v>
      </c>
      <c r="C130" s="38">
        <v>40276</v>
      </c>
      <c r="D130" s="37">
        <v>0.8125</v>
      </c>
      <c r="E130" s="78">
        <v>10.5</v>
      </c>
      <c r="F130" s="244"/>
      <c r="G130" s="52">
        <v>8</v>
      </c>
      <c r="H130" s="57">
        <v>8</v>
      </c>
      <c r="I130" s="134"/>
      <c r="J130" s="56">
        <v>0</v>
      </c>
      <c r="K130" s="40">
        <v>0</v>
      </c>
      <c r="L130" s="134"/>
      <c r="M130" s="176"/>
      <c r="N130" s="176"/>
      <c r="O130" s="176"/>
      <c r="P130" s="176"/>
      <c r="Q130" s="299">
        <v>40343</v>
      </c>
      <c r="R130" s="62">
        <v>0</v>
      </c>
      <c r="S130" s="32">
        <v>0</v>
      </c>
      <c r="T130" s="176"/>
      <c r="U130" s="40"/>
      <c r="V130" s="62">
        <v>0</v>
      </c>
      <c r="W130" s="32">
        <v>0</v>
      </c>
      <c r="X130" s="176"/>
      <c r="Y130" s="40"/>
    </row>
    <row r="131" spans="1:25">
      <c r="A131" s="36">
        <v>40276</v>
      </c>
      <c r="B131" s="37">
        <v>0.81597222222222221</v>
      </c>
      <c r="C131" s="38">
        <v>40276</v>
      </c>
      <c r="D131" s="37">
        <v>0.875</v>
      </c>
      <c r="E131" s="78">
        <v>1.4166666666666667</v>
      </c>
      <c r="F131" s="278">
        <v>8.3333333333333329E-2</v>
      </c>
      <c r="G131" s="52">
        <v>20</v>
      </c>
      <c r="H131" s="57">
        <v>20</v>
      </c>
      <c r="I131" s="134"/>
      <c r="J131" s="56">
        <v>0</v>
      </c>
      <c r="K131" s="40">
        <v>0</v>
      </c>
      <c r="L131" s="134"/>
      <c r="M131" s="176"/>
      <c r="N131" s="176"/>
      <c r="O131" s="176"/>
      <c r="P131" s="176"/>
      <c r="Q131" s="299">
        <v>40344</v>
      </c>
      <c r="R131" s="62">
        <v>0</v>
      </c>
      <c r="S131" s="32">
        <v>0</v>
      </c>
      <c r="T131" s="176"/>
      <c r="U131" s="40"/>
      <c r="V131" s="62">
        <v>0</v>
      </c>
      <c r="W131" s="32">
        <v>0</v>
      </c>
      <c r="X131" s="176"/>
      <c r="Y131" s="40"/>
    </row>
    <row r="132" spans="1:25">
      <c r="A132" s="36">
        <v>40276</v>
      </c>
      <c r="B132" s="37">
        <v>0.875</v>
      </c>
      <c r="C132" s="38">
        <v>40276</v>
      </c>
      <c r="D132" s="37">
        <v>0.91666666666666663</v>
      </c>
      <c r="E132" s="78"/>
      <c r="F132" s="278">
        <v>1</v>
      </c>
      <c r="G132" s="34"/>
      <c r="H132" s="63">
        <f>ROUND(AVERAGE(H131/$E131,H133/$E133)*$F132,0)</f>
        <v>87</v>
      </c>
      <c r="I132" s="134">
        <f>DEVSQ((H131/$E131),(H133/$E133))/2*$F132^2</f>
        <v>5362.1775298354651</v>
      </c>
      <c r="J132" s="63"/>
      <c r="K132" s="41">
        <f>ROUND(AVERAGE(K131/$E131,K133/$E133)*$F132,0)</f>
        <v>0</v>
      </c>
      <c r="L132" s="134">
        <f>DEVSQ((K131/$E131),(K133/$E133))/2*$F132^2</f>
        <v>0</v>
      </c>
      <c r="M132" s="176"/>
      <c r="N132" s="176"/>
      <c r="O132" s="176"/>
      <c r="P132" s="176"/>
      <c r="Q132" s="299">
        <v>40345</v>
      </c>
      <c r="R132" s="62">
        <v>0</v>
      </c>
      <c r="S132" s="32">
        <v>0</v>
      </c>
      <c r="T132" s="176"/>
      <c r="U132" s="40"/>
      <c r="V132" s="62">
        <v>0</v>
      </c>
      <c r="W132" s="32">
        <v>0</v>
      </c>
      <c r="X132" s="176"/>
      <c r="Y132" s="40"/>
    </row>
    <row r="133" spans="1:25">
      <c r="A133" s="36">
        <v>40276</v>
      </c>
      <c r="B133" s="37">
        <v>0.91666666666666663</v>
      </c>
      <c r="C133" s="38">
        <v>40276</v>
      </c>
      <c r="D133" s="37">
        <v>0.98958333333333337</v>
      </c>
      <c r="E133" s="78">
        <v>1.75</v>
      </c>
      <c r="F133" s="244"/>
      <c r="G133" s="52">
        <v>281</v>
      </c>
      <c r="H133" s="57">
        <v>281</v>
      </c>
      <c r="I133" s="134"/>
      <c r="J133" s="56">
        <v>0</v>
      </c>
      <c r="K133" s="40">
        <v>0</v>
      </c>
      <c r="L133" s="134"/>
      <c r="M133" s="176"/>
      <c r="N133" s="176"/>
      <c r="O133" s="176"/>
      <c r="P133" s="176"/>
      <c r="Q133" s="299">
        <v>40346</v>
      </c>
      <c r="R133" s="62">
        <v>0</v>
      </c>
      <c r="S133" s="32">
        <v>0</v>
      </c>
      <c r="T133" s="176"/>
      <c r="U133" s="40"/>
      <c r="V133" s="62">
        <v>0</v>
      </c>
      <c r="W133" s="32">
        <v>0</v>
      </c>
      <c r="X133" s="176"/>
      <c r="Y133" s="40"/>
    </row>
    <row r="134" spans="1:25">
      <c r="A134" s="36">
        <v>40276</v>
      </c>
      <c r="B134" s="37">
        <v>0.98958333333333337</v>
      </c>
      <c r="C134" s="38">
        <v>40277</v>
      </c>
      <c r="D134" s="37">
        <v>2.0833333333333332E-2</v>
      </c>
      <c r="E134" s="78">
        <v>0.75</v>
      </c>
      <c r="F134" s="278">
        <v>0</v>
      </c>
      <c r="G134" s="52">
        <v>254</v>
      </c>
      <c r="H134" s="57">
        <v>254</v>
      </c>
      <c r="I134" s="134"/>
      <c r="J134" s="56">
        <v>0</v>
      </c>
      <c r="K134" s="40">
        <v>0</v>
      </c>
      <c r="L134" s="134"/>
      <c r="M134" s="176"/>
      <c r="N134" s="176"/>
      <c r="O134" s="176"/>
      <c r="P134" s="176"/>
      <c r="Q134" s="299">
        <v>40347</v>
      </c>
      <c r="R134" s="62">
        <v>0</v>
      </c>
      <c r="S134" s="32">
        <v>0</v>
      </c>
      <c r="T134" s="176"/>
      <c r="U134" s="40"/>
      <c r="V134" s="62">
        <v>0</v>
      </c>
      <c r="W134" s="32">
        <v>0</v>
      </c>
      <c r="X134" s="176"/>
      <c r="Y134" s="40"/>
    </row>
    <row r="135" spans="1:25">
      <c r="A135" s="36">
        <v>40277</v>
      </c>
      <c r="B135" s="37">
        <v>2.0833333333333332E-2</v>
      </c>
      <c r="C135" s="38">
        <v>40277</v>
      </c>
      <c r="D135" s="37">
        <v>0.34722222222222227</v>
      </c>
      <c r="E135" s="78">
        <v>7.833333333333333</v>
      </c>
      <c r="F135" s="278">
        <v>0</v>
      </c>
      <c r="G135" s="52">
        <v>927</v>
      </c>
      <c r="H135" s="57">
        <v>927</v>
      </c>
      <c r="I135" s="134"/>
      <c r="J135" s="56">
        <v>0</v>
      </c>
      <c r="K135" s="40">
        <v>0</v>
      </c>
      <c r="L135" s="134"/>
      <c r="M135" s="176"/>
      <c r="N135" s="176"/>
      <c r="O135" s="176"/>
      <c r="P135" s="176"/>
      <c r="Q135" s="299">
        <v>40348</v>
      </c>
      <c r="R135" s="62">
        <v>0</v>
      </c>
      <c r="S135" s="32">
        <v>0</v>
      </c>
      <c r="T135" s="176"/>
      <c r="U135" s="40"/>
      <c r="V135" s="62">
        <v>0</v>
      </c>
      <c r="W135" s="32">
        <v>0</v>
      </c>
      <c r="X135" s="176"/>
      <c r="Y135" s="40"/>
    </row>
    <row r="136" spans="1:25">
      <c r="A136" s="36">
        <v>40277</v>
      </c>
      <c r="B136" s="37">
        <v>0.34722222222222227</v>
      </c>
      <c r="C136" s="38">
        <v>40277</v>
      </c>
      <c r="D136" s="37">
        <v>0.36805555555555558</v>
      </c>
      <c r="E136" s="62"/>
      <c r="F136" s="278">
        <v>0.5</v>
      </c>
      <c r="G136" s="34"/>
      <c r="H136" s="63">
        <f>ROUND(AVERAGE(H130/$E130,H137/$E137)*$F136,0)</f>
        <v>0</v>
      </c>
      <c r="I136" s="134">
        <f>DEVSQ((H130/$E130),(H137/$E137))/2*$F136^2</f>
        <v>5.6689342403628109E-4</v>
      </c>
      <c r="J136" s="63"/>
      <c r="K136" s="41">
        <f>ROUND(AVERAGE(K130/$E130,K137/$E137)*$F136,0)</f>
        <v>0</v>
      </c>
      <c r="L136" s="134">
        <f>DEVSQ((K130/$E130),(K137/$E137))/2*$F136^2</f>
        <v>0</v>
      </c>
      <c r="M136" s="176"/>
      <c r="N136" s="176"/>
      <c r="O136" s="176"/>
      <c r="P136" s="176"/>
      <c r="Q136" s="299">
        <v>40349</v>
      </c>
      <c r="R136" s="62">
        <v>0</v>
      </c>
      <c r="S136" s="32">
        <v>0</v>
      </c>
      <c r="T136" s="176"/>
      <c r="U136" s="40"/>
      <c r="V136" s="62">
        <v>0</v>
      </c>
      <c r="W136" s="32">
        <v>0</v>
      </c>
      <c r="X136" s="176"/>
      <c r="Y136" s="40"/>
    </row>
    <row r="137" spans="1:25">
      <c r="A137" s="36">
        <v>40277</v>
      </c>
      <c r="B137" s="37">
        <v>0.36805555555555558</v>
      </c>
      <c r="C137" s="38">
        <v>40277</v>
      </c>
      <c r="D137" s="37">
        <v>0.80555555555555547</v>
      </c>
      <c r="E137" s="78">
        <v>10.5</v>
      </c>
      <c r="F137" s="244"/>
      <c r="G137" s="52">
        <v>7</v>
      </c>
      <c r="H137" s="57">
        <v>7</v>
      </c>
      <c r="I137" s="134"/>
      <c r="J137" s="56">
        <v>0</v>
      </c>
      <c r="K137" s="40">
        <v>0</v>
      </c>
      <c r="L137" s="134"/>
      <c r="M137" s="176"/>
      <c r="N137" s="176"/>
      <c r="O137" s="176"/>
      <c r="P137" s="176"/>
      <c r="Q137" s="299">
        <v>40350</v>
      </c>
      <c r="R137" s="62">
        <v>0</v>
      </c>
      <c r="S137" s="32">
        <v>0</v>
      </c>
      <c r="T137" s="176"/>
      <c r="U137" s="40"/>
      <c r="V137" s="62">
        <v>0</v>
      </c>
      <c r="W137" s="32">
        <v>0</v>
      </c>
      <c r="X137" s="176"/>
      <c r="Y137" s="40"/>
    </row>
    <row r="138" spans="1:25">
      <c r="A138" s="36">
        <v>40277</v>
      </c>
      <c r="B138" s="37">
        <v>0.80555555555555547</v>
      </c>
      <c r="C138" s="38">
        <v>40278</v>
      </c>
      <c r="D138" s="37">
        <v>1.7361111111111112E-2</v>
      </c>
      <c r="E138" s="78">
        <v>5.083333333333333</v>
      </c>
      <c r="F138" s="278">
        <v>0</v>
      </c>
      <c r="G138" s="52">
        <v>408</v>
      </c>
      <c r="H138" s="57">
        <v>408</v>
      </c>
      <c r="I138" s="134"/>
      <c r="J138" s="56">
        <v>0</v>
      </c>
      <c r="K138" s="40">
        <v>0</v>
      </c>
      <c r="L138" s="134"/>
      <c r="M138" s="176"/>
      <c r="N138" s="176"/>
      <c r="O138" s="176"/>
      <c r="P138" s="176"/>
      <c r="Q138" s="299">
        <v>40351</v>
      </c>
      <c r="R138" s="62">
        <v>0</v>
      </c>
      <c r="S138" s="32">
        <v>0</v>
      </c>
      <c r="T138" s="176"/>
      <c r="U138" s="40"/>
      <c r="V138" s="62">
        <v>0</v>
      </c>
      <c r="W138" s="32">
        <v>0</v>
      </c>
      <c r="X138" s="176"/>
      <c r="Y138" s="40"/>
    </row>
    <row r="139" spans="1:25">
      <c r="A139" s="36">
        <v>40278</v>
      </c>
      <c r="B139" s="37">
        <v>1.7361111111111112E-2</v>
      </c>
      <c r="C139" s="38">
        <v>40278</v>
      </c>
      <c r="D139" s="37">
        <v>0.3576388888888889</v>
      </c>
      <c r="E139" s="78">
        <v>8.1666666666666661</v>
      </c>
      <c r="F139" s="278">
        <v>0</v>
      </c>
      <c r="G139" s="52">
        <v>357</v>
      </c>
      <c r="H139" s="57">
        <v>357</v>
      </c>
      <c r="I139" s="134"/>
      <c r="J139" s="56">
        <v>0</v>
      </c>
      <c r="K139" s="40">
        <v>0</v>
      </c>
      <c r="L139" s="134"/>
      <c r="M139" s="176"/>
      <c r="N139" s="176"/>
      <c r="O139" s="176"/>
      <c r="P139" s="176"/>
      <c r="Q139" s="299">
        <v>40352</v>
      </c>
      <c r="R139" s="62">
        <v>0</v>
      </c>
      <c r="S139" s="32">
        <v>0</v>
      </c>
      <c r="T139" s="176"/>
      <c r="U139" s="40"/>
      <c r="V139" s="62">
        <v>0</v>
      </c>
      <c r="W139" s="32">
        <v>0</v>
      </c>
      <c r="X139" s="176"/>
      <c r="Y139" s="40"/>
    </row>
    <row r="140" spans="1:25">
      <c r="A140" s="36">
        <v>40278</v>
      </c>
      <c r="B140" s="37">
        <v>0.3576388888888889</v>
      </c>
      <c r="C140" s="38">
        <v>40278</v>
      </c>
      <c r="D140" s="37">
        <v>0.375</v>
      </c>
      <c r="E140" s="62"/>
      <c r="F140" s="278">
        <v>0.41666666666666669</v>
      </c>
      <c r="G140" s="34"/>
      <c r="H140" s="63">
        <f>ROUND(AVERAGE(H137/$E137,H141/$E141)*$F140,0)</f>
        <v>0</v>
      </c>
      <c r="I140" s="134">
        <f>DEVSQ((H137/$E137),(H141/$E141))/2*$F140^2</f>
        <v>7.1471912996802717E-3</v>
      </c>
      <c r="J140" s="63"/>
      <c r="K140" s="41">
        <f>ROUND(AVERAGE(K137/$E137,K141/$E141)*$F140,0)</f>
        <v>0</v>
      </c>
      <c r="L140" s="134">
        <f>DEVSQ((K137/$E137),(K141/$E141))/2*$F140^2</f>
        <v>0</v>
      </c>
      <c r="M140" s="176"/>
      <c r="N140" s="176"/>
      <c r="O140" s="176"/>
      <c r="P140" s="176"/>
      <c r="Q140" s="299">
        <v>40353</v>
      </c>
      <c r="R140" s="62">
        <v>0</v>
      </c>
      <c r="S140" s="32">
        <v>0</v>
      </c>
      <c r="T140" s="176"/>
      <c r="U140" s="40"/>
      <c r="V140" s="62">
        <v>0</v>
      </c>
      <c r="W140" s="32">
        <v>0</v>
      </c>
      <c r="X140" s="176"/>
      <c r="Y140" s="40"/>
    </row>
    <row r="141" spans="1:25">
      <c r="A141" s="36">
        <v>40278</v>
      </c>
      <c r="B141" s="37">
        <v>0.375</v>
      </c>
      <c r="C141" s="38">
        <v>40278</v>
      </c>
      <c r="D141" s="37">
        <v>0.85416666666666663</v>
      </c>
      <c r="E141" s="78">
        <v>11.5</v>
      </c>
      <c r="F141" s="244"/>
      <c r="G141" s="52">
        <v>3</v>
      </c>
      <c r="H141" s="57">
        <v>3</v>
      </c>
      <c r="I141" s="134"/>
      <c r="J141" s="56">
        <v>0</v>
      </c>
      <c r="K141" s="40">
        <v>0</v>
      </c>
      <c r="L141" s="134"/>
      <c r="M141" s="176"/>
      <c r="N141" s="176"/>
      <c r="O141" s="176"/>
      <c r="P141" s="176"/>
      <c r="Q141" s="299">
        <v>40354</v>
      </c>
      <c r="R141" s="62">
        <v>0</v>
      </c>
      <c r="S141" s="32">
        <v>0</v>
      </c>
      <c r="T141" s="176">
        <v>0</v>
      </c>
      <c r="U141" s="40"/>
      <c r="V141" s="62">
        <v>0</v>
      </c>
      <c r="W141" s="32">
        <v>0</v>
      </c>
      <c r="X141" s="176">
        <v>0</v>
      </c>
      <c r="Y141" s="40"/>
    </row>
    <row r="142" spans="1:25">
      <c r="A142" s="36">
        <v>40278</v>
      </c>
      <c r="B142" s="37">
        <v>0.85416666666666663</v>
      </c>
      <c r="C142" s="38">
        <v>40279</v>
      </c>
      <c r="D142" s="37">
        <v>0.35069444444444442</v>
      </c>
      <c r="E142" s="78">
        <v>11.916666666666666</v>
      </c>
      <c r="F142" s="278">
        <v>0</v>
      </c>
      <c r="G142" s="52">
        <v>2903</v>
      </c>
      <c r="H142" s="57">
        <v>2903</v>
      </c>
      <c r="I142" s="134"/>
      <c r="J142" s="56">
        <v>0</v>
      </c>
      <c r="K142" s="40">
        <v>0</v>
      </c>
      <c r="L142" s="134"/>
      <c r="M142" s="176"/>
      <c r="N142" s="176"/>
      <c r="O142" s="176"/>
      <c r="P142" s="176"/>
      <c r="Q142" s="299">
        <v>40355</v>
      </c>
      <c r="R142" s="62">
        <v>0</v>
      </c>
      <c r="S142" s="32">
        <v>0</v>
      </c>
      <c r="T142" s="176"/>
      <c r="U142" s="40"/>
      <c r="V142" s="62">
        <v>0</v>
      </c>
      <c r="W142" s="32">
        <v>0</v>
      </c>
      <c r="X142" s="176"/>
      <c r="Y142" s="40"/>
    </row>
    <row r="143" spans="1:25">
      <c r="A143" s="36">
        <v>40279</v>
      </c>
      <c r="B143" s="37">
        <v>0.35416666666666669</v>
      </c>
      <c r="C143" s="38">
        <v>40279</v>
      </c>
      <c r="D143" s="37">
        <v>0.85416666666666663</v>
      </c>
      <c r="E143" s="78">
        <v>12</v>
      </c>
      <c r="F143" s="278">
        <v>8.3333333333333329E-2</v>
      </c>
      <c r="G143" s="52">
        <v>2</v>
      </c>
      <c r="H143" s="57">
        <v>2</v>
      </c>
      <c r="I143" s="134"/>
      <c r="J143" s="56">
        <v>0</v>
      </c>
      <c r="K143" s="40">
        <v>0</v>
      </c>
      <c r="L143" s="134"/>
      <c r="M143" s="176"/>
      <c r="N143" s="176"/>
      <c r="O143" s="176"/>
      <c r="P143" s="176"/>
      <c r="Q143" s="299">
        <v>40356</v>
      </c>
      <c r="R143" s="62">
        <v>0</v>
      </c>
      <c r="S143" s="32">
        <v>0</v>
      </c>
      <c r="T143" s="176">
        <v>0</v>
      </c>
      <c r="U143" s="40"/>
      <c r="V143" s="62">
        <v>0</v>
      </c>
      <c r="W143" s="32">
        <v>0</v>
      </c>
      <c r="X143" s="176">
        <v>0</v>
      </c>
      <c r="Y143" s="40"/>
    </row>
    <row r="144" spans="1:25">
      <c r="A144" s="36">
        <v>40279</v>
      </c>
      <c r="B144" s="37">
        <v>0.85416666666666663</v>
      </c>
      <c r="C144" s="38">
        <v>40280</v>
      </c>
      <c r="D144" s="37">
        <v>0.33333333333333331</v>
      </c>
      <c r="E144" s="78">
        <v>11.5</v>
      </c>
      <c r="F144" s="278">
        <v>0</v>
      </c>
      <c r="G144" s="52">
        <v>3040</v>
      </c>
      <c r="H144" s="57">
        <v>3040</v>
      </c>
      <c r="I144" s="134"/>
      <c r="J144" s="56">
        <v>0</v>
      </c>
      <c r="K144" s="40">
        <v>0</v>
      </c>
      <c r="L144" s="134"/>
      <c r="M144" s="176"/>
      <c r="N144" s="176"/>
      <c r="O144" s="176"/>
      <c r="P144" s="176"/>
      <c r="Q144" s="299">
        <v>40357</v>
      </c>
      <c r="R144" s="62">
        <v>0</v>
      </c>
      <c r="S144" s="32">
        <v>0</v>
      </c>
      <c r="T144" s="176"/>
      <c r="U144" s="40"/>
      <c r="V144" s="62">
        <v>0</v>
      </c>
      <c r="W144" s="32">
        <v>0</v>
      </c>
      <c r="X144" s="176"/>
      <c r="Y144" s="40"/>
    </row>
    <row r="145" spans="1:25">
      <c r="A145" s="36">
        <v>40280</v>
      </c>
      <c r="B145" s="37">
        <v>0.33680555555555558</v>
      </c>
      <c r="C145" s="38">
        <v>40280</v>
      </c>
      <c r="D145" s="37">
        <v>0.85416666666666663</v>
      </c>
      <c r="E145" s="78">
        <v>12.416666666666666</v>
      </c>
      <c r="F145" s="278">
        <v>8.3333333333333329E-2</v>
      </c>
      <c r="G145" s="52">
        <v>8</v>
      </c>
      <c r="H145" s="57">
        <v>8</v>
      </c>
      <c r="I145" s="134"/>
      <c r="J145" s="56">
        <v>0</v>
      </c>
      <c r="K145" s="40">
        <v>0</v>
      </c>
      <c r="L145" s="134"/>
      <c r="M145" s="176"/>
      <c r="N145" s="176"/>
      <c r="O145" s="176"/>
      <c r="P145" s="176"/>
      <c r="Q145" s="299">
        <v>40358</v>
      </c>
      <c r="R145" s="62">
        <v>0</v>
      </c>
      <c r="S145" s="32">
        <v>0</v>
      </c>
      <c r="T145" s="176"/>
      <c r="U145" s="40"/>
      <c r="V145" s="62">
        <v>0</v>
      </c>
      <c r="W145" s="32">
        <v>0</v>
      </c>
      <c r="X145" s="176"/>
      <c r="Y145" s="40"/>
    </row>
    <row r="146" spans="1:25">
      <c r="A146" s="36">
        <v>40280</v>
      </c>
      <c r="B146" s="37">
        <v>0.85416666666666663</v>
      </c>
      <c r="C146" s="38">
        <v>40281</v>
      </c>
      <c r="D146" s="37">
        <v>0.34722222222222227</v>
      </c>
      <c r="E146" s="78">
        <v>11.833333333333334</v>
      </c>
      <c r="F146" s="278">
        <v>0</v>
      </c>
      <c r="G146" s="52">
        <v>3724</v>
      </c>
      <c r="H146" s="57">
        <v>3724</v>
      </c>
      <c r="I146" s="134"/>
      <c r="J146" s="56">
        <v>0</v>
      </c>
      <c r="K146" s="40">
        <v>0</v>
      </c>
      <c r="L146" s="134"/>
      <c r="M146" s="176"/>
      <c r="N146" s="176"/>
      <c r="O146" s="176"/>
      <c r="P146" s="176"/>
      <c r="Q146" s="299">
        <v>40359</v>
      </c>
      <c r="R146" s="62">
        <v>0</v>
      </c>
      <c r="S146" s="32">
        <v>0</v>
      </c>
      <c r="T146" s="176"/>
      <c r="U146" s="40"/>
      <c r="V146" s="62">
        <v>0</v>
      </c>
      <c r="W146" s="32">
        <v>0</v>
      </c>
      <c r="X146" s="176"/>
      <c r="Y146" s="40"/>
    </row>
    <row r="147" spans="1:25">
      <c r="A147" s="36">
        <v>40281</v>
      </c>
      <c r="B147" s="37">
        <v>0.34722222222222227</v>
      </c>
      <c r="C147" s="38">
        <v>40281</v>
      </c>
      <c r="D147" s="37">
        <v>0.59722222222222221</v>
      </c>
      <c r="E147" s="78">
        <v>6</v>
      </c>
      <c r="F147" s="278">
        <v>0</v>
      </c>
      <c r="G147" s="52">
        <v>4</v>
      </c>
      <c r="H147" s="57">
        <v>4</v>
      </c>
      <c r="I147" s="134"/>
      <c r="J147" s="56">
        <v>0</v>
      </c>
      <c r="K147" s="40">
        <v>0</v>
      </c>
      <c r="L147" s="134"/>
      <c r="M147" s="176"/>
      <c r="N147" s="176"/>
      <c r="O147" s="176"/>
      <c r="P147" s="176"/>
      <c r="Q147" s="299">
        <v>40360</v>
      </c>
      <c r="R147" s="62">
        <v>0</v>
      </c>
      <c r="S147" s="32">
        <v>0</v>
      </c>
      <c r="T147" s="176"/>
      <c r="U147" s="40"/>
      <c r="V147" s="62">
        <v>0</v>
      </c>
      <c r="W147" s="32">
        <v>0</v>
      </c>
      <c r="X147" s="176"/>
      <c r="Y147" s="40"/>
    </row>
    <row r="148" spans="1:25">
      <c r="A148" s="36">
        <v>40281</v>
      </c>
      <c r="B148" s="37">
        <v>0.59722222222222221</v>
      </c>
      <c r="C148" s="38">
        <v>40282</v>
      </c>
      <c r="D148" s="37">
        <v>0.36805555555555558</v>
      </c>
      <c r="E148" s="78">
        <v>18.5</v>
      </c>
      <c r="F148" s="278">
        <v>0</v>
      </c>
      <c r="G148" s="52">
        <v>4203</v>
      </c>
      <c r="H148" s="57">
        <v>4203</v>
      </c>
      <c r="I148" s="134"/>
      <c r="J148" s="56">
        <v>0</v>
      </c>
      <c r="K148" s="40">
        <v>0</v>
      </c>
      <c r="L148" s="134"/>
      <c r="M148" s="176"/>
      <c r="N148" s="176"/>
      <c r="O148" s="176"/>
      <c r="P148" s="176"/>
      <c r="Q148" s="299">
        <v>40361</v>
      </c>
      <c r="R148" s="62">
        <v>0</v>
      </c>
      <c r="S148" s="32">
        <v>0</v>
      </c>
      <c r="T148" s="176"/>
      <c r="U148" s="40"/>
      <c r="V148" s="62">
        <v>0</v>
      </c>
      <c r="W148" s="32">
        <v>0</v>
      </c>
      <c r="X148" s="176"/>
      <c r="Y148" s="40"/>
    </row>
    <row r="149" spans="1:25">
      <c r="A149" s="36">
        <v>40282</v>
      </c>
      <c r="B149" s="37">
        <v>0.36805555555555558</v>
      </c>
      <c r="C149" s="38">
        <v>40282</v>
      </c>
      <c r="D149" s="37">
        <v>0.65625</v>
      </c>
      <c r="E149" s="78">
        <v>6.916666666666667</v>
      </c>
      <c r="F149" s="278">
        <v>0</v>
      </c>
      <c r="G149" s="52">
        <v>8</v>
      </c>
      <c r="H149" s="57">
        <v>8</v>
      </c>
      <c r="I149" s="134"/>
      <c r="J149" s="56">
        <v>0</v>
      </c>
      <c r="K149" s="40">
        <v>0</v>
      </c>
      <c r="L149" s="134"/>
      <c r="M149" s="176"/>
      <c r="N149" s="176"/>
      <c r="O149" s="176"/>
      <c r="P149" s="176"/>
      <c r="Q149" s="299">
        <v>40362</v>
      </c>
      <c r="R149" s="62">
        <v>0</v>
      </c>
      <c r="S149" s="32">
        <v>0</v>
      </c>
      <c r="T149" s="176"/>
      <c r="U149" s="40"/>
      <c r="V149" s="62">
        <v>0</v>
      </c>
      <c r="W149" s="32">
        <v>0</v>
      </c>
      <c r="X149" s="176"/>
      <c r="Y149" s="40"/>
    </row>
    <row r="150" spans="1:25">
      <c r="A150" s="36">
        <v>40282</v>
      </c>
      <c r="B150" s="37">
        <v>0.65625</v>
      </c>
      <c r="C150" s="38">
        <v>40283</v>
      </c>
      <c r="D150" s="37">
        <v>0.375</v>
      </c>
      <c r="E150" s="78">
        <v>17.25</v>
      </c>
      <c r="F150" s="278">
        <v>0</v>
      </c>
      <c r="G150" s="52">
        <v>4033</v>
      </c>
      <c r="H150" s="57">
        <v>4033</v>
      </c>
      <c r="I150" s="134"/>
      <c r="J150" s="56">
        <v>0</v>
      </c>
      <c r="K150" s="40">
        <v>0</v>
      </c>
      <c r="L150" s="134"/>
      <c r="M150" s="176"/>
      <c r="N150" s="176"/>
      <c r="O150" s="176"/>
      <c r="P150" s="176"/>
      <c r="Q150" s="299">
        <v>40363</v>
      </c>
      <c r="R150" s="62">
        <v>0</v>
      </c>
      <c r="S150" s="32">
        <v>0</v>
      </c>
      <c r="T150" s="176"/>
      <c r="U150" s="40"/>
      <c r="V150" s="62">
        <v>0</v>
      </c>
      <c r="W150" s="32">
        <v>0</v>
      </c>
      <c r="X150" s="176"/>
      <c r="Y150" s="40"/>
    </row>
    <row r="151" spans="1:25">
      <c r="A151" s="36">
        <v>40283</v>
      </c>
      <c r="B151" s="37">
        <v>0.38194444444444442</v>
      </c>
      <c r="C151" s="38">
        <v>40283</v>
      </c>
      <c r="D151" s="37">
        <v>0.84722222222222221</v>
      </c>
      <c r="E151" s="78">
        <v>11.166666666666666</v>
      </c>
      <c r="F151" s="278">
        <v>0.16666666666666666</v>
      </c>
      <c r="G151" s="52">
        <v>6</v>
      </c>
      <c r="H151" s="57">
        <v>6</v>
      </c>
      <c r="I151" s="134"/>
      <c r="J151" s="56">
        <v>0</v>
      </c>
      <c r="K151" s="40">
        <v>0</v>
      </c>
      <c r="L151" s="134"/>
      <c r="M151" s="176"/>
      <c r="N151" s="176"/>
      <c r="O151" s="176"/>
      <c r="P151" s="176"/>
      <c r="Q151" s="299">
        <v>40364</v>
      </c>
      <c r="R151" s="62">
        <v>0</v>
      </c>
      <c r="S151" s="32">
        <v>0</v>
      </c>
      <c r="T151" s="176"/>
      <c r="U151" s="40"/>
      <c r="V151" s="62">
        <v>0</v>
      </c>
      <c r="W151" s="32">
        <v>0</v>
      </c>
      <c r="X151" s="176"/>
      <c r="Y151" s="40"/>
    </row>
    <row r="152" spans="1:25">
      <c r="A152" s="36">
        <v>40283</v>
      </c>
      <c r="B152" s="37">
        <v>0.84722222222222221</v>
      </c>
      <c r="C152" s="38">
        <v>40284</v>
      </c>
      <c r="D152" s="37">
        <v>0.34375</v>
      </c>
      <c r="E152" s="78">
        <v>11.916666666666666</v>
      </c>
      <c r="F152" s="278">
        <v>0</v>
      </c>
      <c r="G152" s="52">
        <v>2770</v>
      </c>
      <c r="H152" s="57">
        <v>2770</v>
      </c>
      <c r="I152" s="134"/>
      <c r="J152" s="56">
        <v>0</v>
      </c>
      <c r="K152" s="40">
        <v>0</v>
      </c>
      <c r="L152" s="134"/>
      <c r="M152" s="176"/>
      <c r="N152" s="176"/>
      <c r="O152" s="176"/>
      <c r="P152" s="176"/>
      <c r="Q152" s="299">
        <v>40365</v>
      </c>
      <c r="R152" s="62">
        <v>0</v>
      </c>
      <c r="S152" s="32">
        <v>0</v>
      </c>
      <c r="T152" s="176"/>
      <c r="U152" s="40"/>
      <c r="V152" s="62">
        <v>0</v>
      </c>
      <c r="W152" s="32">
        <v>0</v>
      </c>
      <c r="X152" s="176"/>
      <c r="Y152" s="40"/>
    </row>
    <row r="153" spans="1:25">
      <c r="A153" s="36">
        <v>40284</v>
      </c>
      <c r="B153" s="37">
        <v>0.34375</v>
      </c>
      <c r="C153" s="38">
        <v>40284</v>
      </c>
      <c r="D153" s="37">
        <v>0.82291666666666663</v>
      </c>
      <c r="E153" s="78">
        <v>11.5</v>
      </c>
      <c r="F153" s="278">
        <v>0</v>
      </c>
      <c r="G153" s="52">
        <v>2</v>
      </c>
      <c r="H153" s="57">
        <v>2</v>
      </c>
      <c r="I153" s="134"/>
      <c r="J153" s="56">
        <v>0</v>
      </c>
      <c r="K153" s="40">
        <v>0</v>
      </c>
      <c r="L153" s="134"/>
      <c r="M153" s="176"/>
      <c r="N153" s="176"/>
      <c r="O153" s="176"/>
      <c r="P153" s="176"/>
      <c r="Q153" s="299">
        <v>40366</v>
      </c>
      <c r="R153" s="62">
        <v>0</v>
      </c>
      <c r="S153" s="32">
        <v>0</v>
      </c>
      <c r="T153" s="176">
        <v>0</v>
      </c>
      <c r="U153" s="40"/>
      <c r="V153" s="62">
        <v>0</v>
      </c>
      <c r="W153" s="32">
        <v>0</v>
      </c>
      <c r="X153" s="176">
        <v>0</v>
      </c>
      <c r="Y153" s="40"/>
    </row>
    <row r="154" spans="1:25">
      <c r="A154" s="36">
        <v>40284</v>
      </c>
      <c r="B154" s="37">
        <v>0.82291666666666663</v>
      </c>
      <c r="C154" s="38">
        <v>40285</v>
      </c>
      <c r="D154" s="37">
        <v>0.36458333333333331</v>
      </c>
      <c r="E154" s="78">
        <v>13</v>
      </c>
      <c r="F154" s="278">
        <v>0</v>
      </c>
      <c r="G154" s="52">
        <v>2793</v>
      </c>
      <c r="H154" s="57">
        <v>2793</v>
      </c>
      <c r="I154" s="134"/>
      <c r="J154" s="56">
        <v>0</v>
      </c>
      <c r="K154" s="40">
        <v>0</v>
      </c>
      <c r="L154" s="134"/>
      <c r="M154" s="176"/>
      <c r="N154" s="176"/>
      <c r="O154" s="176"/>
      <c r="P154" s="176"/>
      <c r="Q154" s="299">
        <v>40367</v>
      </c>
      <c r="R154" s="62">
        <v>0</v>
      </c>
      <c r="S154" s="32">
        <v>0</v>
      </c>
      <c r="T154" s="176"/>
      <c r="U154" s="40"/>
      <c r="V154" s="62">
        <v>0</v>
      </c>
      <c r="W154" s="32">
        <v>0</v>
      </c>
      <c r="X154" s="176"/>
      <c r="Y154" s="40"/>
    </row>
    <row r="155" spans="1:25">
      <c r="A155" s="36">
        <v>40285</v>
      </c>
      <c r="B155" s="37">
        <v>0.36805555555555558</v>
      </c>
      <c r="C155" s="38">
        <v>40285</v>
      </c>
      <c r="D155" s="37">
        <v>0.80902777777777779</v>
      </c>
      <c r="E155" s="78">
        <v>10.583333333333334</v>
      </c>
      <c r="F155" s="278">
        <v>8.3333333333333329E-2</v>
      </c>
      <c r="G155" s="52">
        <v>8</v>
      </c>
      <c r="H155" s="57">
        <v>8</v>
      </c>
      <c r="I155" s="134"/>
      <c r="J155" s="56">
        <v>0</v>
      </c>
      <c r="K155" s="40">
        <v>0</v>
      </c>
      <c r="L155" s="134"/>
      <c r="M155" s="176"/>
      <c r="N155" s="176"/>
      <c r="O155" s="176"/>
      <c r="P155" s="176"/>
      <c r="Q155" s="299">
        <v>40368</v>
      </c>
      <c r="R155" s="62">
        <v>0</v>
      </c>
      <c r="S155" s="32">
        <v>0</v>
      </c>
      <c r="T155" s="176"/>
      <c r="U155" s="40"/>
      <c r="V155" s="62">
        <v>0</v>
      </c>
      <c r="W155" s="32">
        <v>0</v>
      </c>
      <c r="X155" s="176"/>
      <c r="Y155" s="40"/>
    </row>
    <row r="156" spans="1:25">
      <c r="A156" s="36">
        <v>40285</v>
      </c>
      <c r="B156" s="37">
        <v>0.80902777777777779</v>
      </c>
      <c r="C156" s="38">
        <v>40286</v>
      </c>
      <c r="D156" s="37">
        <v>0.40625</v>
      </c>
      <c r="E156" s="78">
        <v>14.333333333333334</v>
      </c>
      <c r="F156" s="278">
        <v>0</v>
      </c>
      <c r="G156" s="52">
        <v>2802</v>
      </c>
      <c r="H156" s="57">
        <v>2802</v>
      </c>
      <c r="I156" s="134"/>
      <c r="J156" s="56">
        <v>0</v>
      </c>
      <c r="K156" s="40">
        <v>0</v>
      </c>
      <c r="L156" s="134"/>
      <c r="M156" s="176"/>
      <c r="N156" s="176"/>
      <c r="O156" s="176"/>
      <c r="P156" s="176"/>
      <c r="Q156" s="299">
        <v>40369</v>
      </c>
      <c r="R156" s="62">
        <v>0</v>
      </c>
      <c r="S156" s="32">
        <v>0</v>
      </c>
      <c r="T156" s="176"/>
      <c r="U156" s="40"/>
      <c r="V156" s="62">
        <v>0</v>
      </c>
      <c r="W156" s="32">
        <v>0</v>
      </c>
      <c r="X156" s="176"/>
      <c r="Y156" s="40"/>
    </row>
    <row r="157" spans="1:25">
      <c r="A157" s="36">
        <v>40286</v>
      </c>
      <c r="B157" s="37">
        <v>0.41319444444444442</v>
      </c>
      <c r="C157" s="38">
        <v>40286</v>
      </c>
      <c r="D157" s="37">
        <v>0.83333333333333337</v>
      </c>
      <c r="E157" s="78">
        <v>10.083333333333334</v>
      </c>
      <c r="F157" s="278">
        <v>0.16666666666666666</v>
      </c>
      <c r="G157" s="52">
        <v>26</v>
      </c>
      <c r="H157" s="57">
        <v>26</v>
      </c>
      <c r="I157" s="134"/>
      <c r="J157" s="56">
        <v>0</v>
      </c>
      <c r="K157" s="40">
        <v>0</v>
      </c>
      <c r="L157" s="134"/>
      <c r="M157" s="176"/>
      <c r="N157" s="176"/>
      <c r="O157" s="176"/>
      <c r="P157" s="176"/>
      <c r="Q157" s="299">
        <v>40370</v>
      </c>
      <c r="R157" s="62">
        <v>0</v>
      </c>
      <c r="S157" s="32">
        <v>0</v>
      </c>
      <c r="T157" s="176"/>
      <c r="U157" s="40"/>
      <c r="V157" s="62">
        <v>0</v>
      </c>
      <c r="W157" s="32">
        <v>0</v>
      </c>
      <c r="X157" s="176"/>
      <c r="Y157" s="40"/>
    </row>
    <row r="158" spans="1:25">
      <c r="A158" s="36">
        <v>40286</v>
      </c>
      <c r="B158" s="37">
        <v>0.83333333333333337</v>
      </c>
      <c r="C158" s="38">
        <v>40287</v>
      </c>
      <c r="D158" s="37">
        <v>0.29166666666666669</v>
      </c>
      <c r="E158" s="78">
        <v>11</v>
      </c>
      <c r="F158" s="278">
        <v>0</v>
      </c>
      <c r="G158" s="52">
        <v>731</v>
      </c>
      <c r="H158" s="57">
        <v>731</v>
      </c>
      <c r="I158" s="134"/>
      <c r="J158" s="56">
        <v>0</v>
      </c>
      <c r="K158" s="40">
        <v>0</v>
      </c>
      <c r="L158" s="134"/>
      <c r="M158" s="176"/>
      <c r="N158" s="176"/>
      <c r="O158" s="176"/>
      <c r="P158" s="176"/>
      <c r="Q158" s="299">
        <v>40371</v>
      </c>
      <c r="R158" s="62"/>
      <c r="S158" s="32">
        <v>0</v>
      </c>
      <c r="T158" s="176">
        <v>0</v>
      </c>
      <c r="U158" s="40"/>
      <c r="V158" s="62"/>
      <c r="W158" s="32">
        <v>0</v>
      </c>
      <c r="X158" s="176">
        <v>0</v>
      </c>
      <c r="Y158" s="40"/>
    </row>
    <row r="159" spans="1:25">
      <c r="A159" s="36">
        <v>40287</v>
      </c>
      <c r="B159" s="37">
        <v>0.29166666666666669</v>
      </c>
      <c r="C159" s="38">
        <v>40287</v>
      </c>
      <c r="D159" s="37">
        <v>0.79166666666666663</v>
      </c>
      <c r="E159" s="78">
        <v>12</v>
      </c>
      <c r="F159" s="278">
        <v>0</v>
      </c>
      <c r="G159" s="52">
        <v>32</v>
      </c>
      <c r="H159" s="57">
        <v>32</v>
      </c>
      <c r="I159" s="134"/>
      <c r="J159" s="56">
        <v>0</v>
      </c>
      <c r="K159" s="40">
        <v>0</v>
      </c>
      <c r="L159" s="134"/>
      <c r="M159" s="176"/>
      <c r="N159" s="176"/>
      <c r="O159" s="176"/>
      <c r="P159" s="176"/>
      <c r="Q159" s="299">
        <v>40372</v>
      </c>
      <c r="R159" s="62">
        <v>0</v>
      </c>
      <c r="S159" s="32">
        <v>0</v>
      </c>
      <c r="T159" s="176">
        <v>0</v>
      </c>
      <c r="U159" s="40"/>
      <c r="V159" s="62">
        <v>0</v>
      </c>
      <c r="W159" s="32">
        <v>0</v>
      </c>
      <c r="X159" s="176">
        <v>0</v>
      </c>
      <c r="Y159" s="40"/>
    </row>
    <row r="160" spans="1:25">
      <c r="A160" s="36">
        <v>40287</v>
      </c>
      <c r="B160" s="37">
        <v>0.79166666666666663</v>
      </c>
      <c r="C160" s="38">
        <v>40288</v>
      </c>
      <c r="D160" s="37">
        <v>0.34375</v>
      </c>
      <c r="E160" s="78">
        <v>13.25</v>
      </c>
      <c r="F160" s="278">
        <v>0</v>
      </c>
      <c r="G160" s="52">
        <v>469</v>
      </c>
      <c r="H160" s="57">
        <v>469</v>
      </c>
      <c r="I160" s="134"/>
      <c r="J160" s="56">
        <v>0</v>
      </c>
      <c r="K160" s="40">
        <v>0</v>
      </c>
      <c r="L160" s="134"/>
      <c r="M160" s="176"/>
      <c r="N160" s="176"/>
      <c r="O160" s="176"/>
      <c r="P160" s="176"/>
      <c r="Q160" s="299">
        <v>40373</v>
      </c>
      <c r="R160" s="62">
        <v>0</v>
      </c>
      <c r="S160" s="32">
        <v>0</v>
      </c>
      <c r="T160" s="176"/>
      <c r="U160" s="40"/>
      <c r="V160" s="62">
        <v>0</v>
      </c>
      <c r="W160" s="32">
        <v>0</v>
      </c>
      <c r="X160" s="176"/>
      <c r="Y160" s="40"/>
    </row>
    <row r="161" spans="1:26">
      <c r="A161" s="36">
        <v>40288</v>
      </c>
      <c r="B161" s="37">
        <v>0.34375</v>
      </c>
      <c r="C161" s="38">
        <v>40288</v>
      </c>
      <c r="D161" s="37">
        <v>0.35416666666666669</v>
      </c>
      <c r="E161" s="62"/>
      <c r="F161" s="278">
        <v>0.25</v>
      </c>
      <c r="G161" s="34"/>
      <c r="H161" s="63">
        <f>ROUND(AVERAGE(H159/$E159,H162/$E162)*$F161,0)</f>
        <v>1</v>
      </c>
      <c r="I161" s="134">
        <f>DEVSQ((H159/$E159),(H162/$E162))/2*$F161^2</f>
        <v>2.8387144168962361E-2</v>
      </c>
      <c r="J161" s="63"/>
      <c r="K161" s="41">
        <f>ROUND(AVERAGE(K159/$E159,K162/$E162)*$F161,0)</f>
        <v>0</v>
      </c>
      <c r="L161" s="134">
        <f>DEVSQ((K159/$E159),(K162/$E162))/2*$F161^2</f>
        <v>3.4393388429752064E-2</v>
      </c>
      <c r="M161" s="176"/>
      <c r="N161" s="176"/>
      <c r="O161" s="176"/>
      <c r="P161" s="176"/>
      <c r="Q161" s="299">
        <v>40374</v>
      </c>
      <c r="R161" s="62">
        <v>0</v>
      </c>
      <c r="S161" s="32">
        <v>0</v>
      </c>
      <c r="T161" s="176"/>
      <c r="U161" s="40"/>
      <c r="V161" s="62">
        <v>0</v>
      </c>
      <c r="W161" s="32">
        <v>0</v>
      </c>
      <c r="X161" s="176"/>
      <c r="Y161" s="40"/>
    </row>
    <row r="162" spans="1:26">
      <c r="A162" s="36">
        <v>40288</v>
      </c>
      <c r="B162" s="37">
        <v>0.35416666666666669</v>
      </c>
      <c r="C162" s="38">
        <v>40289</v>
      </c>
      <c r="D162" s="37">
        <v>0.30902777777777779</v>
      </c>
      <c r="E162" s="78">
        <v>22.916666666666668</v>
      </c>
      <c r="F162" s="244"/>
      <c r="G162" s="52">
        <v>92</v>
      </c>
      <c r="H162" s="57">
        <v>92</v>
      </c>
      <c r="I162" s="134"/>
      <c r="J162" s="57">
        <v>34</v>
      </c>
      <c r="K162" s="42">
        <v>34</v>
      </c>
      <c r="L162" s="134"/>
      <c r="M162" s="176"/>
      <c r="N162" s="176"/>
      <c r="O162" s="176"/>
      <c r="P162" s="176"/>
      <c r="Q162" s="299">
        <v>40375</v>
      </c>
      <c r="R162" s="62">
        <v>0</v>
      </c>
      <c r="S162" s="32">
        <v>0</v>
      </c>
      <c r="T162" s="176"/>
      <c r="U162" s="40"/>
      <c r="V162" s="62">
        <v>0</v>
      </c>
      <c r="W162" s="32">
        <v>0</v>
      </c>
      <c r="X162" s="176"/>
      <c r="Y162" s="40"/>
    </row>
    <row r="163" spans="1:26">
      <c r="A163" s="36">
        <v>40289</v>
      </c>
      <c r="B163" s="37">
        <v>0.30902777777777779</v>
      </c>
      <c r="C163" s="38">
        <v>40289</v>
      </c>
      <c r="D163" s="37">
        <v>0.31944444444444448</v>
      </c>
      <c r="E163" s="62"/>
      <c r="F163" s="278">
        <v>0.25</v>
      </c>
      <c r="G163" s="34"/>
      <c r="H163" s="63">
        <f>ROUND(AVERAGE(H159/$E159,H164/$E164)*$F163,0)</f>
        <v>1</v>
      </c>
      <c r="I163" s="134">
        <f>DEVSQ((H159/$E159),(H164/$E164))/2*$F163^2</f>
        <v>0.39627592119146171</v>
      </c>
      <c r="J163" s="63"/>
      <c r="K163" s="41">
        <f>ROUND(AVERAGE(K159/$E159,K164/$E164)*$F163,0)</f>
        <v>1</v>
      </c>
      <c r="L163" s="134">
        <f>DEVSQ((K159/$E159),(K164/$E164))/2*$F163^2</f>
        <v>0.39485938641344048</v>
      </c>
      <c r="M163" s="176"/>
      <c r="N163" s="176"/>
      <c r="O163" s="176"/>
      <c r="P163" s="176"/>
      <c r="Q163" s="299">
        <v>40376</v>
      </c>
      <c r="R163" s="62">
        <v>0</v>
      </c>
      <c r="S163" s="32">
        <v>0</v>
      </c>
      <c r="T163" s="176">
        <v>0</v>
      </c>
      <c r="U163" s="40"/>
      <c r="V163" s="62">
        <v>0</v>
      </c>
      <c r="W163" s="32">
        <v>0</v>
      </c>
      <c r="X163" s="176">
        <v>0</v>
      </c>
      <c r="Y163" s="40"/>
    </row>
    <row r="164" spans="1:26">
      <c r="A164" s="36">
        <v>40289</v>
      </c>
      <c r="B164" s="37">
        <v>0.31944444444444448</v>
      </c>
      <c r="C164" s="38">
        <v>40289</v>
      </c>
      <c r="D164" s="37">
        <v>0.83333333333333337</v>
      </c>
      <c r="E164" s="78">
        <v>12.333333333333334</v>
      </c>
      <c r="F164" s="244"/>
      <c r="G164" s="52">
        <v>95</v>
      </c>
      <c r="H164" s="57">
        <v>95</v>
      </c>
      <c r="I164" s="134"/>
      <c r="J164" s="57">
        <v>62</v>
      </c>
      <c r="K164" s="42">
        <v>62</v>
      </c>
      <c r="L164" s="134"/>
      <c r="M164" s="176"/>
      <c r="N164" s="176"/>
      <c r="O164" s="176"/>
      <c r="P164" s="176"/>
      <c r="Q164" s="299">
        <v>40377</v>
      </c>
      <c r="R164" s="62">
        <v>0</v>
      </c>
      <c r="S164" s="32">
        <v>0</v>
      </c>
      <c r="T164" s="176"/>
      <c r="U164" s="40"/>
      <c r="V164" s="62">
        <v>0</v>
      </c>
      <c r="W164" s="32">
        <v>0</v>
      </c>
      <c r="X164" s="176"/>
      <c r="Y164" s="40"/>
    </row>
    <row r="165" spans="1:26">
      <c r="A165" s="36">
        <v>40289</v>
      </c>
      <c r="B165" s="37">
        <v>0.83333333333333337</v>
      </c>
      <c r="C165" s="38">
        <v>40290</v>
      </c>
      <c r="D165" s="37">
        <v>0.29166666666666669</v>
      </c>
      <c r="E165" s="78">
        <v>11</v>
      </c>
      <c r="F165" s="278">
        <v>0</v>
      </c>
      <c r="G165" s="52">
        <v>67</v>
      </c>
      <c r="H165" s="57">
        <v>67</v>
      </c>
      <c r="I165" s="134"/>
      <c r="J165" s="57">
        <v>41</v>
      </c>
      <c r="K165" s="42">
        <v>41</v>
      </c>
      <c r="L165" s="134"/>
      <c r="M165" s="176"/>
      <c r="N165" s="176"/>
      <c r="O165" s="176"/>
      <c r="P165" s="176"/>
      <c r="Q165" s="299">
        <v>40378</v>
      </c>
      <c r="R165" s="62">
        <v>0</v>
      </c>
      <c r="S165" s="32">
        <v>0</v>
      </c>
      <c r="T165" s="176">
        <v>0</v>
      </c>
      <c r="U165" s="40"/>
      <c r="V165" s="62">
        <v>0</v>
      </c>
      <c r="W165" s="32">
        <v>0</v>
      </c>
      <c r="X165" s="176">
        <v>0</v>
      </c>
      <c r="Y165" s="40"/>
    </row>
    <row r="166" spans="1:26">
      <c r="A166" s="36">
        <v>40290</v>
      </c>
      <c r="B166" s="37">
        <v>0.29166666666666669</v>
      </c>
      <c r="C166" s="38">
        <v>40290</v>
      </c>
      <c r="D166" s="37">
        <v>0.84375</v>
      </c>
      <c r="E166" s="78">
        <v>13.25</v>
      </c>
      <c r="F166" s="278">
        <v>0</v>
      </c>
      <c r="G166" s="52">
        <v>29</v>
      </c>
      <c r="H166" s="57">
        <v>29</v>
      </c>
      <c r="I166" s="134"/>
      <c r="J166" s="57">
        <v>29</v>
      </c>
      <c r="K166" s="42">
        <v>29</v>
      </c>
      <c r="L166" s="134"/>
      <c r="M166" s="176"/>
      <c r="N166" s="176"/>
      <c r="O166" s="176"/>
      <c r="P166" s="176"/>
      <c r="Q166" s="299">
        <v>40379</v>
      </c>
      <c r="R166" s="62">
        <v>0</v>
      </c>
      <c r="S166" s="32">
        <v>0</v>
      </c>
      <c r="T166" s="176"/>
      <c r="U166" s="40"/>
      <c r="V166" s="62">
        <v>0</v>
      </c>
      <c r="W166" s="32">
        <v>0</v>
      </c>
      <c r="X166" s="176"/>
      <c r="Y166" s="40"/>
    </row>
    <row r="167" spans="1:26">
      <c r="A167" s="36">
        <v>40290</v>
      </c>
      <c r="B167" s="37">
        <v>0.84375</v>
      </c>
      <c r="C167" s="38">
        <v>40291</v>
      </c>
      <c r="D167" s="37">
        <v>0.33333333333333331</v>
      </c>
      <c r="E167" s="78">
        <v>11.75</v>
      </c>
      <c r="F167" s="278">
        <v>0</v>
      </c>
      <c r="G167" s="52">
        <v>80</v>
      </c>
      <c r="H167" s="57">
        <v>80</v>
      </c>
      <c r="I167" s="134"/>
      <c r="J167" s="57">
        <v>12</v>
      </c>
      <c r="K167" s="42">
        <v>12</v>
      </c>
      <c r="L167" s="134"/>
      <c r="M167" s="176"/>
      <c r="N167" s="176"/>
      <c r="O167" s="176"/>
      <c r="P167" s="176"/>
      <c r="Q167" s="299">
        <v>40380</v>
      </c>
      <c r="R167" s="62">
        <v>0</v>
      </c>
      <c r="S167" s="32">
        <v>0</v>
      </c>
      <c r="T167" s="176"/>
      <c r="U167" s="40"/>
      <c r="V167" s="62">
        <v>0</v>
      </c>
      <c r="W167" s="32">
        <v>0</v>
      </c>
      <c r="X167" s="176"/>
      <c r="Y167" s="40"/>
    </row>
    <row r="168" spans="1:26">
      <c r="A168" s="36">
        <v>40291</v>
      </c>
      <c r="B168" s="37">
        <v>0.33680555555555558</v>
      </c>
      <c r="C168" s="38">
        <v>40291</v>
      </c>
      <c r="D168" s="37">
        <v>0.70833333333333337</v>
      </c>
      <c r="E168" s="78">
        <v>8.9166666666666661</v>
      </c>
      <c r="F168" s="278">
        <v>8.3333333333333329E-2</v>
      </c>
      <c r="G168" s="52">
        <v>1</v>
      </c>
      <c r="H168" s="57">
        <v>1</v>
      </c>
      <c r="I168" s="134"/>
      <c r="J168" s="56">
        <v>0</v>
      </c>
      <c r="K168" s="40">
        <v>0</v>
      </c>
      <c r="L168" s="134"/>
      <c r="M168" s="176"/>
      <c r="N168" s="176"/>
      <c r="O168" s="176"/>
      <c r="P168" s="176"/>
      <c r="Q168" s="299">
        <v>40381</v>
      </c>
      <c r="R168" s="62">
        <v>0</v>
      </c>
      <c r="S168" s="32">
        <v>0</v>
      </c>
      <c r="T168" s="176"/>
      <c r="U168" s="40"/>
      <c r="V168" s="62">
        <v>0</v>
      </c>
      <c r="W168" s="32">
        <v>0</v>
      </c>
      <c r="X168" s="176"/>
      <c r="Y168" s="40"/>
    </row>
    <row r="169" spans="1:26">
      <c r="A169" s="36">
        <v>40291</v>
      </c>
      <c r="B169" s="37">
        <v>0.70833333333333337</v>
      </c>
      <c r="C169" s="38">
        <v>40292</v>
      </c>
      <c r="D169" s="37">
        <v>0.33333333333333331</v>
      </c>
      <c r="E169" s="78">
        <v>15</v>
      </c>
      <c r="F169" s="278">
        <v>0</v>
      </c>
      <c r="G169" s="52">
        <v>139</v>
      </c>
      <c r="H169" s="57">
        <v>139</v>
      </c>
      <c r="I169" s="134"/>
      <c r="J169" s="57">
        <v>7</v>
      </c>
      <c r="K169" s="42">
        <v>7</v>
      </c>
      <c r="L169" s="134"/>
      <c r="M169" s="176"/>
      <c r="N169" s="176"/>
      <c r="O169" s="176"/>
      <c r="P169" s="176"/>
      <c r="Q169" s="299">
        <v>40382</v>
      </c>
      <c r="R169" s="62">
        <v>0</v>
      </c>
      <c r="S169" s="32">
        <v>0</v>
      </c>
      <c r="T169" s="176"/>
      <c r="U169" s="40"/>
      <c r="V169" s="62">
        <v>0</v>
      </c>
      <c r="W169" s="32">
        <v>0</v>
      </c>
      <c r="X169" s="176"/>
      <c r="Y169" s="40"/>
    </row>
    <row r="170" spans="1:26">
      <c r="A170" s="36">
        <v>40292</v>
      </c>
      <c r="B170" s="37">
        <v>0.33680555555555558</v>
      </c>
      <c r="C170" s="38">
        <v>40292</v>
      </c>
      <c r="D170" s="37">
        <v>0.88541666666666663</v>
      </c>
      <c r="E170" s="78">
        <v>13.166666666666666</v>
      </c>
      <c r="F170" s="278">
        <v>8.3333333333333329E-2</v>
      </c>
      <c r="G170" s="52">
        <v>8</v>
      </c>
      <c r="H170" s="57">
        <v>8</v>
      </c>
      <c r="I170" s="134"/>
      <c r="J170" s="56">
        <v>0</v>
      </c>
      <c r="K170" s="40">
        <v>0</v>
      </c>
      <c r="L170" s="134"/>
      <c r="M170" s="176"/>
      <c r="N170" s="176"/>
      <c r="O170" s="176"/>
      <c r="P170" s="176"/>
      <c r="Q170" s="299">
        <v>40383</v>
      </c>
      <c r="R170" s="62">
        <v>0</v>
      </c>
      <c r="S170" s="32">
        <v>0</v>
      </c>
      <c r="T170" s="176"/>
      <c r="U170" s="40"/>
      <c r="V170" s="62">
        <v>0</v>
      </c>
      <c r="W170" s="32">
        <v>0</v>
      </c>
      <c r="X170" s="176"/>
      <c r="Y170" s="40"/>
    </row>
    <row r="171" spans="1:26">
      <c r="A171" s="36">
        <v>40292</v>
      </c>
      <c r="B171" s="37">
        <v>0.88541666666666663</v>
      </c>
      <c r="C171" s="38">
        <v>40293</v>
      </c>
      <c r="D171" s="37">
        <v>0.3298611111111111</v>
      </c>
      <c r="E171" s="78">
        <v>10.666666666666666</v>
      </c>
      <c r="F171" s="278">
        <v>0</v>
      </c>
      <c r="G171" s="52">
        <v>51</v>
      </c>
      <c r="H171" s="57">
        <v>51</v>
      </c>
      <c r="I171" s="134"/>
      <c r="J171" s="57">
        <v>1</v>
      </c>
      <c r="K171" s="42">
        <v>1</v>
      </c>
      <c r="L171" s="134"/>
      <c r="M171" s="176"/>
      <c r="N171" s="176"/>
      <c r="O171" s="176"/>
      <c r="P171" s="176"/>
      <c r="Q171" s="299">
        <v>40384</v>
      </c>
      <c r="R171" s="62">
        <v>0</v>
      </c>
      <c r="S171" s="32">
        <v>0</v>
      </c>
      <c r="T171" s="176">
        <v>0</v>
      </c>
      <c r="U171" s="40"/>
      <c r="V171" s="62">
        <v>0</v>
      </c>
      <c r="W171" s="32">
        <v>0</v>
      </c>
      <c r="X171" s="176">
        <v>0</v>
      </c>
      <c r="Y171" s="40"/>
    </row>
    <row r="172" spans="1:26">
      <c r="A172" s="36">
        <v>40293</v>
      </c>
      <c r="B172" s="37">
        <v>0.33680555555555558</v>
      </c>
      <c r="C172" s="38">
        <v>40293</v>
      </c>
      <c r="D172" s="37">
        <v>0.73611111111111116</v>
      </c>
      <c r="E172" s="78">
        <v>9.5833333333333339</v>
      </c>
      <c r="F172" s="278">
        <v>0.16666666666666666</v>
      </c>
      <c r="G172" s="52">
        <v>3</v>
      </c>
      <c r="H172" s="57">
        <v>3</v>
      </c>
      <c r="I172" s="134"/>
      <c r="J172" s="56">
        <v>0</v>
      </c>
      <c r="K172" s="40">
        <v>0</v>
      </c>
      <c r="L172" s="134"/>
      <c r="M172" s="176"/>
      <c r="N172" s="176"/>
      <c r="O172" s="176"/>
      <c r="P172" s="176"/>
      <c r="Q172" s="299">
        <v>40385</v>
      </c>
      <c r="R172" s="62">
        <v>0</v>
      </c>
      <c r="S172" s="32">
        <v>0</v>
      </c>
      <c r="T172" s="176"/>
      <c r="U172" s="40"/>
      <c r="V172" s="62">
        <v>0</v>
      </c>
      <c r="W172" s="32">
        <v>0</v>
      </c>
      <c r="X172" s="176"/>
      <c r="Y172" s="40"/>
    </row>
    <row r="173" spans="1:26">
      <c r="A173" s="36">
        <v>40293</v>
      </c>
      <c r="B173" s="37">
        <v>0.73611111111111116</v>
      </c>
      <c r="C173" s="38">
        <v>40294</v>
      </c>
      <c r="D173" s="37">
        <v>0.32291666666666669</v>
      </c>
      <c r="E173" s="78">
        <v>14.083333333333334</v>
      </c>
      <c r="F173" s="278">
        <v>0</v>
      </c>
      <c r="G173" s="52">
        <v>214</v>
      </c>
      <c r="H173" s="57">
        <v>214</v>
      </c>
      <c r="I173" s="134"/>
      <c r="J173" s="56">
        <v>0</v>
      </c>
      <c r="K173" s="40">
        <v>0</v>
      </c>
      <c r="L173" s="134"/>
      <c r="M173" s="176"/>
      <c r="N173" s="176"/>
      <c r="O173" s="176"/>
      <c r="P173" s="176"/>
      <c r="Q173" s="299">
        <v>40386</v>
      </c>
      <c r="R173" s="62">
        <v>0</v>
      </c>
      <c r="S173" s="32">
        <v>0</v>
      </c>
      <c r="T173" s="176"/>
      <c r="U173" s="40"/>
      <c r="V173" s="62">
        <v>0</v>
      </c>
      <c r="W173" s="32">
        <v>0</v>
      </c>
      <c r="X173" s="176"/>
      <c r="Y173" s="40"/>
    </row>
    <row r="174" spans="1:26">
      <c r="A174" s="36">
        <v>40294</v>
      </c>
      <c r="B174" s="37">
        <v>0.32291666666666669</v>
      </c>
      <c r="C174" s="38">
        <v>40294</v>
      </c>
      <c r="D174" s="37">
        <v>0.82638888888888884</v>
      </c>
      <c r="E174" s="78">
        <v>12.083333333333334</v>
      </c>
      <c r="F174" s="278">
        <v>0</v>
      </c>
      <c r="G174" s="52">
        <v>0</v>
      </c>
      <c r="H174" s="57">
        <v>0</v>
      </c>
      <c r="I174" s="134"/>
      <c r="J174" s="56">
        <v>0</v>
      </c>
      <c r="K174" s="40">
        <v>0</v>
      </c>
      <c r="L174" s="134"/>
      <c r="M174" s="176"/>
      <c r="N174" s="176"/>
      <c r="O174" s="176"/>
      <c r="P174" s="176"/>
      <c r="Q174" s="299">
        <v>40387</v>
      </c>
      <c r="R174" s="62">
        <v>0</v>
      </c>
      <c r="S174" s="32">
        <v>0</v>
      </c>
      <c r="T174" s="176"/>
      <c r="U174" s="40"/>
      <c r="V174" s="62">
        <v>0</v>
      </c>
      <c r="W174" s="32">
        <v>0</v>
      </c>
      <c r="X174" s="176"/>
      <c r="Y174" s="40"/>
    </row>
    <row r="175" spans="1:26">
      <c r="A175" s="36">
        <v>40294</v>
      </c>
      <c r="B175" s="37">
        <v>0.83333333333333337</v>
      </c>
      <c r="C175" s="38">
        <v>40295</v>
      </c>
      <c r="D175" s="37">
        <v>0.31597222222222221</v>
      </c>
      <c r="E175" s="78">
        <v>11.583333333333334</v>
      </c>
      <c r="F175" s="278">
        <v>0.16666666666666666</v>
      </c>
      <c r="G175" s="52">
        <v>140</v>
      </c>
      <c r="H175" s="57">
        <v>140</v>
      </c>
      <c r="I175" s="134"/>
      <c r="J175" s="57">
        <v>3</v>
      </c>
      <c r="K175" s="42">
        <v>3</v>
      </c>
      <c r="L175" s="134"/>
      <c r="M175" s="176"/>
      <c r="N175" s="176"/>
      <c r="O175" s="176"/>
      <c r="P175" s="176"/>
      <c r="Q175" s="300" t="s">
        <v>147</v>
      </c>
      <c r="R175" s="146">
        <v>35124</v>
      </c>
      <c r="S175" s="192">
        <v>35303</v>
      </c>
      <c r="T175" s="194">
        <f>SUM(T5:T174)</f>
        <v>6676.9576365303947</v>
      </c>
      <c r="U175" s="193"/>
      <c r="V175" s="146">
        <v>1918</v>
      </c>
      <c r="W175" s="192">
        <v>1919</v>
      </c>
      <c r="X175" s="194">
        <f>SUM(X5:X174)</f>
        <v>0.42963724235568779</v>
      </c>
      <c r="Y175" s="193"/>
      <c r="Z175" s="193"/>
    </row>
    <row r="176" spans="1:26">
      <c r="A176" s="36">
        <v>40295</v>
      </c>
      <c r="B176" s="37">
        <v>0.32291666666666669</v>
      </c>
      <c r="C176" s="38">
        <v>40295</v>
      </c>
      <c r="D176" s="37">
        <v>0.79166666666666663</v>
      </c>
      <c r="E176" s="78">
        <v>11.25</v>
      </c>
      <c r="F176" s="278">
        <v>0.16666666666666666</v>
      </c>
      <c r="G176" s="52">
        <v>13</v>
      </c>
      <c r="H176" s="57">
        <v>13</v>
      </c>
      <c r="I176" s="134"/>
      <c r="J176" s="57">
        <v>2</v>
      </c>
      <c r="K176" s="42">
        <v>2</v>
      </c>
      <c r="L176" s="134"/>
      <c r="M176" s="176"/>
      <c r="N176" s="176"/>
      <c r="O176" s="176"/>
      <c r="P176" s="176"/>
    </row>
    <row r="177" spans="1:16">
      <c r="A177" s="36">
        <v>40295</v>
      </c>
      <c r="B177" s="37">
        <v>0.79166666666666663</v>
      </c>
      <c r="C177" s="38">
        <v>40296</v>
      </c>
      <c r="D177" s="37">
        <v>0.3125</v>
      </c>
      <c r="E177" s="78">
        <v>12.5</v>
      </c>
      <c r="F177" s="278">
        <v>0</v>
      </c>
      <c r="G177" s="52">
        <v>5</v>
      </c>
      <c r="H177" s="57">
        <v>5</v>
      </c>
      <c r="I177" s="134"/>
      <c r="J177" s="56">
        <v>0</v>
      </c>
      <c r="K177" s="40">
        <v>0</v>
      </c>
      <c r="L177" s="134"/>
      <c r="M177" s="176"/>
      <c r="N177" s="176"/>
      <c r="O177" s="176"/>
      <c r="P177" s="176"/>
    </row>
    <row r="178" spans="1:16">
      <c r="A178" s="36">
        <v>40296</v>
      </c>
      <c r="B178" s="37">
        <v>0.31944444444444448</v>
      </c>
      <c r="C178" s="38">
        <v>40296</v>
      </c>
      <c r="D178" s="37">
        <v>0.77083333333333337</v>
      </c>
      <c r="E178" s="78">
        <v>10.833333333333334</v>
      </c>
      <c r="F178" s="278">
        <v>0.16666666666666666</v>
      </c>
      <c r="G178" s="52">
        <v>2</v>
      </c>
      <c r="H178" s="57">
        <v>2</v>
      </c>
      <c r="I178" s="134"/>
      <c r="J178" s="56">
        <v>0</v>
      </c>
      <c r="K178" s="40">
        <v>0</v>
      </c>
      <c r="L178" s="134"/>
      <c r="M178" s="176"/>
      <c r="N178" s="176"/>
      <c r="O178" s="176"/>
      <c r="P178" s="176"/>
    </row>
    <row r="179" spans="1:16">
      <c r="A179" s="36">
        <v>40296</v>
      </c>
      <c r="B179" s="37">
        <v>0.77083333333333337</v>
      </c>
      <c r="C179" s="38">
        <v>40297</v>
      </c>
      <c r="D179" s="37">
        <v>0.3263888888888889</v>
      </c>
      <c r="E179" s="78">
        <v>13.333333333333334</v>
      </c>
      <c r="F179" s="278">
        <v>0</v>
      </c>
      <c r="G179" s="52">
        <v>8</v>
      </c>
      <c r="H179" s="57">
        <v>8</v>
      </c>
      <c r="I179" s="134"/>
      <c r="J179" s="56">
        <v>0</v>
      </c>
      <c r="K179" s="40">
        <v>0</v>
      </c>
      <c r="L179" s="134"/>
      <c r="M179" s="176"/>
      <c r="N179" s="176"/>
      <c r="O179" s="176"/>
      <c r="P179" s="176"/>
    </row>
    <row r="180" spans="1:16">
      <c r="A180" s="36">
        <v>40297</v>
      </c>
      <c r="B180" s="37">
        <v>0.3298611111111111</v>
      </c>
      <c r="C180" s="38">
        <v>40297</v>
      </c>
      <c r="D180" s="37">
        <v>0.84375</v>
      </c>
      <c r="E180" s="78">
        <v>12.333333333333334</v>
      </c>
      <c r="F180" s="278">
        <v>8.3333333333333329E-2</v>
      </c>
      <c r="G180" s="52">
        <v>3</v>
      </c>
      <c r="H180" s="57">
        <v>3</v>
      </c>
      <c r="I180" s="134"/>
      <c r="J180" s="56">
        <v>0</v>
      </c>
      <c r="K180" s="40">
        <v>0</v>
      </c>
      <c r="L180" s="134"/>
      <c r="M180" s="176"/>
      <c r="N180" s="176"/>
      <c r="O180" s="176"/>
      <c r="P180" s="176"/>
    </row>
    <row r="181" spans="1:16">
      <c r="A181" s="36">
        <v>40297</v>
      </c>
      <c r="B181" s="37">
        <v>0.84375</v>
      </c>
      <c r="C181" s="38">
        <v>40298</v>
      </c>
      <c r="D181" s="37">
        <v>0.34027777777777773</v>
      </c>
      <c r="E181" s="78">
        <v>11.916666666666666</v>
      </c>
      <c r="F181" s="278">
        <v>0</v>
      </c>
      <c r="G181" s="52">
        <v>67</v>
      </c>
      <c r="H181" s="57">
        <v>67</v>
      </c>
      <c r="I181" s="134"/>
      <c r="J181" s="56">
        <v>0</v>
      </c>
      <c r="K181" s="40">
        <v>0</v>
      </c>
      <c r="L181" s="134"/>
      <c r="M181" s="176"/>
      <c r="N181" s="176"/>
      <c r="O181" s="176"/>
      <c r="P181" s="176"/>
    </row>
    <row r="182" spans="1:16">
      <c r="A182" s="36">
        <v>40298</v>
      </c>
      <c r="B182" s="37">
        <v>0.34375</v>
      </c>
      <c r="C182" s="38">
        <v>40298</v>
      </c>
      <c r="D182" s="37">
        <v>0.8125</v>
      </c>
      <c r="E182" s="78">
        <v>11.25</v>
      </c>
      <c r="F182" s="278">
        <v>8.3333333333333329E-2</v>
      </c>
      <c r="G182" s="52">
        <v>2</v>
      </c>
      <c r="H182" s="57">
        <v>2</v>
      </c>
      <c r="I182" s="134"/>
      <c r="J182" s="56">
        <v>0</v>
      </c>
      <c r="K182" s="40">
        <v>0</v>
      </c>
      <c r="L182" s="134"/>
      <c r="M182" s="176"/>
      <c r="N182" s="176"/>
      <c r="O182" s="176"/>
      <c r="P182" s="176"/>
    </row>
    <row r="183" spans="1:16">
      <c r="A183" s="36">
        <v>40298</v>
      </c>
      <c r="B183" s="37">
        <v>0.8125</v>
      </c>
      <c r="C183" s="38">
        <v>40299</v>
      </c>
      <c r="D183" s="37">
        <v>0.3263888888888889</v>
      </c>
      <c r="E183" s="78">
        <v>12.333333333333334</v>
      </c>
      <c r="F183" s="278">
        <v>0</v>
      </c>
      <c r="G183" s="52">
        <v>41</v>
      </c>
      <c r="H183" s="57">
        <v>41</v>
      </c>
      <c r="I183" s="134"/>
      <c r="J183" s="56">
        <v>0</v>
      </c>
      <c r="K183" s="40">
        <v>0</v>
      </c>
      <c r="L183" s="134"/>
      <c r="M183" s="176"/>
      <c r="N183" s="176"/>
      <c r="O183" s="176"/>
      <c r="P183" s="176"/>
    </row>
    <row r="184" spans="1:16">
      <c r="A184" s="36">
        <v>40299</v>
      </c>
      <c r="B184" s="37">
        <v>0.3298611111111111</v>
      </c>
      <c r="C184" s="38">
        <v>40299</v>
      </c>
      <c r="D184" s="37">
        <v>0.80902777777777779</v>
      </c>
      <c r="E184" s="78">
        <v>11.5</v>
      </c>
      <c r="F184" s="278">
        <v>8.3333333333333329E-2</v>
      </c>
      <c r="G184" s="52">
        <v>1</v>
      </c>
      <c r="H184" s="57">
        <v>1</v>
      </c>
      <c r="I184" s="134"/>
      <c r="J184" s="56">
        <v>0</v>
      </c>
      <c r="K184" s="40">
        <v>0</v>
      </c>
      <c r="L184" s="134"/>
      <c r="M184" s="176"/>
      <c r="N184" s="176"/>
      <c r="O184" s="176"/>
      <c r="P184" s="176"/>
    </row>
    <row r="185" spans="1:16">
      <c r="A185" s="36">
        <v>40299</v>
      </c>
      <c r="B185" s="37">
        <v>0.80902777777777779</v>
      </c>
      <c r="C185" s="38">
        <v>40300</v>
      </c>
      <c r="D185" s="37">
        <v>0.375</v>
      </c>
      <c r="E185" s="78">
        <v>13.583333333333334</v>
      </c>
      <c r="F185" s="278">
        <v>0</v>
      </c>
      <c r="G185" s="52">
        <v>11</v>
      </c>
      <c r="H185" s="57">
        <v>11</v>
      </c>
      <c r="I185" s="134"/>
      <c r="J185" s="57">
        <v>1</v>
      </c>
      <c r="K185" s="42">
        <v>1</v>
      </c>
      <c r="L185" s="134"/>
      <c r="M185" s="176"/>
      <c r="N185" s="176"/>
      <c r="O185" s="176"/>
      <c r="P185" s="176"/>
    </row>
    <row r="186" spans="1:16">
      <c r="A186" s="36">
        <v>40300</v>
      </c>
      <c r="B186" s="37">
        <v>0.375</v>
      </c>
      <c r="C186" s="38">
        <v>40300</v>
      </c>
      <c r="D186" s="37">
        <v>0.8125</v>
      </c>
      <c r="E186" s="78">
        <v>10.5</v>
      </c>
      <c r="F186" s="278">
        <v>0</v>
      </c>
      <c r="G186" s="52">
        <v>0</v>
      </c>
      <c r="H186" s="57">
        <v>0</v>
      </c>
      <c r="I186" s="134"/>
      <c r="J186" s="56">
        <v>0</v>
      </c>
      <c r="K186" s="40">
        <v>0</v>
      </c>
      <c r="L186" s="134"/>
      <c r="M186" s="176"/>
      <c r="N186" s="176"/>
      <c r="O186" s="176"/>
      <c r="P186" s="176"/>
    </row>
    <row r="187" spans="1:16">
      <c r="A187" s="36">
        <v>40300</v>
      </c>
      <c r="B187" s="37">
        <v>0.8125</v>
      </c>
      <c r="C187" s="38">
        <v>40301</v>
      </c>
      <c r="D187" s="37">
        <v>0.22916666666666666</v>
      </c>
      <c r="E187" s="78">
        <v>10</v>
      </c>
      <c r="F187" s="278">
        <v>0</v>
      </c>
      <c r="G187" s="52">
        <v>45</v>
      </c>
      <c r="H187" s="57">
        <v>45</v>
      </c>
      <c r="I187" s="134"/>
      <c r="J187" s="56">
        <v>0</v>
      </c>
      <c r="K187" s="40">
        <v>0</v>
      </c>
      <c r="L187" s="134"/>
      <c r="M187" s="176"/>
      <c r="N187" s="176"/>
      <c r="O187" s="176"/>
      <c r="P187" s="176"/>
    </row>
    <row r="188" spans="1:16">
      <c r="A188" s="36">
        <v>40301</v>
      </c>
      <c r="B188" s="37">
        <v>0.22916666666666666</v>
      </c>
      <c r="C188" s="38">
        <v>40301</v>
      </c>
      <c r="D188" s="37">
        <v>0.78472222222222221</v>
      </c>
      <c r="E188" s="78">
        <v>13.333333333333334</v>
      </c>
      <c r="F188" s="278">
        <v>0</v>
      </c>
      <c r="G188" s="52">
        <v>1</v>
      </c>
      <c r="H188" s="57">
        <v>1</v>
      </c>
      <c r="I188" s="134"/>
      <c r="J188" s="56">
        <v>0</v>
      </c>
      <c r="K188" s="40">
        <v>0</v>
      </c>
      <c r="L188" s="134"/>
      <c r="M188" s="176"/>
      <c r="N188" s="176"/>
      <c r="O188" s="176"/>
      <c r="P188" s="176"/>
    </row>
    <row r="189" spans="1:16">
      <c r="A189" s="36">
        <v>40301</v>
      </c>
      <c r="B189" s="37">
        <v>0.79166666666666663</v>
      </c>
      <c r="C189" s="38">
        <v>40302</v>
      </c>
      <c r="D189" s="37">
        <v>0.27430555555555552</v>
      </c>
      <c r="E189" s="78">
        <v>11.583333333333334</v>
      </c>
      <c r="F189" s="278">
        <v>0.16666666666666666</v>
      </c>
      <c r="G189" s="52">
        <v>17</v>
      </c>
      <c r="H189" s="57">
        <v>17</v>
      </c>
      <c r="I189" s="134"/>
      <c r="J189" s="56">
        <v>0</v>
      </c>
      <c r="K189" s="40">
        <v>0</v>
      </c>
      <c r="L189" s="134"/>
      <c r="M189" s="176"/>
      <c r="N189" s="176"/>
      <c r="O189" s="176"/>
      <c r="P189" s="176"/>
    </row>
    <row r="190" spans="1:16">
      <c r="A190" s="36">
        <v>40302</v>
      </c>
      <c r="B190" s="37">
        <v>0.27777777777777779</v>
      </c>
      <c r="C190" s="38">
        <v>40302</v>
      </c>
      <c r="D190" s="37">
        <v>0.83333333333333337</v>
      </c>
      <c r="E190" s="78">
        <v>13.333333333333334</v>
      </c>
      <c r="F190" s="278">
        <v>8.3333333333333329E-2</v>
      </c>
      <c r="G190" s="52">
        <v>0</v>
      </c>
      <c r="H190" s="57">
        <v>0</v>
      </c>
      <c r="I190" s="134"/>
      <c r="J190" s="56">
        <v>0</v>
      </c>
      <c r="K190" s="40">
        <v>0</v>
      </c>
      <c r="L190" s="134"/>
      <c r="M190" s="176"/>
      <c r="N190" s="176"/>
      <c r="O190" s="176"/>
      <c r="P190" s="176"/>
    </row>
    <row r="191" spans="1:16">
      <c r="A191" s="36">
        <v>40302</v>
      </c>
      <c r="B191" s="37">
        <v>0.83333333333333337</v>
      </c>
      <c r="C191" s="38">
        <v>40303</v>
      </c>
      <c r="D191" s="37">
        <v>0.3298611111111111</v>
      </c>
      <c r="E191" s="78">
        <v>11.916666666666666</v>
      </c>
      <c r="F191" s="278">
        <v>0</v>
      </c>
      <c r="G191" s="52">
        <v>3</v>
      </c>
      <c r="H191" s="57">
        <v>3</v>
      </c>
      <c r="I191" s="134"/>
      <c r="J191" s="56">
        <v>0</v>
      </c>
      <c r="K191" s="40">
        <v>0</v>
      </c>
      <c r="L191" s="134"/>
      <c r="M191" s="176"/>
      <c r="N191" s="176"/>
      <c r="O191" s="176"/>
      <c r="P191" s="176"/>
    </row>
    <row r="192" spans="1:16">
      <c r="A192" s="36">
        <v>40303</v>
      </c>
      <c r="B192" s="37">
        <v>0.33333333333333331</v>
      </c>
      <c r="C192" s="38">
        <v>40303</v>
      </c>
      <c r="D192" s="37">
        <v>0.82986111111111116</v>
      </c>
      <c r="E192" s="78">
        <v>11.916666666666666</v>
      </c>
      <c r="F192" s="278">
        <v>8.3333333333333329E-2</v>
      </c>
      <c r="G192" s="52">
        <v>0</v>
      </c>
      <c r="H192" s="57">
        <v>0</v>
      </c>
      <c r="I192" s="134"/>
      <c r="J192" s="56">
        <v>0</v>
      </c>
      <c r="K192" s="40">
        <v>0</v>
      </c>
      <c r="L192" s="134"/>
      <c r="M192" s="176"/>
      <c r="N192" s="176"/>
      <c r="O192" s="176"/>
      <c r="P192" s="176"/>
    </row>
    <row r="193" spans="1:16">
      <c r="A193" s="36">
        <v>40303</v>
      </c>
      <c r="B193" s="37">
        <v>0.82986111111111116</v>
      </c>
      <c r="C193" s="38">
        <v>40304</v>
      </c>
      <c r="D193" s="37">
        <v>0.35416666666666669</v>
      </c>
      <c r="E193" s="78">
        <v>12.583333333333334</v>
      </c>
      <c r="F193" s="278">
        <v>0</v>
      </c>
      <c r="G193" s="52">
        <v>1560</v>
      </c>
      <c r="H193" s="57">
        <v>1560</v>
      </c>
      <c r="I193" s="134"/>
      <c r="J193" s="57">
        <v>1530</v>
      </c>
      <c r="K193" s="42">
        <v>1530</v>
      </c>
      <c r="L193" s="134"/>
      <c r="M193" s="176"/>
      <c r="N193" s="176"/>
      <c r="O193" s="176"/>
      <c r="P193" s="176"/>
    </row>
    <row r="194" spans="1:16">
      <c r="A194" s="36">
        <v>40304</v>
      </c>
      <c r="B194" s="37">
        <v>0.3576388888888889</v>
      </c>
      <c r="C194" s="38">
        <v>40304</v>
      </c>
      <c r="D194" s="37">
        <v>0.80555555555555547</v>
      </c>
      <c r="E194" s="78">
        <v>10.75</v>
      </c>
      <c r="F194" s="278">
        <v>8.3333333333333329E-2</v>
      </c>
      <c r="G194" s="52">
        <v>3</v>
      </c>
      <c r="H194" s="57">
        <v>3</v>
      </c>
      <c r="I194" s="134"/>
      <c r="J194" s="57">
        <v>3</v>
      </c>
      <c r="K194" s="42">
        <v>3</v>
      </c>
      <c r="L194" s="134"/>
      <c r="M194" s="176"/>
      <c r="N194" s="176"/>
      <c r="O194" s="176"/>
      <c r="P194" s="176"/>
    </row>
    <row r="195" spans="1:16">
      <c r="A195" s="36">
        <v>40304</v>
      </c>
      <c r="B195" s="37">
        <v>0.80555555555555547</v>
      </c>
      <c r="C195" s="38">
        <v>40305</v>
      </c>
      <c r="D195" s="37">
        <v>0.30902777777777779</v>
      </c>
      <c r="E195" s="78">
        <v>12.083333333333334</v>
      </c>
      <c r="F195" s="278">
        <v>0</v>
      </c>
      <c r="G195" s="52">
        <v>184</v>
      </c>
      <c r="H195" s="57">
        <v>184</v>
      </c>
      <c r="I195" s="134"/>
      <c r="J195" s="57">
        <v>169</v>
      </c>
      <c r="K195" s="42">
        <v>169</v>
      </c>
      <c r="L195" s="134"/>
      <c r="M195" s="176"/>
      <c r="N195" s="176"/>
      <c r="O195" s="176"/>
      <c r="P195" s="176"/>
    </row>
    <row r="196" spans="1:16">
      <c r="A196" s="36">
        <v>40305</v>
      </c>
      <c r="B196" s="37">
        <v>0.30902777777777779</v>
      </c>
      <c r="C196" s="38">
        <v>40305</v>
      </c>
      <c r="D196" s="37">
        <v>0.60416666666666663</v>
      </c>
      <c r="E196" s="78">
        <v>7.083333333333333</v>
      </c>
      <c r="F196" s="278">
        <v>0</v>
      </c>
      <c r="G196" s="52">
        <v>0</v>
      </c>
      <c r="H196" s="57">
        <v>0</v>
      </c>
      <c r="I196" s="134"/>
      <c r="J196" s="56">
        <v>0</v>
      </c>
      <c r="K196" s="40">
        <v>0</v>
      </c>
      <c r="L196" s="134"/>
      <c r="M196" s="176"/>
      <c r="N196" s="176"/>
      <c r="O196" s="176"/>
      <c r="P196" s="176"/>
    </row>
    <row r="197" spans="1:16">
      <c r="A197" s="36">
        <v>40305</v>
      </c>
      <c r="B197" s="37">
        <v>0.60416666666666663</v>
      </c>
      <c r="C197" s="38">
        <v>40306</v>
      </c>
      <c r="D197" s="37">
        <v>0.34722222222222227</v>
      </c>
      <c r="E197" s="78">
        <v>17.833333333333332</v>
      </c>
      <c r="F197" s="278">
        <v>0</v>
      </c>
      <c r="G197" s="52">
        <v>29</v>
      </c>
      <c r="H197" s="57">
        <v>29</v>
      </c>
      <c r="I197" s="134"/>
      <c r="J197" s="57">
        <v>20</v>
      </c>
      <c r="K197" s="42">
        <v>20</v>
      </c>
      <c r="L197" s="134"/>
      <c r="M197" s="176"/>
      <c r="N197" s="176"/>
      <c r="O197" s="176"/>
      <c r="P197" s="176"/>
    </row>
    <row r="198" spans="1:16">
      <c r="A198" s="36">
        <v>40306</v>
      </c>
      <c r="B198" s="37">
        <v>0.35416666666666669</v>
      </c>
      <c r="C198" s="38">
        <v>40307</v>
      </c>
      <c r="D198" s="37">
        <v>0.33680555555555558</v>
      </c>
      <c r="E198" s="78">
        <v>23.583333333333332</v>
      </c>
      <c r="F198" s="278">
        <v>0.16666666666666666</v>
      </c>
      <c r="G198" s="52">
        <v>3</v>
      </c>
      <c r="H198" s="57">
        <v>3</v>
      </c>
      <c r="I198" s="134"/>
      <c r="J198" s="57">
        <v>1</v>
      </c>
      <c r="K198" s="42">
        <v>1</v>
      </c>
      <c r="L198" s="134"/>
      <c r="M198" s="176"/>
      <c r="N198" s="176"/>
      <c r="O198" s="176"/>
      <c r="P198" s="176"/>
    </row>
    <row r="199" spans="1:16">
      <c r="A199" s="36">
        <v>40307</v>
      </c>
      <c r="B199" s="37">
        <v>0.33680555555555558</v>
      </c>
      <c r="C199" s="38">
        <v>40307</v>
      </c>
      <c r="D199" s="37">
        <v>0.875</v>
      </c>
      <c r="E199" s="78">
        <v>12.916666666666666</v>
      </c>
      <c r="F199" s="278">
        <v>0</v>
      </c>
      <c r="G199" s="52">
        <v>0</v>
      </c>
      <c r="H199" s="57">
        <v>0</v>
      </c>
      <c r="I199" s="134"/>
      <c r="J199" s="56">
        <v>0</v>
      </c>
      <c r="K199" s="40">
        <v>0</v>
      </c>
      <c r="L199" s="134"/>
      <c r="M199" s="176"/>
      <c r="N199" s="176"/>
      <c r="O199" s="176"/>
      <c r="P199" s="176"/>
    </row>
    <row r="200" spans="1:16">
      <c r="A200" s="36">
        <v>40307</v>
      </c>
      <c r="B200" s="37">
        <v>0.875</v>
      </c>
      <c r="C200" s="38">
        <v>40308</v>
      </c>
      <c r="D200" s="37">
        <v>0.31597222222222221</v>
      </c>
      <c r="E200" s="78">
        <v>10.583333333333334</v>
      </c>
      <c r="F200" s="278">
        <v>0</v>
      </c>
      <c r="G200" s="52">
        <v>0</v>
      </c>
      <c r="H200" s="57">
        <v>0</v>
      </c>
      <c r="I200" s="134"/>
      <c r="J200" s="56">
        <v>0</v>
      </c>
      <c r="K200" s="40">
        <v>0</v>
      </c>
      <c r="L200" s="134"/>
      <c r="M200" s="176"/>
      <c r="N200" s="176"/>
      <c r="O200" s="176"/>
      <c r="P200" s="176"/>
    </row>
    <row r="201" spans="1:16">
      <c r="A201" s="36">
        <v>40308</v>
      </c>
      <c r="B201" s="37">
        <v>0.31597222222222221</v>
      </c>
      <c r="C201" s="38">
        <v>40308</v>
      </c>
      <c r="D201" s="37">
        <v>0.79861111111111116</v>
      </c>
      <c r="E201" s="78">
        <v>11.583333333333334</v>
      </c>
      <c r="F201" s="278">
        <v>0</v>
      </c>
      <c r="G201" s="52">
        <v>0</v>
      </c>
      <c r="H201" s="57">
        <v>0</v>
      </c>
      <c r="I201" s="134"/>
      <c r="J201" s="56">
        <v>0</v>
      </c>
      <c r="K201" s="40">
        <v>0</v>
      </c>
      <c r="L201" s="134"/>
      <c r="M201" s="176"/>
      <c r="N201" s="176"/>
      <c r="O201" s="176"/>
      <c r="P201" s="176"/>
    </row>
    <row r="202" spans="1:16">
      <c r="A202" s="36">
        <v>40308</v>
      </c>
      <c r="B202" s="37">
        <v>0.79861111111111116</v>
      </c>
      <c r="C202" s="38">
        <v>40309</v>
      </c>
      <c r="D202" s="37">
        <v>0.30902777777777779</v>
      </c>
      <c r="E202" s="78">
        <v>12.25</v>
      </c>
      <c r="F202" s="278">
        <v>0</v>
      </c>
      <c r="G202" s="52">
        <v>0</v>
      </c>
      <c r="H202" s="57">
        <v>0</v>
      </c>
      <c r="I202" s="134"/>
      <c r="J202" s="56">
        <v>0</v>
      </c>
      <c r="K202" s="40">
        <v>0</v>
      </c>
      <c r="L202" s="134"/>
      <c r="M202" s="176"/>
      <c r="N202" s="176"/>
      <c r="O202" s="176"/>
      <c r="P202" s="176"/>
    </row>
    <row r="203" spans="1:16">
      <c r="A203" s="36">
        <v>40309</v>
      </c>
      <c r="B203" s="37">
        <v>0.3125</v>
      </c>
      <c r="C203" s="38">
        <v>40309</v>
      </c>
      <c r="D203" s="37">
        <v>0.84722222222222221</v>
      </c>
      <c r="E203" s="78">
        <v>12.833333333333334</v>
      </c>
      <c r="F203" s="278">
        <v>8.3333333333333329E-2</v>
      </c>
      <c r="G203" s="52">
        <v>1</v>
      </c>
      <c r="H203" s="57">
        <v>1</v>
      </c>
      <c r="I203" s="134"/>
      <c r="J203" s="56">
        <v>0</v>
      </c>
      <c r="K203" s="40">
        <v>0</v>
      </c>
      <c r="L203" s="134"/>
      <c r="M203" s="176"/>
      <c r="N203" s="176"/>
      <c r="O203" s="176"/>
      <c r="P203" s="176"/>
    </row>
    <row r="204" spans="1:16">
      <c r="A204" s="36">
        <v>40309</v>
      </c>
      <c r="B204" s="37">
        <v>0.84722222222222221</v>
      </c>
      <c r="C204" s="38">
        <v>40310</v>
      </c>
      <c r="D204" s="37">
        <v>0.31944444444444448</v>
      </c>
      <c r="E204" s="78">
        <v>11.333333333333334</v>
      </c>
      <c r="F204" s="278">
        <v>0</v>
      </c>
      <c r="G204" s="52">
        <v>0</v>
      </c>
      <c r="H204" s="57">
        <v>0</v>
      </c>
      <c r="I204" s="134"/>
      <c r="J204" s="56">
        <v>0</v>
      </c>
      <c r="K204" s="40">
        <v>0</v>
      </c>
      <c r="L204" s="134"/>
      <c r="M204" s="176"/>
      <c r="N204" s="176"/>
      <c r="O204" s="176"/>
      <c r="P204" s="176"/>
    </row>
    <row r="205" spans="1:16">
      <c r="A205" s="36">
        <v>40310</v>
      </c>
      <c r="B205" s="37">
        <v>0.32291666666666669</v>
      </c>
      <c r="C205" s="38">
        <v>40310</v>
      </c>
      <c r="D205" s="37">
        <v>0.88541666666666663</v>
      </c>
      <c r="E205" s="78">
        <v>13.5</v>
      </c>
      <c r="F205" s="278">
        <v>8.3333333333333329E-2</v>
      </c>
      <c r="G205" s="52">
        <v>0</v>
      </c>
      <c r="H205" s="57">
        <v>0</v>
      </c>
      <c r="I205" s="134"/>
      <c r="J205" s="56">
        <v>0</v>
      </c>
      <c r="K205" s="40">
        <v>0</v>
      </c>
      <c r="L205" s="134"/>
      <c r="M205" s="176"/>
      <c r="N205" s="176"/>
      <c r="O205" s="176"/>
      <c r="P205" s="176"/>
    </row>
    <row r="206" spans="1:16">
      <c r="A206" s="36">
        <v>40310</v>
      </c>
      <c r="B206" s="37">
        <v>0.88541666666666663</v>
      </c>
      <c r="C206" s="38">
        <v>40311</v>
      </c>
      <c r="D206" s="37">
        <v>0.2986111111111111</v>
      </c>
      <c r="E206" s="78">
        <v>9.9166666666666661</v>
      </c>
      <c r="F206" s="278">
        <v>0</v>
      </c>
      <c r="G206" s="52">
        <v>0</v>
      </c>
      <c r="H206" s="57">
        <v>0</v>
      </c>
      <c r="I206" s="134"/>
      <c r="J206" s="56">
        <v>0</v>
      </c>
      <c r="K206" s="40">
        <v>0</v>
      </c>
      <c r="L206" s="134"/>
      <c r="M206" s="176"/>
      <c r="N206" s="176"/>
      <c r="O206" s="176"/>
      <c r="P206" s="176"/>
    </row>
    <row r="207" spans="1:16">
      <c r="A207" s="36">
        <v>40311</v>
      </c>
      <c r="B207" s="37">
        <v>0.30208333333333331</v>
      </c>
      <c r="C207" s="38">
        <v>40311</v>
      </c>
      <c r="D207" s="37">
        <v>0.67361111111111116</v>
      </c>
      <c r="E207" s="78">
        <v>8.9166666666666661</v>
      </c>
      <c r="F207" s="278">
        <v>8.3333333333333329E-2</v>
      </c>
      <c r="G207" s="52">
        <v>0</v>
      </c>
      <c r="H207" s="57">
        <v>0</v>
      </c>
      <c r="I207" s="134"/>
      <c r="J207" s="56">
        <v>0</v>
      </c>
      <c r="K207" s="40">
        <v>0</v>
      </c>
      <c r="L207" s="134"/>
      <c r="M207" s="176"/>
      <c r="N207" s="176"/>
      <c r="O207" s="176"/>
      <c r="P207" s="176"/>
    </row>
    <row r="208" spans="1:16">
      <c r="A208" s="36">
        <v>40311</v>
      </c>
      <c r="B208" s="37">
        <v>0.67361111111111116</v>
      </c>
      <c r="C208" s="38">
        <v>40312</v>
      </c>
      <c r="D208" s="37">
        <v>0.36805555555555558</v>
      </c>
      <c r="E208" s="78">
        <v>16.666666666666668</v>
      </c>
      <c r="F208" s="278">
        <v>0</v>
      </c>
      <c r="G208" s="52">
        <v>0</v>
      </c>
      <c r="H208" s="57">
        <v>0</v>
      </c>
      <c r="I208" s="134"/>
      <c r="J208" s="56">
        <v>0</v>
      </c>
      <c r="K208" s="40">
        <v>0</v>
      </c>
      <c r="L208" s="134"/>
      <c r="M208" s="176"/>
      <c r="N208" s="176"/>
      <c r="O208" s="176"/>
      <c r="P208" s="176"/>
    </row>
    <row r="209" spans="1:16">
      <c r="A209" s="36">
        <v>40312</v>
      </c>
      <c r="B209" s="37">
        <v>0.36805555555555558</v>
      </c>
      <c r="C209" s="38">
        <v>40312</v>
      </c>
      <c r="D209" s="37">
        <v>0.65625</v>
      </c>
      <c r="E209" s="78">
        <v>6.916666666666667</v>
      </c>
      <c r="F209" s="278">
        <v>0</v>
      </c>
      <c r="G209" s="52">
        <v>1</v>
      </c>
      <c r="H209" s="57">
        <v>1</v>
      </c>
      <c r="I209" s="134"/>
      <c r="J209" s="56">
        <v>0</v>
      </c>
      <c r="K209" s="40">
        <v>0</v>
      </c>
      <c r="L209" s="134"/>
      <c r="M209" s="176"/>
      <c r="N209" s="176"/>
      <c r="O209" s="176"/>
      <c r="P209" s="176"/>
    </row>
    <row r="210" spans="1:16">
      <c r="A210" s="36">
        <v>40312</v>
      </c>
      <c r="B210" s="37">
        <v>0.65625</v>
      </c>
      <c r="C210" s="38">
        <v>40313</v>
      </c>
      <c r="D210" s="37">
        <v>0.32291666666666669</v>
      </c>
      <c r="E210" s="78">
        <v>16</v>
      </c>
      <c r="F210" s="278">
        <v>0</v>
      </c>
      <c r="G210" s="52">
        <v>3</v>
      </c>
      <c r="H210" s="57">
        <v>3</v>
      </c>
      <c r="I210" s="134"/>
      <c r="J210" s="56">
        <v>0</v>
      </c>
      <c r="K210" s="40">
        <v>0</v>
      </c>
      <c r="L210" s="134"/>
      <c r="M210" s="176"/>
      <c r="N210" s="176"/>
      <c r="O210" s="176"/>
      <c r="P210" s="176"/>
    </row>
    <row r="211" spans="1:16">
      <c r="A211" s="36">
        <v>40313</v>
      </c>
      <c r="B211" s="37">
        <v>0.32291666666666669</v>
      </c>
      <c r="C211" s="38">
        <v>40313</v>
      </c>
      <c r="D211" s="37">
        <v>0.86111111111111116</v>
      </c>
      <c r="E211" s="78">
        <v>12.916666666666666</v>
      </c>
      <c r="F211" s="278">
        <v>0</v>
      </c>
      <c r="G211" s="52">
        <v>2</v>
      </c>
      <c r="H211" s="57">
        <v>2</v>
      </c>
      <c r="I211" s="134"/>
      <c r="J211" s="56">
        <v>0</v>
      </c>
      <c r="K211" s="40">
        <v>0</v>
      </c>
      <c r="L211" s="134"/>
      <c r="M211" s="176"/>
      <c r="N211" s="176"/>
      <c r="O211" s="176"/>
      <c r="P211" s="176"/>
    </row>
    <row r="212" spans="1:16">
      <c r="A212" s="36">
        <v>40313</v>
      </c>
      <c r="B212" s="37">
        <v>0.86111111111111116</v>
      </c>
      <c r="C212" s="38">
        <v>40314</v>
      </c>
      <c r="D212" s="37">
        <v>0.31597222222222221</v>
      </c>
      <c r="E212" s="78">
        <v>10.916666666666666</v>
      </c>
      <c r="F212" s="278">
        <v>0</v>
      </c>
      <c r="G212" s="52">
        <v>0</v>
      </c>
      <c r="H212" s="57">
        <v>0</v>
      </c>
      <c r="I212" s="134"/>
      <c r="J212" s="56">
        <v>0</v>
      </c>
      <c r="K212" s="40">
        <v>0</v>
      </c>
      <c r="L212" s="134"/>
      <c r="M212" s="176"/>
      <c r="N212" s="176"/>
      <c r="O212" s="176"/>
      <c r="P212" s="176"/>
    </row>
    <row r="213" spans="1:16">
      <c r="A213" s="36">
        <v>40314</v>
      </c>
      <c r="B213" s="37">
        <v>0.31944444444444448</v>
      </c>
      <c r="C213" s="38">
        <v>40314</v>
      </c>
      <c r="D213" s="37">
        <v>0.89583333333333337</v>
      </c>
      <c r="E213" s="78">
        <v>13.833333333333334</v>
      </c>
      <c r="F213" s="278">
        <v>8.3333333333333329E-2</v>
      </c>
      <c r="G213" s="52">
        <v>1</v>
      </c>
      <c r="H213" s="57">
        <v>1</v>
      </c>
      <c r="I213" s="134"/>
      <c r="J213" s="57">
        <v>1</v>
      </c>
      <c r="K213" s="42">
        <v>1</v>
      </c>
      <c r="L213" s="134"/>
      <c r="M213" s="176"/>
      <c r="N213" s="176"/>
      <c r="O213" s="176"/>
      <c r="P213" s="176"/>
    </row>
    <row r="214" spans="1:16">
      <c r="A214" s="36">
        <v>40314</v>
      </c>
      <c r="B214" s="37">
        <v>0.89583333333333337</v>
      </c>
      <c r="C214" s="38">
        <v>40315</v>
      </c>
      <c r="D214" s="37">
        <v>0.30902777777777779</v>
      </c>
      <c r="E214" s="78">
        <v>9.9166666666666661</v>
      </c>
      <c r="F214" s="278">
        <v>0</v>
      </c>
      <c r="G214" s="52">
        <v>0</v>
      </c>
      <c r="H214" s="57">
        <v>0</v>
      </c>
      <c r="I214" s="134"/>
      <c r="J214" s="56">
        <v>0</v>
      </c>
      <c r="K214" s="40">
        <v>0</v>
      </c>
      <c r="L214" s="134"/>
      <c r="M214" s="176"/>
      <c r="N214" s="176"/>
      <c r="O214" s="176"/>
      <c r="P214" s="176"/>
    </row>
    <row r="215" spans="1:16">
      <c r="A215" s="36">
        <v>40315</v>
      </c>
      <c r="B215" s="37">
        <v>0.3125</v>
      </c>
      <c r="C215" s="38">
        <v>40315</v>
      </c>
      <c r="D215" s="37">
        <v>0.83333333333333337</v>
      </c>
      <c r="E215" s="78">
        <v>12.5</v>
      </c>
      <c r="F215" s="278">
        <v>8.3333333333333329E-2</v>
      </c>
      <c r="G215" s="52">
        <v>0</v>
      </c>
      <c r="H215" s="57">
        <v>0</v>
      </c>
      <c r="I215" s="134"/>
      <c r="J215" s="56">
        <v>0</v>
      </c>
      <c r="K215" s="40">
        <v>0</v>
      </c>
      <c r="L215" s="134"/>
      <c r="M215" s="176"/>
      <c r="N215" s="176"/>
      <c r="O215" s="176"/>
      <c r="P215" s="176"/>
    </row>
    <row r="216" spans="1:16">
      <c r="A216" s="36">
        <v>40315</v>
      </c>
      <c r="B216" s="37">
        <v>0.83333333333333337</v>
      </c>
      <c r="C216" s="38">
        <v>40316</v>
      </c>
      <c r="D216" s="37">
        <v>0.3125</v>
      </c>
      <c r="E216" s="78">
        <v>11.5</v>
      </c>
      <c r="F216" s="278">
        <v>0</v>
      </c>
      <c r="G216" s="52">
        <v>0</v>
      </c>
      <c r="H216" s="57">
        <v>0</v>
      </c>
      <c r="I216" s="134"/>
      <c r="J216" s="56">
        <v>0</v>
      </c>
      <c r="K216" s="40">
        <v>0</v>
      </c>
      <c r="L216" s="134"/>
      <c r="M216" s="176"/>
      <c r="N216" s="176"/>
      <c r="O216" s="176"/>
      <c r="P216" s="176"/>
    </row>
    <row r="217" spans="1:16">
      <c r="A217" s="36">
        <v>40316</v>
      </c>
      <c r="B217" s="37">
        <v>0.3125</v>
      </c>
      <c r="C217" s="38">
        <v>40316</v>
      </c>
      <c r="D217" s="37">
        <v>0.32291666666666669</v>
      </c>
      <c r="E217" s="62"/>
      <c r="F217" s="278">
        <v>0.25</v>
      </c>
      <c r="G217" s="34"/>
      <c r="H217" s="63">
        <f>ROUND(AVERAGE(H215/$E215,H218/$E218)*$F217,0)</f>
        <v>0</v>
      </c>
      <c r="I217" s="134">
        <f>DEVSQ((H215/$E215),(H218/$E218))/2*$F217^2</f>
        <v>3.8446751249519417E-4</v>
      </c>
      <c r="J217" s="63"/>
      <c r="K217" s="41">
        <f>ROUND(AVERAGE(K215/$E215,K218/$E218)*$F217,0)</f>
        <v>0</v>
      </c>
      <c r="L217" s="134">
        <f>DEVSQ((K215/$E215),(K218/$E218))/2*$F217^2</f>
        <v>3.8446751249519417E-4</v>
      </c>
      <c r="M217" s="176"/>
      <c r="N217" s="176"/>
      <c r="O217" s="176"/>
      <c r="P217" s="176"/>
    </row>
    <row r="218" spans="1:16">
      <c r="A218" s="36">
        <v>40316</v>
      </c>
      <c r="B218" s="37">
        <v>0.32291666666666669</v>
      </c>
      <c r="C218" s="38">
        <v>40316</v>
      </c>
      <c r="D218" s="37">
        <v>0.85416666666666663</v>
      </c>
      <c r="E218" s="78">
        <v>12.75</v>
      </c>
      <c r="F218" s="244"/>
      <c r="G218" s="52">
        <v>2</v>
      </c>
      <c r="H218" s="57">
        <v>2</v>
      </c>
      <c r="I218" s="134"/>
      <c r="J218" s="57">
        <v>2</v>
      </c>
      <c r="K218" s="42">
        <v>2</v>
      </c>
      <c r="L218" s="134"/>
      <c r="M218" s="176"/>
      <c r="N218" s="176"/>
      <c r="O218" s="176"/>
      <c r="P218" s="176"/>
    </row>
    <row r="219" spans="1:16">
      <c r="A219" s="36">
        <v>40316</v>
      </c>
      <c r="B219" s="37">
        <v>0.85416666666666663</v>
      </c>
      <c r="C219" s="38">
        <v>40317</v>
      </c>
      <c r="D219" s="37">
        <v>0.32291666666666669</v>
      </c>
      <c r="E219" s="78">
        <v>11.25</v>
      </c>
      <c r="F219" s="278">
        <v>0</v>
      </c>
      <c r="G219" s="52">
        <v>0</v>
      </c>
      <c r="H219" s="57">
        <v>0</v>
      </c>
      <c r="I219" s="134"/>
      <c r="J219" s="56">
        <v>0</v>
      </c>
      <c r="K219" s="40">
        <v>0</v>
      </c>
      <c r="L219" s="134"/>
      <c r="M219" s="176"/>
      <c r="N219" s="176"/>
      <c r="O219" s="176"/>
      <c r="P219" s="176"/>
    </row>
    <row r="220" spans="1:16">
      <c r="A220" s="36">
        <v>40317</v>
      </c>
      <c r="B220" s="37">
        <v>0.3263888888888889</v>
      </c>
      <c r="C220" s="38">
        <v>40317</v>
      </c>
      <c r="D220" s="37">
        <v>0.75694444444444453</v>
      </c>
      <c r="E220" s="78">
        <v>10.333333333333334</v>
      </c>
      <c r="F220" s="278">
        <v>8.3333333333333329E-2</v>
      </c>
      <c r="G220" s="52">
        <v>0</v>
      </c>
      <c r="H220" s="57">
        <v>0</v>
      </c>
      <c r="I220" s="134"/>
      <c r="J220" s="56">
        <v>0</v>
      </c>
      <c r="K220" s="40">
        <v>0</v>
      </c>
      <c r="L220" s="134"/>
      <c r="M220" s="176"/>
      <c r="N220" s="176"/>
      <c r="O220" s="176"/>
      <c r="P220" s="176"/>
    </row>
    <row r="221" spans="1:16">
      <c r="A221" s="36">
        <v>40317</v>
      </c>
      <c r="B221" s="37">
        <v>0.75694444444444453</v>
      </c>
      <c r="C221" s="38">
        <v>40317</v>
      </c>
      <c r="D221" s="37">
        <v>0.98611111111111116</v>
      </c>
      <c r="E221" s="78">
        <v>5.5</v>
      </c>
      <c r="F221" s="278">
        <v>0</v>
      </c>
      <c r="G221" s="52">
        <v>0</v>
      </c>
      <c r="H221" s="57">
        <v>0</v>
      </c>
      <c r="I221" s="134"/>
      <c r="J221" s="56">
        <v>0</v>
      </c>
      <c r="K221" s="40">
        <v>0</v>
      </c>
      <c r="L221" s="134"/>
      <c r="M221" s="176"/>
      <c r="N221" s="176"/>
      <c r="O221" s="176"/>
      <c r="P221" s="176"/>
    </row>
    <row r="222" spans="1:16">
      <c r="A222" s="36">
        <v>40317</v>
      </c>
      <c r="B222" s="37">
        <v>0.98611111111111116</v>
      </c>
      <c r="C222" s="38">
        <v>40318</v>
      </c>
      <c r="D222" s="37">
        <v>0.30555555555555552</v>
      </c>
      <c r="E222" s="78">
        <v>7.666666666666667</v>
      </c>
      <c r="F222" s="278">
        <v>0</v>
      </c>
      <c r="G222" s="52">
        <v>0</v>
      </c>
      <c r="H222" s="57">
        <v>0</v>
      </c>
      <c r="I222" s="134"/>
      <c r="J222" s="56">
        <v>0</v>
      </c>
      <c r="K222" s="40">
        <v>0</v>
      </c>
      <c r="L222" s="134"/>
      <c r="M222" s="176"/>
      <c r="N222" s="176"/>
      <c r="O222" s="176"/>
      <c r="P222" s="176"/>
    </row>
    <row r="223" spans="1:16">
      <c r="A223" s="36">
        <v>40318</v>
      </c>
      <c r="B223" s="37">
        <v>0.3125</v>
      </c>
      <c r="C223" s="38">
        <v>40318</v>
      </c>
      <c r="D223" s="37">
        <v>0.89583333333333337</v>
      </c>
      <c r="E223" s="78">
        <v>14</v>
      </c>
      <c r="F223" s="278">
        <v>0.16666666666666666</v>
      </c>
      <c r="G223" s="52">
        <v>0</v>
      </c>
      <c r="H223" s="57">
        <v>0</v>
      </c>
      <c r="I223" s="134"/>
      <c r="J223" s="56">
        <v>0</v>
      </c>
      <c r="K223" s="40">
        <v>0</v>
      </c>
      <c r="L223" s="134"/>
      <c r="M223" s="176"/>
      <c r="N223" s="176"/>
      <c r="O223" s="176"/>
      <c r="P223" s="176"/>
    </row>
    <row r="224" spans="1:16">
      <c r="A224" s="36">
        <v>40318</v>
      </c>
      <c r="B224" s="37">
        <v>0.89583333333333337</v>
      </c>
      <c r="C224" s="38">
        <v>40318</v>
      </c>
      <c r="D224" s="37">
        <v>0.91666666666666663</v>
      </c>
      <c r="E224" s="62"/>
      <c r="F224" s="278">
        <v>0.5</v>
      </c>
      <c r="G224" s="34"/>
      <c r="H224" s="63">
        <f>ROUND(AVERAGE(H223/$E223,H225/$E225)*$F224,0)</f>
        <v>0</v>
      </c>
      <c r="I224" s="134">
        <f>DEVSQ((H223/$E223),(H225/$E225))/2*$F224^2</f>
        <v>0</v>
      </c>
      <c r="J224" s="63"/>
      <c r="K224" s="41">
        <f>ROUND(AVERAGE(K223/$E223,K225/$E225)*$F224,0)</f>
        <v>0</v>
      </c>
      <c r="L224" s="134">
        <f>DEVSQ((K223/$E223),(K225/$E225))/2*$F224^2</f>
        <v>0</v>
      </c>
      <c r="M224" s="176"/>
      <c r="N224" s="176"/>
      <c r="O224" s="176"/>
      <c r="P224" s="176"/>
    </row>
    <row r="225" spans="1:16">
      <c r="A225" s="36">
        <v>40318</v>
      </c>
      <c r="B225" s="37">
        <v>0.91666666666666663</v>
      </c>
      <c r="C225" s="38">
        <v>40318</v>
      </c>
      <c r="D225" s="37">
        <v>0.92708333333333337</v>
      </c>
      <c r="E225" s="78">
        <v>0.25</v>
      </c>
      <c r="F225" s="244"/>
      <c r="G225" s="52">
        <v>0</v>
      </c>
      <c r="H225" s="57">
        <v>0</v>
      </c>
      <c r="I225" s="134"/>
      <c r="J225" s="56">
        <v>0</v>
      </c>
      <c r="K225" s="40">
        <v>0</v>
      </c>
      <c r="L225" s="134"/>
      <c r="M225" s="176"/>
      <c r="N225" s="176"/>
      <c r="O225" s="176"/>
      <c r="P225" s="176"/>
    </row>
    <row r="226" spans="1:16">
      <c r="A226" s="36">
        <v>40318</v>
      </c>
      <c r="B226" s="37">
        <v>0.92708333333333337</v>
      </c>
      <c r="C226" s="38">
        <v>40318</v>
      </c>
      <c r="D226" s="37">
        <v>0.97916666666666663</v>
      </c>
      <c r="E226" s="62"/>
      <c r="F226" s="278">
        <v>1.25</v>
      </c>
      <c r="G226" s="34"/>
      <c r="H226" s="63">
        <f>ROUND(AVERAGE(H225/$E225,H227/$E227)*$F226,0)</f>
        <v>0</v>
      </c>
      <c r="I226" s="134">
        <f>DEVSQ((H225/$E225),(H227/$E227))/2*$F226^2</f>
        <v>0</v>
      </c>
      <c r="J226" s="63"/>
      <c r="K226" s="41">
        <f>ROUND(AVERAGE(K225/$E225,K227/$E227)*$F226,0)</f>
        <v>0</v>
      </c>
      <c r="L226" s="134">
        <f>DEVSQ((K225/$E225),(K227/$E227))/2*$F226^2</f>
        <v>0</v>
      </c>
      <c r="M226" s="176"/>
      <c r="N226" s="176"/>
      <c r="O226" s="176"/>
      <c r="P226" s="176"/>
    </row>
    <row r="227" spans="1:16">
      <c r="A227" s="36">
        <v>40318</v>
      </c>
      <c r="B227" s="37">
        <v>0.97916666666666663</v>
      </c>
      <c r="C227" s="38">
        <v>40318</v>
      </c>
      <c r="D227" s="37">
        <v>0.98611111111111116</v>
      </c>
      <c r="E227" s="78">
        <v>0.16666666666666666</v>
      </c>
      <c r="F227" s="244"/>
      <c r="G227" s="52">
        <v>0</v>
      </c>
      <c r="H227" s="57">
        <v>0</v>
      </c>
      <c r="I227" s="134"/>
      <c r="J227" s="56">
        <v>0</v>
      </c>
      <c r="K227" s="40">
        <v>0</v>
      </c>
      <c r="L227" s="134"/>
      <c r="M227" s="176"/>
      <c r="N227" s="176"/>
      <c r="O227" s="176"/>
      <c r="P227" s="176"/>
    </row>
    <row r="228" spans="1:16">
      <c r="A228" s="36">
        <v>40318</v>
      </c>
      <c r="B228" s="37">
        <v>0.98611111111111116</v>
      </c>
      <c r="C228" s="38">
        <v>40319</v>
      </c>
      <c r="D228" s="37">
        <v>2.0833333333333332E-2</v>
      </c>
      <c r="E228" s="62"/>
      <c r="F228" s="278">
        <v>0.83333333333333337</v>
      </c>
      <c r="G228" s="34"/>
      <c r="H228" s="63">
        <f>ROUND(AVERAGE(H227/$E227,H229/$E229)*$F228,0)</f>
        <v>0</v>
      </c>
      <c r="I228" s="134">
        <f>DEVSQ((H227/$E227),(H229/$E229))/2*$F228^2</f>
        <v>0</v>
      </c>
      <c r="J228" s="63"/>
      <c r="K228" s="41">
        <f>ROUND(AVERAGE(K227/$E227,K229/$E229)*$F228,0)</f>
        <v>0</v>
      </c>
      <c r="L228" s="134">
        <f>DEVSQ((K227/$E227),(K229/$E229))/2*$F228^2</f>
        <v>0</v>
      </c>
      <c r="M228" s="176"/>
      <c r="N228" s="176"/>
      <c r="O228" s="176"/>
      <c r="P228" s="176"/>
    </row>
    <row r="229" spans="1:16">
      <c r="A229" s="36">
        <v>40319</v>
      </c>
      <c r="B229" s="37">
        <v>2.0833333333333332E-2</v>
      </c>
      <c r="C229" s="38">
        <v>40319</v>
      </c>
      <c r="D229" s="37">
        <v>2.4305555555555556E-2</v>
      </c>
      <c r="E229" s="78">
        <v>8.3333333333333329E-2</v>
      </c>
      <c r="F229" s="244"/>
      <c r="G229" s="52">
        <v>0</v>
      </c>
      <c r="H229" s="57">
        <v>0</v>
      </c>
      <c r="I229" s="134"/>
      <c r="J229" s="56">
        <v>0</v>
      </c>
      <c r="K229" s="40">
        <v>0</v>
      </c>
      <c r="L229" s="134"/>
      <c r="M229" s="176"/>
      <c r="N229" s="176"/>
      <c r="O229" s="176"/>
      <c r="P229" s="176"/>
    </row>
    <row r="230" spans="1:16">
      <c r="A230" s="36">
        <v>40319</v>
      </c>
      <c r="B230" s="37">
        <v>2.4305555555555556E-2</v>
      </c>
      <c r="C230" s="38">
        <v>40319</v>
      </c>
      <c r="D230" s="37">
        <v>4.1666666666666664E-2</v>
      </c>
      <c r="E230" s="62"/>
      <c r="F230" s="278">
        <v>0.41666666666666669</v>
      </c>
      <c r="G230" s="34"/>
      <c r="H230" s="63">
        <f>ROUND(AVERAGE(H229/$E229,H231/$E231)*$F230,0)</f>
        <v>0</v>
      </c>
      <c r="I230" s="134">
        <f>DEVSQ((H229/$E229),(H231/$E231))/2*$F230^2</f>
        <v>0</v>
      </c>
      <c r="J230" s="63"/>
      <c r="K230" s="41">
        <f>ROUND(AVERAGE(K229/$E229,K231/$E231)*$F230,0)</f>
        <v>0</v>
      </c>
      <c r="L230" s="134">
        <f>DEVSQ((K229/$E229),(K231/$E231))/2*$F230^2</f>
        <v>0</v>
      </c>
      <c r="M230" s="176"/>
      <c r="N230" s="176"/>
      <c r="O230" s="176"/>
      <c r="P230" s="176"/>
    </row>
    <row r="231" spans="1:16">
      <c r="A231" s="36">
        <v>40319</v>
      </c>
      <c r="B231" s="37">
        <v>4.1666666666666664E-2</v>
      </c>
      <c r="C231" s="38">
        <v>40319</v>
      </c>
      <c r="D231" s="37">
        <v>4.5138888888888888E-2</v>
      </c>
      <c r="E231" s="78">
        <v>8.3333333333333329E-2</v>
      </c>
      <c r="F231" s="244"/>
      <c r="G231" s="52">
        <v>0</v>
      </c>
      <c r="H231" s="57">
        <v>0</v>
      </c>
      <c r="I231" s="134"/>
      <c r="J231" s="56">
        <v>0</v>
      </c>
      <c r="K231" s="40">
        <v>0</v>
      </c>
      <c r="L231" s="134"/>
      <c r="M231" s="176"/>
      <c r="N231" s="176"/>
      <c r="O231" s="176"/>
      <c r="P231" s="176"/>
    </row>
    <row r="232" spans="1:16">
      <c r="A232" s="36">
        <v>40319</v>
      </c>
      <c r="B232" s="37">
        <v>4.5138888888888888E-2</v>
      </c>
      <c r="C232" s="38">
        <v>40319</v>
      </c>
      <c r="D232" s="37">
        <v>8.3333333333333329E-2</v>
      </c>
      <c r="E232" s="62"/>
      <c r="F232" s="278">
        <v>0.91666666666666663</v>
      </c>
      <c r="G232" s="34"/>
      <c r="H232" s="63">
        <f>ROUND(AVERAGE(H231/$E231,H233/$E233)*$F232,0)</f>
        <v>0</v>
      </c>
      <c r="I232" s="134">
        <f>DEVSQ((H231/$E231),(H233/$E233))/2*$F232^2</f>
        <v>0</v>
      </c>
      <c r="J232" s="63"/>
      <c r="K232" s="41">
        <f>ROUND(AVERAGE(K231/$E231,K233/$E233)*$F232,0)</f>
        <v>0</v>
      </c>
      <c r="L232" s="134">
        <f>DEVSQ((K231/$E231),(K233/$E233))/2*$F232^2</f>
        <v>0</v>
      </c>
      <c r="M232" s="176"/>
      <c r="N232" s="176"/>
      <c r="O232" s="176"/>
      <c r="P232" s="176"/>
    </row>
    <row r="233" spans="1:16">
      <c r="A233" s="36">
        <v>40319</v>
      </c>
      <c r="B233" s="37">
        <v>8.3333333333333329E-2</v>
      </c>
      <c r="C233" s="38">
        <v>40319</v>
      </c>
      <c r="D233" s="37">
        <v>9.375E-2</v>
      </c>
      <c r="E233" s="78">
        <v>0.25</v>
      </c>
      <c r="F233" s="244"/>
      <c r="G233" s="52">
        <v>0</v>
      </c>
      <c r="H233" s="57">
        <v>0</v>
      </c>
      <c r="I233" s="134"/>
      <c r="J233" s="56">
        <v>0</v>
      </c>
      <c r="K233" s="40">
        <v>0</v>
      </c>
      <c r="L233" s="134"/>
      <c r="M233" s="176"/>
      <c r="N233" s="176"/>
      <c r="O233" s="176"/>
      <c r="P233" s="176"/>
    </row>
    <row r="234" spans="1:16">
      <c r="A234" s="36">
        <v>40319</v>
      </c>
      <c r="B234" s="37">
        <v>9.375E-2</v>
      </c>
      <c r="C234" s="38">
        <v>40319</v>
      </c>
      <c r="D234" s="37">
        <v>0.125</v>
      </c>
      <c r="E234" s="62"/>
      <c r="F234" s="278">
        <v>0.75</v>
      </c>
      <c r="G234" s="34"/>
      <c r="H234" s="63">
        <f>ROUND(AVERAGE(H233/$E233,H235/$E235)*$F234,0)</f>
        <v>0</v>
      </c>
      <c r="I234" s="134">
        <f>DEVSQ((H233/$E233),(H235/$E235))/2*$F234^2</f>
        <v>0</v>
      </c>
      <c r="J234" s="63"/>
      <c r="K234" s="41">
        <f>ROUND(AVERAGE(K233/$E233,K235/$E235)*$F234,0)</f>
        <v>0</v>
      </c>
      <c r="L234" s="134">
        <f>DEVSQ((K233/$E233),(K235/$E235))/2*$F234^2</f>
        <v>0</v>
      </c>
      <c r="M234" s="176"/>
      <c r="N234" s="176"/>
      <c r="O234" s="176"/>
      <c r="P234" s="176"/>
    </row>
    <row r="235" spans="1:16">
      <c r="A235" s="36">
        <v>40319</v>
      </c>
      <c r="B235" s="37">
        <v>0.125</v>
      </c>
      <c r="C235" s="38">
        <v>40319</v>
      </c>
      <c r="D235" s="37">
        <v>0.20833333333333334</v>
      </c>
      <c r="E235" s="78">
        <v>2</v>
      </c>
      <c r="F235" s="244"/>
      <c r="G235" s="52">
        <v>0</v>
      </c>
      <c r="H235" s="57">
        <v>0</v>
      </c>
      <c r="I235" s="134"/>
      <c r="J235" s="56">
        <v>0</v>
      </c>
      <c r="K235" s="40">
        <v>0</v>
      </c>
      <c r="L235" s="134"/>
      <c r="M235" s="176"/>
      <c r="N235" s="176"/>
      <c r="O235" s="176"/>
      <c r="P235" s="176"/>
    </row>
    <row r="236" spans="1:16">
      <c r="A236" s="36">
        <v>40319</v>
      </c>
      <c r="B236" s="37">
        <v>0.20833333333333334</v>
      </c>
      <c r="C236" s="38">
        <v>40319</v>
      </c>
      <c r="D236" s="37">
        <v>0.21875</v>
      </c>
      <c r="E236" s="62"/>
      <c r="F236" s="278">
        <v>0.25</v>
      </c>
      <c r="G236" s="34"/>
      <c r="H236" s="63">
        <f>ROUND(AVERAGE(H235/$E235,H237/$E237)*$F236,0)</f>
        <v>0</v>
      </c>
      <c r="I236" s="134">
        <f>DEVSQ((H235/$E235),(H237/$E237))/2*$F236^2</f>
        <v>0</v>
      </c>
      <c r="J236" s="63"/>
      <c r="K236" s="41">
        <f>ROUND(AVERAGE(K235/$E235,K237/$E237)*$F236,0)</f>
        <v>0</v>
      </c>
      <c r="L236" s="134">
        <f>DEVSQ((K235/$E235),(K237/$E237))/2*$F236^2</f>
        <v>0</v>
      </c>
      <c r="M236" s="176"/>
      <c r="N236" s="176"/>
      <c r="O236" s="176"/>
      <c r="P236" s="176"/>
    </row>
    <row r="237" spans="1:16">
      <c r="A237" s="36">
        <v>40319</v>
      </c>
      <c r="B237" s="37">
        <v>0.21875</v>
      </c>
      <c r="C237" s="38">
        <v>40319</v>
      </c>
      <c r="D237" s="37">
        <v>0.88194444444444453</v>
      </c>
      <c r="E237" s="78">
        <v>15.916666666666666</v>
      </c>
      <c r="F237" s="244"/>
      <c r="G237" s="52">
        <v>0</v>
      </c>
      <c r="H237" s="57">
        <v>0</v>
      </c>
      <c r="I237" s="134"/>
      <c r="J237" s="56">
        <v>0</v>
      </c>
      <c r="K237" s="40">
        <v>0</v>
      </c>
      <c r="L237" s="134"/>
      <c r="M237" s="176"/>
      <c r="N237" s="176"/>
      <c r="O237" s="176"/>
      <c r="P237" s="176"/>
    </row>
    <row r="238" spans="1:16">
      <c r="A238" s="36">
        <v>40319</v>
      </c>
      <c r="B238" s="37">
        <v>0.88194444444444453</v>
      </c>
      <c r="C238" s="38">
        <v>40319</v>
      </c>
      <c r="D238" s="37">
        <v>0.91666666666666663</v>
      </c>
      <c r="E238" s="62"/>
      <c r="F238" s="278">
        <v>0.83333333333333337</v>
      </c>
      <c r="G238" s="34"/>
      <c r="H238" s="63">
        <f>ROUND(AVERAGE(H223/$E223,H248/$E248)*$F238,0)</f>
        <v>0</v>
      </c>
      <c r="I238" s="134">
        <f>DEVSQ((H223/$E223),(H248/$E248))/2*$F238^2</f>
        <v>0</v>
      </c>
      <c r="J238" s="63"/>
      <c r="K238" s="41">
        <f>ROUND(AVERAGE(K223/$E223,K248/$E248)*$F238,0)</f>
        <v>0</v>
      </c>
      <c r="L238" s="134">
        <f>DEVSQ((K223/$E223),(K248/$E248))/2*$F238^2</f>
        <v>0</v>
      </c>
      <c r="M238" s="176"/>
      <c r="N238" s="176"/>
      <c r="O238" s="176"/>
      <c r="P238" s="176"/>
    </row>
    <row r="239" spans="1:16">
      <c r="A239" s="36">
        <v>40319</v>
      </c>
      <c r="B239" s="37">
        <v>0.91666666666666663</v>
      </c>
      <c r="C239" s="38">
        <v>40319</v>
      </c>
      <c r="D239" s="37">
        <v>0.92361111111111116</v>
      </c>
      <c r="E239" s="78">
        <v>0.16666666666666666</v>
      </c>
      <c r="F239" s="244"/>
      <c r="G239" s="52">
        <v>0</v>
      </c>
      <c r="H239" s="57">
        <v>0</v>
      </c>
      <c r="I239" s="134"/>
      <c r="J239" s="56">
        <v>0</v>
      </c>
      <c r="K239" s="40">
        <v>0</v>
      </c>
      <c r="L239" s="134"/>
      <c r="M239" s="176"/>
      <c r="N239" s="176"/>
      <c r="O239" s="176"/>
      <c r="P239" s="176"/>
    </row>
    <row r="240" spans="1:16">
      <c r="A240" s="36">
        <v>40319</v>
      </c>
      <c r="B240" s="37">
        <v>0.92361111111111116</v>
      </c>
      <c r="C240" s="38">
        <v>40319</v>
      </c>
      <c r="D240" s="37">
        <v>0.95833333333333337</v>
      </c>
      <c r="E240" s="62"/>
      <c r="F240" s="278">
        <v>0.83333333333333337</v>
      </c>
      <c r="G240" s="34"/>
      <c r="H240" s="63">
        <f>ROUND(AVERAGE(H239/$E239,H241/$E241)*$F240,0)</f>
        <v>0</v>
      </c>
      <c r="I240" s="134">
        <f>DEVSQ((H239/$E239),(H241/$E241))/2*$F240^2</f>
        <v>0</v>
      </c>
      <c r="J240" s="63"/>
      <c r="K240" s="41">
        <f>ROUND(AVERAGE(K239/$E239,K241/$E241)*$F240,0)</f>
        <v>0</v>
      </c>
      <c r="L240" s="134">
        <f>DEVSQ((K239/$E239),(K241/$E241))/2*$F240^2</f>
        <v>0</v>
      </c>
      <c r="M240" s="176"/>
      <c r="N240" s="176"/>
      <c r="O240" s="176"/>
      <c r="P240" s="176"/>
    </row>
    <row r="241" spans="1:16">
      <c r="A241" s="36">
        <v>40319</v>
      </c>
      <c r="B241" s="37">
        <v>0.95833333333333337</v>
      </c>
      <c r="C241" s="38">
        <v>40319</v>
      </c>
      <c r="D241" s="37">
        <v>0.96180555555555547</v>
      </c>
      <c r="E241" s="78">
        <v>8.3333333333333329E-2</v>
      </c>
      <c r="F241" s="244"/>
      <c r="G241" s="52">
        <v>0</v>
      </c>
      <c r="H241" s="57">
        <v>0</v>
      </c>
      <c r="I241" s="134"/>
      <c r="J241" s="56">
        <v>0</v>
      </c>
      <c r="K241" s="40">
        <v>0</v>
      </c>
      <c r="L241" s="134"/>
      <c r="M241" s="176"/>
      <c r="N241" s="176"/>
      <c r="O241" s="176"/>
      <c r="P241" s="176"/>
    </row>
    <row r="242" spans="1:16">
      <c r="A242" s="36">
        <v>40319</v>
      </c>
      <c r="B242" s="37">
        <v>0.96180555555555547</v>
      </c>
      <c r="C242" s="38">
        <v>40320</v>
      </c>
      <c r="D242" s="37">
        <v>2400</v>
      </c>
      <c r="E242" s="62"/>
      <c r="F242" s="278">
        <v>0.91666666666666663</v>
      </c>
      <c r="G242" s="34"/>
      <c r="H242" s="63">
        <f>ROUND(AVERAGE(H241/$E241,H243/$E243)*$F242,0)</f>
        <v>0</v>
      </c>
      <c r="I242" s="134">
        <f>DEVSQ((H241/$E241),(H243/$E243))/2*$F242^2</f>
        <v>0</v>
      </c>
      <c r="J242" s="63"/>
      <c r="K242" s="41">
        <f>ROUND(AVERAGE(K241/$E241,K243/$E243)*$F242,0)</f>
        <v>0</v>
      </c>
      <c r="L242" s="134">
        <f>DEVSQ((K241/$E241),(K243/$E243))/2*$F242^2</f>
        <v>0</v>
      </c>
      <c r="M242" s="176"/>
      <c r="N242" s="176"/>
      <c r="O242" s="176"/>
      <c r="P242" s="176"/>
    </row>
    <row r="243" spans="1:16">
      <c r="A243" s="36">
        <v>40320</v>
      </c>
      <c r="B243" s="37">
        <v>2400</v>
      </c>
      <c r="C243" s="38">
        <v>40320</v>
      </c>
      <c r="D243" s="37">
        <v>3.472222222222222E-3</v>
      </c>
      <c r="E243" s="78">
        <v>8.3333333333333329E-2</v>
      </c>
      <c r="F243" s="244"/>
      <c r="G243" s="52">
        <v>0</v>
      </c>
      <c r="H243" s="57">
        <v>0</v>
      </c>
      <c r="I243" s="134"/>
      <c r="J243" s="56">
        <v>0</v>
      </c>
      <c r="K243" s="40">
        <v>0</v>
      </c>
      <c r="L243" s="134"/>
      <c r="M243" s="176"/>
      <c r="N243" s="176"/>
      <c r="O243" s="176"/>
      <c r="P243" s="176"/>
    </row>
    <row r="244" spans="1:16">
      <c r="A244" s="36">
        <v>40320</v>
      </c>
      <c r="B244" s="37">
        <v>3.472222222222222E-3</v>
      </c>
      <c r="C244" s="38">
        <v>40320</v>
      </c>
      <c r="D244" s="37">
        <v>5.2083333333333336E-2</v>
      </c>
      <c r="E244" s="62"/>
      <c r="F244" s="278">
        <v>1.1666666666666667</v>
      </c>
      <c r="G244" s="34"/>
      <c r="H244" s="63">
        <f>ROUND(AVERAGE(H243/$E243,H245/$E245)*$F244,0)</f>
        <v>0</v>
      </c>
      <c r="I244" s="134">
        <f>DEVSQ((H243/$E243),(H245/$E245))/2*$F244^2</f>
        <v>0</v>
      </c>
      <c r="J244" s="63"/>
      <c r="K244" s="41">
        <f>ROUND(AVERAGE(K243/$E243,K245/$E245)*$F244,0)</f>
        <v>0</v>
      </c>
      <c r="L244" s="134">
        <f>DEVSQ((K243/$E243),(K245/$E245))/2*$F244^2</f>
        <v>0</v>
      </c>
      <c r="M244" s="176"/>
      <c r="N244" s="176"/>
      <c r="O244" s="176"/>
      <c r="P244" s="176"/>
    </row>
    <row r="245" spans="1:16">
      <c r="A245" s="36">
        <v>40320</v>
      </c>
      <c r="B245" s="37">
        <v>5.2083333333333336E-2</v>
      </c>
      <c r="C245" s="38">
        <v>40320</v>
      </c>
      <c r="D245" s="37">
        <v>5.5555555555555552E-2</v>
      </c>
      <c r="E245" s="78">
        <v>8.3333333333333329E-2</v>
      </c>
      <c r="F245" s="244"/>
      <c r="G245" s="52">
        <v>0</v>
      </c>
      <c r="H245" s="57">
        <v>0</v>
      </c>
      <c r="I245" s="134"/>
      <c r="J245" s="56">
        <v>0</v>
      </c>
      <c r="K245" s="40">
        <v>0</v>
      </c>
      <c r="L245" s="134"/>
      <c r="M245" s="176"/>
      <c r="N245" s="176"/>
      <c r="O245" s="176"/>
      <c r="P245" s="176"/>
    </row>
    <row r="246" spans="1:16">
      <c r="A246" s="36">
        <v>40320</v>
      </c>
      <c r="B246" s="37">
        <v>5.5555555555555552E-2</v>
      </c>
      <c r="C246" s="38">
        <v>40320</v>
      </c>
      <c r="D246" s="37">
        <v>7.2916666666666671E-2</v>
      </c>
      <c r="E246" s="62"/>
      <c r="F246" s="278">
        <v>0.41666666666666669</v>
      </c>
      <c r="G246" s="34"/>
      <c r="H246" s="63">
        <f>ROUND(AVERAGE(H245/$E245,H247/$E247)*$F246,0)</f>
        <v>0</v>
      </c>
      <c r="I246" s="134">
        <f>DEVSQ((H245/$E245),(H247/$E247))/2*$F246^2</f>
        <v>0</v>
      </c>
      <c r="J246" s="63"/>
      <c r="K246" s="41">
        <f>ROUND(AVERAGE(K245/$E245,K247/$E247)*$F246,0)</f>
        <v>0</v>
      </c>
      <c r="L246" s="134">
        <f>DEVSQ((K245/$E245),(K247/$E247))/2*$F246^2</f>
        <v>0</v>
      </c>
      <c r="M246" s="176"/>
      <c r="N246" s="176"/>
      <c r="O246" s="176"/>
      <c r="P246" s="176"/>
    </row>
    <row r="247" spans="1:16">
      <c r="A247" s="36">
        <v>40320</v>
      </c>
      <c r="B247" s="37">
        <v>7.2916666666666671E-2</v>
      </c>
      <c r="C247" s="38">
        <v>40320</v>
      </c>
      <c r="D247" s="37">
        <v>0.21875</v>
      </c>
      <c r="E247" s="78">
        <v>3.5</v>
      </c>
      <c r="F247" s="244"/>
      <c r="G247" s="52">
        <v>0</v>
      </c>
      <c r="H247" s="57">
        <v>0</v>
      </c>
      <c r="I247" s="134"/>
      <c r="J247" s="56">
        <v>0</v>
      </c>
      <c r="K247" s="40">
        <v>0</v>
      </c>
      <c r="L247" s="134"/>
      <c r="M247" s="176"/>
      <c r="N247" s="176"/>
      <c r="O247" s="176"/>
      <c r="P247" s="176"/>
    </row>
    <row r="248" spans="1:16">
      <c r="A248" s="36">
        <v>40320</v>
      </c>
      <c r="B248" s="37">
        <v>0.22083333333333333</v>
      </c>
      <c r="C248" s="38">
        <v>40320</v>
      </c>
      <c r="D248" s="37">
        <v>0.83333333333333337</v>
      </c>
      <c r="E248" s="78">
        <v>14.7</v>
      </c>
      <c r="F248" s="278">
        <v>0.05</v>
      </c>
      <c r="G248" s="52">
        <v>0</v>
      </c>
      <c r="H248" s="57">
        <v>0</v>
      </c>
      <c r="I248" s="134"/>
      <c r="J248" s="56">
        <v>0</v>
      </c>
      <c r="K248" s="40">
        <v>0</v>
      </c>
      <c r="L248" s="134"/>
      <c r="M248" s="176"/>
      <c r="N248" s="176"/>
      <c r="O248" s="176"/>
      <c r="P248" s="176"/>
    </row>
    <row r="249" spans="1:16">
      <c r="A249" s="36">
        <v>40320</v>
      </c>
      <c r="B249" s="37">
        <v>0.83333333333333337</v>
      </c>
      <c r="C249" s="38">
        <v>40321</v>
      </c>
      <c r="D249" s="37">
        <v>0.33333333333333331</v>
      </c>
      <c r="E249" s="78">
        <v>12</v>
      </c>
      <c r="F249" s="278">
        <v>0</v>
      </c>
      <c r="G249" s="52">
        <v>0</v>
      </c>
      <c r="H249" s="57">
        <v>0</v>
      </c>
      <c r="I249" s="134"/>
      <c r="J249" s="56">
        <v>0</v>
      </c>
      <c r="K249" s="40">
        <v>0</v>
      </c>
      <c r="L249" s="134"/>
      <c r="M249" s="176"/>
      <c r="N249" s="176"/>
      <c r="O249" s="176"/>
      <c r="P249" s="176"/>
    </row>
    <row r="250" spans="1:16">
      <c r="A250" s="36">
        <v>40321</v>
      </c>
      <c r="B250" s="37">
        <v>0.33680555555555558</v>
      </c>
      <c r="C250" s="38">
        <v>40321</v>
      </c>
      <c r="D250" s="37">
        <v>0.8125</v>
      </c>
      <c r="E250" s="78">
        <v>11.416666666666666</v>
      </c>
      <c r="F250" s="278">
        <v>8.3333333333333329E-2</v>
      </c>
      <c r="G250" s="52">
        <v>0</v>
      </c>
      <c r="H250" s="57">
        <v>0</v>
      </c>
      <c r="I250" s="134"/>
      <c r="J250" s="56">
        <v>0</v>
      </c>
      <c r="K250" s="40">
        <v>0</v>
      </c>
      <c r="L250" s="134"/>
      <c r="M250" s="176"/>
      <c r="N250" s="176"/>
      <c r="O250" s="176"/>
      <c r="P250" s="176"/>
    </row>
    <row r="251" spans="1:16">
      <c r="A251" s="36">
        <v>40321</v>
      </c>
      <c r="B251" s="37">
        <v>0.8125</v>
      </c>
      <c r="C251" s="38">
        <v>40322</v>
      </c>
      <c r="D251" s="37">
        <v>0.375</v>
      </c>
      <c r="E251" s="78">
        <v>13.5</v>
      </c>
      <c r="F251" s="278">
        <v>0</v>
      </c>
      <c r="G251" s="52">
        <v>0</v>
      </c>
      <c r="H251" s="57">
        <v>0</v>
      </c>
      <c r="I251" s="134"/>
      <c r="J251" s="56">
        <v>0</v>
      </c>
      <c r="K251" s="40">
        <v>0</v>
      </c>
      <c r="L251" s="134"/>
      <c r="M251" s="176"/>
      <c r="N251" s="176"/>
      <c r="O251" s="176"/>
      <c r="P251" s="176"/>
    </row>
    <row r="252" spans="1:16">
      <c r="A252" s="36">
        <v>40322</v>
      </c>
      <c r="B252" s="37">
        <v>0.37847222222222227</v>
      </c>
      <c r="C252" s="38">
        <v>40322</v>
      </c>
      <c r="D252" s="37">
        <v>0.79166666666666663</v>
      </c>
      <c r="E252" s="78">
        <v>9.9166666666666661</v>
      </c>
      <c r="F252" s="278">
        <v>8.3333333333333329E-2</v>
      </c>
      <c r="G252" s="52">
        <v>0</v>
      </c>
      <c r="H252" s="57">
        <v>0</v>
      </c>
      <c r="I252" s="134"/>
      <c r="J252" s="56">
        <v>0</v>
      </c>
      <c r="K252" s="40">
        <v>0</v>
      </c>
      <c r="L252" s="134"/>
      <c r="M252" s="176"/>
      <c r="N252" s="176"/>
      <c r="O252" s="176"/>
      <c r="P252" s="176"/>
    </row>
    <row r="253" spans="1:16">
      <c r="A253" s="36">
        <v>40322</v>
      </c>
      <c r="B253" s="37">
        <v>0.79166666666666663</v>
      </c>
      <c r="C253" s="38">
        <v>40323</v>
      </c>
      <c r="D253" s="37">
        <v>0.30208333333333331</v>
      </c>
      <c r="E253" s="78">
        <v>12.25</v>
      </c>
      <c r="F253" s="278">
        <v>0</v>
      </c>
      <c r="G253" s="52">
        <v>0</v>
      </c>
      <c r="H253" s="57">
        <v>0</v>
      </c>
      <c r="I253" s="134"/>
      <c r="J253" s="56">
        <v>0</v>
      </c>
      <c r="K253" s="40">
        <v>0</v>
      </c>
      <c r="L253" s="134"/>
      <c r="M253" s="176"/>
      <c r="N253" s="176"/>
      <c r="O253" s="176"/>
      <c r="P253" s="176"/>
    </row>
    <row r="254" spans="1:16">
      <c r="A254" s="36">
        <v>40323</v>
      </c>
      <c r="B254" s="37">
        <v>0.30555555555555552</v>
      </c>
      <c r="C254" s="38">
        <v>40323</v>
      </c>
      <c r="D254" s="37">
        <v>0.64583333333333337</v>
      </c>
      <c r="E254" s="78">
        <v>8.1666666666666661</v>
      </c>
      <c r="F254" s="278">
        <v>8.3333333333333329E-2</v>
      </c>
      <c r="G254" s="52">
        <v>0</v>
      </c>
      <c r="H254" s="57">
        <v>0</v>
      </c>
      <c r="I254" s="134"/>
      <c r="J254" s="56">
        <v>0</v>
      </c>
      <c r="K254" s="40">
        <v>0</v>
      </c>
      <c r="L254" s="134"/>
      <c r="M254" s="176"/>
      <c r="N254" s="176"/>
      <c r="O254" s="176"/>
      <c r="P254" s="176"/>
    </row>
    <row r="255" spans="1:16">
      <c r="A255" s="36">
        <v>40323</v>
      </c>
      <c r="B255" s="37">
        <v>0.64583333333333337</v>
      </c>
      <c r="C255" s="38">
        <v>40324</v>
      </c>
      <c r="D255" s="37">
        <v>0.28819444444444448</v>
      </c>
      <c r="E255" s="78">
        <v>15.416666666666666</v>
      </c>
      <c r="F255" s="278">
        <v>0</v>
      </c>
      <c r="G255" s="52">
        <v>0</v>
      </c>
      <c r="H255" s="57">
        <v>0</v>
      </c>
      <c r="I255" s="134"/>
      <c r="J255" s="56">
        <v>0</v>
      </c>
      <c r="K255" s="40">
        <v>0</v>
      </c>
      <c r="L255" s="134"/>
      <c r="M255" s="176"/>
      <c r="N255" s="176"/>
      <c r="O255" s="176"/>
      <c r="P255" s="176"/>
    </row>
    <row r="256" spans="1:16">
      <c r="A256" s="36">
        <v>40324</v>
      </c>
      <c r="B256" s="37">
        <v>0.29166666666666669</v>
      </c>
      <c r="C256" s="38">
        <v>40324</v>
      </c>
      <c r="D256" s="37">
        <v>0.75347222222222221</v>
      </c>
      <c r="E256" s="78">
        <v>11.083333333333334</v>
      </c>
      <c r="F256" s="278">
        <v>8.3333333333333329E-2</v>
      </c>
      <c r="G256" s="52">
        <v>0</v>
      </c>
      <c r="H256" s="57">
        <v>0</v>
      </c>
      <c r="I256" s="134"/>
      <c r="J256" s="56">
        <v>0</v>
      </c>
      <c r="K256" s="40">
        <v>0</v>
      </c>
      <c r="L256" s="134"/>
      <c r="M256" s="176"/>
      <c r="N256" s="176"/>
      <c r="O256" s="176"/>
      <c r="P256" s="176"/>
    </row>
    <row r="257" spans="1:16">
      <c r="A257" s="36">
        <v>40324</v>
      </c>
      <c r="B257" s="37">
        <v>0.75347222222222221</v>
      </c>
      <c r="C257" s="38">
        <v>40325</v>
      </c>
      <c r="D257" s="37">
        <v>0.33333333333333331</v>
      </c>
      <c r="E257" s="78">
        <v>13.916666666666666</v>
      </c>
      <c r="F257" s="278">
        <v>0</v>
      </c>
      <c r="G257" s="52">
        <v>0</v>
      </c>
      <c r="H257" s="57">
        <v>0</v>
      </c>
      <c r="I257" s="134"/>
      <c r="J257" s="56">
        <v>0</v>
      </c>
      <c r="K257" s="40">
        <v>0</v>
      </c>
      <c r="L257" s="134"/>
      <c r="M257" s="176"/>
      <c r="N257" s="176"/>
      <c r="O257" s="176"/>
      <c r="P257" s="176"/>
    </row>
    <row r="258" spans="1:16">
      <c r="A258" s="36">
        <v>40325</v>
      </c>
      <c r="B258" s="37">
        <v>0.33333333333333331</v>
      </c>
      <c r="C258" s="38">
        <v>40325</v>
      </c>
      <c r="D258" s="37">
        <v>0.66666666666666663</v>
      </c>
      <c r="E258" s="78">
        <v>8</v>
      </c>
      <c r="F258" s="278">
        <v>0</v>
      </c>
      <c r="G258" s="52">
        <v>0</v>
      </c>
      <c r="H258" s="57">
        <v>0</v>
      </c>
      <c r="I258" s="134"/>
      <c r="J258" s="56">
        <v>0</v>
      </c>
      <c r="K258" s="40">
        <v>0</v>
      </c>
      <c r="L258" s="134"/>
      <c r="M258" s="176"/>
      <c r="N258" s="176"/>
      <c r="O258" s="176"/>
      <c r="P258" s="176"/>
    </row>
    <row r="259" spans="1:16">
      <c r="A259" s="36">
        <v>40325</v>
      </c>
      <c r="B259" s="37">
        <v>0.66666666666666663</v>
      </c>
      <c r="C259" s="38">
        <v>40326</v>
      </c>
      <c r="D259" s="37">
        <v>0.28472222222222221</v>
      </c>
      <c r="E259" s="78">
        <v>14.833333333333334</v>
      </c>
      <c r="F259" s="278">
        <v>0</v>
      </c>
      <c r="G259" s="52">
        <v>0</v>
      </c>
      <c r="H259" s="57">
        <v>0</v>
      </c>
      <c r="I259" s="134"/>
      <c r="J259" s="56">
        <v>0</v>
      </c>
      <c r="K259" s="40">
        <v>0</v>
      </c>
      <c r="L259" s="134"/>
      <c r="M259" s="176"/>
      <c r="N259" s="176"/>
      <c r="O259" s="176"/>
      <c r="P259" s="176"/>
    </row>
    <row r="260" spans="1:16">
      <c r="A260" s="36">
        <v>40326</v>
      </c>
      <c r="B260" s="37">
        <v>0.28472222222222221</v>
      </c>
      <c r="C260" s="38">
        <v>40326</v>
      </c>
      <c r="D260" s="37">
        <v>0.875</v>
      </c>
      <c r="E260" s="78">
        <v>14.166666666666666</v>
      </c>
      <c r="F260" s="278">
        <v>0</v>
      </c>
      <c r="G260" s="52">
        <v>0</v>
      </c>
      <c r="H260" s="57">
        <v>0</v>
      </c>
      <c r="I260" s="134"/>
      <c r="J260" s="56">
        <v>0</v>
      </c>
      <c r="K260" s="40">
        <v>0</v>
      </c>
      <c r="L260" s="134"/>
      <c r="M260" s="176"/>
      <c r="N260" s="176"/>
      <c r="O260" s="176"/>
      <c r="P260" s="176"/>
    </row>
    <row r="261" spans="1:16">
      <c r="A261" s="36">
        <v>40326</v>
      </c>
      <c r="B261" s="37">
        <v>0.875</v>
      </c>
      <c r="C261" s="38">
        <v>40327</v>
      </c>
      <c r="D261" s="37">
        <v>0.29166666666666669</v>
      </c>
      <c r="E261" s="78">
        <v>10</v>
      </c>
      <c r="F261" s="278">
        <v>0</v>
      </c>
      <c r="G261" s="52">
        <v>0</v>
      </c>
      <c r="H261" s="57">
        <v>0</v>
      </c>
      <c r="I261" s="134"/>
      <c r="J261" s="56">
        <v>0</v>
      </c>
      <c r="K261" s="40">
        <v>0</v>
      </c>
      <c r="L261" s="134"/>
      <c r="M261" s="176"/>
      <c r="N261" s="176"/>
      <c r="O261" s="176"/>
      <c r="P261" s="176"/>
    </row>
    <row r="262" spans="1:16">
      <c r="A262" s="36">
        <v>40327</v>
      </c>
      <c r="B262" s="37">
        <v>0.29166666666666669</v>
      </c>
      <c r="C262" s="38">
        <v>40327</v>
      </c>
      <c r="D262" s="37">
        <v>0.30208333333333331</v>
      </c>
      <c r="E262" s="62"/>
      <c r="F262" s="278">
        <v>0.25</v>
      </c>
      <c r="G262" s="34"/>
      <c r="H262" s="63">
        <f>ROUND(AVERAGE(H260/$E260,H263/$E263)*$F262,0)</f>
        <v>0</v>
      </c>
      <c r="I262" s="134">
        <f>DEVSQ((H260/$E260),(H263/$E263))/2*$F262^2</f>
        <v>0</v>
      </c>
      <c r="J262" s="63"/>
      <c r="K262" s="41">
        <f>ROUND(AVERAGE(K260/$E260,K263/$E263)*$F262,0)</f>
        <v>0</v>
      </c>
      <c r="L262" s="134">
        <f>DEVSQ((K260/$E260),(K263/$E263))/2*$F262^2</f>
        <v>0</v>
      </c>
      <c r="M262" s="176"/>
      <c r="N262" s="176"/>
      <c r="O262" s="176"/>
      <c r="P262" s="176"/>
    </row>
    <row r="263" spans="1:16">
      <c r="A263" s="36">
        <v>40327</v>
      </c>
      <c r="B263" s="37">
        <v>0.30208333333333331</v>
      </c>
      <c r="C263" s="38">
        <v>40327</v>
      </c>
      <c r="D263" s="37">
        <v>0.80208333333333337</v>
      </c>
      <c r="E263" s="78">
        <v>12</v>
      </c>
      <c r="F263" s="244"/>
      <c r="G263" s="52">
        <v>0</v>
      </c>
      <c r="H263" s="57">
        <v>0</v>
      </c>
      <c r="I263" s="134"/>
      <c r="J263" s="56">
        <v>0</v>
      </c>
      <c r="K263" s="40">
        <v>0</v>
      </c>
      <c r="L263" s="134"/>
      <c r="M263" s="176"/>
      <c r="N263" s="176"/>
      <c r="O263" s="176"/>
      <c r="P263" s="176"/>
    </row>
    <row r="264" spans="1:16">
      <c r="A264" s="36">
        <v>40327</v>
      </c>
      <c r="B264" s="37">
        <v>0.80208333333333337</v>
      </c>
      <c r="C264" s="38">
        <v>40328</v>
      </c>
      <c r="D264" s="37">
        <v>0.3888888888888889</v>
      </c>
      <c r="E264" s="78">
        <v>14.083333333333334</v>
      </c>
      <c r="F264" s="278">
        <v>0</v>
      </c>
      <c r="G264" s="52">
        <v>0</v>
      </c>
      <c r="H264" s="57">
        <v>0</v>
      </c>
      <c r="I264" s="134"/>
      <c r="J264" s="56">
        <v>0</v>
      </c>
      <c r="K264" s="40">
        <v>0</v>
      </c>
      <c r="L264" s="134"/>
      <c r="M264" s="176"/>
      <c r="N264" s="176"/>
      <c r="O264" s="176"/>
      <c r="P264" s="176"/>
    </row>
    <row r="265" spans="1:16">
      <c r="A265" s="36">
        <v>40328</v>
      </c>
      <c r="B265" s="37">
        <v>0.3923611111111111</v>
      </c>
      <c r="C265" s="38">
        <v>40328</v>
      </c>
      <c r="D265" s="37">
        <v>0.8125</v>
      </c>
      <c r="E265" s="78">
        <v>10.083333333333334</v>
      </c>
      <c r="F265" s="278">
        <v>8.3333333333333329E-2</v>
      </c>
      <c r="G265" s="52">
        <v>0</v>
      </c>
      <c r="H265" s="57">
        <v>0</v>
      </c>
      <c r="I265" s="134"/>
      <c r="J265" s="56">
        <v>0</v>
      </c>
      <c r="K265" s="40">
        <v>0</v>
      </c>
      <c r="L265" s="134"/>
      <c r="M265" s="176"/>
      <c r="N265" s="176"/>
      <c r="O265" s="176"/>
      <c r="P265" s="176"/>
    </row>
    <row r="266" spans="1:16">
      <c r="A266" s="36">
        <v>40328</v>
      </c>
      <c r="B266" s="37">
        <v>0.8125</v>
      </c>
      <c r="C266" s="38">
        <v>40329</v>
      </c>
      <c r="D266" s="37">
        <v>0.36458333333333331</v>
      </c>
      <c r="E266" s="78">
        <v>13.25</v>
      </c>
      <c r="F266" s="278">
        <v>0</v>
      </c>
      <c r="G266" s="52">
        <v>0</v>
      </c>
      <c r="H266" s="57">
        <v>0</v>
      </c>
      <c r="I266" s="134"/>
      <c r="J266" s="56">
        <v>0</v>
      </c>
      <c r="K266" s="40">
        <v>0</v>
      </c>
      <c r="L266" s="134"/>
      <c r="M266" s="176"/>
      <c r="N266" s="176"/>
      <c r="O266" s="176"/>
      <c r="P266" s="176"/>
    </row>
    <row r="267" spans="1:16">
      <c r="A267" s="36">
        <v>40329</v>
      </c>
      <c r="B267" s="37">
        <v>0.36458333333333331</v>
      </c>
      <c r="C267" s="38">
        <v>40329</v>
      </c>
      <c r="D267" s="37">
        <v>0.83333333333333337</v>
      </c>
      <c r="E267" s="78">
        <v>11.25</v>
      </c>
      <c r="F267" s="278">
        <v>0</v>
      </c>
      <c r="G267" s="52">
        <v>0</v>
      </c>
      <c r="H267" s="57">
        <v>0</v>
      </c>
      <c r="I267" s="134"/>
      <c r="J267" s="56">
        <v>0</v>
      </c>
      <c r="K267" s="40">
        <v>0</v>
      </c>
      <c r="L267" s="134"/>
      <c r="M267" s="176"/>
      <c r="N267" s="176"/>
      <c r="O267" s="176"/>
      <c r="P267" s="176"/>
    </row>
    <row r="268" spans="1:16">
      <c r="A268" s="36">
        <v>40329</v>
      </c>
      <c r="B268" s="37">
        <v>0.83333333333333337</v>
      </c>
      <c r="C268" s="38">
        <v>40330</v>
      </c>
      <c r="D268" s="37">
        <v>0.3263888888888889</v>
      </c>
      <c r="E268" s="78">
        <v>11.833333333333334</v>
      </c>
      <c r="F268" s="278">
        <v>0</v>
      </c>
      <c r="G268" s="52">
        <v>0</v>
      </c>
      <c r="H268" s="57">
        <v>0</v>
      </c>
      <c r="I268" s="134"/>
      <c r="J268" s="56">
        <v>0</v>
      </c>
      <c r="K268" s="40">
        <v>0</v>
      </c>
      <c r="L268" s="134"/>
      <c r="M268" s="176"/>
      <c r="N268" s="176"/>
      <c r="O268" s="176"/>
      <c r="P268" s="176"/>
    </row>
    <row r="269" spans="1:16">
      <c r="A269" s="36">
        <v>40330</v>
      </c>
      <c r="B269" s="37">
        <v>0.3263888888888889</v>
      </c>
      <c r="C269" s="38">
        <v>40330</v>
      </c>
      <c r="D269" s="37">
        <v>0.75</v>
      </c>
      <c r="E269" s="78">
        <v>10.166666666666666</v>
      </c>
      <c r="F269" s="278">
        <v>0</v>
      </c>
      <c r="G269" s="52">
        <v>0</v>
      </c>
      <c r="H269" s="57">
        <v>0</v>
      </c>
      <c r="I269" s="134"/>
      <c r="J269" s="56">
        <v>0</v>
      </c>
      <c r="K269" s="40">
        <v>0</v>
      </c>
      <c r="L269" s="134"/>
      <c r="M269" s="176"/>
      <c r="N269" s="176"/>
      <c r="O269" s="176"/>
      <c r="P269" s="176"/>
    </row>
    <row r="270" spans="1:16">
      <c r="A270" s="36">
        <v>40330</v>
      </c>
      <c r="B270" s="37">
        <v>0.75</v>
      </c>
      <c r="C270" s="38">
        <v>40331</v>
      </c>
      <c r="D270" s="37">
        <v>0.34722222222222227</v>
      </c>
      <c r="E270" s="78">
        <v>14.333333333333334</v>
      </c>
      <c r="F270" s="278">
        <v>0</v>
      </c>
      <c r="G270" s="52">
        <v>0</v>
      </c>
      <c r="H270" s="57">
        <v>0</v>
      </c>
      <c r="I270" s="134"/>
      <c r="J270" s="56">
        <v>0</v>
      </c>
      <c r="K270" s="40">
        <v>0</v>
      </c>
      <c r="L270" s="134"/>
      <c r="M270" s="176"/>
      <c r="N270" s="176"/>
      <c r="O270" s="176"/>
      <c r="P270" s="176"/>
    </row>
    <row r="271" spans="1:16">
      <c r="A271" s="36">
        <v>40331</v>
      </c>
      <c r="B271" s="37">
        <v>0.34722222222222227</v>
      </c>
      <c r="C271" s="38">
        <v>40331</v>
      </c>
      <c r="D271" s="37">
        <v>0.81597222222222221</v>
      </c>
      <c r="E271" s="78">
        <v>11.25</v>
      </c>
      <c r="F271" s="278">
        <v>0</v>
      </c>
      <c r="G271" s="52">
        <v>0</v>
      </c>
      <c r="H271" s="57">
        <v>0</v>
      </c>
      <c r="I271" s="134"/>
      <c r="J271" s="56">
        <v>0</v>
      </c>
      <c r="K271" s="40">
        <v>0</v>
      </c>
      <c r="L271" s="134"/>
      <c r="M271" s="176"/>
      <c r="N271" s="176"/>
      <c r="O271" s="176"/>
      <c r="P271" s="176"/>
    </row>
    <row r="272" spans="1:16">
      <c r="A272" s="36">
        <v>40331</v>
      </c>
      <c r="B272" s="37">
        <v>0.81944444444444453</v>
      </c>
      <c r="C272" s="38">
        <v>40332</v>
      </c>
      <c r="D272" s="37">
        <v>0.2986111111111111</v>
      </c>
      <c r="E272" s="78">
        <v>11.5</v>
      </c>
      <c r="F272" s="278">
        <v>8.3333333333333329E-2</v>
      </c>
      <c r="G272" s="52">
        <v>0</v>
      </c>
      <c r="H272" s="57">
        <v>0</v>
      </c>
      <c r="I272" s="134"/>
      <c r="J272" s="56">
        <v>0</v>
      </c>
      <c r="K272" s="40">
        <v>0</v>
      </c>
      <c r="L272" s="134"/>
      <c r="M272" s="176"/>
      <c r="N272" s="176"/>
      <c r="O272" s="176"/>
      <c r="P272" s="176"/>
    </row>
    <row r="273" spans="1:16">
      <c r="A273" s="36">
        <v>40332</v>
      </c>
      <c r="B273" s="37">
        <v>0.2986111111111111</v>
      </c>
      <c r="C273" s="38">
        <v>40332</v>
      </c>
      <c r="D273" s="37">
        <v>0.30902777777777779</v>
      </c>
      <c r="E273" s="62"/>
      <c r="F273" s="278">
        <v>0.25</v>
      </c>
      <c r="G273" s="34"/>
      <c r="H273" s="63">
        <f>ROUND(AVERAGE(H271/$E271,H274/$E274)*$F273,0)</f>
        <v>0</v>
      </c>
      <c r="I273" s="134">
        <f>DEVSQ((H271/$E271),(H274/$E274))/2*$F273^2</f>
        <v>0</v>
      </c>
      <c r="J273" s="63"/>
      <c r="K273" s="41">
        <f>ROUND(AVERAGE(K271/$E271,K274/$E274)*$F273,0)</f>
        <v>0</v>
      </c>
      <c r="L273" s="134">
        <f>DEVSQ((K271/$E271),(K274/$E274))/2*$F273^2</f>
        <v>0</v>
      </c>
      <c r="M273" s="176"/>
      <c r="N273" s="176"/>
      <c r="O273" s="176"/>
      <c r="P273" s="176"/>
    </row>
    <row r="274" spans="1:16">
      <c r="A274" s="36">
        <v>40332</v>
      </c>
      <c r="B274" s="37">
        <v>0.30902777777777779</v>
      </c>
      <c r="C274" s="38">
        <v>40332</v>
      </c>
      <c r="D274" s="37">
        <v>0.79166666666666663</v>
      </c>
      <c r="E274" s="78">
        <v>11.583333333333334</v>
      </c>
      <c r="F274" s="244"/>
      <c r="G274" s="52">
        <v>0</v>
      </c>
      <c r="H274" s="57">
        <v>0</v>
      </c>
      <c r="I274" s="134"/>
      <c r="J274" s="56">
        <v>0</v>
      </c>
      <c r="K274" s="40">
        <v>0</v>
      </c>
      <c r="L274" s="134"/>
      <c r="M274" s="176"/>
      <c r="N274" s="176"/>
      <c r="O274" s="176"/>
      <c r="P274" s="176"/>
    </row>
    <row r="275" spans="1:16">
      <c r="A275" s="36">
        <v>40332</v>
      </c>
      <c r="B275" s="37">
        <v>0.79166666666666663</v>
      </c>
      <c r="C275" s="38">
        <v>40333</v>
      </c>
      <c r="D275" s="37">
        <v>0.31944444444444448</v>
      </c>
      <c r="E275" s="78">
        <v>12.666666666666666</v>
      </c>
      <c r="F275" s="278">
        <v>0</v>
      </c>
      <c r="G275" s="52">
        <v>0</v>
      </c>
      <c r="H275" s="57">
        <v>0</v>
      </c>
      <c r="I275" s="134"/>
      <c r="J275" s="56">
        <v>0</v>
      </c>
      <c r="K275" s="40">
        <v>0</v>
      </c>
      <c r="L275" s="134"/>
      <c r="M275" s="176"/>
      <c r="N275" s="176"/>
      <c r="O275" s="176"/>
      <c r="P275" s="176"/>
    </row>
    <row r="276" spans="1:16">
      <c r="A276" s="36">
        <v>40333</v>
      </c>
      <c r="B276" s="37">
        <v>0.32291666666666669</v>
      </c>
      <c r="C276" s="38">
        <v>40333</v>
      </c>
      <c r="D276" s="37">
        <v>0.875</v>
      </c>
      <c r="E276" s="78">
        <v>13.25</v>
      </c>
      <c r="F276" s="278">
        <v>8.3333333333333329E-2</v>
      </c>
      <c r="G276" s="52">
        <v>0</v>
      </c>
      <c r="H276" s="57">
        <v>0</v>
      </c>
      <c r="I276" s="134"/>
      <c r="J276" s="56">
        <v>0</v>
      </c>
      <c r="K276" s="40">
        <v>0</v>
      </c>
      <c r="L276" s="134"/>
      <c r="M276" s="176"/>
      <c r="N276" s="176"/>
      <c r="O276" s="176"/>
      <c r="P276" s="176"/>
    </row>
    <row r="277" spans="1:16">
      <c r="A277" s="36">
        <v>40333</v>
      </c>
      <c r="B277" s="37">
        <v>0.875</v>
      </c>
      <c r="C277" s="38">
        <v>40334</v>
      </c>
      <c r="D277" s="37">
        <v>0.36805555555555558</v>
      </c>
      <c r="E277" s="78">
        <v>11.833333333333334</v>
      </c>
      <c r="F277" s="278">
        <v>0</v>
      </c>
      <c r="G277" s="52">
        <v>0</v>
      </c>
      <c r="H277" s="57">
        <v>0</v>
      </c>
      <c r="I277" s="134"/>
      <c r="J277" s="56">
        <v>0</v>
      </c>
      <c r="K277" s="40">
        <v>0</v>
      </c>
      <c r="L277" s="134"/>
      <c r="M277" s="176"/>
      <c r="N277" s="176"/>
      <c r="O277" s="176"/>
      <c r="P277" s="176"/>
    </row>
    <row r="278" spans="1:16">
      <c r="A278" s="36">
        <v>40334</v>
      </c>
      <c r="B278" s="37">
        <v>0.375</v>
      </c>
      <c r="C278" s="38">
        <v>40334</v>
      </c>
      <c r="D278" s="37">
        <v>0.86458333333333337</v>
      </c>
      <c r="E278" s="78">
        <v>11.75</v>
      </c>
      <c r="F278" s="278">
        <v>0.16666666666666666</v>
      </c>
      <c r="G278" s="52">
        <v>0</v>
      </c>
      <c r="H278" s="57">
        <v>0</v>
      </c>
      <c r="I278" s="134"/>
      <c r="J278" s="56">
        <v>0</v>
      </c>
      <c r="K278" s="40">
        <v>0</v>
      </c>
      <c r="L278" s="134"/>
      <c r="M278" s="176"/>
      <c r="N278" s="176"/>
      <c r="O278" s="176"/>
      <c r="P278" s="176"/>
    </row>
    <row r="279" spans="1:16">
      <c r="A279" s="36">
        <v>40334</v>
      </c>
      <c r="B279" s="37">
        <v>0.86458333333333337</v>
      </c>
      <c r="C279" s="38">
        <v>40335</v>
      </c>
      <c r="D279" s="37">
        <v>0.25694444444444448</v>
      </c>
      <c r="E279" s="78">
        <v>9.4166666666666661</v>
      </c>
      <c r="F279" s="278">
        <v>0</v>
      </c>
      <c r="G279" s="52">
        <v>0</v>
      </c>
      <c r="H279" s="57">
        <v>0</v>
      </c>
      <c r="I279" s="134"/>
      <c r="J279" s="56">
        <v>0</v>
      </c>
      <c r="K279" s="40">
        <v>0</v>
      </c>
      <c r="L279" s="134"/>
      <c r="M279" s="176"/>
      <c r="N279" s="176"/>
      <c r="O279" s="176"/>
      <c r="P279" s="176"/>
    </row>
    <row r="280" spans="1:16">
      <c r="A280" s="36">
        <v>40335</v>
      </c>
      <c r="B280" s="37">
        <v>0.26041666666666669</v>
      </c>
      <c r="C280" s="38">
        <v>40335</v>
      </c>
      <c r="D280" s="37">
        <v>0.73263888888888884</v>
      </c>
      <c r="E280" s="78">
        <v>11.333333333333334</v>
      </c>
      <c r="F280" s="278">
        <v>8.3333333333333329E-2</v>
      </c>
      <c r="G280" s="52">
        <v>0</v>
      </c>
      <c r="H280" s="57">
        <v>0</v>
      </c>
      <c r="I280" s="134"/>
      <c r="J280" s="56">
        <v>0</v>
      </c>
      <c r="K280" s="40">
        <v>0</v>
      </c>
      <c r="L280" s="134"/>
      <c r="M280" s="176"/>
      <c r="N280" s="176"/>
      <c r="O280" s="176"/>
      <c r="P280" s="176"/>
    </row>
    <row r="281" spans="1:16">
      <c r="A281" s="36">
        <v>40335</v>
      </c>
      <c r="B281" s="37">
        <v>0.73263888888888884</v>
      </c>
      <c r="C281" s="38">
        <v>40336</v>
      </c>
      <c r="D281" s="37">
        <v>0.35416666666666669</v>
      </c>
      <c r="E281" s="78">
        <v>14.916666666666666</v>
      </c>
      <c r="F281" s="278">
        <v>0</v>
      </c>
      <c r="G281" s="52">
        <v>0</v>
      </c>
      <c r="H281" s="57">
        <v>0</v>
      </c>
      <c r="I281" s="134"/>
      <c r="J281" s="56">
        <v>0</v>
      </c>
      <c r="K281" s="40">
        <v>0</v>
      </c>
      <c r="L281" s="134"/>
      <c r="M281" s="176"/>
      <c r="N281" s="176"/>
      <c r="O281" s="176"/>
      <c r="P281" s="176"/>
    </row>
    <row r="282" spans="1:16">
      <c r="A282" s="36">
        <v>40336</v>
      </c>
      <c r="B282" s="37">
        <v>0.3611111111111111</v>
      </c>
      <c r="C282" s="38">
        <v>40336</v>
      </c>
      <c r="D282" s="37">
        <v>0.84722222222222221</v>
      </c>
      <c r="E282" s="78">
        <v>11.666666666666666</v>
      </c>
      <c r="F282" s="278">
        <v>0.16666666666666666</v>
      </c>
      <c r="G282" s="52">
        <v>0</v>
      </c>
      <c r="H282" s="57">
        <v>0</v>
      </c>
      <c r="I282" s="134"/>
      <c r="J282" s="56">
        <v>0</v>
      </c>
      <c r="K282" s="40">
        <v>0</v>
      </c>
      <c r="L282" s="134"/>
      <c r="M282" s="176"/>
      <c r="N282" s="176"/>
      <c r="O282" s="176"/>
      <c r="P282" s="176"/>
    </row>
    <row r="283" spans="1:16">
      <c r="A283" s="36">
        <v>40336</v>
      </c>
      <c r="B283" s="37">
        <v>0.84722222222222221</v>
      </c>
      <c r="C283" s="38">
        <v>40337</v>
      </c>
      <c r="D283" s="37">
        <v>0.3298611111111111</v>
      </c>
      <c r="E283" s="78">
        <v>11.583333333333334</v>
      </c>
      <c r="F283" s="278">
        <v>0</v>
      </c>
      <c r="G283" s="52">
        <v>0</v>
      </c>
      <c r="H283" s="57">
        <v>0</v>
      </c>
      <c r="I283" s="134"/>
      <c r="J283" s="56">
        <v>0</v>
      </c>
      <c r="K283" s="40">
        <v>0</v>
      </c>
      <c r="L283" s="134"/>
      <c r="M283" s="176"/>
      <c r="N283" s="176"/>
      <c r="O283" s="176"/>
      <c r="P283" s="176"/>
    </row>
    <row r="284" spans="1:16">
      <c r="A284" s="36">
        <v>40337</v>
      </c>
      <c r="B284" s="37">
        <v>0.33333333333333331</v>
      </c>
      <c r="C284" s="38">
        <v>40337</v>
      </c>
      <c r="D284" s="37">
        <v>0.66666666666666663</v>
      </c>
      <c r="E284" s="78">
        <v>8</v>
      </c>
      <c r="F284" s="278">
        <v>8.3333333333333329E-2</v>
      </c>
      <c r="G284" s="52">
        <v>0</v>
      </c>
      <c r="H284" s="57">
        <v>0</v>
      </c>
      <c r="I284" s="134"/>
      <c r="J284" s="56">
        <v>0</v>
      </c>
      <c r="K284" s="40">
        <v>0</v>
      </c>
      <c r="L284" s="134"/>
      <c r="M284" s="176"/>
      <c r="N284" s="176"/>
      <c r="O284" s="176"/>
      <c r="P284" s="176"/>
    </row>
    <row r="285" spans="1:16">
      <c r="A285" s="36">
        <v>40337</v>
      </c>
      <c r="B285" s="37">
        <v>0.66666666666666663</v>
      </c>
      <c r="C285" s="38">
        <v>40338</v>
      </c>
      <c r="D285" s="37">
        <v>0.33333333333333331</v>
      </c>
      <c r="E285" s="78">
        <v>16</v>
      </c>
      <c r="F285" s="278">
        <v>0</v>
      </c>
      <c r="G285" s="52">
        <v>0</v>
      </c>
      <c r="H285" s="57">
        <v>0</v>
      </c>
      <c r="I285" s="134"/>
      <c r="J285" s="56">
        <v>0</v>
      </c>
      <c r="K285" s="40">
        <v>0</v>
      </c>
      <c r="L285" s="134"/>
      <c r="M285" s="176"/>
      <c r="N285" s="176"/>
      <c r="O285" s="176"/>
      <c r="P285" s="176"/>
    </row>
    <row r="286" spans="1:16">
      <c r="A286" s="36">
        <v>40338</v>
      </c>
      <c r="B286" s="37">
        <v>0.33680555555555558</v>
      </c>
      <c r="C286" s="38">
        <v>40338</v>
      </c>
      <c r="D286" s="37">
        <v>0.88541666666666663</v>
      </c>
      <c r="E286" s="78">
        <v>13.166666666666666</v>
      </c>
      <c r="F286" s="278">
        <v>8.3333333333333329E-2</v>
      </c>
      <c r="G286" s="52">
        <v>1</v>
      </c>
      <c r="H286" s="57">
        <v>1</v>
      </c>
      <c r="I286" s="134"/>
      <c r="J286" s="56">
        <v>0</v>
      </c>
      <c r="K286" s="40">
        <v>0</v>
      </c>
      <c r="L286" s="134"/>
      <c r="M286" s="176"/>
      <c r="N286" s="176"/>
      <c r="O286" s="176"/>
      <c r="P286" s="176"/>
    </row>
    <row r="287" spans="1:16">
      <c r="A287" s="36">
        <v>40338</v>
      </c>
      <c r="B287" s="37">
        <v>0.88541666666666663</v>
      </c>
      <c r="C287" s="38">
        <v>40339</v>
      </c>
      <c r="D287" s="37">
        <v>0.33680555555555558</v>
      </c>
      <c r="E287" s="78">
        <v>10.833333333333334</v>
      </c>
      <c r="F287" s="278">
        <v>0</v>
      </c>
      <c r="G287" s="52">
        <v>0</v>
      </c>
      <c r="H287" s="57">
        <v>0</v>
      </c>
      <c r="I287" s="134"/>
      <c r="J287" s="56">
        <v>0</v>
      </c>
      <c r="K287" s="40">
        <v>0</v>
      </c>
      <c r="L287" s="134"/>
      <c r="M287" s="176"/>
      <c r="N287" s="176"/>
      <c r="O287" s="176"/>
      <c r="P287" s="176"/>
    </row>
    <row r="288" spans="1:16">
      <c r="A288" s="36">
        <v>40339</v>
      </c>
      <c r="B288" s="37">
        <v>0.34027777777777773</v>
      </c>
      <c r="C288" s="38">
        <v>40339</v>
      </c>
      <c r="D288" s="37">
        <v>0.84375</v>
      </c>
      <c r="E288" s="78">
        <v>12.083333333333334</v>
      </c>
      <c r="F288" s="278">
        <v>8.3333333333333329E-2</v>
      </c>
      <c r="G288" s="52">
        <v>0</v>
      </c>
      <c r="H288" s="57">
        <v>0</v>
      </c>
      <c r="I288" s="134"/>
      <c r="J288" s="56">
        <v>0</v>
      </c>
      <c r="K288" s="40">
        <v>0</v>
      </c>
      <c r="L288" s="134"/>
      <c r="M288" s="176"/>
      <c r="N288" s="176"/>
      <c r="O288" s="176"/>
      <c r="P288" s="176"/>
    </row>
    <row r="289" spans="1:16">
      <c r="A289" s="36">
        <v>40339</v>
      </c>
      <c r="B289" s="37">
        <v>0.84375</v>
      </c>
      <c r="C289" s="38">
        <v>40340</v>
      </c>
      <c r="D289" s="37">
        <v>0.30555555555555552</v>
      </c>
      <c r="E289" s="78">
        <v>11.083333333333334</v>
      </c>
      <c r="F289" s="278">
        <v>0</v>
      </c>
      <c r="G289" s="52">
        <v>0</v>
      </c>
      <c r="H289" s="57">
        <v>0</v>
      </c>
      <c r="I289" s="134"/>
      <c r="J289" s="56">
        <v>0</v>
      </c>
      <c r="K289" s="40">
        <v>0</v>
      </c>
      <c r="L289" s="134"/>
      <c r="M289" s="176"/>
      <c r="N289" s="176"/>
      <c r="O289" s="176"/>
      <c r="P289" s="176"/>
    </row>
    <row r="290" spans="1:16">
      <c r="A290" s="36">
        <v>40340</v>
      </c>
      <c r="B290" s="37">
        <v>0.30555555555555552</v>
      </c>
      <c r="C290" s="38">
        <v>40340</v>
      </c>
      <c r="D290" s="37">
        <v>0.9375</v>
      </c>
      <c r="E290" s="78">
        <v>15.166666666666666</v>
      </c>
      <c r="F290" s="278">
        <v>0</v>
      </c>
      <c r="G290" s="52">
        <v>0</v>
      </c>
      <c r="H290" s="57">
        <v>0</v>
      </c>
      <c r="I290" s="134"/>
      <c r="J290" s="56">
        <v>0</v>
      </c>
      <c r="K290" s="40">
        <v>0</v>
      </c>
      <c r="L290" s="134"/>
      <c r="M290" s="176"/>
      <c r="N290" s="176"/>
      <c r="O290" s="176"/>
      <c r="P290" s="176"/>
    </row>
    <row r="291" spans="1:16">
      <c r="A291" s="36">
        <v>40340</v>
      </c>
      <c r="B291" s="37">
        <v>0.9375</v>
      </c>
      <c r="C291" s="38">
        <v>40341</v>
      </c>
      <c r="D291" s="37">
        <v>0.35069444444444442</v>
      </c>
      <c r="E291" s="78">
        <v>9.9166666666666661</v>
      </c>
      <c r="F291" s="278">
        <v>0</v>
      </c>
      <c r="G291" s="52">
        <v>0</v>
      </c>
      <c r="H291" s="57">
        <v>0</v>
      </c>
      <c r="I291" s="134"/>
      <c r="J291" s="56">
        <v>0</v>
      </c>
      <c r="K291" s="40">
        <v>0</v>
      </c>
      <c r="L291" s="134"/>
      <c r="M291" s="176"/>
      <c r="N291" s="176"/>
      <c r="O291" s="176"/>
      <c r="P291" s="176"/>
    </row>
    <row r="292" spans="1:16">
      <c r="A292" s="36">
        <v>40341</v>
      </c>
      <c r="B292" s="37">
        <v>0.35416666666666669</v>
      </c>
      <c r="C292" s="38">
        <v>40341</v>
      </c>
      <c r="D292" s="37">
        <v>0.90277777777777779</v>
      </c>
      <c r="E292" s="78">
        <v>13.166666666666666</v>
      </c>
      <c r="F292" s="278">
        <v>8.3333333333333329E-2</v>
      </c>
      <c r="G292" s="52">
        <v>0</v>
      </c>
      <c r="H292" s="57">
        <v>0</v>
      </c>
      <c r="I292" s="134"/>
      <c r="J292" s="56">
        <v>0</v>
      </c>
      <c r="K292" s="40">
        <v>0</v>
      </c>
      <c r="L292" s="134"/>
      <c r="M292" s="176"/>
      <c r="N292" s="176"/>
      <c r="O292" s="176"/>
      <c r="P292" s="176"/>
    </row>
    <row r="293" spans="1:16">
      <c r="A293" s="36">
        <v>40341</v>
      </c>
      <c r="B293" s="37">
        <v>0.90277777777777779</v>
      </c>
      <c r="C293" s="38">
        <v>40342</v>
      </c>
      <c r="D293" s="37">
        <v>0.36458333333333331</v>
      </c>
      <c r="E293" s="78">
        <v>11.083333333333334</v>
      </c>
      <c r="F293" s="278">
        <v>0</v>
      </c>
      <c r="G293" s="52">
        <v>0</v>
      </c>
      <c r="H293" s="57">
        <v>0</v>
      </c>
      <c r="I293" s="134"/>
      <c r="J293" s="56">
        <v>0</v>
      </c>
      <c r="K293" s="40">
        <v>0</v>
      </c>
      <c r="L293" s="134"/>
      <c r="M293" s="176"/>
      <c r="N293" s="176"/>
      <c r="O293" s="176"/>
      <c r="P293" s="176"/>
    </row>
    <row r="294" spans="1:16">
      <c r="A294" s="36">
        <v>40342</v>
      </c>
      <c r="B294" s="37">
        <v>0.36805555555555558</v>
      </c>
      <c r="C294" s="38">
        <v>40342</v>
      </c>
      <c r="D294" s="37">
        <v>0.86458333333333337</v>
      </c>
      <c r="E294" s="78">
        <v>11.916666666666666</v>
      </c>
      <c r="F294" s="278">
        <v>8.3333333333333329E-2</v>
      </c>
      <c r="G294" s="52">
        <v>0</v>
      </c>
      <c r="H294" s="57">
        <v>0</v>
      </c>
      <c r="I294" s="134"/>
      <c r="J294" s="56">
        <v>0</v>
      </c>
      <c r="K294" s="40">
        <v>0</v>
      </c>
      <c r="L294" s="134"/>
      <c r="M294" s="176"/>
      <c r="N294" s="176"/>
      <c r="O294" s="176"/>
      <c r="P294" s="176"/>
    </row>
    <row r="295" spans="1:16">
      <c r="A295" s="36">
        <v>40342</v>
      </c>
      <c r="B295" s="37">
        <v>0.86458333333333337</v>
      </c>
      <c r="C295" s="38">
        <v>40343</v>
      </c>
      <c r="D295" s="37">
        <v>0.33333333333333331</v>
      </c>
      <c r="E295" s="78">
        <v>11.25</v>
      </c>
      <c r="F295" s="278">
        <v>0</v>
      </c>
      <c r="G295" s="52">
        <v>0</v>
      </c>
      <c r="H295" s="57">
        <v>0</v>
      </c>
      <c r="I295" s="134"/>
      <c r="J295" s="56">
        <v>0</v>
      </c>
      <c r="K295" s="40">
        <v>0</v>
      </c>
      <c r="L295" s="134"/>
      <c r="M295" s="176"/>
      <c r="N295" s="176"/>
      <c r="O295" s="176"/>
      <c r="P295" s="176"/>
    </row>
    <row r="296" spans="1:16">
      <c r="A296" s="36">
        <v>40343</v>
      </c>
      <c r="B296" s="37">
        <v>0.33680555555555558</v>
      </c>
      <c r="C296" s="38">
        <v>40343</v>
      </c>
      <c r="D296" s="37">
        <v>0.88194444444444453</v>
      </c>
      <c r="E296" s="78">
        <v>13.083333333333334</v>
      </c>
      <c r="F296" s="278">
        <v>8.3333333333333329E-2</v>
      </c>
      <c r="G296" s="52">
        <v>0</v>
      </c>
      <c r="H296" s="57">
        <v>0</v>
      </c>
      <c r="I296" s="134"/>
      <c r="J296" s="56">
        <v>0</v>
      </c>
      <c r="K296" s="40">
        <v>0</v>
      </c>
      <c r="L296" s="134"/>
      <c r="M296" s="176"/>
      <c r="N296" s="176"/>
      <c r="O296" s="176"/>
      <c r="P296" s="176"/>
    </row>
    <row r="297" spans="1:16">
      <c r="A297" s="36">
        <v>40343</v>
      </c>
      <c r="B297" s="37">
        <v>0.88194444444444453</v>
      </c>
      <c r="C297" s="38">
        <v>40344</v>
      </c>
      <c r="D297" s="37">
        <v>0.38194444444444442</v>
      </c>
      <c r="E297" s="78">
        <v>12</v>
      </c>
      <c r="F297" s="278">
        <v>0</v>
      </c>
      <c r="G297" s="52">
        <v>0</v>
      </c>
      <c r="H297" s="57">
        <v>0</v>
      </c>
      <c r="I297" s="134"/>
      <c r="J297" s="56">
        <v>0</v>
      </c>
      <c r="K297" s="40">
        <v>0</v>
      </c>
      <c r="L297" s="134"/>
      <c r="M297" s="176"/>
      <c r="N297" s="176"/>
      <c r="O297" s="176"/>
      <c r="P297" s="176"/>
    </row>
    <row r="298" spans="1:16">
      <c r="A298" s="36">
        <v>40344</v>
      </c>
      <c r="B298" s="37">
        <v>0.38541666666666669</v>
      </c>
      <c r="C298" s="38">
        <v>40344</v>
      </c>
      <c r="D298" s="37">
        <v>0.625</v>
      </c>
      <c r="E298" s="78">
        <v>5.75</v>
      </c>
      <c r="F298" s="278">
        <v>8.3333333333333329E-2</v>
      </c>
      <c r="G298" s="52">
        <v>0</v>
      </c>
      <c r="H298" s="57">
        <v>0</v>
      </c>
      <c r="I298" s="134"/>
      <c r="J298" s="56">
        <v>0</v>
      </c>
      <c r="K298" s="40">
        <v>0</v>
      </c>
      <c r="L298" s="134"/>
      <c r="M298" s="176"/>
      <c r="N298" s="176"/>
      <c r="O298" s="176"/>
      <c r="P298" s="176"/>
    </row>
    <row r="299" spans="1:16">
      <c r="A299" s="36">
        <v>40344</v>
      </c>
      <c r="B299" s="37">
        <v>0.625</v>
      </c>
      <c r="C299" s="38">
        <v>40345</v>
      </c>
      <c r="D299" s="37">
        <v>0.36458333333333331</v>
      </c>
      <c r="E299" s="78">
        <v>17.75</v>
      </c>
      <c r="F299" s="278">
        <v>0</v>
      </c>
      <c r="G299" s="52">
        <v>0</v>
      </c>
      <c r="H299" s="57">
        <v>0</v>
      </c>
      <c r="I299" s="134"/>
      <c r="J299" s="56">
        <v>0</v>
      </c>
      <c r="K299" s="40">
        <v>0</v>
      </c>
      <c r="L299" s="134"/>
      <c r="M299" s="176"/>
      <c r="N299" s="176"/>
      <c r="O299" s="176"/>
      <c r="P299" s="176"/>
    </row>
    <row r="300" spans="1:16">
      <c r="A300" s="36">
        <v>40345</v>
      </c>
      <c r="B300" s="37">
        <v>0.36805555555555558</v>
      </c>
      <c r="C300" s="38">
        <v>40345</v>
      </c>
      <c r="D300" s="37">
        <v>0.85763888888888884</v>
      </c>
      <c r="E300" s="78">
        <v>11.75</v>
      </c>
      <c r="F300" s="278">
        <v>8.3333333333333329E-2</v>
      </c>
      <c r="G300" s="52">
        <v>0</v>
      </c>
      <c r="H300" s="57">
        <v>0</v>
      </c>
      <c r="I300" s="134"/>
      <c r="J300" s="56">
        <v>0</v>
      </c>
      <c r="K300" s="40">
        <v>0</v>
      </c>
      <c r="L300" s="134"/>
      <c r="M300" s="176"/>
      <c r="N300" s="176"/>
      <c r="O300" s="176"/>
      <c r="P300" s="176"/>
    </row>
    <row r="301" spans="1:16">
      <c r="A301" s="36">
        <v>40345</v>
      </c>
      <c r="B301" s="37">
        <v>0.85763888888888884</v>
      </c>
      <c r="C301" s="38">
        <v>40346</v>
      </c>
      <c r="D301" s="37">
        <v>0.37152777777777773</v>
      </c>
      <c r="E301" s="78">
        <v>12.333333333333334</v>
      </c>
      <c r="F301" s="278">
        <v>0</v>
      </c>
      <c r="G301" s="52">
        <v>0</v>
      </c>
      <c r="H301" s="57">
        <v>0</v>
      </c>
      <c r="I301" s="134"/>
      <c r="J301" s="56">
        <v>0</v>
      </c>
      <c r="K301" s="40">
        <v>0</v>
      </c>
      <c r="L301" s="134"/>
      <c r="M301" s="176"/>
      <c r="N301" s="176"/>
      <c r="O301" s="176"/>
      <c r="P301" s="176"/>
    </row>
    <row r="302" spans="1:16">
      <c r="A302" s="36">
        <v>40346</v>
      </c>
      <c r="B302" s="37">
        <v>0.37152777777777773</v>
      </c>
      <c r="C302" s="38">
        <v>40346</v>
      </c>
      <c r="D302" s="37">
        <v>0.54166666666666663</v>
      </c>
      <c r="E302" s="78">
        <v>4.083333333333333</v>
      </c>
      <c r="F302" s="278">
        <v>0</v>
      </c>
      <c r="G302" s="52">
        <v>0</v>
      </c>
      <c r="H302" s="57">
        <v>0</v>
      </c>
      <c r="I302" s="134"/>
      <c r="J302" s="56">
        <v>0</v>
      </c>
      <c r="K302" s="40">
        <v>0</v>
      </c>
      <c r="L302" s="134"/>
      <c r="M302" s="176"/>
      <c r="N302" s="176"/>
      <c r="O302" s="176"/>
      <c r="P302" s="176"/>
    </row>
    <row r="303" spans="1:16">
      <c r="A303" s="36">
        <v>40346</v>
      </c>
      <c r="B303" s="37">
        <v>0.54166666666666663</v>
      </c>
      <c r="C303" s="38">
        <v>40347</v>
      </c>
      <c r="D303" s="37">
        <v>0.38541666666666669</v>
      </c>
      <c r="E303" s="78">
        <v>20.25</v>
      </c>
      <c r="F303" s="278">
        <v>0</v>
      </c>
      <c r="G303" s="52">
        <v>0</v>
      </c>
      <c r="H303" s="57">
        <v>0</v>
      </c>
      <c r="I303" s="134"/>
      <c r="J303" s="56">
        <v>0</v>
      </c>
      <c r="K303" s="40">
        <v>0</v>
      </c>
      <c r="L303" s="134"/>
      <c r="M303" s="176"/>
      <c r="N303" s="176"/>
      <c r="O303" s="176"/>
      <c r="P303" s="176"/>
    </row>
    <row r="304" spans="1:16">
      <c r="A304" s="36">
        <v>40347</v>
      </c>
      <c r="B304" s="37">
        <v>0.3888888888888889</v>
      </c>
      <c r="C304" s="38">
        <v>40347</v>
      </c>
      <c r="D304" s="37">
        <v>0.54166666666666663</v>
      </c>
      <c r="E304" s="78">
        <v>3.6666666666666665</v>
      </c>
      <c r="F304" s="278">
        <v>8.3333333333333329E-2</v>
      </c>
      <c r="G304" s="52">
        <v>0</v>
      </c>
      <c r="H304" s="57">
        <v>0</v>
      </c>
      <c r="I304" s="134"/>
      <c r="J304" s="56">
        <v>0</v>
      </c>
      <c r="K304" s="40">
        <v>0</v>
      </c>
      <c r="L304" s="134"/>
      <c r="M304" s="176"/>
      <c r="N304" s="176"/>
      <c r="O304" s="176"/>
      <c r="P304" s="176"/>
    </row>
    <row r="305" spans="1:16">
      <c r="A305" s="36">
        <v>40347</v>
      </c>
      <c r="B305" s="37">
        <v>0.54166666666666663</v>
      </c>
      <c r="C305" s="38">
        <v>40347</v>
      </c>
      <c r="D305" s="37">
        <v>0.88541666666666663</v>
      </c>
      <c r="E305" s="78">
        <v>8.25</v>
      </c>
      <c r="F305" s="278">
        <v>0</v>
      </c>
      <c r="G305" s="52">
        <v>0</v>
      </c>
      <c r="H305" s="57">
        <v>0</v>
      </c>
      <c r="I305" s="134"/>
      <c r="J305" s="56">
        <v>0</v>
      </c>
      <c r="K305" s="40">
        <v>0</v>
      </c>
      <c r="L305" s="134"/>
      <c r="M305" s="176"/>
      <c r="N305" s="176"/>
      <c r="O305" s="176"/>
      <c r="P305" s="176"/>
    </row>
    <row r="306" spans="1:16">
      <c r="A306" s="36">
        <v>40347</v>
      </c>
      <c r="B306" s="37">
        <v>0.88541666666666663</v>
      </c>
      <c r="C306" s="38">
        <v>40348</v>
      </c>
      <c r="D306" s="37">
        <v>0.37847222222222227</v>
      </c>
      <c r="E306" s="78">
        <v>11.833333333333334</v>
      </c>
      <c r="F306" s="278">
        <v>0</v>
      </c>
      <c r="G306" s="52">
        <v>0</v>
      </c>
      <c r="H306" s="57">
        <v>0</v>
      </c>
      <c r="I306" s="134"/>
      <c r="J306" s="56">
        <v>0</v>
      </c>
      <c r="K306" s="40">
        <v>0</v>
      </c>
      <c r="L306" s="134"/>
      <c r="M306" s="176"/>
      <c r="N306" s="176"/>
      <c r="O306" s="176"/>
      <c r="P306" s="176"/>
    </row>
    <row r="307" spans="1:16">
      <c r="A307" s="36">
        <v>40348</v>
      </c>
      <c r="B307" s="37">
        <v>0.38194444444444442</v>
      </c>
      <c r="C307" s="38">
        <v>40348</v>
      </c>
      <c r="D307" s="37">
        <v>0.87152777777777779</v>
      </c>
      <c r="E307" s="78">
        <v>11.75</v>
      </c>
      <c r="F307" s="278">
        <v>8.3333333333333329E-2</v>
      </c>
      <c r="G307" s="52">
        <v>0</v>
      </c>
      <c r="H307" s="57">
        <v>0</v>
      </c>
      <c r="I307" s="134"/>
      <c r="J307" s="56">
        <v>0</v>
      </c>
      <c r="K307" s="40">
        <v>0</v>
      </c>
      <c r="L307" s="134"/>
      <c r="M307" s="176"/>
      <c r="N307" s="176"/>
      <c r="O307" s="176"/>
      <c r="P307" s="176"/>
    </row>
    <row r="308" spans="1:16">
      <c r="A308" s="36">
        <v>40348</v>
      </c>
      <c r="B308" s="37">
        <v>0.875</v>
      </c>
      <c r="C308" s="38">
        <v>40349</v>
      </c>
      <c r="D308" s="37">
        <v>0.35416666666666669</v>
      </c>
      <c r="E308" s="78">
        <v>11.5</v>
      </c>
      <c r="F308" s="278">
        <v>8.3333333333333329E-2</v>
      </c>
      <c r="G308" s="52">
        <v>0</v>
      </c>
      <c r="H308" s="57">
        <v>0</v>
      </c>
      <c r="I308" s="134"/>
      <c r="J308" s="56">
        <v>0</v>
      </c>
      <c r="K308" s="40">
        <v>0</v>
      </c>
      <c r="L308" s="134"/>
      <c r="M308" s="176"/>
      <c r="N308" s="176"/>
      <c r="O308" s="176"/>
      <c r="P308" s="176"/>
    </row>
    <row r="309" spans="1:16">
      <c r="A309" s="36">
        <v>40349</v>
      </c>
      <c r="B309" s="37">
        <v>0.3576388888888889</v>
      </c>
      <c r="C309" s="38">
        <v>40349</v>
      </c>
      <c r="D309" s="37">
        <v>0.84375</v>
      </c>
      <c r="E309" s="78">
        <v>11.666666666666666</v>
      </c>
      <c r="F309" s="278">
        <v>8.3333333333333329E-2</v>
      </c>
      <c r="G309" s="52">
        <v>0</v>
      </c>
      <c r="H309" s="57">
        <v>0</v>
      </c>
      <c r="I309" s="134"/>
      <c r="J309" s="56">
        <v>0</v>
      </c>
      <c r="K309" s="40">
        <v>0</v>
      </c>
      <c r="L309" s="134"/>
      <c r="M309" s="176"/>
      <c r="N309" s="176"/>
      <c r="O309" s="176"/>
      <c r="P309" s="176"/>
    </row>
    <row r="310" spans="1:16">
      <c r="A310" s="36">
        <v>40349</v>
      </c>
      <c r="B310" s="37">
        <v>0.84375</v>
      </c>
      <c r="C310" s="38">
        <v>40350</v>
      </c>
      <c r="D310" s="37">
        <v>0.34027777777777773</v>
      </c>
      <c r="E310" s="78">
        <v>11.916666666666666</v>
      </c>
      <c r="F310" s="278">
        <v>0</v>
      </c>
      <c r="G310" s="52">
        <v>0</v>
      </c>
      <c r="H310" s="57">
        <v>0</v>
      </c>
      <c r="I310" s="134"/>
      <c r="J310" s="56">
        <v>0</v>
      </c>
      <c r="K310" s="40">
        <v>0</v>
      </c>
      <c r="L310" s="134"/>
      <c r="M310" s="176"/>
      <c r="N310" s="176"/>
      <c r="O310" s="176"/>
      <c r="P310" s="176"/>
    </row>
    <row r="311" spans="1:16">
      <c r="A311" s="36">
        <v>40350</v>
      </c>
      <c r="B311" s="37">
        <v>0.34027777777777773</v>
      </c>
      <c r="C311" s="38">
        <v>40350</v>
      </c>
      <c r="D311" s="37">
        <v>0.83333333333333337</v>
      </c>
      <c r="E311" s="78">
        <v>11.833333333333334</v>
      </c>
      <c r="F311" s="278">
        <v>0</v>
      </c>
      <c r="G311" s="52">
        <v>0</v>
      </c>
      <c r="H311" s="57">
        <v>0</v>
      </c>
      <c r="I311" s="134"/>
      <c r="J311" s="56">
        <v>0</v>
      </c>
      <c r="K311" s="40">
        <v>0</v>
      </c>
      <c r="L311" s="134"/>
      <c r="M311" s="176"/>
      <c r="N311" s="176"/>
      <c r="O311" s="176"/>
      <c r="P311" s="176"/>
    </row>
    <row r="312" spans="1:16">
      <c r="A312" s="36">
        <v>40350</v>
      </c>
      <c r="B312" s="37">
        <v>0.83333333333333337</v>
      </c>
      <c r="C312" s="38">
        <v>40351</v>
      </c>
      <c r="D312" s="37">
        <v>0.3263888888888889</v>
      </c>
      <c r="E312" s="78">
        <v>11.833333333333334</v>
      </c>
      <c r="F312" s="278">
        <v>0</v>
      </c>
      <c r="G312" s="52">
        <v>0</v>
      </c>
      <c r="H312" s="57">
        <v>0</v>
      </c>
      <c r="I312" s="134"/>
      <c r="J312" s="56">
        <v>0</v>
      </c>
      <c r="K312" s="40">
        <v>0</v>
      </c>
      <c r="L312" s="134"/>
      <c r="M312" s="176"/>
      <c r="N312" s="176"/>
      <c r="O312" s="176"/>
      <c r="P312" s="176"/>
    </row>
    <row r="313" spans="1:16">
      <c r="A313" s="36">
        <v>40351</v>
      </c>
      <c r="B313" s="37">
        <v>0.3298611111111111</v>
      </c>
      <c r="C313" s="38">
        <v>40351</v>
      </c>
      <c r="D313" s="37">
        <v>0.8125</v>
      </c>
      <c r="E313" s="78">
        <v>11.583333333333334</v>
      </c>
      <c r="F313" s="278">
        <v>8.3333333333333329E-2</v>
      </c>
      <c r="G313" s="52">
        <v>0</v>
      </c>
      <c r="H313" s="57">
        <v>0</v>
      </c>
      <c r="I313" s="134"/>
      <c r="J313" s="56">
        <v>0</v>
      </c>
      <c r="K313" s="40">
        <v>0</v>
      </c>
      <c r="L313" s="134"/>
      <c r="M313" s="176"/>
      <c r="N313" s="176"/>
      <c r="O313" s="176"/>
      <c r="P313" s="176"/>
    </row>
    <row r="314" spans="1:16">
      <c r="A314" s="36">
        <v>40351</v>
      </c>
      <c r="B314" s="37">
        <v>0.8125</v>
      </c>
      <c r="C314" s="38">
        <v>40352</v>
      </c>
      <c r="D314" s="37">
        <v>0.31597222222222221</v>
      </c>
      <c r="E314" s="78">
        <v>12.083333333333334</v>
      </c>
      <c r="F314" s="278">
        <v>0</v>
      </c>
      <c r="G314" s="52">
        <v>0</v>
      </c>
      <c r="H314" s="57">
        <v>0</v>
      </c>
      <c r="I314" s="134"/>
      <c r="J314" s="56">
        <v>0</v>
      </c>
      <c r="K314" s="40">
        <v>0</v>
      </c>
      <c r="L314" s="134"/>
      <c r="M314" s="176"/>
      <c r="N314" s="176"/>
      <c r="O314" s="176"/>
      <c r="P314" s="176"/>
    </row>
    <row r="315" spans="1:16">
      <c r="A315" s="36">
        <v>40352</v>
      </c>
      <c r="B315" s="37">
        <v>0.31597222222222221</v>
      </c>
      <c r="C315" s="38">
        <v>40352</v>
      </c>
      <c r="D315" s="37">
        <v>0.8125</v>
      </c>
      <c r="E315" s="78">
        <v>11.916666666666666</v>
      </c>
      <c r="F315" s="278">
        <v>0</v>
      </c>
      <c r="G315" s="52">
        <v>0</v>
      </c>
      <c r="H315" s="57">
        <v>0</v>
      </c>
      <c r="I315" s="134"/>
      <c r="J315" s="56">
        <v>0</v>
      </c>
      <c r="K315" s="40">
        <v>0</v>
      </c>
      <c r="L315" s="134"/>
      <c r="M315" s="176"/>
      <c r="N315" s="176"/>
      <c r="O315" s="176"/>
      <c r="P315" s="176"/>
    </row>
    <row r="316" spans="1:16">
      <c r="A316" s="36">
        <v>40352</v>
      </c>
      <c r="B316" s="37">
        <v>0.81597222222222221</v>
      </c>
      <c r="C316" s="38">
        <v>40353</v>
      </c>
      <c r="D316" s="37">
        <v>0.3263888888888889</v>
      </c>
      <c r="E316" s="78">
        <v>12.25</v>
      </c>
      <c r="F316" s="278">
        <v>8.3333333333333329E-2</v>
      </c>
      <c r="G316" s="52">
        <v>0</v>
      </c>
      <c r="H316" s="57">
        <v>0</v>
      </c>
      <c r="I316" s="134"/>
      <c r="J316" s="56">
        <v>0</v>
      </c>
      <c r="K316" s="40">
        <v>0</v>
      </c>
      <c r="L316" s="134"/>
      <c r="M316" s="176"/>
      <c r="N316" s="176"/>
      <c r="O316" s="176"/>
      <c r="P316" s="176"/>
    </row>
    <row r="317" spans="1:16">
      <c r="A317" s="36">
        <v>40353</v>
      </c>
      <c r="B317" s="37">
        <v>0.3298611111111111</v>
      </c>
      <c r="C317" s="38">
        <v>40353</v>
      </c>
      <c r="D317" s="37">
        <v>0.83333333333333337</v>
      </c>
      <c r="E317" s="78">
        <v>12.083333333333334</v>
      </c>
      <c r="F317" s="278">
        <v>8.3333333333333329E-2</v>
      </c>
      <c r="G317" s="52">
        <v>0</v>
      </c>
      <c r="H317" s="57">
        <v>0</v>
      </c>
      <c r="I317" s="134"/>
      <c r="J317" s="56">
        <v>0</v>
      </c>
      <c r="K317" s="40">
        <v>0</v>
      </c>
      <c r="L317" s="134"/>
      <c r="M317" s="176"/>
      <c r="N317" s="176"/>
      <c r="O317" s="176"/>
      <c r="P317" s="176"/>
    </row>
    <row r="318" spans="1:16">
      <c r="A318" s="36">
        <v>40353</v>
      </c>
      <c r="B318" s="37">
        <v>0.83333333333333337</v>
      </c>
      <c r="C318" s="38">
        <v>40354</v>
      </c>
      <c r="D318" s="37">
        <v>0.34027777777777773</v>
      </c>
      <c r="E318" s="78">
        <v>12.166666666666666</v>
      </c>
      <c r="F318" s="278">
        <v>0</v>
      </c>
      <c r="G318" s="52">
        <v>0</v>
      </c>
      <c r="H318" s="57">
        <v>0</v>
      </c>
      <c r="I318" s="134"/>
      <c r="J318" s="56">
        <v>0</v>
      </c>
      <c r="K318" s="40">
        <v>0</v>
      </c>
      <c r="L318" s="134"/>
      <c r="M318" s="176"/>
      <c r="N318" s="176"/>
      <c r="O318" s="176"/>
      <c r="P318" s="176"/>
    </row>
    <row r="319" spans="1:16">
      <c r="A319" s="36">
        <v>40354</v>
      </c>
      <c r="B319" s="37">
        <v>0.34027777777777773</v>
      </c>
      <c r="C319" s="38">
        <v>40354</v>
      </c>
      <c r="D319" s="37">
        <v>0.9375</v>
      </c>
      <c r="E319" s="62"/>
      <c r="F319" s="278">
        <v>14.333333333333334</v>
      </c>
      <c r="G319" s="34"/>
      <c r="H319" s="63">
        <f>ROUND(AVERAGE(H317/$E317,H321/$E321)*$F319,0)</f>
        <v>0</v>
      </c>
      <c r="I319" s="134">
        <f>DEVSQ((H317/$E317),(H321/$E321))/2*$F319^2</f>
        <v>0</v>
      </c>
      <c r="J319" s="63"/>
      <c r="K319" s="41">
        <f>ROUND(AVERAGE(K317/$E317,K321/$E321)*$F319,0)</f>
        <v>0</v>
      </c>
      <c r="L319" s="134">
        <f>DEVSQ((K317/$E317),(K321/$E321))/2*$F319^2</f>
        <v>0</v>
      </c>
      <c r="M319" s="176"/>
      <c r="N319" s="176"/>
      <c r="O319" s="176"/>
      <c r="P319" s="176"/>
    </row>
    <row r="320" spans="1:16">
      <c r="A320" s="36">
        <v>40354</v>
      </c>
      <c r="B320" s="37">
        <v>0.9375</v>
      </c>
      <c r="C320" s="38">
        <v>40355</v>
      </c>
      <c r="D320" s="37">
        <v>0.34027777777777773</v>
      </c>
      <c r="E320" s="78">
        <v>9.6666666666666661</v>
      </c>
      <c r="F320" s="244"/>
      <c r="G320" s="52">
        <v>0</v>
      </c>
      <c r="H320" s="57">
        <v>0</v>
      </c>
      <c r="I320" s="134"/>
      <c r="J320" s="56">
        <v>0</v>
      </c>
      <c r="K320" s="40">
        <v>0</v>
      </c>
      <c r="L320" s="134"/>
      <c r="M320" s="176"/>
      <c r="N320" s="176"/>
      <c r="O320" s="176"/>
      <c r="P320" s="176"/>
    </row>
    <row r="321" spans="1:16">
      <c r="A321" s="36">
        <v>40355</v>
      </c>
      <c r="B321" s="37">
        <v>0.34375</v>
      </c>
      <c r="C321" s="38">
        <v>40355</v>
      </c>
      <c r="D321" s="37">
        <v>0.78125</v>
      </c>
      <c r="E321" s="78">
        <v>10.5</v>
      </c>
      <c r="F321" s="278">
        <v>8.3333333333333329E-2</v>
      </c>
      <c r="G321" s="52">
        <v>0</v>
      </c>
      <c r="H321" s="57">
        <v>0</v>
      </c>
      <c r="I321" s="134"/>
      <c r="J321" s="56">
        <v>0</v>
      </c>
      <c r="K321" s="40">
        <v>0</v>
      </c>
      <c r="L321" s="134"/>
      <c r="M321" s="176"/>
      <c r="N321" s="176"/>
      <c r="O321" s="176"/>
      <c r="P321" s="176"/>
    </row>
    <row r="322" spans="1:16">
      <c r="A322" s="36">
        <v>40355</v>
      </c>
      <c r="B322" s="37">
        <v>0.78125</v>
      </c>
      <c r="C322" s="38">
        <v>40356</v>
      </c>
      <c r="D322" s="37">
        <v>0.33333333333333331</v>
      </c>
      <c r="E322" s="78">
        <v>13.25</v>
      </c>
      <c r="F322" s="278">
        <v>0</v>
      </c>
      <c r="G322" s="52">
        <v>0</v>
      </c>
      <c r="H322" s="57">
        <v>0</v>
      </c>
      <c r="I322" s="134"/>
      <c r="J322" s="56">
        <v>0</v>
      </c>
      <c r="K322" s="40">
        <v>0</v>
      </c>
      <c r="L322" s="134"/>
      <c r="M322" s="176"/>
      <c r="N322" s="176"/>
      <c r="O322" s="176"/>
      <c r="P322" s="176"/>
    </row>
    <row r="323" spans="1:16">
      <c r="A323" s="36">
        <v>40356</v>
      </c>
      <c r="B323" s="37">
        <v>0.33333333333333331</v>
      </c>
      <c r="C323" s="38">
        <v>40356</v>
      </c>
      <c r="D323" s="37">
        <v>0.35416666666666669</v>
      </c>
      <c r="E323" s="62"/>
      <c r="F323" s="278">
        <v>0.5</v>
      </c>
      <c r="G323" s="34"/>
      <c r="H323" s="63">
        <f>ROUND(AVERAGE(H321/$E321,H324/$E324)*$F323,0)</f>
        <v>0</v>
      </c>
      <c r="I323" s="134">
        <f>DEVSQ((H321/$E321),(H324/$E324))/2*$F323^2</f>
        <v>0</v>
      </c>
      <c r="J323" s="63"/>
      <c r="K323" s="41">
        <f>ROUND(AVERAGE(K321/$E321,K324/$E324)*$F323,0)</f>
        <v>0</v>
      </c>
      <c r="L323" s="134">
        <f>DEVSQ((K321/$E321),(K324/$E324))/2*$F323^2</f>
        <v>0</v>
      </c>
      <c r="M323" s="176"/>
      <c r="N323" s="176"/>
      <c r="O323" s="176"/>
      <c r="P323" s="176"/>
    </row>
    <row r="324" spans="1:16">
      <c r="A324" s="36">
        <v>40356</v>
      </c>
      <c r="B324" s="37">
        <v>0.35416666666666669</v>
      </c>
      <c r="C324" s="38">
        <v>40356</v>
      </c>
      <c r="D324" s="37">
        <v>0.83333333333333337</v>
      </c>
      <c r="E324" s="78">
        <v>11.5</v>
      </c>
      <c r="F324" s="244"/>
      <c r="G324" s="52">
        <v>0</v>
      </c>
      <c r="H324" s="57">
        <v>0</v>
      </c>
      <c r="I324" s="134"/>
      <c r="J324" s="56">
        <v>0</v>
      </c>
      <c r="K324" s="40">
        <v>0</v>
      </c>
      <c r="L324" s="134"/>
      <c r="M324" s="176"/>
      <c r="N324" s="176"/>
      <c r="O324" s="176"/>
      <c r="P324" s="176"/>
    </row>
    <row r="325" spans="1:16">
      <c r="A325" s="36">
        <v>40356</v>
      </c>
      <c r="B325" s="37">
        <v>0.83333333333333337</v>
      </c>
      <c r="C325" s="38">
        <v>40357</v>
      </c>
      <c r="D325" s="37">
        <v>0.31597222222222221</v>
      </c>
      <c r="E325" s="78">
        <v>11.583333333333334</v>
      </c>
      <c r="F325" s="278">
        <v>0</v>
      </c>
      <c r="G325" s="52">
        <v>0</v>
      </c>
      <c r="H325" s="57">
        <v>0</v>
      </c>
      <c r="I325" s="134"/>
      <c r="J325" s="56">
        <v>0</v>
      </c>
      <c r="K325" s="40">
        <v>0</v>
      </c>
      <c r="L325" s="134"/>
      <c r="M325" s="176"/>
      <c r="N325" s="176"/>
      <c r="O325" s="176"/>
      <c r="P325" s="176"/>
    </row>
    <row r="326" spans="1:16">
      <c r="A326" s="36">
        <v>40357</v>
      </c>
      <c r="B326" s="37">
        <v>0.31944444444444448</v>
      </c>
      <c r="C326" s="38">
        <v>40357</v>
      </c>
      <c r="D326" s="37">
        <v>0.84375</v>
      </c>
      <c r="E326" s="78">
        <v>12.583333333333334</v>
      </c>
      <c r="F326" s="278">
        <v>8.3333333333333329E-2</v>
      </c>
      <c r="G326" s="52">
        <v>0</v>
      </c>
      <c r="H326" s="57">
        <v>0</v>
      </c>
      <c r="I326" s="134"/>
      <c r="J326" s="56">
        <v>0</v>
      </c>
      <c r="K326" s="40">
        <v>0</v>
      </c>
      <c r="L326" s="134"/>
      <c r="M326" s="176"/>
      <c r="N326" s="176"/>
      <c r="O326" s="176"/>
      <c r="P326" s="176"/>
    </row>
    <row r="327" spans="1:16">
      <c r="A327" s="36">
        <v>40357</v>
      </c>
      <c r="B327" s="37">
        <v>0.84375</v>
      </c>
      <c r="C327" s="38">
        <v>40358</v>
      </c>
      <c r="D327" s="37">
        <v>0.375</v>
      </c>
      <c r="E327" s="78">
        <v>12.75</v>
      </c>
      <c r="F327" s="278">
        <v>0</v>
      </c>
      <c r="G327" s="52">
        <v>0</v>
      </c>
      <c r="H327" s="57">
        <v>0</v>
      </c>
      <c r="I327" s="134"/>
      <c r="J327" s="56">
        <v>0</v>
      </c>
      <c r="K327" s="40">
        <v>0</v>
      </c>
      <c r="L327" s="134"/>
      <c r="M327" s="176"/>
      <c r="N327" s="176"/>
      <c r="O327" s="176"/>
      <c r="P327" s="176"/>
    </row>
    <row r="328" spans="1:16">
      <c r="A328" s="36">
        <v>40358</v>
      </c>
      <c r="B328" s="37">
        <v>0.37847222222222227</v>
      </c>
      <c r="C328" s="38">
        <v>40358</v>
      </c>
      <c r="D328" s="37">
        <v>0.75</v>
      </c>
      <c r="E328" s="78">
        <v>8.9166666666666661</v>
      </c>
      <c r="F328" s="278">
        <v>8.3333333333333329E-2</v>
      </c>
      <c r="G328" s="52">
        <v>0</v>
      </c>
      <c r="H328" s="57">
        <v>0</v>
      </c>
      <c r="I328" s="134"/>
      <c r="J328" s="56">
        <v>0</v>
      </c>
      <c r="K328" s="40">
        <v>0</v>
      </c>
      <c r="L328" s="134"/>
      <c r="M328" s="176"/>
      <c r="N328" s="176"/>
      <c r="O328" s="176"/>
      <c r="P328" s="176"/>
    </row>
    <row r="329" spans="1:16">
      <c r="A329" s="36">
        <v>40358</v>
      </c>
      <c r="B329" s="37">
        <v>0.75</v>
      </c>
      <c r="C329" s="38">
        <v>40359</v>
      </c>
      <c r="D329" s="37">
        <v>0.27083333333333331</v>
      </c>
      <c r="E329" s="78">
        <v>12.5</v>
      </c>
      <c r="F329" s="278">
        <v>0</v>
      </c>
      <c r="G329" s="52">
        <v>0</v>
      </c>
      <c r="H329" s="57">
        <v>0</v>
      </c>
      <c r="I329" s="134"/>
      <c r="J329" s="56">
        <v>0</v>
      </c>
      <c r="K329" s="40">
        <v>0</v>
      </c>
      <c r="L329" s="134"/>
      <c r="M329" s="176"/>
      <c r="N329" s="176"/>
      <c r="O329" s="176"/>
      <c r="P329" s="176"/>
    </row>
    <row r="330" spans="1:16">
      <c r="A330" s="36">
        <v>40359</v>
      </c>
      <c r="B330" s="37">
        <v>0.27083333333333331</v>
      </c>
      <c r="C330" s="38">
        <v>40359</v>
      </c>
      <c r="D330" s="37">
        <v>0.71875</v>
      </c>
      <c r="E330" s="78">
        <v>10.75</v>
      </c>
      <c r="F330" s="278">
        <v>0</v>
      </c>
      <c r="G330" s="52">
        <v>0</v>
      </c>
      <c r="H330" s="57">
        <v>0</v>
      </c>
      <c r="I330" s="134"/>
      <c r="J330" s="56">
        <v>0</v>
      </c>
      <c r="K330" s="40">
        <v>0</v>
      </c>
      <c r="L330" s="134"/>
      <c r="M330" s="176"/>
      <c r="N330" s="176"/>
      <c r="O330" s="176"/>
      <c r="P330" s="176"/>
    </row>
    <row r="331" spans="1:16">
      <c r="A331" s="36">
        <v>40359</v>
      </c>
      <c r="B331" s="37">
        <v>0.71875</v>
      </c>
      <c r="C331" s="38">
        <v>40360</v>
      </c>
      <c r="D331" s="37">
        <v>0.375</v>
      </c>
      <c r="E331" s="78">
        <v>15.75</v>
      </c>
      <c r="F331" s="278">
        <v>0</v>
      </c>
      <c r="G331" s="52">
        <v>0</v>
      </c>
      <c r="H331" s="57">
        <v>0</v>
      </c>
      <c r="I331" s="134"/>
      <c r="J331" s="56">
        <v>0</v>
      </c>
      <c r="K331" s="40">
        <v>0</v>
      </c>
      <c r="L331" s="134"/>
      <c r="M331" s="176"/>
      <c r="N331" s="176"/>
      <c r="O331" s="176"/>
      <c r="P331" s="176"/>
    </row>
    <row r="332" spans="1:16">
      <c r="A332" s="36">
        <v>40360</v>
      </c>
      <c r="B332" s="37">
        <v>0.37847222222222227</v>
      </c>
      <c r="C332" s="38">
        <v>40360</v>
      </c>
      <c r="D332" s="37">
        <v>0.6875</v>
      </c>
      <c r="E332" s="78">
        <v>7.416666666666667</v>
      </c>
      <c r="F332" s="278">
        <v>8.3333333333333329E-2</v>
      </c>
      <c r="G332" s="52">
        <v>0</v>
      </c>
      <c r="H332" s="57">
        <v>0</v>
      </c>
      <c r="I332" s="134"/>
      <c r="J332" s="56">
        <v>0</v>
      </c>
      <c r="K332" s="40">
        <v>0</v>
      </c>
      <c r="L332" s="134"/>
      <c r="M332" s="176"/>
      <c r="N332" s="176"/>
      <c r="O332" s="176"/>
      <c r="P332" s="176"/>
    </row>
    <row r="333" spans="1:16">
      <c r="A333" s="36">
        <v>40360</v>
      </c>
      <c r="B333" s="37">
        <v>0.6875</v>
      </c>
      <c r="C333" s="38">
        <v>40361</v>
      </c>
      <c r="D333" s="37">
        <v>0.17708333333333334</v>
      </c>
      <c r="E333" s="78">
        <v>11.75</v>
      </c>
      <c r="F333" s="278">
        <v>0</v>
      </c>
      <c r="G333" s="52">
        <v>0</v>
      </c>
      <c r="H333" s="57">
        <v>0</v>
      </c>
      <c r="I333" s="134"/>
      <c r="J333" s="56">
        <v>0</v>
      </c>
      <c r="K333" s="40">
        <v>0</v>
      </c>
      <c r="L333" s="134"/>
      <c r="M333" s="176"/>
      <c r="N333" s="176"/>
      <c r="O333" s="176"/>
      <c r="P333" s="176"/>
    </row>
    <row r="334" spans="1:16">
      <c r="A334" s="36">
        <v>40361</v>
      </c>
      <c r="B334" s="37">
        <v>0.18055555555555555</v>
      </c>
      <c r="C334" s="38">
        <v>40361</v>
      </c>
      <c r="D334" s="37">
        <v>0.85416666666666663</v>
      </c>
      <c r="E334" s="78">
        <v>16.166666666666668</v>
      </c>
      <c r="F334" s="278">
        <v>8.3333333333333329E-2</v>
      </c>
      <c r="G334" s="52">
        <v>0</v>
      </c>
      <c r="H334" s="57">
        <v>0</v>
      </c>
      <c r="I334" s="134"/>
      <c r="J334" s="56">
        <v>0</v>
      </c>
      <c r="K334" s="40">
        <v>0</v>
      </c>
      <c r="L334" s="134"/>
      <c r="M334" s="176"/>
      <c r="N334" s="176"/>
      <c r="O334" s="176"/>
      <c r="P334" s="176"/>
    </row>
    <row r="335" spans="1:16">
      <c r="A335" s="36">
        <v>40361</v>
      </c>
      <c r="B335" s="37">
        <v>0.85416666666666663</v>
      </c>
      <c r="C335" s="38">
        <v>40362</v>
      </c>
      <c r="D335" s="37">
        <v>0.18402777777777779</v>
      </c>
      <c r="E335" s="78">
        <v>7.916666666666667</v>
      </c>
      <c r="F335" s="278">
        <v>0</v>
      </c>
      <c r="G335" s="52">
        <v>0</v>
      </c>
      <c r="H335" s="57">
        <v>0</v>
      </c>
      <c r="I335" s="134"/>
      <c r="J335" s="56">
        <v>0</v>
      </c>
      <c r="K335" s="40">
        <v>0</v>
      </c>
      <c r="L335" s="134"/>
      <c r="M335" s="176"/>
      <c r="N335" s="176"/>
      <c r="O335" s="176"/>
      <c r="P335" s="176"/>
    </row>
    <row r="336" spans="1:16">
      <c r="A336" s="36">
        <v>40362</v>
      </c>
      <c r="B336" s="37">
        <v>0.1875</v>
      </c>
      <c r="C336" s="38">
        <v>40362</v>
      </c>
      <c r="D336" s="37">
        <v>0.83333333333333337</v>
      </c>
      <c r="E336" s="78">
        <v>15.5</v>
      </c>
      <c r="F336" s="278">
        <v>8.3333333333333329E-2</v>
      </c>
      <c r="G336" s="52">
        <v>0</v>
      </c>
      <c r="H336" s="57">
        <v>0</v>
      </c>
      <c r="I336" s="134"/>
      <c r="J336" s="56">
        <v>0</v>
      </c>
      <c r="K336" s="40">
        <v>0</v>
      </c>
      <c r="L336" s="134"/>
      <c r="M336" s="176"/>
      <c r="N336" s="176"/>
      <c r="O336" s="176"/>
      <c r="P336" s="176"/>
    </row>
    <row r="337" spans="1:16">
      <c r="A337" s="36">
        <v>40362</v>
      </c>
      <c r="B337" s="37">
        <v>0.83333333333333337</v>
      </c>
      <c r="C337" s="38">
        <v>40363</v>
      </c>
      <c r="D337" s="37">
        <v>0.35416666666666669</v>
      </c>
      <c r="E337" s="78">
        <v>12.5</v>
      </c>
      <c r="F337" s="278">
        <v>0</v>
      </c>
      <c r="G337" s="52">
        <v>0</v>
      </c>
      <c r="H337" s="57">
        <v>0</v>
      </c>
      <c r="I337" s="134"/>
      <c r="J337" s="56">
        <v>0</v>
      </c>
      <c r="K337" s="40">
        <v>0</v>
      </c>
      <c r="L337" s="134"/>
      <c r="M337" s="176"/>
      <c r="N337" s="176"/>
      <c r="O337" s="176"/>
      <c r="P337" s="176"/>
    </row>
    <row r="338" spans="1:16">
      <c r="A338" s="36">
        <v>40363</v>
      </c>
      <c r="B338" s="37">
        <v>0.35416666666666669</v>
      </c>
      <c r="C338" s="38">
        <v>40363</v>
      </c>
      <c r="D338" s="37">
        <v>0.91666666666666663</v>
      </c>
      <c r="E338" s="78">
        <v>13.5</v>
      </c>
      <c r="F338" s="278">
        <v>0</v>
      </c>
      <c r="G338" s="52">
        <v>0</v>
      </c>
      <c r="H338" s="57">
        <v>0</v>
      </c>
      <c r="I338" s="134"/>
      <c r="J338" s="56">
        <v>0</v>
      </c>
      <c r="K338" s="40">
        <v>0</v>
      </c>
      <c r="L338" s="134"/>
      <c r="M338" s="176"/>
      <c r="N338" s="176"/>
      <c r="O338" s="176"/>
      <c r="P338" s="176"/>
    </row>
    <row r="339" spans="1:16">
      <c r="A339" s="36">
        <v>40363</v>
      </c>
      <c r="B339" s="37">
        <v>0.91666666666666663</v>
      </c>
      <c r="C339" s="38">
        <v>40364</v>
      </c>
      <c r="D339" s="37">
        <v>0.22222222222222221</v>
      </c>
      <c r="E339" s="78">
        <v>7.333333333333333</v>
      </c>
      <c r="F339" s="278">
        <v>0</v>
      </c>
      <c r="G339" s="52">
        <v>0</v>
      </c>
      <c r="H339" s="57">
        <v>0</v>
      </c>
      <c r="I339" s="134"/>
      <c r="J339" s="56">
        <v>0</v>
      </c>
      <c r="K339" s="40">
        <v>0</v>
      </c>
      <c r="L339" s="134"/>
      <c r="M339" s="176"/>
      <c r="N339" s="176"/>
      <c r="O339" s="176"/>
      <c r="P339" s="176"/>
    </row>
    <row r="340" spans="1:16">
      <c r="A340" s="36">
        <v>40364</v>
      </c>
      <c r="B340" s="37">
        <v>0.22569444444444445</v>
      </c>
      <c r="C340" s="38">
        <v>40364</v>
      </c>
      <c r="D340" s="37">
        <v>0.89583333333333337</v>
      </c>
      <c r="E340" s="78">
        <v>16.083333333333332</v>
      </c>
      <c r="F340" s="278">
        <v>8.3333333333333329E-2</v>
      </c>
      <c r="G340" s="52">
        <v>0</v>
      </c>
      <c r="H340" s="57">
        <v>0</v>
      </c>
      <c r="I340" s="134"/>
      <c r="J340" s="56">
        <v>0</v>
      </c>
      <c r="K340" s="40">
        <v>0</v>
      </c>
      <c r="L340" s="134"/>
      <c r="M340" s="176"/>
      <c r="N340" s="176"/>
      <c r="O340" s="176"/>
      <c r="P340" s="176"/>
    </row>
    <row r="341" spans="1:16">
      <c r="A341" s="36">
        <v>40364</v>
      </c>
      <c r="B341" s="37">
        <v>0.89583333333333337</v>
      </c>
      <c r="C341" s="38">
        <v>40365</v>
      </c>
      <c r="D341" s="37">
        <v>0.375</v>
      </c>
      <c r="E341" s="78">
        <v>11.5</v>
      </c>
      <c r="F341" s="278">
        <v>0</v>
      </c>
      <c r="G341" s="52">
        <v>0</v>
      </c>
      <c r="H341" s="57">
        <v>0</v>
      </c>
      <c r="I341" s="134"/>
      <c r="J341" s="56">
        <v>0</v>
      </c>
      <c r="K341" s="40">
        <v>0</v>
      </c>
      <c r="L341" s="134"/>
      <c r="M341" s="176"/>
      <c r="N341" s="176"/>
      <c r="O341" s="176"/>
      <c r="P341" s="176"/>
    </row>
    <row r="342" spans="1:16">
      <c r="A342" s="36">
        <v>40365</v>
      </c>
      <c r="B342" s="37">
        <v>0.37847222222222227</v>
      </c>
      <c r="C342" s="38">
        <v>40365</v>
      </c>
      <c r="D342" s="37">
        <v>0.8125</v>
      </c>
      <c r="E342" s="78">
        <v>10.416666666666666</v>
      </c>
      <c r="F342" s="278">
        <v>8.3333333333333329E-2</v>
      </c>
      <c r="G342" s="52">
        <v>0</v>
      </c>
      <c r="H342" s="57">
        <v>0</v>
      </c>
      <c r="I342" s="134"/>
      <c r="J342" s="56">
        <v>0</v>
      </c>
      <c r="K342" s="40">
        <v>0</v>
      </c>
      <c r="L342" s="134"/>
      <c r="M342" s="176"/>
      <c r="N342" s="176"/>
      <c r="O342" s="176"/>
      <c r="P342" s="176"/>
    </row>
    <row r="343" spans="1:16">
      <c r="A343" s="36">
        <v>40365</v>
      </c>
      <c r="B343" s="37">
        <v>0.8125</v>
      </c>
      <c r="C343" s="38">
        <v>40366</v>
      </c>
      <c r="D343" s="37">
        <v>0.35416666666666669</v>
      </c>
      <c r="E343" s="78">
        <v>13</v>
      </c>
      <c r="F343" s="278">
        <v>0</v>
      </c>
      <c r="G343" s="52">
        <v>0</v>
      </c>
      <c r="H343" s="57">
        <v>0</v>
      </c>
      <c r="I343" s="134"/>
      <c r="J343" s="56">
        <v>0</v>
      </c>
      <c r="K343" s="40">
        <v>0</v>
      </c>
      <c r="L343" s="134"/>
      <c r="M343" s="176"/>
      <c r="N343" s="176"/>
      <c r="O343" s="176"/>
      <c r="P343" s="176"/>
    </row>
    <row r="344" spans="1:16">
      <c r="A344" s="36">
        <v>40366</v>
      </c>
      <c r="B344" s="37">
        <v>0.35416666666666669</v>
      </c>
      <c r="C344" s="38">
        <v>40366</v>
      </c>
      <c r="D344" s="37">
        <v>0.38541666666666669</v>
      </c>
      <c r="E344" s="62"/>
      <c r="F344" s="278">
        <v>0.75</v>
      </c>
      <c r="G344" s="34"/>
      <c r="H344" s="63">
        <f>ROUND(AVERAGE(H342/$E342,H345/$E345)*$F344,0)</f>
        <v>0</v>
      </c>
      <c r="I344" s="134">
        <f>DEVSQ((H342/$E342),(H345/$E345))/2*$F344^2</f>
        <v>0</v>
      </c>
      <c r="J344" s="63"/>
      <c r="K344" s="41">
        <f>ROUND(AVERAGE(K342/$E342,K345/$E345)*$F344,0)</f>
        <v>0</v>
      </c>
      <c r="L344" s="134">
        <f>DEVSQ((K342/$E342),(K345/$E345))/2*$F344^2</f>
        <v>0</v>
      </c>
      <c r="M344" s="176"/>
      <c r="N344" s="176"/>
      <c r="O344" s="176"/>
      <c r="P344" s="176"/>
    </row>
    <row r="345" spans="1:16">
      <c r="A345" s="36">
        <v>40366</v>
      </c>
      <c r="B345" s="37">
        <v>0.38541666666666669</v>
      </c>
      <c r="C345" s="38">
        <v>40366</v>
      </c>
      <c r="D345" s="37">
        <v>0.83333333333333337</v>
      </c>
      <c r="E345" s="78">
        <v>10.75</v>
      </c>
      <c r="F345" s="244"/>
      <c r="G345" s="52">
        <v>0</v>
      </c>
      <c r="H345" s="57">
        <v>0</v>
      </c>
      <c r="I345" s="134"/>
      <c r="J345" s="56">
        <v>0</v>
      </c>
      <c r="K345" s="40">
        <v>0</v>
      </c>
      <c r="L345" s="134"/>
      <c r="M345" s="176"/>
      <c r="N345" s="176"/>
      <c r="O345" s="176"/>
      <c r="P345" s="176"/>
    </row>
    <row r="346" spans="1:16">
      <c r="A346" s="36">
        <v>40366</v>
      </c>
      <c r="B346" s="37">
        <v>0.83333333333333337</v>
      </c>
      <c r="C346" s="38">
        <v>40367</v>
      </c>
      <c r="D346" s="37">
        <v>0.32291666666666669</v>
      </c>
      <c r="E346" s="78">
        <v>11.75</v>
      </c>
      <c r="F346" s="278">
        <v>0</v>
      </c>
      <c r="G346" s="52">
        <v>0</v>
      </c>
      <c r="H346" s="57">
        <v>0</v>
      </c>
      <c r="I346" s="134"/>
      <c r="J346" s="56">
        <v>0</v>
      </c>
      <c r="K346" s="40">
        <v>0</v>
      </c>
      <c r="L346" s="134"/>
      <c r="M346" s="176"/>
      <c r="N346" s="176"/>
      <c r="O346" s="176"/>
      <c r="P346" s="176"/>
    </row>
    <row r="347" spans="1:16">
      <c r="A347" s="36">
        <v>40367</v>
      </c>
      <c r="B347" s="37">
        <v>0.3263888888888889</v>
      </c>
      <c r="C347" s="38">
        <v>40368</v>
      </c>
      <c r="D347" s="37">
        <v>0.33333333333333331</v>
      </c>
      <c r="E347" s="78">
        <v>24.166666666666668</v>
      </c>
      <c r="F347" s="278">
        <v>8.3333333333333329E-2</v>
      </c>
      <c r="G347" s="52">
        <v>0</v>
      </c>
      <c r="H347" s="57">
        <v>0</v>
      </c>
      <c r="I347" s="134"/>
      <c r="J347" s="56">
        <v>0</v>
      </c>
      <c r="K347" s="40">
        <v>0</v>
      </c>
      <c r="L347" s="134"/>
      <c r="M347" s="176"/>
      <c r="N347" s="176"/>
      <c r="O347" s="176"/>
      <c r="P347" s="176"/>
    </row>
    <row r="348" spans="1:16">
      <c r="A348" s="36">
        <v>40368</v>
      </c>
      <c r="B348" s="37">
        <v>0.33680555555555558</v>
      </c>
      <c r="C348" s="38">
        <v>40368</v>
      </c>
      <c r="D348" s="37">
        <v>0.80555555555555547</v>
      </c>
      <c r="E348" s="78">
        <v>11.25</v>
      </c>
      <c r="F348" s="278">
        <v>8.3333333333333329E-2</v>
      </c>
      <c r="G348" s="52">
        <v>0</v>
      </c>
      <c r="H348" s="57">
        <v>0</v>
      </c>
      <c r="I348" s="134"/>
      <c r="J348" s="56">
        <v>0</v>
      </c>
      <c r="K348" s="40">
        <v>0</v>
      </c>
      <c r="L348" s="134"/>
      <c r="M348" s="176"/>
      <c r="N348" s="176"/>
      <c r="O348" s="176"/>
      <c r="P348" s="176"/>
    </row>
    <row r="349" spans="1:16">
      <c r="A349" s="36">
        <v>40368</v>
      </c>
      <c r="B349" s="37">
        <v>0.80555555555555547</v>
      </c>
      <c r="C349" s="38">
        <v>40369</v>
      </c>
      <c r="D349" s="37">
        <v>0.33333333333333331</v>
      </c>
      <c r="E349" s="78">
        <v>12.666666666666666</v>
      </c>
      <c r="F349" s="278">
        <v>0</v>
      </c>
      <c r="G349" s="52">
        <v>0</v>
      </c>
      <c r="H349" s="57">
        <v>0</v>
      </c>
      <c r="I349" s="134"/>
      <c r="J349" s="56">
        <v>0</v>
      </c>
      <c r="K349" s="40">
        <v>0</v>
      </c>
      <c r="L349" s="134"/>
      <c r="M349" s="176"/>
      <c r="N349" s="176"/>
      <c r="O349" s="176"/>
      <c r="P349" s="176"/>
    </row>
    <row r="350" spans="1:16">
      <c r="A350" s="36">
        <v>40369</v>
      </c>
      <c r="B350" s="37">
        <v>0.33333333333333331</v>
      </c>
      <c r="C350" s="38">
        <v>40369</v>
      </c>
      <c r="D350" s="37">
        <v>0.83333333333333337</v>
      </c>
      <c r="E350" s="78">
        <v>12</v>
      </c>
      <c r="F350" s="278">
        <v>0</v>
      </c>
      <c r="G350" s="52">
        <v>0</v>
      </c>
      <c r="H350" s="57">
        <v>0</v>
      </c>
      <c r="I350" s="134"/>
      <c r="J350" s="56">
        <v>0</v>
      </c>
      <c r="K350" s="40">
        <v>0</v>
      </c>
      <c r="L350" s="134"/>
      <c r="M350" s="176"/>
      <c r="N350" s="176"/>
      <c r="O350" s="176"/>
      <c r="P350" s="176"/>
    </row>
    <row r="351" spans="1:16">
      <c r="A351" s="36">
        <v>40369</v>
      </c>
      <c r="B351" s="37">
        <v>0.83333333333333337</v>
      </c>
      <c r="C351" s="38">
        <v>40370</v>
      </c>
      <c r="D351" s="37">
        <v>0.33333333333333331</v>
      </c>
      <c r="E351" s="78">
        <v>12</v>
      </c>
      <c r="F351" s="278">
        <v>0</v>
      </c>
      <c r="G351" s="52">
        <v>0</v>
      </c>
      <c r="H351" s="57">
        <v>0</v>
      </c>
      <c r="I351" s="134"/>
      <c r="J351" s="56">
        <v>0</v>
      </c>
      <c r="K351" s="40">
        <v>0</v>
      </c>
      <c r="L351" s="134"/>
      <c r="M351" s="176"/>
      <c r="N351" s="176"/>
      <c r="O351" s="176"/>
      <c r="P351" s="176"/>
    </row>
    <row r="352" spans="1:16">
      <c r="A352" s="36">
        <v>40370</v>
      </c>
      <c r="B352" s="37">
        <v>0.33333333333333331</v>
      </c>
      <c r="C352" s="38">
        <v>40370</v>
      </c>
      <c r="D352" s="37">
        <v>0.83333333333333337</v>
      </c>
      <c r="E352" s="78">
        <v>12</v>
      </c>
      <c r="F352" s="278">
        <v>0</v>
      </c>
      <c r="G352" s="52">
        <v>0</v>
      </c>
      <c r="H352" s="57">
        <v>0</v>
      </c>
      <c r="I352" s="134"/>
      <c r="J352" s="56">
        <v>0</v>
      </c>
      <c r="K352" s="40">
        <v>0</v>
      </c>
      <c r="L352" s="134"/>
      <c r="M352" s="176"/>
      <c r="N352" s="176"/>
      <c r="O352" s="176"/>
      <c r="P352" s="176"/>
    </row>
    <row r="353" spans="1:16">
      <c r="A353" s="36">
        <v>40370</v>
      </c>
      <c r="B353" s="37">
        <v>0.83333333333333337</v>
      </c>
      <c r="C353" s="38">
        <v>40371</v>
      </c>
      <c r="D353" s="37">
        <v>0.33333333333333331</v>
      </c>
      <c r="E353" s="62"/>
      <c r="F353" s="244">
        <v>12</v>
      </c>
      <c r="G353" s="34"/>
      <c r="H353" s="63">
        <f>ROUND(AVERAGE(H$351/$E$351,H$357/$E$357)*$F353,0)</f>
        <v>0</v>
      </c>
      <c r="I353" s="134">
        <f>DEVSQ((H351/$E351),(H357/$E357))/2*$F353^2</f>
        <v>0</v>
      </c>
      <c r="J353" s="63"/>
      <c r="K353" s="41">
        <f>ROUND(AVERAGE(K$351/$E$351,K$357/$E$357)*$F353,0)</f>
        <v>0</v>
      </c>
      <c r="L353" s="134">
        <f>DEVSQ((K351/$E351),(K357/$E357))/2*$F353^2</f>
        <v>0</v>
      </c>
      <c r="M353" s="176"/>
      <c r="N353" s="176"/>
      <c r="O353" s="176"/>
      <c r="P353" s="176"/>
    </row>
    <row r="354" spans="1:16">
      <c r="A354" s="36">
        <v>40371</v>
      </c>
      <c r="B354" s="37">
        <v>0.33333333333333331</v>
      </c>
      <c r="C354" s="38">
        <v>40371</v>
      </c>
      <c r="D354" s="37">
        <v>0.83333333333333337</v>
      </c>
      <c r="E354" s="78"/>
      <c r="F354" s="278">
        <v>12</v>
      </c>
      <c r="G354" s="34"/>
      <c r="H354" s="63">
        <f>ROUND(AVERAGE(H352/$E352,H356/$E356)*$F354,0)</f>
        <v>0</v>
      </c>
      <c r="I354" s="134">
        <f>DEVSQ((H352/$E352),(H356/$E356))/2*$F354^2</f>
        <v>0</v>
      </c>
      <c r="J354" s="63"/>
      <c r="K354" s="41">
        <f>ROUND(AVERAGE(K352/$E352,K356/$E356)*$F354,0)</f>
        <v>0</v>
      </c>
      <c r="L354" s="134">
        <f>DEVSQ((K352/$E352),(K356/$E356))/2*$F354^2</f>
        <v>0</v>
      </c>
      <c r="M354" s="176"/>
      <c r="N354" s="176"/>
      <c r="O354" s="176"/>
      <c r="P354" s="176"/>
    </row>
    <row r="355" spans="1:16">
      <c r="A355" s="36">
        <v>40371</v>
      </c>
      <c r="B355" s="37">
        <v>0.83333333333333337</v>
      </c>
      <c r="C355" s="38">
        <v>40372</v>
      </c>
      <c r="D355" s="37">
        <v>0.32291666666666669</v>
      </c>
      <c r="E355" s="78"/>
      <c r="F355" s="278">
        <v>11.75</v>
      </c>
      <c r="G355" s="34"/>
      <c r="H355" s="63">
        <f>ROUND(AVERAGE(H$351/$E$351,H$357/$E$357)*$F355,0)</f>
        <v>0</v>
      </c>
      <c r="I355" s="134">
        <f>DEVSQ((H351/$E351),(H357/$E357))/2*$F355^2</f>
        <v>0</v>
      </c>
      <c r="J355" s="63"/>
      <c r="K355" s="41">
        <f>ROUND(AVERAGE(K$351/$E$351,K$357/$E$357)*$F355,0)</f>
        <v>0</v>
      </c>
      <c r="L355" s="134">
        <f>DEVSQ((K351/$E351),(K357/$E357))/2*$F355^2</f>
        <v>0</v>
      </c>
      <c r="M355" s="176"/>
      <c r="N355" s="176"/>
      <c r="O355" s="176"/>
      <c r="P355" s="176"/>
    </row>
    <row r="356" spans="1:16">
      <c r="A356" s="36">
        <v>40372</v>
      </c>
      <c r="B356" s="37">
        <v>0.32291666666666669</v>
      </c>
      <c r="C356" s="38">
        <v>40372</v>
      </c>
      <c r="D356" s="37">
        <v>0.85416666666666663</v>
      </c>
      <c r="E356" s="78">
        <v>12.75</v>
      </c>
      <c r="F356" s="278"/>
      <c r="G356" s="52">
        <v>0</v>
      </c>
      <c r="H356" s="57">
        <v>0</v>
      </c>
      <c r="I356" s="134"/>
      <c r="J356" s="56">
        <v>0</v>
      </c>
      <c r="K356" s="40">
        <v>0</v>
      </c>
      <c r="L356" s="134"/>
      <c r="M356" s="176"/>
      <c r="N356" s="176"/>
      <c r="O356" s="176"/>
      <c r="P356" s="176"/>
    </row>
    <row r="357" spans="1:16">
      <c r="A357" s="36">
        <v>40372</v>
      </c>
      <c r="B357" s="37">
        <v>0.85416666666666663</v>
      </c>
      <c r="C357" s="38">
        <v>40373</v>
      </c>
      <c r="D357" s="37">
        <v>0.33333333333333331</v>
      </c>
      <c r="E357" s="78">
        <v>11.5</v>
      </c>
      <c r="F357" s="278">
        <v>0</v>
      </c>
      <c r="G357" s="52">
        <v>0</v>
      </c>
      <c r="H357" s="57">
        <v>0</v>
      </c>
      <c r="I357" s="134"/>
      <c r="J357" s="56">
        <v>0</v>
      </c>
      <c r="K357" s="40">
        <v>0</v>
      </c>
      <c r="L357" s="134"/>
      <c r="M357" s="176"/>
      <c r="N357" s="176"/>
      <c r="O357" s="176"/>
      <c r="P357" s="176"/>
    </row>
    <row r="358" spans="1:16">
      <c r="A358" s="36">
        <v>40373</v>
      </c>
      <c r="B358" s="37">
        <v>0.33333333333333331</v>
      </c>
      <c r="C358" s="38">
        <v>40373</v>
      </c>
      <c r="D358" s="37">
        <v>0.875</v>
      </c>
      <c r="E358" s="78">
        <v>13</v>
      </c>
      <c r="F358" s="278">
        <v>0</v>
      </c>
      <c r="G358" s="52">
        <v>0</v>
      </c>
      <c r="H358" s="57">
        <v>0</v>
      </c>
      <c r="I358" s="134"/>
      <c r="J358" s="56">
        <v>0</v>
      </c>
      <c r="K358" s="40">
        <v>0</v>
      </c>
      <c r="L358" s="134"/>
      <c r="M358" s="176"/>
      <c r="N358" s="176"/>
      <c r="O358" s="176"/>
      <c r="P358" s="176"/>
    </row>
    <row r="359" spans="1:16">
      <c r="A359" s="36">
        <v>40373</v>
      </c>
      <c r="B359" s="37">
        <v>0.875</v>
      </c>
      <c r="C359" s="38">
        <v>40374</v>
      </c>
      <c r="D359" s="37">
        <v>0.33333333333333331</v>
      </c>
      <c r="E359" s="78">
        <v>11</v>
      </c>
      <c r="F359" s="278">
        <v>0</v>
      </c>
      <c r="G359" s="52">
        <v>0</v>
      </c>
      <c r="H359" s="57">
        <v>0</v>
      </c>
      <c r="I359" s="134"/>
      <c r="J359" s="56">
        <v>0</v>
      </c>
      <c r="K359" s="40">
        <v>0</v>
      </c>
      <c r="L359" s="134"/>
      <c r="M359" s="176"/>
      <c r="N359" s="176"/>
      <c r="O359" s="176"/>
      <c r="P359" s="176"/>
    </row>
    <row r="360" spans="1:16">
      <c r="A360" s="36">
        <v>40374</v>
      </c>
      <c r="B360" s="37">
        <v>0.33333333333333331</v>
      </c>
      <c r="C360" s="38">
        <v>40374</v>
      </c>
      <c r="D360" s="37">
        <v>0.85416666666666663</v>
      </c>
      <c r="E360" s="78">
        <v>12.5</v>
      </c>
      <c r="F360" s="278">
        <v>0</v>
      </c>
      <c r="G360" s="52">
        <v>0</v>
      </c>
      <c r="H360" s="57">
        <v>0</v>
      </c>
      <c r="I360" s="134"/>
      <c r="J360" s="56">
        <v>0</v>
      </c>
      <c r="K360" s="40">
        <v>0</v>
      </c>
      <c r="L360" s="134"/>
      <c r="M360" s="176"/>
      <c r="N360" s="176"/>
      <c r="O360" s="176"/>
      <c r="P360" s="176"/>
    </row>
    <row r="361" spans="1:16">
      <c r="A361" s="36">
        <v>40374</v>
      </c>
      <c r="B361" s="37">
        <v>0.85416666666666663</v>
      </c>
      <c r="C361" s="38">
        <v>40375</v>
      </c>
      <c r="D361" s="37">
        <v>0.33333333333333331</v>
      </c>
      <c r="E361" s="78">
        <v>11.5</v>
      </c>
      <c r="F361" s="278">
        <v>0</v>
      </c>
      <c r="G361" s="52">
        <v>0</v>
      </c>
      <c r="H361" s="57">
        <v>0</v>
      </c>
      <c r="I361" s="134"/>
      <c r="J361" s="56">
        <v>0</v>
      </c>
      <c r="K361" s="40">
        <v>0</v>
      </c>
      <c r="L361" s="134"/>
      <c r="M361" s="176"/>
      <c r="N361" s="176"/>
      <c r="O361" s="176"/>
      <c r="P361" s="176"/>
    </row>
    <row r="362" spans="1:16">
      <c r="A362" s="36">
        <v>40375</v>
      </c>
      <c r="B362" s="37">
        <v>0.33333333333333331</v>
      </c>
      <c r="C362" s="38">
        <v>40375</v>
      </c>
      <c r="D362" s="37">
        <v>0.875</v>
      </c>
      <c r="E362" s="78">
        <v>13</v>
      </c>
      <c r="F362" s="278">
        <v>0</v>
      </c>
      <c r="G362" s="52">
        <v>0</v>
      </c>
      <c r="H362" s="57">
        <v>0</v>
      </c>
      <c r="I362" s="134"/>
      <c r="J362" s="56">
        <v>0</v>
      </c>
      <c r="K362" s="40">
        <v>0</v>
      </c>
      <c r="L362" s="134"/>
      <c r="M362" s="176"/>
      <c r="N362" s="176"/>
      <c r="O362" s="176"/>
      <c r="P362" s="176"/>
    </row>
    <row r="363" spans="1:16">
      <c r="A363" s="36">
        <v>40375</v>
      </c>
      <c r="B363" s="37">
        <v>0.875</v>
      </c>
      <c r="C363" s="38">
        <v>40376</v>
      </c>
      <c r="D363" s="37">
        <v>0.33333333333333331</v>
      </c>
      <c r="E363" s="78">
        <v>11</v>
      </c>
      <c r="F363" s="278">
        <v>0</v>
      </c>
      <c r="G363" s="52">
        <v>0</v>
      </c>
      <c r="H363" s="57">
        <v>0</v>
      </c>
      <c r="I363" s="134"/>
      <c r="J363" s="56">
        <v>0</v>
      </c>
      <c r="K363" s="40">
        <v>0</v>
      </c>
      <c r="L363" s="134"/>
      <c r="M363" s="176"/>
      <c r="N363" s="176"/>
      <c r="O363" s="176"/>
      <c r="P363" s="176"/>
    </row>
    <row r="364" spans="1:16">
      <c r="A364" s="36">
        <v>40376</v>
      </c>
      <c r="B364" s="37">
        <v>0.33680555555555558</v>
      </c>
      <c r="C364" s="38">
        <v>40376</v>
      </c>
      <c r="D364" s="37">
        <v>0.625</v>
      </c>
      <c r="E364" s="78">
        <v>6.916666666666667</v>
      </c>
      <c r="F364" s="278">
        <v>8.3333333333333329E-2</v>
      </c>
      <c r="G364" s="52">
        <v>0</v>
      </c>
      <c r="H364" s="57">
        <v>0</v>
      </c>
      <c r="I364" s="134"/>
      <c r="J364" s="56">
        <v>0</v>
      </c>
      <c r="K364" s="40">
        <v>0</v>
      </c>
      <c r="L364" s="134"/>
      <c r="M364" s="176"/>
      <c r="N364" s="176"/>
      <c r="O364" s="176"/>
      <c r="P364" s="176"/>
    </row>
    <row r="365" spans="1:16">
      <c r="A365" s="36">
        <v>40376</v>
      </c>
      <c r="B365" s="37">
        <v>0.625</v>
      </c>
      <c r="C365" s="38">
        <v>40376</v>
      </c>
      <c r="D365" s="37">
        <v>0.90625</v>
      </c>
      <c r="E365" s="62"/>
      <c r="F365" s="278">
        <v>6.75</v>
      </c>
      <c r="G365" s="34"/>
      <c r="H365" s="63">
        <f>ROUND(AVERAGE(H364/$E364,H367/$E367)*$F365,0)</f>
        <v>0</v>
      </c>
      <c r="I365" s="134">
        <f>DEVSQ((H364/$E364),(H367/$E367))/2*$F365^2</f>
        <v>0</v>
      </c>
      <c r="J365" s="63"/>
      <c r="K365" s="41">
        <f>ROUND(AVERAGE(K364/$E364,K367/$E367)*$F365,0)</f>
        <v>0</v>
      </c>
      <c r="L365" s="134">
        <f>DEVSQ((K364/$E364),(K367/$E367))/2*$F365^2</f>
        <v>0</v>
      </c>
      <c r="M365" s="176"/>
      <c r="N365" s="176"/>
      <c r="O365" s="176"/>
      <c r="P365" s="176"/>
    </row>
    <row r="366" spans="1:16">
      <c r="A366" s="36">
        <v>40376</v>
      </c>
      <c r="B366" s="37">
        <v>0.90625</v>
      </c>
      <c r="C366" s="38">
        <v>40377</v>
      </c>
      <c r="D366" s="37">
        <v>0.33333333333333331</v>
      </c>
      <c r="E366" s="78">
        <v>10.25</v>
      </c>
      <c r="F366" s="244"/>
      <c r="G366" s="52">
        <v>0</v>
      </c>
      <c r="H366" s="57">
        <v>0</v>
      </c>
      <c r="I366" s="134"/>
      <c r="J366" s="56">
        <v>0</v>
      </c>
      <c r="K366" s="40">
        <v>0</v>
      </c>
      <c r="L366" s="134"/>
      <c r="M366" s="176"/>
      <c r="N366" s="176"/>
      <c r="O366" s="176"/>
      <c r="P366" s="176"/>
    </row>
    <row r="367" spans="1:16">
      <c r="A367" s="36">
        <v>40377</v>
      </c>
      <c r="B367" s="37">
        <v>0.33680555555555558</v>
      </c>
      <c r="C367" s="38">
        <v>40377</v>
      </c>
      <c r="D367" s="37">
        <v>0.70833333333333337</v>
      </c>
      <c r="E367" s="78">
        <v>8.9166666666666661</v>
      </c>
      <c r="F367" s="278">
        <v>8.3333333333333329E-2</v>
      </c>
      <c r="G367" s="52">
        <v>0</v>
      </c>
      <c r="H367" s="57">
        <v>0</v>
      </c>
      <c r="I367" s="134"/>
      <c r="J367" s="56">
        <v>0</v>
      </c>
      <c r="K367" s="40">
        <v>0</v>
      </c>
      <c r="L367" s="134"/>
      <c r="M367" s="176"/>
      <c r="N367" s="176"/>
      <c r="O367" s="176"/>
      <c r="P367" s="176"/>
    </row>
    <row r="368" spans="1:16">
      <c r="A368" s="36">
        <v>40377</v>
      </c>
      <c r="B368" s="37">
        <v>0.70833333333333337</v>
      </c>
      <c r="C368" s="38">
        <v>40378</v>
      </c>
      <c r="D368" s="37">
        <v>0.47916666666666669</v>
      </c>
      <c r="E368" s="78">
        <v>18.5</v>
      </c>
      <c r="F368" s="278">
        <v>0</v>
      </c>
      <c r="G368" s="52">
        <v>0</v>
      </c>
      <c r="H368" s="57">
        <v>0</v>
      </c>
      <c r="I368" s="134"/>
      <c r="J368" s="56">
        <v>0</v>
      </c>
      <c r="K368" s="40">
        <v>0</v>
      </c>
      <c r="L368" s="134"/>
      <c r="M368" s="176"/>
      <c r="N368" s="176"/>
      <c r="O368" s="176"/>
      <c r="P368" s="176"/>
    </row>
    <row r="369" spans="1:16">
      <c r="A369" s="36">
        <v>40378</v>
      </c>
      <c r="B369" s="37">
        <v>0.47916666666666669</v>
      </c>
      <c r="C369" s="38">
        <v>40378</v>
      </c>
      <c r="D369" s="37">
        <v>0.89583333333333337</v>
      </c>
      <c r="E369" s="62"/>
      <c r="F369" s="278">
        <v>10</v>
      </c>
      <c r="G369" s="34"/>
      <c r="H369" s="63">
        <f>ROUND(AVERAGE(H367/$E367,H371/$E371)*$F369,0)</f>
        <v>0</v>
      </c>
      <c r="I369" s="134">
        <f>DEVSQ((H367/$E367),(H371/$E371))/2*$F369^2</f>
        <v>0</v>
      </c>
      <c r="J369" s="63"/>
      <c r="K369" s="41">
        <f>ROUND(AVERAGE(K367/$E367,K371/$E371)*$F369,0)</f>
        <v>0</v>
      </c>
      <c r="L369" s="134">
        <f>DEVSQ((K367/$E367),(K371/$E371))/2*$F369^2</f>
        <v>0</v>
      </c>
      <c r="M369" s="176"/>
      <c r="N369" s="176"/>
      <c r="O369" s="176"/>
      <c r="P369" s="176"/>
    </row>
    <row r="370" spans="1:16">
      <c r="A370" s="36">
        <v>40378</v>
      </c>
      <c r="B370" s="37">
        <v>0.89583333333333337</v>
      </c>
      <c r="C370" s="38">
        <v>40379</v>
      </c>
      <c r="D370" s="37">
        <v>0.33333333333333331</v>
      </c>
      <c r="E370" s="78">
        <v>10.5</v>
      </c>
      <c r="F370" s="244"/>
      <c r="G370" s="52">
        <v>0</v>
      </c>
      <c r="H370" s="57">
        <v>0</v>
      </c>
      <c r="I370" s="134"/>
      <c r="J370" s="56">
        <v>0</v>
      </c>
      <c r="K370" s="40">
        <v>0</v>
      </c>
      <c r="L370" s="134"/>
      <c r="M370" s="176"/>
      <c r="N370" s="176"/>
      <c r="O370" s="176"/>
      <c r="P370" s="176"/>
    </row>
    <row r="371" spans="1:16">
      <c r="A371" s="36">
        <v>40379</v>
      </c>
      <c r="B371" s="37">
        <v>0.33680555555555558</v>
      </c>
      <c r="C371" s="38">
        <v>40379</v>
      </c>
      <c r="D371" s="37">
        <v>0.79166666666666663</v>
      </c>
      <c r="E371" s="78">
        <v>10.916666666666666</v>
      </c>
      <c r="F371" s="278">
        <v>8.3333333333333329E-2</v>
      </c>
      <c r="G371" s="52">
        <v>0</v>
      </c>
      <c r="H371" s="57">
        <v>0</v>
      </c>
      <c r="I371" s="134"/>
      <c r="J371" s="56">
        <v>0</v>
      </c>
      <c r="K371" s="40">
        <v>0</v>
      </c>
      <c r="L371" s="134"/>
      <c r="M371" s="176"/>
      <c r="N371" s="176"/>
      <c r="O371" s="176"/>
      <c r="P371" s="176"/>
    </row>
    <row r="372" spans="1:16">
      <c r="A372" s="36">
        <v>40379</v>
      </c>
      <c r="B372" s="37">
        <v>0.79166666666666663</v>
      </c>
      <c r="C372" s="38">
        <v>40380</v>
      </c>
      <c r="D372" s="37">
        <v>0.33333333333333331</v>
      </c>
      <c r="E372" s="78">
        <v>13</v>
      </c>
      <c r="F372" s="278">
        <v>0</v>
      </c>
      <c r="G372" s="52">
        <v>0</v>
      </c>
      <c r="H372" s="57">
        <v>0</v>
      </c>
      <c r="I372" s="134"/>
      <c r="J372" s="56">
        <v>0</v>
      </c>
      <c r="K372" s="40">
        <v>0</v>
      </c>
      <c r="L372" s="134"/>
      <c r="M372" s="176"/>
      <c r="N372" s="176"/>
      <c r="O372" s="176"/>
      <c r="P372" s="176"/>
    </row>
    <row r="373" spans="1:16">
      <c r="A373" s="36">
        <v>40380</v>
      </c>
      <c r="B373" s="37">
        <v>0.33680555555555558</v>
      </c>
      <c r="C373" s="38">
        <v>40380</v>
      </c>
      <c r="D373" s="37">
        <v>0.89583333333333337</v>
      </c>
      <c r="E373" s="78">
        <v>13.416666666666666</v>
      </c>
      <c r="F373" s="278">
        <v>8.3333333333333329E-2</v>
      </c>
      <c r="G373" s="52">
        <v>0</v>
      </c>
      <c r="H373" s="57">
        <v>0</v>
      </c>
      <c r="I373" s="134"/>
      <c r="J373" s="56">
        <v>0</v>
      </c>
      <c r="K373" s="40">
        <v>0</v>
      </c>
      <c r="L373" s="134"/>
      <c r="M373" s="176"/>
      <c r="N373" s="176"/>
      <c r="O373" s="176"/>
      <c r="P373" s="176"/>
    </row>
    <row r="374" spans="1:16">
      <c r="A374" s="36">
        <v>40380</v>
      </c>
      <c r="B374" s="37">
        <v>0.89583333333333337</v>
      </c>
      <c r="C374" s="38">
        <v>40381</v>
      </c>
      <c r="D374" s="37">
        <v>0.33333333333333331</v>
      </c>
      <c r="E374" s="78">
        <v>10.5</v>
      </c>
      <c r="F374" s="278">
        <v>0</v>
      </c>
      <c r="G374" s="52">
        <v>0</v>
      </c>
      <c r="H374" s="57">
        <v>0</v>
      </c>
      <c r="I374" s="134"/>
      <c r="J374" s="56">
        <v>0</v>
      </c>
      <c r="K374" s="40">
        <v>0</v>
      </c>
      <c r="L374" s="134"/>
      <c r="M374" s="176"/>
      <c r="N374" s="176"/>
      <c r="O374" s="176"/>
      <c r="P374" s="176"/>
    </row>
    <row r="375" spans="1:16">
      <c r="A375" s="36">
        <v>40381</v>
      </c>
      <c r="B375" s="37">
        <v>0.33680555555555558</v>
      </c>
      <c r="C375" s="38">
        <v>40381</v>
      </c>
      <c r="D375" s="37">
        <v>0.80208333333333337</v>
      </c>
      <c r="E375" s="78">
        <v>11.166666666666666</v>
      </c>
      <c r="F375" s="278">
        <v>8.3333333333333329E-2</v>
      </c>
      <c r="G375" s="52">
        <v>0</v>
      </c>
      <c r="H375" s="57">
        <v>0</v>
      </c>
      <c r="I375" s="134"/>
      <c r="J375" s="56">
        <v>0</v>
      </c>
      <c r="K375" s="40">
        <v>0</v>
      </c>
      <c r="L375" s="134"/>
      <c r="M375" s="176"/>
      <c r="N375" s="176"/>
      <c r="O375" s="176"/>
      <c r="P375" s="176"/>
    </row>
    <row r="376" spans="1:16">
      <c r="A376" s="36">
        <v>40381</v>
      </c>
      <c r="B376" s="37">
        <v>0.80208333333333337</v>
      </c>
      <c r="C376" s="38">
        <v>40382</v>
      </c>
      <c r="D376" s="37">
        <v>0.33333333333333331</v>
      </c>
      <c r="E376" s="78">
        <v>12.75</v>
      </c>
      <c r="F376" s="278">
        <v>0</v>
      </c>
      <c r="G376" s="52">
        <v>0</v>
      </c>
      <c r="H376" s="57">
        <v>0</v>
      </c>
      <c r="I376" s="134"/>
      <c r="J376" s="56">
        <v>0</v>
      </c>
      <c r="K376" s="40">
        <v>0</v>
      </c>
      <c r="L376" s="134"/>
      <c r="M376" s="176"/>
      <c r="N376" s="176"/>
      <c r="O376" s="176"/>
      <c r="P376" s="176"/>
    </row>
    <row r="377" spans="1:16">
      <c r="A377" s="36">
        <v>40382</v>
      </c>
      <c r="B377" s="37">
        <v>0.33680555555555558</v>
      </c>
      <c r="C377" s="38">
        <v>40382</v>
      </c>
      <c r="D377" s="37">
        <v>0.72916666666666663</v>
      </c>
      <c r="E377" s="78">
        <v>9.4166666666666661</v>
      </c>
      <c r="F377" s="278">
        <v>8.3333333333333329E-2</v>
      </c>
      <c r="G377" s="52">
        <v>0</v>
      </c>
      <c r="H377" s="57">
        <v>0</v>
      </c>
      <c r="I377" s="134"/>
      <c r="J377" s="56">
        <v>0</v>
      </c>
      <c r="K377" s="40">
        <v>0</v>
      </c>
      <c r="L377" s="134"/>
      <c r="M377" s="176"/>
      <c r="N377" s="176"/>
      <c r="O377" s="176"/>
      <c r="P377" s="176"/>
    </row>
    <row r="378" spans="1:16">
      <c r="A378" s="36">
        <v>40382</v>
      </c>
      <c r="B378" s="37">
        <v>0.72916666666666663</v>
      </c>
      <c r="C378" s="38">
        <v>40383</v>
      </c>
      <c r="D378" s="37">
        <v>0.33333333333333331</v>
      </c>
      <c r="E378" s="78">
        <v>14.5</v>
      </c>
      <c r="F378" s="278">
        <v>0</v>
      </c>
      <c r="G378" s="52">
        <v>0</v>
      </c>
      <c r="H378" s="57">
        <v>0</v>
      </c>
      <c r="I378" s="134"/>
      <c r="J378" s="56">
        <v>0</v>
      </c>
      <c r="K378" s="40">
        <v>0</v>
      </c>
      <c r="L378" s="134"/>
      <c r="M378" s="176"/>
      <c r="N378" s="176"/>
      <c r="O378" s="176"/>
      <c r="P378" s="176"/>
    </row>
    <row r="379" spans="1:16">
      <c r="A379" s="36">
        <v>40383</v>
      </c>
      <c r="B379" s="37">
        <v>0.33680555555555558</v>
      </c>
      <c r="C379" s="38">
        <v>40383</v>
      </c>
      <c r="D379" s="37">
        <v>0.72916666666666663</v>
      </c>
      <c r="E379" s="78">
        <v>9.4166666666666661</v>
      </c>
      <c r="F379" s="278">
        <v>8.3333333333333329E-2</v>
      </c>
      <c r="G379" s="52">
        <v>0</v>
      </c>
      <c r="H379" s="57">
        <v>0</v>
      </c>
      <c r="I379" s="134"/>
      <c r="J379" s="56">
        <v>0</v>
      </c>
      <c r="K379" s="40">
        <v>0</v>
      </c>
      <c r="L379" s="134"/>
      <c r="M379" s="176"/>
      <c r="N379" s="176"/>
      <c r="O379" s="176"/>
      <c r="P379" s="176"/>
    </row>
    <row r="380" spans="1:16">
      <c r="A380" s="36">
        <v>40383</v>
      </c>
      <c r="B380" s="37">
        <v>0.72916666666666663</v>
      </c>
      <c r="C380" s="38">
        <v>40384</v>
      </c>
      <c r="D380" s="37">
        <v>0.39583333333333331</v>
      </c>
      <c r="E380" s="78">
        <v>16</v>
      </c>
      <c r="F380" s="278">
        <v>0</v>
      </c>
      <c r="G380" s="52">
        <v>0</v>
      </c>
      <c r="H380" s="57">
        <v>0</v>
      </c>
      <c r="I380" s="134"/>
      <c r="J380" s="56">
        <v>0</v>
      </c>
      <c r="K380" s="40">
        <v>0</v>
      </c>
      <c r="L380" s="134"/>
      <c r="M380" s="176"/>
      <c r="N380" s="176"/>
      <c r="O380" s="176"/>
      <c r="P380" s="176"/>
    </row>
    <row r="381" spans="1:16">
      <c r="A381" s="36">
        <v>40384</v>
      </c>
      <c r="B381" s="37">
        <v>0.39583333333333331</v>
      </c>
      <c r="C381" s="38">
        <v>40384</v>
      </c>
      <c r="D381" s="37">
        <v>0.85416666666666663</v>
      </c>
      <c r="E381" s="62"/>
      <c r="F381" s="278">
        <v>11</v>
      </c>
      <c r="G381" s="34"/>
      <c r="H381" s="63">
        <f>ROUND(AVERAGE(H379/$E379,H383/$E383)*$F381,0)</f>
        <v>0</v>
      </c>
      <c r="I381" s="134">
        <f>DEVSQ((H379/$E379),(H383/$E383))/2*$F381^2</f>
        <v>0</v>
      </c>
      <c r="J381" s="63"/>
      <c r="K381" s="41">
        <f>ROUND(AVERAGE(K379/$E379,K383/$E383)*$F381,0)</f>
        <v>0</v>
      </c>
      <c r="L381" s="134">
        <f>DEVSQ((K379/$E379),(K383/$E383))/2*$F381^2</f>
        <v>0</v>
      </c>
      <c r="M381" s="176"/>
      <c r="N381" s="176"/>
      <c r="O381" s="176"/>
      <c r="P381" s="176"/>
    </row>
    <row r="382" spans="1:16">
      <c r="A382" s="36">
        <v>40384</v>
      </c>
      <c r="B382" s="37">
        <v>0.85416666666666663</v>
      </c>
      <c r="C382" s="38">
        <v>40385</v>
      </c>
      <c r="D382" s="37">
        <v>0.33333333333333331</v>
      </c>
      <c r="E382" s="78">
        <v>11.5</v>
      </c>
      <c r="F382" s="244"/>
      <c r="G382" s="52">
        <v>0</v>
      </c>
      <c r="H382" s="57">
        <v>0</v>
      </c>
      <c r="I382" s="134"/>
      <c r="J382" s="56">
        <v>0</v>
      </c>
      <c r="K382" s="40">
        <v>0</v>
      </c>
      <c r="L382" s="134"/>
      <c r="M382" s="176"/>
      <c r="N382" s="176"/>
      <c r="O382" s="176"/>
      <c r="P382" s="176"/>
    </row>
    <row r="383" spans="1:16">
      <c r="A383" s="36">
        <v>40385</v>
      </c>
      <c r="B383" s="37">
        <v>0.33680555555555558</v>
      </c>
      <c r="C383" s="38">
        <v>40385</v>
      </c>
      <c r="D383" s="37">
        <v>0.75</v>
      </c>
      <c r="E383" s="78">
        <v>9.9166666666666661</v>
      </c>
      <c r="F383" s="278">
        <v>8.3333333333333329E-2</v>
      </c>
      <c r="G383" s="52">
        <v>0</v>
      </c>
      <c r="H383" s="57">
        <v>0</v>
      </c>
      <c r="I383" s="134"/>
      <c r="J383" s="56">
        <v>0</v>
      </c>
      <c r="K383" s="40">
        <v>0</v>
      </c>
      <c r="L383" s="134"/>
      <c r="M383" s="176"/>
      <c r="N383" s="176"/>
      <c r="O383" s="176"/>
      <c r="P383" s="176"/>
    </row>
    <row r="384" spans="1:16">
      <c r="A384" s="36">
        <v>40385</v>
      </c>
      <c r="B384" s="37">
        <v>0.75</v>
      </c>
      <c r="C384" s="38">
        <v>40386</v>
      </c>
      <c r="D384" s="37">
        <v>0.33333333333333331</v>
      </c>
      <c r="E384" s="78">
        <v>14</v>
      </c>
      <c r="F384" s="278">
        <v>0</v>
      </c>
      <c r="G384" s="52">
        <v>0</v>
      </c>
      <c r="H384" s="57">
        <v>0</v>
      </c>
      <c r="I384" s="134"/>
      <c r="J384" s="56">
        <v>0</v>
      </c>
      <c r="K384" s="40">
        <v>0</v>
      </c>
      <c r="L384" s="134"/>
      <c r="M384" s="176"/>
      <c r="N384" s="176"/>
      <c r="O384" s="176"/>
      <c r="P384" s="176"/>
    </row>
    <row r="385" spans="1:16">
      <c r="A385" s="36">
        <v>40386</v>
      </c>
      <c r="B385" s="37">
        <v>0.33333333333333331</v>
      </c>
      <c r="C385" s="38">
        <v>40386</v>
      </c>
      <c r="D385" s="37">
        <v>0.75</v>
      </c>
      <c r="E385" s="78">
        <v>10</v>
      </c>
      <c r="F385" s="278">
        <v>0</v>
      </c>
      <c r="G385" s="52">
        <v>0</v>
      </c>
      <c r="H385" s="57">
        <v>0</v>
      </c>
      <c r="I385" s="134"/>
      <c r="J385" s="57">
        <v>0</v>
      </c>
      <c r="K385" s="42">
        <v>0</v>
      </c>
      <c r="L385" s="134"/>
      <c r="M385" s="176"/>
      <c r="N385" s="176"/>
      <c r="O385" s="176"/>
      <c r="P385" s="176"/>
    </row>
    <row r="386" spans="1:16">
      <c r="A386" s="36">
        <v>40386</v>
      </c>
      <c r="B386" s="37">
        <v>0.75</v>
      </c>
      <c r="C386" s="38">
        <v>40387</v>
      </c>
      <c r="D386" s="37">
        <v>0.3125</v>
      </c>
      <c r="E386" s="78">
        <v>13.5</v>
      </c>
      <c r="F386" s="278">
        <v>0</v>
      </c>
      <c r="G386" s="52">
        <v>0</v>
      </c>
      <c r="H386" s="57">
        <v>0</v>
      </c>
      <c r="I386" s="134"/>
      <c r="J386" s="57">
        <v>0</v>
      </c>
      <c r="K386" s="42">
        <v>0</v>
      </c>
      <c r="L386" s="134"/>
      <c r="M386" s="176"/>
      <c r="N386" s="176"/>
      <c r="O386" s="176"/>
      <c r="P386" s="176"/>
    </row>
    <row r="387" spans="1:16">
      <c r="A387" s="36">
        <v>40387</v>
      </c>
      <c r="B387" s="37">
        <v>0.31597222222222221</v>
      </c>
      <c r="C387" s="38">
        <v>40387</v>
      </c>
      <c r="D387" s="37">
        <v>0.42708333333333331</v>
      </c>
      <c r="E387" s="78">
        <v>2.6666666666666665</v>
      </c>
      <c r="F387" s="278">
        <v>8.3333333333333329E-2</v>
      </c>
      <c r="G387" s="52">
        <v>0</v>
      </c>
      <c r="H387" s="57">
        <v>0</v>
      </c>
      <c r="I387" s="134"/>
      <c r="J387" s="57">
        <v>0</v>
      </c>
      <c r="K387" s="42">
        <v>0</v>
      </c>
      <c r="L387" s="134"/>
      <c r="M387" s="176"/>
      <c r="N387" s="176"/>
      <c r="O387" s="176"/>
      <c r="P387" s="176"/>
    </row>
    <row r="388" spans="1:16">
      <c r="A388" s="625" t="s">
        <v>85</v>
      </c>
      <c r="B388" s="626"/>
      <c r="C388" s="626"/>
      <c r="D388" s="626"/>
      <c r="E388" s="281">
        <f>SUM(E5:E387)</f>
        <v>3970.7499999999982</v>
      </c>
      <c r="F388" s="246">
        <f>SUM(F5:F387)</f>
        <v>102.99999999999996</v>
      </c>
      <c r="G388" s="146">
        <v>35124</v>
      </c>
      <c r="H388" s="277">
        <f>SUM(H5:H387)</f>
        <v>35303</v>
      </c>
      <c r="I388" s="193"/>
      <c r="J388" s="146">
        <v>1918</v>
      </c>
      <c r="K388" s="193">
        <f>SUM(K5:K387)</f>
        <v>1919</v>
      </c>
      <c r="L388" s="193"/>
      <c r="M388" s="32"/>
      <c r="N388" s="32"/>
      <c r="O388" s="32"/>
      <c r="P388" s="32"/>
    </row>
    <row r="389" spans="1:16">
      <c r="G389" s="44"/>
      <c r="H389" s="44"/>
    </row>
    <row r="390" spans="1:16">
      <c r="G390" s="32"/>
      <c r="H390" s="32"/>
    </row>
  </sheetData>
  <autoFilter ref="AF2:AF175">
    <filterColumn colId="0">
      <filters blank="1">
        <filter val="1"/>
        <filter val="134402"/>
        <filter val="14"/>
        <filter val="179"/>
        <filter val="197963"/>
        <filter val="2"/>
        <filter val="24089"/>
        <filter val="25058"/>
        <filter val="3"/>
        <filter val="3069"/>
        <filter val="4"/>
        <filter val="7"/>
        <filter val="8"/>
        <filter val="Estimated"/>
        <filter val="Migration"/>
        <filter val="morts"/>
        <filter val="Number"/>
      </filters>
    </filterColumn>
  </autoFilter>
  <mergeCells count="26">
    <mergeCell ref="AJ63:AK63"/>
    <mergeCell ref="AB65:AB66"/>
    <mergeCell ref="AC55:AC56"/>
    <mergeCell ref="AD55:AE55"/>
    <mergeCell ref="AF55:AG55"/>
    <mergeCell ref="AH55:AK55"/>
    <mergeCell ref="AB61:AC61"/>
    <mergeCell ref="AB63:AB64"/>
    <mergeCell ref="AC63:AC64"/>
    <mergeCell ref="AD63:AD64"/>
    <mergeCell ref="AE63:AG63"/>
    <mergeCell ref="AI63:AI64"/>
    <mergeCell ref="A388:D388"/>
    <mergeCell ref="G2:I3"/>
    <mergeCell ref="G1:L1"/>
    <mergeCell ref="J2:L2"/>
    <mergeCell ref="J3:L3"/>
    <mergeCell ref="R2:U2"/>
    <mergeCell ref="S3:U3"/>
    <mergeCell ref="A1:F1"/>
    <mergeCell ref="A2:D2"/>
    <mergeCell ref="E2:F2"/>
    <mergeCell ref="A3:B3"/>
    <mergeCell ref="C3:D3"/>
    <mergeCell ref="V2:Y2"/>
    <mergeCell ref="W3:Y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Fork Lengths Raw</vt:lpstr>
      <vt:lpstr>Matriotti</vt:lpstr>
      <vt:lpstr>FKLSortlist</vt:lpstr>
      <vt:lpstr>Export</vt:lpstr>
      <vt:lpstr>Catchtbl</vt:lpstr>
      <vt:lpstr>estcatchtable</vt:lpstr>
      <vt:lpstr>Chinook</vt:lpstr>
      <vt:lpstr>cohosteely</vt:lpstr>
      <vt:lpstr>chum</vt:lpstr>
      <vt:lpstr>pink</vt:lpstr>
      <vt:lpstr>Catchtbl!Export</vt:lpstr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Topping, Peter C (DFW)</dc:creator>
  <cp:lastModifiedBy>Mara Zimmerman</cp:lastModifiedBy>
  <dcterms:created xsi:type="dcterms:W3CDTF">2010-09-08T23:14:11Z</dcterms:created>
  <dcterms:modified xsi:type="dcterms:W3CDTF">2011-07-21T19:45:37Z</dcterms:modified>
</cp:coreProperties>
</file>