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tedhabermann/Dropbox/HDF/Projects/DIBB/DataOneReportingHistory/reports/"/>
    </mc:Choice>
  </mc:AlternateContent>
  <bookViews>
    <workbookView xWindow="7660" yWindow="2980" windowWidth="36580" windowHeight="23340" tabRatio="500" activeTab="3"/>
  </bookViews>
  <sheets>
    <sheet name="NodeCounts" sheetId="1" r:id="rId1"/>
    <sheet name="Summary" sheetId="2" r:id="rId2"/>
    <sheet name="Yearly Counts" sheetId="4" r:id="rId3"/>
    <sheet name="yearlyCounts" sheetId="5" r:id="rId4"/>
    <sheet name="NodeQueries" sheetId="3" r:id="rId5"/>
  </sheets>
  <definedNames>
    <definedName name="CountSummary">Summary!$B$5:$R$51</definedName>
    <definedName name="nodes">Summary!$A$5:$A$51</definedName>
    <definedName name="years">Summary!$B$4:$R$4</definedName>
  </definedNames>
  <calcPr calcId="150001" concurrentCalc="0"/>
  <pivotCaches>
    <pivotCache cacheId="45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4" l="1"/>
  <c r="N6" i="4"/>
  <c r="M6" i="4"/>
  <c r="O6" i="4"/>
  <c r="N7" i="4"/>
  <c r="M7" i="4"/>
  <c r="O7" i="4"/>
  <c r="N8" i="4"/>
  <c r="M8" i="4"/>
  <c r="O8" i="4"/>
  <c r="N9" i="4"/>
  <c r="M9" i="4"/>
  <c r="O9" i="4"/>
  <c r="N10" i="4"/>
  <c r="M10" i="4"/>
  <c r="O10" i="4"/>
  <c r="N11" i="4"/>
  <c r="M11" i="4"/>
  <c r="O11" i="4"/>
  <c r="N12" i="4"/>
  <c r="M12" i="4"/>
  <c r="O12" i="4"/>
  <c r="N13" i="4"/>
  <c r="M13" i="4"/>
  <c r="O13" i="4"/>
  <c r="N14" i="4"/>
  <c r="M14" i="4"/>
  <c r="O14" i="4"/>
  <c r="N15" i="4"/>
  <c r="M15" i="4"/>
  <c r="O15" i="4"/>
  <c r="N16" i="4"/>
  <c r="M16" i="4"/>
  <c r="O16" i="4"/>
  <c r="N17" i="4"/>
  <c r="M17" i="4"/>
  <c r="O17" i="4"/>
  <c r="N18" i="4"/>
  <c r="M18" i="4"/>
  <c r="O18" i="4"/>
  <c r="N19" i="4"/>
  <c r="M19" i="4"/>
  <c r="O19" i="4"/>
  <c r="N20" i="4"/>
  <c r="M20" i="4"/>
  <c r="O20" i="4"/>
  <c r="N21" i="4"/>
  <c r="M21" i="4"/>
  <c r="O21" i="4"/>
  <c r="N5" i="4"/>
  <c r="N22" i="4"/>
  <c r="M5" i="4"/>
  <c r="M22" i="4"/>
  <c r="O22" i="4"/>
  <c r="O5" i="4"/>
  <c r="L4" i="4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" i="5"/>
  <c r="D14" i="4"/>
  <c r="C14" i="4"/>
  <c r="E14" i="4"/>
  <c r="D26" i="4"/>
  <c r="C26" i="4"/>
  <c r="E26" i="4"/>
  <c r="D27" i="4"/>
  <c r="C27" i="4"/>
  <c r="E27" i="4"/>
  <c r="D28" i="4"/>
  <c r="C28" i="4"/>
  <c r="E28" i="4"/>
  <c r="D23" i="4"/>
  <c r="C23" i="4"/>
  <c r="E23" i="4"/>
  <c r="D19" i="4"/>
  <c r="C19" i="4"/>
  <c r="E19" i="4"/>
  <c r="D16" i="4"/>
  <c r="C16" i="4"/>
  <c r="E16" i="4"/>
  <c r="D29" i="4"/>
  <c r="C29" i="4"/>
  <c r="E29" i="4"/>
  <c r="D8" i="4"/>
  <c r="C8" i="4"/>
  <c r="E8" i="4"/>
  <c r="D7" i="4"/>
  <c r="C7" i="4"/>
  <c r="E7" i="4"/>
  <c r="D17" i="4"/>
  <c r="C17" i="4"/>
  <c r="E17" i="4"/>
  <c r="D4" i="4"/>
  <c r="C4" i="4"/>
  <c r="E4" i="4"/>
  <c r="D30" i="4"/>
  <c r="C30" i="4"/>
  <c r="E30" i="4"/>
  <c r="D31" i="4"/>
  <c r="C31" i="4"/>
  <c r="E31" i="4"/>
  <c r="D10" i="4"/>
  <c r="C10" i="4"/>
  <c r="E10" i="4"/>
  <c r="D11" i="4"/>
  <c r="C11" i="4"/>
  <c r="E11" i="4"/>
  <c r="D32" i="4"/>
  <c r="C32" i="4"/>
  <c r="E32" i="4"/>
  <c r="D15" i="4"/>
  <c r="C15" i="4"/>
  <c r="E15" i="4"/>
  <c r="D22" i="4"/>
  <c r="C22" i="4"/>
  <c r="E22" i="4"/>
  <c r="D24" i="4"/>
  <c r="C24" i="4"/>
  <c r="E24" i="4"/>
  <c r="D20" i="4"/>
  <c r="C20" i="4"/>
  <c r="E20" i="4"/>
  <c r="D33" i="4"/>
  <c r="C33" i="4"/>
  <c r="E33" i="4"/>
  <c r="D34" i="4"/>
  <c r="C34" i="4"/>
  <c r="E34" i="4"/>
  <c r="D35" i="4"/>
  <c r="C35" i="4"/>
  <c r="E35" i="4"/>
  <c r="D36" i="4"/>
  <c r="C36" i="4"/>
  <c r="E36" i="4"/>
  <c r="D37" i="4"/>
  <c r="C37" i="4"/>
  <c r="E37" i="4"/>
  <c r="D5" i="4"/>
  <c r="C5" i="4"/>
  <c r="E5" i="4"/>
  <c r="D9" i="4"/>
  <c r="C9" i="4"/>
  <c r="E9" i="4"/>
  <c r="D38" i="4"/>
  <c r="C38" i="4"/>
  <c r="E38" i="4"/>
  <c r="D39" i="4"/>
  <c r="C39" i="4"/>
  <c r="E39" i="4"/>
  <c r="D40" i="4"/>
  <c r="C40" i="4"/>
  <c r="E40" i="4"/>
  <c r="D3" i="4"/>
  <c r="C3" i="4"/>
  <c r="E3" i="4"/>
  <c r="D25" i="4"/>
  <c r="C25" i="4"/>
  <c r="E25" i="4"/>
  <c r="D18" i="4"/>
  <c r="C18" i="4"/>
  <c r="E18" i="4"/>
  <c r="D6" i="4"/>
  <c r="C6" i="4"/>
  <c r="E6" i="4"/>
  <c r="D41" i="4"/>
  <c r="C41" i="4"/>
  <c r="E41" i="4"/>
  <c r="D13" i="4"/>
  <c r="C13" i="4"/>
  <c r="E13" i="4"/>
  <c r="D21" i="4"/>
  <c r="C21" i="4"/>
  <c r="E21" i="4"/>
  <c r="D12" i="4"/>
  <c r="C12" i="4"/>
  <c r="E1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L22" i="4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AJ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K6" i="5"/>
  <c r="AL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AJ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K16" i="5"/>
  <c r="AL1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AJ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K7" i="5"/>
  <c r="AL7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AJ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K24" i="5"/>
  <c r="AL2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AJ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K4" i="5"/>
  <c r="AL4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AJ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K26" i="5"/>
  <c r="AL26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AJ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K9" i="5"/>
  <c r="AL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AJ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K10" i="5"/>
  <c r="AL10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AJ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K13" i="5"/>
  <c r="AL13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AJ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K5" i="5"/>
  <c r="AL5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AJ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K27" i="5"/>
  <c r="AL27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AJ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K15" i="5"/>
  <c r="AL15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AJ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K28" i="5"/>
  <c r="AL2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AJ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K18" i="5"/>
  <c r="AL18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AJ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K23" i="5"/>
  <c r="AL23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AJ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K29" i="5"/>
  <c r="AL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AJ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K30" i="5"/>
  <c r="AL30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AJ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K19" i="5"/>
  <c r="AL19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AJ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K22" i="5"/>
  <c r="AL22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AJ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K20" i="5"/>
  <c r="AL2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AJ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K31" i="5"/>
  <c r="AL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AJ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K32" i="5"/>
  <c r="AL32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AJ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K11" i="5"/>
  <c r="AL11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AJ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K25" i="5"/>
  <c r="AL25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AJ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K33" i="5"/>
  <c r="AL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AJ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K34" i="5"/>
  <c r="AL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AJ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K35" i="5"/>
  <c r="AL35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AJ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K14" i="5"/>
  <c r="AL14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AJ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K36" i="5"/>
  <c r="AL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AJ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K37" i="5"/>
  <c r="AL3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AJ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K17" i="5"/>
  <c r="AL1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AJ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K38" i="5"/>
  <c r="AL3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AJ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K8" i="5"/>
  <c r="AL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AJ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K39" i="5"/>
  <c r="AL39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AJ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K21" i="5"/>
  <c r="AL21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AJ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K40" i="5"/>
  <c r="AL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AJ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K41" i="5"/>
  <c r="AL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AJ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K42" i="5"/>
  <c r="AL4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AJ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K12" i="5"/>
  <c r="AL12" i="5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5" i="4"/>
  <c r="AN36" i="5"/>
  <c r="AO36" i="5"/>
  <c r="AP36" i="5"/>
  <c r="AN28" i="5"/>
  <c r="AO28" i="5"/>
  <c r="AP28" i="5"/>
  <c r="AN37" i="5"/>
  <c r="AO37" i="5"/>
  <c r="AP37" i="5"/>
  <c r="AN24" i="5"/>
  <c r="AO24" i="5"/>
  <c r="AP24" i="5"/>
  <c r="AN20" i="5"/>
  <c r="AO20" i="5"/>
  <c r="AP20" i="5"/>
  <c r="AN17" i="5"/>
  <c r="AO17" i="5"/>
  <c r="AP17" i="5"/>
  <c r="AN38" i="5"/>
  <c r="AO38" i="5"/>
  <c r="AP38" i="5"/>
  <c r="AN9" i="5"/>
  <c r="AO9" i="5"/>
  <c r="AP9" i="5"/>
  <c r="AN8" i="5"/>
  <c r="AO8" i="5"/>
  <c r="AP8" i="5"/>
  <c r="AN18" i="5"/>
  <c r="AO18" i="5"/>
  <c r="AP18" i="5"/>
  <c r="AN5" i="5"/>
  <c r="AO5" i="5"/>
  <c r="AP5" i="5"/>
  <c r="AN31" i="5"/>
  <c r="AO31" i="5"/>
  <c r="AP31" i="5"/>
  <c r="AN32" i="5"/>
  <c r="AO32" i="5"/>
  <c r="AP32" i="5"/>
  <c r="AN11" i="5"/>
  <c r="AO11" i="5"/>
  <c r="AP11" i="5"/>
  <c r="AN12" i="5"/>
  <c r="AO12" i="5"/>
  <c r="AP12" i="5"/>
  <c r="AN39" i="5"/>
  <c r="AO39" i="5"/>
  <c r="AP39" i="5"/>
  <c r="AN16" i="5"/>
  <c r="AO16" i="5"/>
  <c r="AP16" i="5"/>
  <c r="AN23" i="5"/>
  <c r="AO23" i="5"/>
  <c r="AP23" i="5"/>
  <c r="AN25" i="5"/>
  <c r="AO25" i="5"/>
  <c r="AP25" i="5"/>
  <c r="AN21" i="5"/>
  <c r="AO21" i="5"/>
  <c r="AP21" i="5"/>
  <c r="AN33" i="5"/>
  <c r="AO33" i="5"/>
  <c r="AP33" i="5"/>
  <c r="AN29" i="5"/>
  <c r="AO29" i="5"/>
  <c r="AP29" i="5"/>
  <c r="AN34" i="5"/>
  <c r="AO34" i="5"/>
  <c r="AP34" i="5"/>
  <c r="AN30" i="5"/>
  <c r="AO30" i="5"/>
  <c r="AP30" i="5"/>
  <c r="AN27" i="5"/>
  <c r="AO27" i="5"/>
  <c r="AP27" i="5"/>
  <c r="AN6" i="5"/>
  <c r="AO6" i="5"/>
  <c r="AP6" i="5"/>
  <c r="AN10" i="5"/>
  <c r="AO10" i="5"/>
  <c r="AP10" i="5"/>
  <c r="AN35" i="5"/>
  <c r="AO35" i="5"/>
  <c r="AP35" i="5"/>
  <c r="AN40" i="5"/>
  <c r="AO40" i="5"/>
  <c r="AP40" i="5"/>
  <c r="AN41" i="5"/>
  <c r="AO41" i="5"/>
  <c r="AP41" i="5"/>
  <c r="AN4" i="5"/>
  <c r="AO4" i="5"/>
  <c r="AP4" i="5"/>
  <c r="AN15" i="5"/>
  <c r="AO15" i="5"/>
  <c r="AP15" i="5"/>
  <c r="AN26" i="5"/>
  <c r="AO26" i="5"/>
  <c r="AP26" i="5"/>
  <c r="AN19" i="5"/>
  <c r="AO19" i="5"/>
  <c r="AP19" i="5"/>
  <c r="AN7" i="5"/>
  <c r="AO7" i="5"/>
  <c r="AP7" i="5"/>
  <c r="AN42" i="5"/>
  <c r="AO42" i="5"/>
  <c r="AP42" i="5"/>
  <c r="AN14" i="5"/>
  <c r="AO14" i="5"/>
  <c r="AP14" i="5"/>
  <c r="AN22" i="5"/>
  <c r="AO22" i="5"/>
  <c r="AP22" i="5"/>
  <c r="AN13" i="5"/>
  <c r="AO13" i="5"/>
  <c r="AP13" i="5"/>
  <c r="B2" i="3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</calcChain>
</file>

<file path=xl/sharedStrings.xml><?xml version="1.0" encoding="utf-8"?>
<sst xmlns="http://schemas.openxmlformats.org/spreadsheetml/2006/main" count="3474" uniqueCount="71">
  <si>
    <t>ARCTIC</t>
  </si>
  <si>
    <t>BCODMO</t>
  </si>
  <si>
    <t>CDL</t>
  </si>
  <si>
    <t>CLOEBIRD</t>
  </si>
  <si>
    <t>CN</t>
  </si>
  <si>
    <t>CNORC1</t>
  </si>
  <si>
    <t>CNUCSB1</t>
  </si>
  <si>
    <t>CNUNM1</t>
  </si>
  <si>
    <t>DRYAD</t>
  </si>
  <si>
    <t>EDACGSTORE</t>
  </si>
  <si>
    <t>EDI</t>
  </si>
  <si>
    <t>EDORA</t>
  </si>
  <si>
    <t>ESA</t>
  </si>
  <si>
    <t>FEMC</t>
  </si>
  <si>
    <t>GLEON</t>
  </si>
  <si>
    <t>GOA</t>
  </si>
  <si>
    <t>GRIIDC</t>
  </si>
  <si>
    <t>IARC</t>
  </si>
  <si>
    <t>IOE</t>
  </si>
  <si>
    <t>KNB</t>
  </si>
  <si>
    <t>KUBI</t>
  </si>
  <si>
    <t>LTER</t>
  </si>
  <si>
    <t>LTER_EUROPE</t>
  </si>
  <si>
    <t>mnORC1</t>
  </si>
  <si>
    <t>mnUCSB1</t>
  </si>
  <si>
    <t>mnUNM1</t>
  </si>
  <si>
    <t>NCEI</t>
  </si>
  <si>
    <t>NEON</t>
  </si>
  <si>
    <t>NKN</t>
  </si>
  <si>
    <t>NMEPSCOR</t>
  </si>
  <si>
    <t>NRDC</t>
  </si>
  <si>
    <t>ONEShare</t>
  </si>
  <si>
    <t>ORNLDAAC</t>
  </si>
  <si>
    <t>PISCO</t>
  </si>
  <si>
    <t>PPBIO</t>
  </si>
  <si>
    <t>R2R</t>
  </si>
  <si>
    <t>RGD</t>
  </si>
  <si>
    <t>RW</t>
  </si>
  <si>
    <t>SANPARKS</t>
  </si>
  <si>
    <t>SEAD</t>
  </si>
  <si>
    <t>TDAR</t>
  </si>
  <si>
    <t>TERN</t>
  </si>
  <si>
    <t>TFRI</t>
  </si>
  <si>
    <t>UIC</t>
  </si>
  <si>
    <t>US_MPC</t>
  </si>
  <si>
    <t>USANPN</t>
  </si>
  <si>
    <t>USGS_SDC</t>
  </si>
  <si>
    <t>Node</t>
  </si>
  <si>
    <t>Count</t>
  </si>
  <si>
    <t>Row Labels</t>
  </si>
  <si>
    <t>Grand Total</t>
  </si>
  <si>
    <t>Sum of Count</t>
  </si>
  <si>
    <t>Year</t>
  </si>
  <si>
    <t>Column Labels</t>
  </si>
  <si>
    <t>&gt; 500</t>
  </si>
  <si>
    <t>allVersions</t>
  </si>
  <si>
    <t>mostRecentVersion</t>
  </si>
  <si>
    <t>MemberNode</t>
  </si>
  <si>
    <t>Type</t>
  </si>
  <si>
    <t>MostRecent</t>
  </si>
  <si>
    <t>AllVersions</t>
  </si>
  <si>
    <t>Member Node</t>
  </si>
  <si>
    <t>All</t>
  </si>
  <si>
    <t>Recent</t>
  </si>
  <si>
    <t>Total</t>
  </si>
  <si>
    <t>A-R</t>
  </si>
  <si>
    <t>Years</t>
  </si>
  <si>
    <t>Totals for nodes, both types</t>
  </si>
  <si>
    <t>Yearly totals for selected node (K4)</t>
  </si>
  <si>
    <t>VersionCount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</si>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</sst>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"/>
    <numFmt numFmtId="167" formatCode="0.00000"/>
  </numFmts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1"/>
    <xf numFmtId="9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/>
    <xf numFmtId="0" fontId="0" fillId="0" borderId="0" xfId="0" applyFont="1" applyBorder="1" applyAlignme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2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166" fontId="0" fillId="0" borderId="0" xfId="0" applyNumberFormat="1"/>
    <xf numFmtId="0" fontId="0" fillId="4" borderId="0" xfId="0" applyFill="1" applyBorder="1" applyAlignment="1">
      <alignment horizontal="center"/>
    </xf>
    <xf numFmtId="2" fontId="0" fillId="4" borderId="0" xfId="0" applyNumberFormat="1" applyFill="1" applyBorder="1"/>
    <xf numFmtId="167" fontId="0" fillId="4" borderId="2" xfId="0" applyNumberFormat="1" applyFill="1" applyBorder="1"/>
    <xf numFmtId="0" fontId="4" fillId="5" borderId="0" xfId="0" applyFont="1" applyFill="1" applyAlignment="1">
      <alignment horizontal="left"/>
    </xf>
    <xf numFmtId="0" fontId="5" fillId="0" borderId="0" xfId="0" applyFont="1"/>
    <xf numFmtId="2" fontId="5" fillId="0" borderId="0" xfId="0" applyNumberFormat="1" applyFont="1"/>
    <xf numFmtId="0" fontId="2" fillId="0" borderId="0" xfId="0" applyFont="1"/>
    <xf numFmtId="2" fontId="2" fillId="0" borderId="0" xfId="0" applyNumberFormat="1" applyFont="1"/>
  </cellXfs>
  <cellStyles count="2">
    <cellStyle name="Bad" xfId="1" builtinId="27"/>
    <cellStyle name="Normal" xfId="0" builtinId="0"/>
  </cellStyles>
  <dxfs count="8">
    <dxf>
      <numFmt numFmtId="13" formatCode="0%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3" formatCode="0%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3679845237956"/>
          <c:y val="0.06012117075864"/>
          <c:w val="0.829520665394943"/>
          <c:h val="0.847670029052062"/>
        </c:manualLayout>
      </c:layout>
      <c:scatterChart>
        <c:scatterStyle val="smoothMarker"/>
        <c:varyColors val="0"/>
        <c:ser>
          <c:idx val="0"/>
          <c:order val="0"/>
          <c:tx>
            <c:v>AllVersions 1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Counts'!$I$5:$I$21</c:f>
              <c:numCache>
                <c:formatCode>General</c:formatCode>
                <c:ptCount val="17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</c:numCache>
            </c:numRef>
          </c:xVal>
          <c:yVal>
            <c:numRef>
              <c:f>'Yearly Counts'!$J$5:$J$21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752.0</c:v>
                </c:pt>
                <c:pt idx="4">
                  <c:v>7385.0</c:v>
                </c:pt>
                <c:pt idx="5">
                  <c:v>3602.0</c:v>
                </c:pt>
                <c:pt idx="6">
                  <c:v>1742.0</c:v>
                </c:pt>
                <c:pt idx="7">
                  <c:v>690.0</c:v>
                </c:pt>
                <c:pt idx="8">
                  <c:v>1861.0</c:v>
                </c:pt>
                <c:pt idx="9">
                  <c:v>2675.0</c:v>
                </c:pt>
                <c:pt idx="10">
                  <c:v>2836.0</c:v>
                </c:pt>
                <c:pt idx="11">
                  <c:v>1401.0</c:v>
                </c:pt>
                <c:pt idx="12">
                  <c:v>1673.0</c:v>
                </c:pt>
                <c:pt idx="13">
                  <c:v>402.0</c:v>
                </c:pt>
                <c:pt idx="14">
                  <c:v>45057.0</c:v>
                </c:pt>
                <c:pt idx="15">
                  <c:v>2875.0</c:v>
                </c:pt>
                <c:pt idx="16">
                  <c:v>1350.0</c:v>
                </c:pt>
              </c:numCache>
            </c:numRef>
          </c:yVal>
          <c:smooth val="1"/>
        </c:ser>
        <c:ser>
          <c:idx val="1"/>
          <c:order val="1"/>
          <c:tx>
            <c:v>MostRecent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Counts'!$I$5:$I$21</c:f>
              <c:numCache>
                <c:formatCode>General</c:formatCode>
                <c:ptCount val="17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</c:numCache>
            </c:numRef>
          </c:xVal>
          <c:yVal>
            <c:numRef>
              <c:f>'Yearly Counts'!$K$5:$K$21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1837.0</c:v>
                </c:pt>
                <c:pt idx="5">
                  <c:v>571.0</c:v>
                </c:pt>
                <c:pt idx="6">
                  <c:v>308.0</c:v>
                </c:pt>
                <c:pt idx="7">
                  <c:v>186.0</c:v>
                </c:pt>
                <c:pt idx="8">
                  <c:v>325.0</c:v>
                </c:pt>
                <c:pt idx="9">
                  <c:v>586.0</c:v>
                </c:pt>
                <c:pt idx="10">
                  <c:v>746.0</c:v>
                </c:pt>
                <c:pt idx="11">
                  <c:v>451.0</c:v>
                </c:pt>
                <c:pt idx="12">
                  <c:v>767.0</c:v>
                </c:pt>
                <c:pt idx="13">
                  <c:v>291.0</c:v>
                </c:pt>
                <c:pt idx="14">
                  <c:v>45020.0</c:v>
                </c:pt>
                <c:pt idx="15">
                  <c:v>2875.0</c:v>
                </c:pt>
                <c:pt idx="16">
                  <c:v>1333.0</c:v>
                </c:pt>
              </c:numCache>
            </c:numRef>
          </c:yVal>
          <c:smooth val="1"/>
        </c:ser>
        <c:ser>
          <c:idx val="2"/>
          <c:order val="2"/>
          <c:tx>
            <c:v>AllVersions 2</c:v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'Yearly Counts'!$I$5:$I$21</c:f>
              <c:numCache>
                <c:formatCode>General</c:formatCode>
                <c:ptCount val="17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</c:numCache>
            </c:numRef>
          </c:xVal>
          <c:yVal>
            <c:numRef>
              <c:f>'Yearly Counts'!$M$5:$M$21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175.0</c:v>
                </c:pt>
                <c:pt idx="3">
                  <c:v>21.0</c:v>
                </c:pt>
                <c:pt idx="4">
                  <c:v>28394.0</c:v>
                </c:pt>
                <c:pt idx="5">
                  <c:v>8186.0</c:v>
                </c:pt>
                <c:pt idx="6">
                  <c:v>9525.0</c:v>
                </c:pt>
                <c:pt idx="7">
                  <c:v>12189.0</c:v>
                </c:pt>
                <c:pt idx="8">
                  <c:v>2664.0</c:v>
                </c:pt>
                <c:pt idx="9">
                  <c:v>3518.0</c:v>
                </c:pt>
                <c:pt idx="10">
                  <c:v>869.0</c:v>
                </c:pt>
                <c:pt idx="11">
                  <c:v>1584.0</c:v>
                </c:pt>
                <c:pt idx="12">
                  <c:v>967.0</c:v>
                </c:pt>
                <c:pt idx="13">
                  <c:v>9.0</c:v>
                </c:pt>
                <c:pt idx="14">
                  <c:v>616.0</c:v>
                </c:pt>
                <c:pt idx="15">
                  <c:v>2301.0</c:v>
                </c:pt>
                <c:pt idx="16">
                  <c:v>68.0</c:v>
                </c:pt>
              </c:numCache>
            </c:numRef>
          </c:yVal>
          <c:smooth val="1"/>
        </c:ser>
        <c:ser>
          <c:idx val="3"/>
          <c:order val="3"/>
          <c:tx>
            <c:v>MostRecent 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'Yearly Counts'!$I$5:$I$21</c:f>
              <c:numCache>
                <c:formatCode>General</c:formatCode>
                <c:ptCount val="17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</c:numCache>
            </c:numRef>
          </c:xVal>
          <c:yVal>
            <c:numRef>
              <c:f>'Yearly Counts'!$N$5:$N$21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5189.0</c:v>
                </c:pt>
                <c:pt idx="5">
                  <c:v>1170.0</c:v>
                </c:pt>
                <c:pt idx="6">
                  <c:v>1480.0</c:v>
                </c:pt>
                <c:pt idx="7">
                  <c:v>3423.0</c:v>
                </c:pt>
                <c:pt idx="8">
                  <c:v>1634.0</c:v>
                </c:pt>
                <c:pt idx="9">
                  <c:v>2215.0</c:v>
                </c:pt>
                <c:pt idx="10">
                  <c:v>732.0</c:v>
                </c:pt>
                <c:pt idx="11">
                  <c:v>1555.0</c:v>
                </c:pt>
                <c:pt idx="12">
                  <c:v>47.0</c:v>
                </c:pt>
                <c:pt idx="13">
                  <c:v>3.0</c:v>
                </c:pt>
                <c:pt idx="14">
                  <c:v>18.0</c:v>
                </c:pt>
                <c:pt idx="15">
                  <c:v>2286.0</c:v>
                </c:pt>
                <c:pt idx="16">
                  <c:v>68.0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916000"/>
        <c:axId val="1847941376"/>
      </c:scatterChart>
      <c:valAx>
        <c:axId val="18479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Time,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41376"/>
        <c:crosses val="autoZero"/>
        <c:crossBetween val="midCat"/>
      </c:valAx>
      <c:valAx>
        <c:axId val="184794137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Records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1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1359432197806"/>
          <c:y val="0.0836772219568732"/>
          <c:w val="0.409146560634572"/>
          <c:h val="0.12243649772099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3679845237956"/>
          <c:y val="0.06012117075864"/>
          <c:w val="0.829520665394943"/>
          <c:h val="0.847670029052062"/>
        </c:manualLayout>
      </c:layout>
      <c:scatterChart>
        <c:scatterStyle val="smoothMarker"/>
        <c:varyColors val="0"/>
        <c:ser>
          <c:idx val="0"/>
          <c:order val="0"/>
          <c:tx>
            <c:v>RevisionRatio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Counts'!$I$5:$I$21</c:f>
              <c:numCache>
                <c:formatCode>General</c:formatCode>
                <c:ptCount val="17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</c:numCache>
            </c:numRef>
          </c:xVal>
          <c:yVal>
            <c:numRef>
              <c:f>'Yearly Counts'!$L$5:$L$21</c:f>
              <c:numCache>
                <c:formatCode>0.00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4.020141535111595</c:v>
                </c:pt>
                <c:pt idx="5">
                  <c:v>6.308231173380034</c:v>
                </c:pt>
                <c:pt idx="6">
                  <c:v>5.655844155844155</c:v>
                </c:pt>
                <c:pt idx="7">
                  <c:v>3.709677419354838</c:v>
                </c:pt>
                <c:pt idx="8">
                  <c:v>5.726153846153847</c:v>
                </c:pt>
                <c:pt idx="9">
                  <c:v>4.564846416382252</c:v>
                </c:pt>
                <c:pt idx="10">
                  <c:v>3.801608579088472</c:v>
                </c:pt>
                <c:pt idx="11">
                  <c:v>3.106430155210643</c:v>
                </c:pt>
                <c:pt idx="12">
                  <c:v>2.18122555410691</c:v>
                </c:pt>
                <c:pt idx="13">
                  <c:v>1.381443298969072</c:v>
                </c:pt>
                <c:pt idx="14">
                  <c:v>1.000821856952466</c:v>
                </c:pt>
                <c:pt idx="15">
                  <c:v>1.0</c:v>
                </c:pt>
                <c:pt idx="16">
                  <c:v>1.012753188297074</c:v>
                </c:pt>
              </c:numCache>
            </c:numRef>
          </c:yVal>
          <c:smooth val="1"/>
        </c:ser>
        <c:ser>
          <c:idx val="2"/>
          <c:order val="1"/>
          <c:tx>
            <c:v>RevisionRatio 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'Yearly Counts'!$I$5:$I$21</c:f>
              <c:numCache>
                <c:formatCode>General</c:formatCode>
                <c:ptCount val="17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</c:numCache>
            </c:numRef>
          </c:xVal>
          <c:yVal>
            <c:numRef>
              <c:f>'Yearly Counts'!$O$5:$O$21</c:f>
              <c:numCache>
                <c:formatCode>0.00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5.471959915205242</c:v>
                </c:pt>
                <c:pt idx="5">
                  <c:v>6.996581196581196</c:v>
                </c:pt>
                <c:pt idx="6">
                  <c:v>6.43581081081081</c:v>
                </c:pt>
                <c:pt idx="7">
                  <c:v>3.56091148115688</c:v>
                </c:pt>
                <c:pt idx="8">
                  <c:v>1.630354957160343</c:v>
                </c:pt>
                <c:pt idx="9">
                  <c:v>1.588261851015801</c:v>
                </c:pt>
                <c:pt idx="10">
                  <c:v>1.187158469945355</c:v>
                </c:pt>
                <c:pt idx="11">
                  <c:v>1.018649517684888</c:v>
                </c:pt>
                <c:pt idx="12">
                  <c:v>20.57446808510638</c:v>
                </c:pt>
                <c:pt idx="13">
                  <c:v>3.0</c:v>
                </c:pt>
                <c:pt idx="14">
                  <c:v>34.22222222222222</c:v>
                </c:pt>
                <c:pt idx="15">
                  <c:v>1.006561679790026</c:v>
                </c:pt>
                <c:pt idx="16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757840"/>
        <c:axId val="1850760128"/>
      </c:scatterChart>
      <c:valAx>
        <c:axId val="18507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Time,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60128"/>
        <c:crosses val="autoZero"/>
        <c:crossBetween val="midCat"/>
      </c:valAx>
      <c:valAx>
        <c:axId val="185076012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Records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5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1359432197806"/>
          <c:y val="0.0836772219568732"/>
          <c:w val="0.409146560634572"/>
          <c:h val="0.12243649772099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Data One Node Evolution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yearlyCounts!$AN$4:$AN$42</c:f>
              <c:numCache>
                <c:formatCode>General</c:formatCode>
                <c:ptCount val="39"/>
                <c:pt idx="0">
                  <c:v>11.0</c:v>
                </c:pt>
                <c:pt idx="1">
                  <c:v>6.0</c:v>
                </c:pt>
                <c:pt idx="2">
                  <c:v>15.0</c:v>
                </c:pt>
                <c:pt idx="3">
                  <c:v>12.0</c:v>
                </c:pt>
                <c:pt idx="4">
                  <c:v>1.0</c:v>
                </c:pt>
                <c:pt idx="5">
                  <c:v>8.0</c:v>
                </c:pt>
                <c:pt idx="6">
                  <c:v>8.0</c:v>
                </c:pt>
                <c:pt idx="7">
                  <c:v>2.0</c:v>
                </c:pt>
                <c:pt idx="8">
                  <c:v>17.0</c:v>
                </c:pt>
                <c:pt idx="9">
                  <c:v>9.0</c:v>
                </c:pt>
                <c:pt idx="10">
                  <c:v>2.0</c:v>
                </c:pt>
                <c:pt idx="11">
                  <c:v>4.0</c:v>
                </c:pt>
                <c:pt idx="12">
                  <c:v>14.0</c:v>
                </c:pt>
                <c:pt idx="13">
                  <c:v>1.0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1.0</c:v>
                </c:pt>
                <c:pt idx="18">
                  <c:v>3.0</c:v>
                </c:pt>
                <c:pt idx="19">
                  <c:v>3.0</c:v>
                </c:pt>
                <c:pt idx="20">
                  <c:v>11.0</c:v>
                </c:pt>
                <c:pt idx="21">
                  <c:v>2.0</c:v>
                </c:pt>
                <c:pt idx="22">
                  <c:v>9.0</c:v>
                </c:pt>
                <c:pt idx="23">
                  <c:v>4.0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</c:numCache>
            </c:numRef>
          </c:xVal>
          <c:yVal>
            <c:numRef>
              <c:f>yearlyCounts!$AL$4:$AL$42</c:f>
              <c:numCache>
                <c:formatCode>0.00000</c:formatCode>
                <c:ptCount val="39"/>
                <c:pt idx="0">
                  <c:v>4.709770114942528</c:v>
                </c:pt>
                <c:pt idx="1">
                  <c:v>4.461538461538462</c:v>
                </c:pt>
                <c:pt idx="2">
                  <c:v>3.586579212916246</c:v>
                </c:pt>
                <c:pt idx="3">
                  <c:v>3.25385527876631</c:v>
                </c:pt>
                <c:pt idx="4">
                  <c:v>3.096969696969697</c:v>
                </c:pt>
                <c:pt idx="5">
                  <c:v>2.962264150943396</c:v>
                </c:pt>
                <c:pt idx="6">
                  <c:v>2.490272373540856</c:v>
                </c:pt>
                <c:pt idx="7">
                  <c:v>2.361111111111111</c:v>
                </c:pt>
                <c:pt idx="8">
                  <c:v>2.263898191560616</c:v>
                </c:pt>
                <c:pt idx="9">
                  <c:v>2.096280511429678</c:v>
                </c:pt>
                <c:pt idx="10">
                  <c:v>2.0</c:v>
                </c:pt>
                <c:pt idx="11">
                  <c:v>1.415094339622641</c:v>
                </c:pt>
                <c:pt idx="12">
                  <c:v>1.343695746527778</c:v>
                </c:pt>
                <c:pt idx="13">
                  <c:v>1.240740740740741</c:v>
                </c:pt>
                <c:pt idx="14">
                  <c:v>1.142857142857143</c:v>
                </c:pt>
                <c:pt idx="15">
                  <c:v>1.071345343730393</c:v>
                </c:pt>
                <c:pt idx="16">
                  <c:v>1.022922636103152</c:v>
                </c:pt>
                <c:pt idx="17">
                  <c:v>1.020964360587002</c:v>
                </c:pt>
                <c:pt idx="18">
                  <c:v>1.008397932816538</c:v>
                </c:pt>
                <c:pt idx="19">
                  <c:v>1.005865102639296</c:v>
                </c:pt>
                <c:pt idx="20">
                  <c:v>1.0036799588554</c:v>
                </c:pt>
                <c:pt idx="21">
                  <c:v>1.000178270773497</c:v>
                </c:pt>
                <c:pt idx="22">
                  <c:v>1.000121743364987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706432"/>
        <c:axId val="1807505216"/>
      </c:scatterChart>
      <c:valAx>
        <c:axId val="1803706432"/>
        <c:scaling>
          <c:orientation val="minMax"/>
          <c:max val="1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Years with New Uploads (1-17)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05216"/>
        <c:crosses val="autoZero"/>
        <c:crossBetween val="midCat"/>
        <c:majorUnit val="3.0"/>
      </c:valAx>
      <c:valAx>
        <c:axId val="18075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All</a:t>
                </a:r>
                <a:r>
                  <a:rPr lang="en-US" sz="1800" baseline="0"/>
                  <a:t> Versions / Most Recent Version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70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fmlaLink="$Y$3" max="47" min="1" page="10"/>
</file>

<file path=xl/ctrlProps/ctrlProp2.xml><?xml version="1.0" encoding="utf-8"?>
<formControlPr xmlns="http://schemas.microsoft.com/office/spreadsheetml/2009/9/main" objectType="Spin" dx="0" fmlaLink="$L$3" max="39" min="1" page="0" val="13"/>
</file>

<file path=xl/ctrlProps/ctrlProp3.xml><?xml version="1.0" encoding="utf-8"?>
<formControlPr xmlns="http://schemas.microsoft.com/office/spreadsheetml/2009/9/main" objectType="Spin" dx="0" fmlaLink="$O$3" max="39" min="1" page="0" val="3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2</xdr:row>
          <xdr:rowOff>0</xdr:rowOff>
        </xdr:from>
        <xdr:to>
          <xdr:col>24</xdr:col>
          <xdr:colOff>292100</xdr:colOff>
          <xdr:row>3</xdr:row>
          <xdr:rowOff>0</xdr:rowOff>
        </xdr:to>
        <xdr:sp macro="" textlink="">
          <xdr:nvSpPr>
            <xdr:cNvPr id="2051" name="Spinner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12825</xdr:colOff>
          <xdr:row>1</xdr:row>
          <xdr:rowOff>125</xdr:rowOff>
        </xdr:from>
        <xdr:to>
          <xdr:col>11</xdr:col>
          <xdr:colOff>279525</xdr:colOff>
          <xdr:row>2</xdr:row>
          <xdr:rowOff>188613</xdr:rowOff>
        </xdr:to>
        <xdr:sp macro="" textlink="">
          <xdr:nvSpPr>
            <xdr:cNvPr id="5121" name="Spinner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15</xdr:col>
      <xdr:colOff>276257</xdr:colOff>
      <xdr:row>23</xdr:row>
      <xdr:rowOff>12448</xdr:rowOff>
    </xdr:from>
    <xdr:to>
      <xdr:col>24</xdr:col>
      <xdr:colOff>673101</xdr:colOff>
      <xdr:row>54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1509</xdr:colOff>
          <xdr:row>1</xdr:row>
          <xdr:rowOff>14209</xdr:rowOff>
        </xdr:from>
        <xdr:to>
          <xdr:col>14</xdr:col>
          <xdr:colOff>268209</xdr:colOff>
          <xdr:row>2</xdr:row>
          <xdr:rowOff>202697</xdr:rowOff>
        </xdr:to>
        <xdr:sp macro="" textlink="">
          <xdr:nvSpPr>
            <xdr:cNvPr id="5122" name="Spinner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139701</xdr:colOff>
      <xdr:row>23</xdr:row>
      <xdr:rowOff>38100</xdr:rowOff>
    </xdr:from>
    <xdr:to>
      <xdr:col>15</xdr:col>
      <xdr:colOff>63501</xdr:colOff>
      <xdr:row>54</xdr:row>
      <xdr:rowOff>89152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43</xdr:row>
      <xdr:rowOff>152400</xdr:rowOff>
    </xdr:from>
    <xdr:to>
      <xdr:col>45</xdr:col>
      <xdr:colOff>190500</xdr:colOff>
      <xdr:row>96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43.728443402775" createdVersion="4" refreshedVersion="4" minRefreshableVersion="3" recordCount="1598">
  <cacheSource type="worksheet">
    <worksheetSource ref="A1:D1599" sheet="NodeCounts"/>
  </cacheSource>
  <cacheFields count="4">
    <cacheField name="Node" numFmtId="0">
      <sharedItems count="47">
        <s v="ARCTIC"/>
        <s v="BCODMO"/>
        <s v="CDL"/>
        <s v="CLOEBIRD"/>
        <s v="CN"/>
        <s v="CNORC1"/>
        <s v="CNUCSB1"/>
        <s v="CNUNM1"/>
        <s v="DRYAD"/>
        <s v="EDACGSTORE"/>
        <s v="EDI"/>
        <s v="EDORA"/>
        <s v="ESA"/>
        <s v="FEMC"/>
        <s v="GLEON"/>
        <s v="GOA"/>
        <s v="GRIIDC"/>
        <s v="IARC"/>
        <s v="IOE"/>
        <s v="KNB"/>
        <s v="KUBI"/>
        <s v="LTER"/>
        <s v="LTER_EUROPE"/>
        <s v="mnORC1"/>
        <s v="mnUCSB1"/>
        <s v="mnUNM1"/>
        <s v="NCEI"/>
        <s v="NEON"/>
        <s v="NKN"/>
        <s v="NMEPSCOR"/>
        <s v="NRDC"/>
        <s v="ONEShare"/>
        <s v="ORNLDAAC"/>
        <s v="PISCO"/>
        <s v="PPBIO"/>
        <s v="R2R"/>
        <s v="RGD"/>
        <s v="RW"/>
        <s v="SANPARKS"/>
        <s v="SEAD"/>
        <s v="TDAR"/>
        <s v="TERN"/>
        <s v="TFRI"/>
        <s v="UIC"/>
        <s v="US_MPC"/>
        <s v="USANPN"/>
        <s v="USGS_SDC"/>
      </sharedItems>
    </cacheField>
    <cacheField name="Type" numFmtId="0">
      <sharedItems count="2">
        <s v="MostRecent"/>
        <s v="AllVersions"/>
      </sharedItems>
    </cacheField>
    <cacheField name="Year" numFmtId="0">
      <sharedItems containsSemiMixedTypes="0" containsString="0" containsNumber="1" containsInteger="1" minValue="2001" maxValue="2017" count="17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Count" numFmtId="0">
      <sharedItems containsSemiMixedTypes="0" containsString="0" containsNumber="1" containsInteger="1" minValue="0" maxValue="45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8">
  <r>
    <x v="0"/>
    <x v="0"/>
    <x v="0"/>
    <n v="0"/>
  </r>
  <r>
    <x v="0"/>
    <x v="0"/>
    <x v="1"/>
    <n v="0"/>
  </r>
  <r>
    <x v="0"/>
    <x v="0"/>
    <x v="2"/>
    <n v="0"/>
  </r>
  <r>
    <x v="0"/>
    <x v="0"/>
    <x v="3"/>
    <n v="0"/>
  </r>
  <r>
    <x v="0"/>
    <x v="0"/>
    <x v="4"/>
    <n v="0"/>
  </r>
  <r>
    <x v="0"/>
    <x v="0"/>
    <x v="5"/>
    <n v="0"/>
  </r>
  <r>
    <x v="0"/>
    <x v="0"/>
    <x v="6"/>
    <n v="0"/>
  </r>
  <r>
    <x v="0"/>
    <x v="0"/>
    <x v="7"/>
    <n v="0"/>
  </r>
  <r>
    <x v="0"/>
    <x v="0"/>
    <x v="8"/>
    <n v="2"/>
  </r>
  <r>
    <x v="0"/>
    <x v="0"/>
    <x v="9"/>
    <n v="0"/>
  </r>
  <r>
    <x v="0"/>
    <x v="0"/>
    <x v="10"/>
    <n v="0"/>
  </r>
  <r>
    <x v="0"/>
    <x v="0"/>
    <x v="11"/>
    <n v="0"/>
  </r>
  <r>
    <x v="0"/>
    <x v="0"/>
    <x v="12"/>
    <n v="0"/>
  </r>
  <r>
    <x v="0"/>
    <x v="0"/>
    <x v="13"/>
    <n v="44"/>
  </r>
  <r>
    <x v="0"/>
    <x v="0"/>
    <x v="14"/>
    <n v="1"/>
  </r>
  <r>
    <x v="0"/>
    <x v="0"/>
    <x v="15"/>
    <n v="3628"/>
  </r>
  <r>
    <x v="0"/>
    <x v="0"/>
    <x v="16"/>
    <n v="1487"/>
  </r>
  <r>
    <x v="1"/>
    <x v="0"/>
    <x v="0"/>
    <n v="0"/>
  </r>
  <r>
    <x v="1"/>
    <x v="0"/>
    <x v="1"/>
    <n v="0"/>
  </r>
  <r>
    <x v="1"/>
    <x v="0"/>
    <x v="2"/>
    <n v="0"/>
  </r>
  <r>
    <x v="1"/>
    <x v="0"/>
    <x v="3"/>
    <n v="0"/>
  </r>
  <r>
    <x v="1"/>
    <x v="0"/>
    <x v="4"/>
    <n v="0"/>
  </r>
  <r>
    <x v="1"/>
    <x v="0"/>
    <x v="5"/>
    <n v="0"/>
  </r>
  <r>
    <x v="1"/>
    <x v="0"/>
    <x v="6"/>
    <n v="0"/>
  </r>
  <r>
    <x v="1"/>
    <x v="0"/>
    <x v="7"/>
    <n v="0"/>
  </r>
  <r>
    <x v="1"/>
    <x v="0"/>
    <x v="8"/>
    <n v="0"/>
  </r>
  <r>
    <x v="1"/>
    <x v="0"/>
    <x v="9"/>
    <n v="0"/>
  </r>
  <r>
    <x v="1"/>
    <x v="0"/>
    <x v="10"/>
    <n v="0"/>
  </r>
  <r>
    <x v="1"/>
    <x v="0"/>
    <x v="11"/>
    <n v="0"/>
  </r>
  <r>
    <x v="1"/>
    <x v="0"/>
    <x v="12"/>
    <n v="0"/>
  </r>
  <r>
    <x v="1"/>
    <x v="0"/>
    <x v="13"/>
    <n v="0"/>
  </r>
  <r>
    <x v="1"/>
    <x v="0"/>
    <x v="14"/>
    <n v="0"/>
  </r>
  <r>
    <x v="1"/>
    <x v="0"/>
    <x v="15"/>
    <n v="7"/>
  </r>
  <r>
    <x v="1"/>
    <x v="0"/>
    <x v="16"/>
    <n v="0"/>
  </r>
  <r>
    <x v="2"/>
    <x v="0"/>
    <x v="0"/>
    <n v="0"/>
  </r>
  <r>
    <x v="2"/>
    <x v="0"/>
    <x v="1"/>
    <n v="0"/>
  </r>
  <r>
    <x v="2"/>
    <x v="0"/>
    <x v="2"/>
    <n v="0"/>
  </r>
  <r>
    <x v="2"/>
    <x v="0"/>
    <x v="3"/>
    <n v="0"/>
  </r>
  <r>
    <x v="2"/>
    <x v="0"/>
    <x v="4"/>
    <n v="0"/>
  </r>
  <r>
    <x v="2"/>
    <x v="0"/>
    <x v="5"/>
    <n v="0"/>
  </r>
  <r>
    <x v="2"/>
    <x v="0"/>
    <x v="6"/>
    <n v="0"/>
  </r>
  <r>
    <x v="2"/>
    <x v="0"/>
    <x v="7"/>
    <n v="0"/>
  </r>
  <r>
    <x v="2"/>
    <x v="0"/>
    <x v="8"/>
    <n v="0"/>
  </r>
  <r>
    <x v="2"/>
    <x v="0"/>
    <x v="9"/>
    <n v="0"/>
  </r>
  <r>
    <x v="2"/>
    <x v="0"/>
    <x v="10"/>
    <n v="0"/>
  </r>
  <r>
    <x v="2"/>
    <x v="0"/>
    <x v="11"/>
    <n v="4"/>
  </r>
  <r>
    <x v="2"/>
    <x v="0"/>
    <x v="12"/>
    <n v="14797"/>
  </r>
  <r>
    <x v="2"/>
    <x v="0"/>
    <x v="13"/>
    <n v="16802"/>
  </r>
  <r>
    <x v="2"/>
    <x v="0"/>
    <x v="14"/>
    <n v="0"/>
  </r>
  <r>
    <x v="2"/>
    <x v="0"/>
    <x v="15"/>
    <n v="0"/>
  </r>
  <r>
    <x v="2"/>
    <x v="0"/>
    <x v="16"/>
    <n v="0"/>
  </r>
  <r>
    <x v="3"/>
    <x v="0"/>
    <x v="0"/>
    <n v="0"/>
  </r>
  <r>
    <x v="3"/>
    <x v="0"/>
    <x v="1"/>
    <n v="0"/>
  </r>
  <r>
    <x v="3"/>
    <x v="0"/>
    <x v="2"/>
    <n v="0"/>
  </r>
  <r>
    <x v="3"/>
    <x v="0"/>
    <x v="3"/>
    <n v="0"/>
  </r>
  <r>
    <x v="3"/>
    <x v="0"/>
    <x v="4"/>
    <n v="0"/>
  </r>
  <r>
    <x v="3"/>
    <x v="0"/>
    <x v="5"/>
    <n v="0"/>
  </r>
  <r>
    <x v="3"/>
    <x v="0"/>
    <x v="6"/>
    <n v="0"/>
  </r>
  <r>
    <x v="3"/>
    <x v="0"/>
    <x v="7"/>
    <n v="0"/>
  </r>
  <r>
    <x v="3"/>
    <x v="0"/>
    <x v="8"/>
    <n v="0"/>
  </r>
  <r>
    <x v="3"/>
    <x v="0"/>
    <x v="9"/>
    <n v="0"/>
  </r>
  <r>
    <x v="3"/>
    <x v="0"/>
    <x v="10"/>
    <n v="0"/>
  </r>
  <r>
    <x v="3"/>
    <x v="0"/>
    <x v="11"/>
    <n v="0"/>
  </r>
  <r>
    <x v="3"/>
    <x v="0"/>
    <x v="12"/>
    <n v="0"/>
  </r>
  <r>
    <x v="3"/>
    <x v="0"/>
    <x v="13"/>
    <n v="0"/>
  </r>
  <r>
    <x v="3"/>
    <x v="0"/>
    <x v="14"/>
    <n v="0"/>
  </r>
  <r>
    <x v="3"/>
    <x v="0"/>
    <x v="15"/>
    <n v="0"/>
  </r>
  <r>
    <x v="3"/>
    <x v="0"/>
    <x v="16"/>
    <n v="1"/>
  </r>
  <r>
    <x v="4"/>
    <x v="0"/>
    <x v="0"/>
    <n v="0"/>
  </r>
  <r>
    <x v="4"/>
    <x v="0"/>
    <x v="1"/>
    <n v="0"/>
  </r>
  <r>
    <x v="4"/>
    <x v="0"/>
    <x v="2"/>
    <n v="0"/>
  </r>
  <r>
    <x v="4"/>
    <x v="0"/>
    <x v="3"/>
    <n v="0"/>
  </r>
  <r>
    <x v="4"/>
    <x v="0"/>
    <x v="4"/>
    <n v="0"/>
  </r>
  <r>
    <x v="4"/>
    <x v="0"/>
    <x v="5"/>
    <n v="0"/>
  </r>
  <r>
    <x v="4"/>
    <x v="0"/>
    <x v="6"/>
    <n v="0"/>
  </r>
  <r>
    <x v="4"/>
    <x v="0"/>
    <x v="7"/>
    <n v="0"/>
  </r>
  <r>
    <x v="4"/>
    <x v="0"/>
    <x v="8"/>
    <n v="0"/>
  </r>
  <r>
    <x v="4"/>
    <x v="0"/>
    <x v="9"/>
    <n v="0"/>
  </r>
  <r>
    <x v="4"/>
    <x v="0"/>
    <x v="10"/>
    <n v="0"/>
  </r>
  <r>
    <x v="4"/>
    <x v="0"/>
    <x v="11"/>
    <n v="0"/>
  </r>
  <r>
    <x v="4"/>
    <x v="0"/>
    <x v="12"/>
    <n v="0"/>
  </r>
  <r>
    <x v="4"/>
    <x v="0"/>
    <x v="13"/>
    <n v="0"/>
  </r>
  <r>
    <x v="4"/>
    <x v="0"/>
    <x v="14"/>
    <n v="0"/>
  </r>
  <r>
    <x v="4"/>
    <x v="0"/>
    <x v="15"/>
    <n v="0"/>
  </r>
  <r>
    <x v="4"/>
    <x v="0"/>
    <x v="16"/>
    <n v="0"/>
  </r>
  <r>
    <x v="5"/>
    <x v="0"/>
    <x v="0"/>
    <n v="0"/>
  </r>
  <r>
    <x v="5"/>
    <x v="0"/>
    <x v="1"/>
    <n v="0"/>
  </r>
  <r>
    <x v="5"/>
    <x v="0"/>
    <x v="2"/>
    <n v="0"/>
  </r>
  <r>
    <x v="5"/>
    <x v="0"/>
    <x v="3"/>
    <n v="0"/>
  </r>
  <r>
    <x v="5"/>
    <x v="0"/>
    <x v="4"/>
    <n v="0"/>
  </r>
  <r>
    <x v="5"/>
    <x v="0"/>
    <x v="5"/>
    <n v="0"/>
  </r>
  <r>
    <x v="5"/>
    <x v="0"/>
    <x v="6"/>
    <n v="0"/>
  </r>
  <r>
    <x v="5"/>
    <x v="0"/>
    <x v="7"/>
    <n v="0"/>
  </r>
  <r>
    <x v="5"/>
    <x v="0"/>
    <x v="8"/>
    <n v="0"/>
  </r>
  <r>
    <x v="5"/>
    <x v="0"/>
    <x v="9"/>
    <n v="0"/>
  </r>
  <r>
    <x v="5"/>
    <x v="0"/>
    <x v="10"/>
    <n v="0"/>
  </r>
  <r>
    <x v="5"/>
    <x v="0"/>
    <x v="11"/>
    <n v="0"/>
  </r>
  <r>
    <x v="5"/>
    <x v="0"/>
    <x v="12"/>
    <n v="0"/>
  </r>
  <r>
    <x v="5"/>
    <x v="0"/>
    <x v="13"/>
    <n v="0"/>
  </r>
  <r>
    <x v="5"/>
    <x v="0"/>
    <x v="14"/>
    <n v="0"/>
  </r>
  <r>
    <x v="5"/>
    <x v="0"/>
    <x v="15"/>
    <n v="0"/>
  </r>
  <r>
    <x v="5"/>
    <x v="0"/>
    <x v="16"/>
    <n v="0"/>
  </r>
  <r>
    <x v="6"/>
    <x v="0"/>
    <x v="0"/>
    <n v="0"/>
  </r>
  <r>
    <x v="6"/>
    <x v="0"/>
    <x v="1"/>
    <n v="0"/>
  </r>
  <r>
    <x v="6"/>
    <x v="0"/>
    <x v="2"/>
    <n v="0"/>
  </r>
  <r>
    <x v="6"/>
    <x v="0"/>
    <x v="3"/>
    <n v="0"/>
  </r>
  <r>
    <x v="6"/>
    <x v="0"/>
    <x v="4"/>
    <n v="0"/>
  </r>
  <r>
    <x v="6"/>
    <x v="0"/>
    <x v="5"/>
    <n v="0"/>
  </r>
  <r>
    <x v="6"/>
    <x v="0"/>
    <x v="6"/>
    <n v="0"/>
  </r>
  <r>
    <x v="6"/>
    <x v="0"/>
    <x v="7"/>
    <n v="0"/>
  </r>
  <r>
    <x v="6"/>
    <x v="0"/>
    <x v="8"/>
    <n v="0"/>
  </r>
  <r>
    <x v="6"/>
    <x v="0"/>
    <x v="9"/>
    <n v="0"/>
  </r>
  <r>
    <x v="6"/>
    <x v="0"/>
    <x v="10"/>
    <n v="0"/>
  </r>
  <r>
    <x v="6"/>
    <x v="0"/>
    <x v="11"/>
    <n v="0"/>
  </r>
  <r>
    <x v="6"/>
    <x v="0"/>
    <x v="12"/>
    <n v="0"/>
  </r>
  <r>
    <x v="6"/>
    <x v="0"/>
    <x v="13"/>
    <n v="0"/>
  </r>
  <r>
    <x v="6"/>
    <x v="0"/>
    <x v="14"/>
    <n v="0"/>
  </r>
  <r>
    <x v="6"/>
    <x v="0"/>
    <x v="15"/>
    <n v="0"/>
  </r>
  <r>
    <x v="6"/>
    <x v="0"/>
    <x v="16"/>
    <n v="0"/>
  </r>
  <r>
    <x v="7"/>
    <x v="0"/>
    <x v="0"/>
    <n v="0"/>
  </r>
  <r>
    <x v="7"/>
    <x v="0"/>
    <x v="1"/>
    <n v="0"/>
  </r>
  <r>
    <x v="7"/>
    <x v="0"/>
    <x v="2"/>
    <n v="0"/>
  </r>
  <r>
    <x v="7"/>
    <x v="0"/>
    <x v="3"/>
    <n v="0"/>
  </r>
  <r>
    <x v="7"/>
    <x v="0"/>
    <x v="4"/>
    <n v="0"/>
  </r>
  <r>
    <x v="7"/>
    <x v="0"/>
    <x v="5"/>
    <n v="0"/>
  </r>
  <r>
    <x v="7"/>
    <x v="0"/>
    <x v="6"/>
    <n v="0"/>
  </r>
  <r>
    <x v="7"/>
    <x v="0"/>
    <x v="7"/>
    <n v="0"/>
  </r>
  <r>
    <x v="7"/>
    <x v="0"/>
    <x v="8"/>
    <n v="0"/>
  </r>
  <r>
    <x v="7"/>
    <x v="0"/>
    <x v="9"/>
    <n v="0"/>
  </r>
  <r>
    <x v="7"/>
    <x v="0"/>
    <x v="10"/>
    <n v="0"/>
  </r>
  <r>
    <x v="7"/>
    <x v="0"/>
    <x v="11"/>
    <n v="0"/>
  </r>
  <r>
    <x v="7"/>
    <x v="0"/>
    <x v="12"/>
    <n v="0"/>
  </r>
  <r>
    <x v="7"/>
    <x v="0"/>
    <x v="13"/>
    <n v="0"/>
  </r>
  <r>
    <x v="7"/>
    <x v="0"/>
    <x v="14"/>
    <n v="0"/>
  </r>
  <r>
    <x v="7"/>
    <x v="0"/>
    <x v="15"/>
    <n v="0"/>
  </r>
  <r>
    <x v="7"/>
    <x v="0"/>
    <x v="16"/>
    <n v="0"/>
  </r>
  <r>
    <x v="8"/>
    <x v="0"/>
    <x v="0"/>
    <n v="0"/>
  </r>
  <r>
    <x v="8"/>
    <x v="0"/>
    <x v="1"/>
    <n v="0"/>
  </r>
  <r>
    <x v="8"/>
    <x v="0"/>
    <x v="2"/>
    <n v="0"/>
  </r>
  <r>
    <x v="8"/>
    <x v="0"/>
    <x v="3"/>
    <n v="0"/>
  </r>
  <r>
    <x v="8"/>
    <x v="0"/>
    <x v="4"/>
    <n v="0"/>
  </r>
  <r>
    <x v="8"/>
    <x v="0"/>
    <x v="5"/>
    <n v="0"/>
  </r>
  <r>
    <x v="8"/>
    <x v="0"/>
    <x v="6"/>
    <n v="26"/>
  </r>
  <r>
    <x v="8"/>
    <x v="0"/>
    <x v="7"/>
    <n v="338"/>
  </r>
  <r>
    <x v="8"/>
    <x v="0"/>
    <x v="8"/>
    <n v="956"/>
  </r>
  <r>
    <x v="8"/>
    <x v="0"/>
    <x v="9"/>
    <n v="1271"/>
  </r>
  <r>
    <x v="8"/>
    <x v="0"/>
    <x v="10"/>
    <n v="4366"/>
  </r>
  <r>
    <x v="8"/>
    <x v="0"/>
    <x v="11"/>
    <n v="7033"/>
  </r>
  <r>
    <x v="8"/>
    <x v="0"/>
    <x v="12"/>
    <n v="9688"/>
  </r>
  <r>
    <x v="8"/>
    <x v="0"/>
    <x v="13"/>
    <n v="12579"/>
  </r>
  <r>
    <x v="8"/>
    <x v="0"/>
    <x v="14"/>
    <n v="22862"/>
  </r>
  <r>
    <x v="8"/>
    <x v="0"/>
    <x v="15"/>
    <n v="30841"/>
  </r>
  <r>
    <x v="8"/>
    <x v="0"/>
    <x v="16"/>
    <n v="22813"/>
  </r>
  <r>
    <x v="9"/>
    <x v="0"/>
    <x v="0"/>
    <n v="0"/>
  </r>
  <r>
    <x v="9"/>
    <x v="0"/>
    <x v="1"/>
    <n v="0"/>
  </r>
  <r>
    <x v="9"/>
    <x v="0"/>
    <x v="2"/>
    <n v="0"/>
  </r>
  <r>
    <x v="9"/>
    <x v="0"/>
    <x v="3"/>
    <n v="0"/>
  </r>
  <r>
    <x v="9"/>
    <x v="0"/>
    <x v="4"/>
    <n v="0"/>
  </r>
  <r>
    <x v="9"/>
    <x v="0"/>
    <x v="5"/>
    <n v="0"/>
  </r>
  <r>
    <x v="9"/>
    <x v="0"/>
    <x v="6"/>
    <n v="0"/>
  </r>
  <r>
    <x v="9"/>
    <x v="0"/>
    <x v="7"/>
    <n v="0"/>
  </r>
  <r>
    <x v="9"/>
    <x v="0"/>
    <x v="8"/>
    <n v="0"/>
  </r>
  <r>
    <x v="9"/>
    <x v="0"/>
    <x v="9"/>
    <n v="0"/>
  </r>
  <r>
    <x v="9"/>
    <x v="0"/>
    <x v="10"/>
    <n v="0"/>
  </r>
  <r>
    <x v="9"/>
    <x v="0"/>
    <x v="11"/>
    <n v="0"/>
  </r>
  <r>
    <x v="9"/>
    <x v="0"/>
    <x v="12"/>
    <n v="3"/>
  </r>
  <r>
    <x v="9"/>
    <x v="0"/>
    <x v="13"/>
    <n v="346"/>
  </r>
  <r>
    <x v="9"/>
    <x v="0"/>
    <x v="14"/>
    <n v="0"/>
  </r>
  <r>
    <x v="9"/>
    <x v="0"/>
    <x v="15"/>
    <n v="0"/>
  </r>
  <r>
    <x v="9"/>
    <x v="0"/>
    <x v="16"/>
    <n v="0"/>
  </r>
  <r>
    <x v="10"/>
    <x v="0"/>
    <x v="0"/>
    <n v="0"/>
  </r>
  <r>
    <x v="10"/>
    <x v="0"/>
    <x v="1"/>
    <n v="0"/>
  </r>
  <r>
    <x v="10"/>
    <x v="0"/>
    <x v="2"/>
    <n v="0"/>
  </r>
  <r>
    <x v="10"/>
    <x v="0"/>
    <x v="3"/>
    <n v="0"/>
  </r>
  <r>
    <x v="10"/>
    <x v="0"/>
    <x v="4"/>
    <n v="0"/>
  </r>
  <r>
    <x v="10"/>
    <x v="0"/>
    <x v="5"/>
    <n v="0"/>
  </r>
  <r>
    <x v="10"/>
    <x v="0"/>
    <x v="6"/>
    <n v="0"/>
  </r>
  <r>
    <x v="10"/>
    <x v="0"/>
    <x v="7"/>
    <n v="0"/>
  </r>
  <r>
    <x v="10"/>
    <x v="0"/>
    <x v="8"/>
    <n v="0"/>
  </r>
  <r>
    <x v="10"/>
    <x v="0"/>
    <x v="9"/>
    <n v="0"/>
  </r>
  <r>
    <x v="10"/>
    <x v="0"/>
    <x v="10"/>
    <n v="0"/>
  </r>
  <r>
    <x v="10"/>
    <x v="0"/>
    <x v="11"/>
    <n v="0"/>
  </r>
  <r>
    <x v="10"/>
    <x v="0"/>
    <x v="12"/>
    <n v="0"/>
  </r>
  <r>
    <x v="10"/>
    <x v="0"/>
    <x v="13"/>
    <n v="0"/>
  </r>
  <r>
    <x v="10"/>
    <x v="0"/>
    <x v="14"/>
    <n v="0"/>
  </r>
  <r>
    <x v="10"/>
    <x v="0"/>
    <x v="15"/>
    <n v="0"/>
  </r>
  <r>
    <x v="10"/>
    <x v="0"/>
    <x v="16"/>
    <n v="108"/>
  </r>
  <r>
    <x v="11"/>
    <x v="0"/>
    <x v="0"/>
    <n v="0"/>
  </r>
  <r>
    <x v="11"/>
    <x v="0"/>
    <x v="1"/>
    <n v="0"/>
  </r>
  <r>
    <x v="11"/>
    <x v="0"/>
    <x v="2"/>
    <n v="0"/>
  </r>
  <r>
    <x v="11"/>
    <x v="0"/>
    <x v="3"/>
    <n v="0"/>
  </r>
  <r>
    <x v="11"/>
    <x v="0"/>
    <x v="4"/>
    <n v="0"/>
  </r>
  <r>
    <x v="11"/>
    <x v="0"/>
    <x v="5"/>
    <n v="0"/>
  </r>
  <r>
    <x v="11"/>
    <x v="0"/>
    <x v="6"/>
    <n v="0"/>
  </r>
  <r>
    <x v="11"/>
    <x v="0"/>
    <x v="7"/>
    <n v="0"/>
  </r>
  <r>
    <x v="11"/>
    <x v="0"/>
    <x v="8"/>
    <n v="0"/>
  </r>
  <r>
    <x v="11"/>
    <x v="0"/>
    <x v="9"/>
    <n v="0"/>
  </r>
  <r>
    <x v="11"/>
    <x v="0"/>
    <x v="10"/>
    <n v="0"/>
  </r>
  <r>
    <x v="11"/>
    <x v="0"/>
    <x v="11"/>
    <n v="0"/>
  </r>
  <r>
    <x v="11"/>
    <x v="0"/>
    <x v="12"/>
    <n v="0"/>
  </r>
  <r>
    <x v="11"/>
    <x v="0"/>
    <x v="13"/>
    <n v="28"/>
  </r>
  <r>
    <x v="11"/>
    <x v="0"/>
    <x v="14"/>
    <n v="0"/>
  </r>
  <r>
    <x v="11"/>
    <x v="0"/>
    <x v="15"/>
    <n v="0"/>
  </r>
  <r>
    <x v="11"/>
    <x v="0"/>
    <x v="16"/>
    <n v="0"/>
  </r>
  <r>
    <x v="12"/>
    <x v="0"/>
    <x v="0"/>
    <n v="0"/>
  </r>
  <r>
    <x v="12"/>
    <x v="0"/>
    <x v="1"/>
    <n v="0"/>
  </r>
  <r>
    <x v="12"/>
    <x v="0"/>
    <x v="2"/>
    <n v="0"/>
  </r>
  <r>
    <x v="12"/>
    <x v="0"/>
    <x v="3"/>
    <n v="0"/>
  </r>
  <r>
    <x v="12"/>
    <x v="0"/>
    <x v="4"/>
    <n v="0"/>
  </r>
  <r>
    <x v="12"/>
    <x v="0"/>
    <x v="5"/>
    <n v="15"/>
  </r>
  <r>
    <x v="12"/>
    <x v="0"/>
    <x v="6"/>
    <n v="2"/>
  </r>
  <r>
    <x v="12"/>
    <x v="0"/>
    <x v="7"/>
    <n v="5"/>
  </r>
  <r>
    <x v="12"/>
    <x v="0"/>
    <x v="8"/>
    <n v="11"/>
  </r>
  <r>
    <x v="12"/>
    <x v="0"/>
    <x v="9"/>
    <n v="5"/>
  </r>
  <r>
    <x v="12"/>
    <x v="0"/>
    <x v="10"/>
    <n v="12"/>
  </r>
  <r>
    <x v="12"/>
    <x v="0"/>
    <x v="11"/>
    <n v="1"/>
  </r>
  <r>
    <x v="12"/>
    <x v="0"/>
    <x v="12"/>
    <n v="2"/>
  </r>
  <r>
    <x v="12"/>
    <x v="0"/>
    <x v="13"/>
    <n v="0"/>
  </r>
  <r>
    <x v="12"/>
    <x v="0"/>
    <x v="14"/>
    <n v="0"/>
  </r>
  <r>
    <x v="12"/>
    <x v="0"/>
    <x v="15"/>
    <n v="0"/>
  </r>
  <r>
    <x v="12"/>
    <x v="0"/>
    <x v="16"/>
    <n v="0"/>
  </r>
  <r>
    <x v="13"/>
    <x v="0"/>
    <x v="0"/>
    <n v="0"/>
  </r>
  <r>
    <x v="13"/>
    <x v="0"/>
    <x v="1"/>
    <n v="0"/>
  </r>
  <r>
    <x v="13"/>
    <x v="0"/>
    <x v="2"/>
    <n v="0"/>
  </r>
  <r>
    <x v="13"/>
    <x v="0"/>
    <x v="3"/>
    <n v="0"/>
  </r>
  <r>
    <x v="13"/>
    <x v="0"/>
    <x v="4"/>
    <n v="0"/>
  </r>
  <r>
    <x v="13"/>
    <x v="0"/>
    <x v="5"/>
    <n v="0"/>
  </r>
  <r>
    <x v="13"/>
    <x v="0"/>
    <x v="6"/>
    <n v="0"/>
  </r>
  <r>
    <x v="13"/>
    <x v="0"/>
    <x v="7"/>
    <n v="0"/>
  </r>
  <r>
    <x v="13"/>
    <x v="0"/>
    <x v="8"/>
    <n v="0"/>
  </r>
  <r>
    <x v="13"/>
    <x v="0"/>
    <x v="9"/>
    <n v="0"/>
  </r>
  <r>
    <x v="13"/>
    <x v="0"/>
    <x v="10"/>
    <n v="0"/>
  </r>
  <r>
    <x v="13"/>
    <x v="0"/>
    <x v="11"/>
    <n v="0"/>
  </r>
  <r>
    <x v="13"/>
    <x v="0"/>
    <x v="12"/>
    <n v="0"/>
  </r>
  <r>
    <x v="13"/>
    <x v="0"/>
    <x v="13"/>
    <n v="0"/>
  </r>
  <r>
    <x v="13"/>
    <x v="0"/>
    <x v="14"/>
    <n v="0"/>
  </r>
  <r>
    <x v="13"/>
    <x v="0"/>
    <x v="15"/>
    <n v="0"/>
  </r>
  <r>
    <x v="13"/>
    <x v="0"/>
    <x v="16"/>
    <n v="330"/>
  </r>
  <r>
    <x v="14"/>
    <x v="0"/>
    <x v="0"/>
    <n v="0"/>
  </r>
  <r>
    <x v="14"/>
    <x v="0"/>
    <x v="1"/>
    <n v="0"/>
  </r>
  <r>
    <x v="14"/>
    <x v="0"/>
    <x v="2"/>
    <n v="0"/>
  </r>
  <r>
    <x v="14"/>
    <x v="0"/>
    <x v="3"/>
    <n v="0"/>
  </r>
  <r>
    <x v="14"/>
    <x v="0"/>
    <x v="4"/>
    <n v="0"/>
  </r>
  <r>
    <x v="14"/>
    <x v="0"/>
    <x v="5"/>
    <n v="0"/>
  </r>
  <r>
    <x v="14"/>
    <x v="0"/>
    <x v="6"/>
    <n v="0"/>
  </r>
  <r>
    <x v="14"/>
    <x v="0"/>
    <x v="7"/>
    <n v="0"/>
  </r>
  <r>
    <x v="14"/>
    <x v="0"/>
    <x v="8"/>
    <n v="0"/>
  </r>
  <r>
    <x v="14"/>
    <x v="0"/>
    <x v="9"/>
    <n v="0"/>
  </r>
  <r>
    <x v="14"/>
    <x v="0"/>
    <x v="10"/>
    <n v="0"/>
  </r>
  <r>
    <x v="14"/>
    <x v="0"/>
    <x v="11"/>
    <n v="0"/>
  </r>
  <r>
    <x v="14"/>
    <x v="0"/>
    <x v="12"/>
    <n v="0"/>
  </r>
  <r>
    <x v="14"/>
    <x v="0"/>
    <x v="13"/>
    <n v="11"/>
  </r>
  <r>
    <x v="14"/>
    <x v="0"/>
    <x v="14"/>
    <n v="3"/>
  </r>
  <r>
    <x v="14"/>
    <x v="0"/>
    <x v="15"/>
    <n v="7"/>
  </r>
  <r>
    <x v="14"/>
    <x v="0"/>
    <x v="16"/>
    <n v="0"/>
  </r>
  <r>
    <x v="15"/>
    <x v="0"/>
    <x v="0"/>
    <n v="0"/>
  </r>
  <r>
    <x v="15"/>
    <x v="0"/>
    <x v="1"/>
    <n v="0"/>
  </r>
  <r>
    <x v="15"/>
    <x v="0"/>
    <x v="2"/>
    <n v="0"/>
  </r>
  <r>
    <x v="15"/>
    <x v="0"/>
    <x v="3"/>
    <n v="0"/>
  </r>
  <r>
    <x v="15"/>
    <x v="0"/>
    <x v="4"/>
    <n v="0"/>
  </r>
  <r>
    <x v="15"/>
    <x v="0"/>
    <x v="5"/>
    <n v="0"/>
  </r>
  <r>
    <x v="15"/>
    <x v="0"/>
    <x v="6"/>
    <n v="0"/>
  </r>
  <r>
    <x v="15"/>
    <x v="0"/>
    <x v="7"/>
    <n v="0"/>
  </r>
  <r>
    <x v="15"/>
    <x v="0"/>
    <x v="8"/>
    <n v="0"/>
  </r>
  <r>
    <x v="15"/>
    <x v="0"/>
    <x v="9"/>
    <n v="0"/>
  </r>
  <r>
    <x v="15"/>
    <x v="0"/>
    <x v="10"/>
    <n v="0"/>
  </r>
  <r>
    <x v="15"/>
    <x v="0"/>
    <x v="11"/>
    <n v="1"/>
  </r>
  <r>
    <x v="15"/>
    <x v="0"/>
    <x v="12"/>
    <n v="93"/>
  </r>
  <r>
    <x v="15"/>
    <x v="0"/>
    <x v="13"/>
    <n v="4"/>
  </r>
  <r>
    <x v="15"/>
    <x v="0"/>
    <x v="14"/>
    <n v="4"/>
  </r>
  <r>
    <x v="15"/>
    <x v="0"/>
    <x v="15"/>
    <n v="27"/>
  </r>
  <r>
    <x v="15"/>
    <x v="0"/>
    <x v="16"/>
    <n v="1"/>
  </r>
  <r>
    <x v="16"/>
    <x v="0"/>
    <x v="0"/>
    <n v="0"/>
  </r>
  <r>
    <x v="16"/>
    <x v="0"/>
    <x v="1"/>
    <n v="0"/>
  </r>
  <r>
    <x v="16"/>
    <x v="0"/>
    <x v="2"/>
    <n v="0"/>
  </r>
  <r>
    <x v="16"/>
    <x v="0"/>
    <x v="3"/>
    <n v="0"/>
  </r>
  <r>
    <x v="16"/>
    <x v="0"/>
    <x v="4"/>
    <n v="0"/>
  </r>
  <r>
    <x v="16"/>
    <x v="0"/>
    <x v="5"/>
    <n v="0"/>
  </r>
  <r>
    <x v="16"/>
    <x v="0"/>
    <x v="6"/>
    <n v="0"/>
  </r>
  <r>
    <x v="16"/>
    <x v="0"/>
    <x v="7"/>
    <n v="0"/>
  </r>
  <r>
    <x v="16"/>
    <x v="0"/>
    <x v="8"/>
    <n v="0"/>
  </r>
  <r>
    <x v="16"/>
    <x v="0"/>
    <x v="9"/>
    <n v="0"/>
  </r>
  <r>
    <x v="16"/>
    <x v="0"/>
    <x v="10"/>
    <n v="0"/>
  </r>
  <r>
    <x v="16"/>
    <x v="0"/>
    <x v="11"/>
    <n v="0"/>
  </r>
  <r>
    <x v="16"/>
    <x v="0"/>
    <x v="12"/>
    <n v="0"/>
  </r>
  <r>
    <x v="16"/>
    <x v="0"/>
    <x v="13"/>
    <n v="0"/>
  </r>
  <r>
    <x v="16"/>
    <x v="0"/>
    <x v="14"/>
    <n v="0"/>
  </r>
  <r>
    <x v="16"/>
    <x v="0"/>
    <x v="15"/>
    <n v="78"/>
  </r>
  <r>
    <x v="16"/>
    <x v="0"/>
    <x v="16"/>
    <n v="1733"/>
  </r>
  <r>
    <x v="17"/>
    <x v="0"/>
    <x v="0"/>
    <n v="0"/>
  </r>
  <r>
    <x v="17"/>
    <x v="0"/>
    <x v="1"/>
    <n v="0"/>
  </r>
  <r>
    <x v="17"/>
    <x v="0"/>
    <x v="2"/>
    <n v="0"/>
  </r>
  <r>
    <x v="17"/>
    <x v="0"/>
    <x v="3"/>
    <n v="0"/>
  </r>
  <r>
    <x v="17"/>
    <x v="0"/>
    <x v="4"/>
    <n v="0"/>
  </r>
  <r>
    <x v="17"/>
    <x v="0"/>
    <x v="5"/>
    <n v="0"/>
  </r>
  <r>
    <x v="17"/>
    <x v="0"/>
    <x v="6"/>
    <n v="0"/>
  </r>
  <r>
    <x v="17"/>
    <x v="0"/>
    <x v="7"/>
    <n v="0"/>
  </r>
  <r>
    <x v="17"/>
    <x v="0"/>
    <x v="8"/>
    <n v="0"/>
  </r>
  <r>
    <x v="17"/>
    <x v="0"/>
    <x v="9"/>
    <n v="0"/>
  </r>
  <r>
    <x v="17"/>
    <x v="0"/>
    <x v="10"/>
    <n v="0"/>
  </r>
  <r>
    <x v="17"/>
    <x v="0"/>
    <x v="11"/>
    <n v="0"/>
  </r>
  <r>
    <x v="17"/>
    <x v="0"/>
    <x v="12"/>
    <n v="0"/>
  </r>
  <r>
    <x v="17"/>
    <x v="0"/>
    <x v="13"/>
    <n v="0"/>
  </r>
  <r>
    <x v="17"/>
    <x v="0"/>
    <x v="14"/>
    <n v="361"/>
  </r>
  <r>
    <x v="17"/>
    <x v="0"/>
    <x v="15"/>
    <n v="250"/>
  </r>
  <r>
    <x v="17"/>
    <x v="0"/>
    <x v="16"/>
    <n v="0"/>
  </r>
  <r>
    <x v="18"/>
    <x v="0"/>
    <x v="0"/>
    <n v="0"/>
  </r>
  <r>
    <x v="18"/>
    <x v="0"/>
    <x v="1"/>
    <n v="0"/>
  </r>
  <r>
    <x v="18"/>
    <x v="0"/>
    <x v="2"/>
    <n v="0"/>
  </r>
  <r>
    <x v="18"/>
    <x v="0"/>
    <x v="3"/>
    <n v="0"/>
  </r>
  <r>
    <x v="18"/>
    <x v="0"/>
    <x v="4"/>
    <n v="0"/>
  </r>
  <r>
    <x v="18"/>
    <x v="0"/>
    <x v="5"/>
    <n v="0"/>
  </r>
  <r>
    <x v="18"/>
    <x v="0"/>
    <x v="6"/>
    <n v="0"/>
  </r>
  <r>
    <x v="18"/>
    <x v="0"/>
    <x v="7"/>
    <n v="0"/>
  </r>
  <r>
    <x v="18"/>
    <x v="0"/>
    <x v="8"/>
    <n v="0"/>
  </r>
  <r>
    <x v="18"/>
    <x v="0"/>
    <x v="9"/>
    <n v="0"/>
  </r>
  <r>
    <x v="18"/>
    <x v="0"/>
    <x v="10"/>
    <n v="0"/>
  </r>
  <r>
    <x v="18"/>
    <x v="0"/>
    <x v="11"/>
    <n v="0"/>
  </r>
  <r>
    <x v="18"/>
    <x v="0"/>
    <x v="12"/>
    <n v="0"/>
  </r>
  <r>
    <x v="18"/>
    <x v="0"/>
    <x v="13"/>
    <n v="24"/>
  </r>
  <r>
    <x v="18"/>
    <x v="0"/>
    <x v="14"/>
    <n v="0"/>
  </r>
  <r>
    <x v="18"/>
    <x v="0"/>
    <x v="15"/>
    <n v="12"/>
  </r>
  <r>
    <x v="18"/>
    <x v="0"/>
    <x v="16"/>
    <n v="0"/>
  </r>
  <r>
    <x v="19"/>
    <x v="0"/>
    <x v="0"/>
    <n v="10"/>
  </r>
  <r>
    <x v="19"/>
    <x v="0"/>
    <x v="1"/>
    <n v="263"/>
  </r>
  <r>
    <x v="19"/>
    <x v="0"/>
    <x v="2"/>
    <n v="170"/>
  </r>
  <r>
    <x v="19"/>
    <x v="0"/>
    <x v="3"/>
    <n v="284"/>
  </r>
  <r>
    <x v="19"/>
    <x v="0"/>
    <x v="4"/>
    <n v="769"/>
  </r>
  <r>
    <x v="19"/>
    <x v="0"/>
    <x v="5"/>
    <n v="124"/>
  </r>
  <r>
    <x v="19"/>
    <x v="0"/>
    <x v="6"/>
    <n v="184"/>
  </r>
  <r>
    <x v="19"/>
    <x v="0"/>
    <x v="7"/>
    <n v="102"/>
  </r>
  <r>
    <x v="19"/>
    <x v="0"/>
    <x v="8"/>
    <n v="68"/>
  </r>
  <r>
    <x v="19"/>
    <x v="0"/>
    <x v="9"/>
    <n v="98"/>
  </r>
  <r>
    <x v="19"/>
    <x v="0"/>
    <x v="10"/>
    <n v="147"/>
  </r>
  <r>
    <x v="19"/>
    <x v="0"/>
    <x v="11"/>
    <n v="159"/>
  </r>
  <r>
    <x v="19"/>
    <x v="0"/>
    <x v="12"/>
    <n v="86"/>
  </r>
  <r>
    <x v="19"/>
    <x v="0"/>
    <x v="13"/>
    <n v="119"/>
  </r>
  <r>
    <x v="19"/>
    <x v="0"/>
    <x v="14"/>
    <n v="90"/>
  </r>
  <r>
    <x v="19"/>
    <x v="0"/>
    <x v="15"/>
    <n v="73"/>
  </r>
  <r>
    <x v="19"/>
    <x v="0"/>
    <x v="16"/>
    <n v="240"/>
  </r>
  <r>
    <x v="20"/>
    <x v="0"/>
    <x v="0"/>
    <n v="0"/>
  </r>
  <r>
    <x v="20"/>
    <x v="0"/>
    <x v="1"/>
    <n v="0"/>
  </r>
  <r>
    <x v="20"/>
    <x v="0"/>
    <x v="2"/>
    <n v="0"/>
  </r>
  <r>
    <x v="20"/>
    <x v="0"/>
    <x v="3"/>
    <n v="0"/>
  </r>
  <r>
    <x v="20"/>
    <x v="0"/>
    <x v="4"/>
    <n v="0"/>
  </r>
  <r>
    <x v="20"/>
    <x v="0"/>
    <x v="5"/>
    <n v="0"/>
  </r>
  <r>
    <x v="20"/>
    <x v="0"/>
    <x v="6"/>
    <n v="0"/>
  </r>
  <r>
    <x v="20"/>
    <x v="0"/>
    <x v="7"/>
    <n v="0"/>
  </r>
  <r>
    <x v="20"/>
    <x v="0"/>
    <x v="8"/>
    <n v="0"/>
  </r>
  <r>
    <x v="20"/>
    <x v="0"/>
    <x v="9"/>
    <n v="0"/>
  </r>
  <r>
    <x v="20"/>
    <x v="0"/>
    <x v="10"/>
    <n v="0"/>
  </r>
  <r>
    <x v="20"/>
    <x v="0"/>
    <x v="11"/>
    <n v="0"/>
  </r>
  <r>
    <x v="20"/>
    <x v="0"/>
    <x v="12"/>
    <n v="172"/>
  </r>
  <r>
    <x v="20"/>
    <x v="0"/>
    <x v="13"/>
    <n v="0"/>
  </r>
  <r>
    <x v="20"/>
    <x v="0"/>
    <x v="14"/>
    <n v="0"/>
  </r>
  <r>
    <x v="20"/>
    <x v="0"/>
    <x v="15"/>
    <n v="0"/>
  </r>
  <r>
    <x v="20"/>
    <x v="0"/>
    <x v="16"/>
    <n v="0"/>
  </r>
  <r>
    <x v="21"/>
    <x v="0"/>
    <x v="0"/>
    <n v="0"/>
  </r>
  <r>
    <x v="21"/>
    <x v="0"/>
    <x v="1"/>
    <n v="0"/>
  </r>
  <r>
    <x v="21"/>
    <x v="0"/>
    <x v="2"/>
    <n v="0"/>
  </r>
  <r>
    <x v="21"/>
    <x v="0"/>
    <x v="3"/>
    <n v="0"/>
  </r>
  <r>
    <x v="21"/>
    <x v="0"/>
    <x v="4"/>
    <n v="1837"/>
  </r>
  <r>
    <x v="21"/>
    <x v="0"/>
    <x v="5"/>
    <n v="571"/>
  </r>
  <r>
    <x v="21"/>
    <x v="0"/>
    <x v="6"/>
    <n v="308"/>
  </r>
  <r>
    <x v="21"/>
    <x v="0"/>
    <x v="7"/>
    <n v="186"/>
  </r>
  <r>
    <x v="21"/>
    <x v="0"/>
    <x v="8"/>
    <n v="325"/>
  </r>
  <r>
    <x v="21"/>
    <x v="0"/>
    <x v="9"/>
    <n v="586"/>
  </r>
  <r>
    <x v="21"/>
    <x v="0"/>
    <x v="10"/>
    <n v="746"/>
  </r>
  <r>
    <x v="21"/>
    <x v="0"/>
    <x v="11"/>
    <n v="451"/>
  </r>
  <r>
    <x v="21"/>
    <x v="0"/>
    <x v="12"/>
    <n v="767"/>
  </r>
  <r>
    <x v="21"/>
    <x v="0"/>
    <x v="13"/>
    <n v="291"/>
  </r>
  <r>
    <x v="21"/>
    <x v="0"/>
    <x v="14"/>
    <n v="45020"/>
  </r>
  <r>
    <x v="21"/>
    <x v="0"/>
    <x v="15"/>
    <n v="2875"/>
  </r>
  <r>
    <x v="21"/>
    <x v="0"/>
    <x v="16"/>
    <n v="1333"/>
  </r>
  <r>
    <x v="22"/>
    <x v="0"/>
    <x v="0"/>
    <n v="0"/>
  </r>
  <r>
    <x v="22"/>
    <x v="0"/>
    <x v="1"/>
    <n v="0"/>
  </r>
  <r>
    <x v="22"/>
    <x v="0"/>
    <x v="2"/>
    <n v="0"/>
  </r>
  <r>
    <x v="22"/>
    <x v="0"/>
    <x v="3"/>
    <n v="0"/>
  </r>
  <r>
    <x v="22"/>
    <x v="0"/>
    <x v="4"/>
    <n v="0"/>
  </r>
  <r>
    <x v="22"/>
    <x v="0"/>
    <x v="5"/>
    <n v="0"/>
  </r>
  <r>
    <x v="22"/>
    <x v="0"/>
    <x v="6"/>
    <n v="0"/>
  </r>
  <r>
    <x v="22"/>
    <x v="0"/>
    <x v="7"/>
    <n v="0"/>
  </r>
  <r>
    <x v="22"/>
    <x v="0"/>
    <x v="8"/>
    <n v="0"/>
  </r>
  <r>
    <x v="22"/>
    <x v="0"/>
    <x v="9"/>
    <n v="0"/>
  </r>
  <r>
    <x v="22"/>
    <x v="0"/>
    <x v="10"/>
    <n v="0"/>
  </r>
  <r>
    <x v="22"/>
    <x v="0"/>
    <x v="11"/>
    <n v="0"/>
  </r>
  <r>
    <x v="22"/>
    <x v="0"/>
    <x v="12"/>
    <n v="160"/>
  </r>
  <r>
    <x v="22"/>
    <x v="0"/>
    <x v="13"/>
    <n v="5"/>
  </r>
  <r>
    <x v="22"/>
    <x v="0"/>
    <x v="14"/>
    <n v="0"/>
  </r>
  <r>
    <x v="22"/>
    <x v="0"/>
    <x v="15"/>
    <n v="176"/>
  </r>
  <r>
    <x v="22"/>
    <x v="0"/>
    <x v="16"/>
    <n v="0"/>
  </r>
  <r>
    <x v="23"/>
    <x v="0"/>
    <x v="0"/>
    <n v="0"/>
  </r>
  <r>
    <x v="23"/>
    <x v="0"/>
    <x v="1"/>
    <n v="0"/>
  </r>
  <r>
    <x v="23"/>
    <x v="0"/>
    <x v="2"/>
    <n v="0"/>
  </r>
  <r>
    <x v="23"/>
    <x v="0"/>
    <x v="3"/>
    <n v="0"/>
  </r>
  <r>
    <x v="23"/>
    <x v="0"/>
    <x v="4"/>
    <n v="0"/>
  </r>
  <r>
    <x v="23"/>
    <x v="0"/>
    <x v="5"/>
    <n v="0"/>
  </r>
  <r>
    <x v="23"/>
    <x v="0"/>
    <x v="6"/>
    <n v="0"/>
  </r>
  <r>
    <x v="23"/>
    <x v="0"/>
    <x v="7"/>
    <n v="0"/>
  </r>
  <r>
    <x v="23"/>
    <x v="0"/>
    <x v="8"/>
    <n v="0"/>
  </r>
  <r>
    <x v="23"/>
    <x v="0"/>
    <x v="9"/>
    <n v="0"/>
  </r>
  <r>
    <x v="23"/>
    <x v="0"/>
    <x v="10"/>
    <n v="0"/>
  </r>
  <r>
    <x v="23"/>
    <x v="0"/>
    <x v="11"/>
    <n v="0"/>
  </r>
  <r>
    <x v="23"/>
    <x v="0"/>
    <x v="12"/>
    <n v="0"/>
  </r>
  <r>
    <x v="23"/>
    <x v="0"/>
    <x v="13"/>
    <n v="0"/>
  </r>
  <r>
    <x v="23"/>
    <x v="0"/>
    <x v="14"/>
    <n v="0"/>
  </r>
  <r>
    <x v="23"/>
    <x v="0"/>
    <x v="15"/>
    <n v="0"/>
  </r>
  <r>
    <x v="23"/>
    <x v="0"/>
    <x v="16"/>
    <n v="0"/>
  </r>
  <r>
    <x v="24"/>
    <x v="0"/>
    <x v="0"/>
    <n v="0"/>
  </r>
  <r>
    <x v="24"/>
    <x v="0"/>
    <x v="1"/>
    <n v="0"/>
  </r>
  <r>
    <x v="24"/>
    <x v="0"/>
    <x v="2"/>
    <n v="0"/>
  </r>
  <r>
    <x v="24"/>
    <x v="0"/>
    <x v="3"/>
    <n v="0"/>
  </r>
  <r>
    <x v="24"/>
    <x v="0"/>
    <x v="4"/>
    <n v="0"/>
  </r>
  <r>
    <x v="24"/>
    <x v="0"/>
    <x v="5"/>
    <n v="0"/>
  </r>
  <r>
    <x v="24"/>
    <x v="0"/>
    <x v="6"/>
    <n v="0"/>
  </r>
  <r>
    <x v="24"/>
    <x v="0"/>
    <x v="7"/>
    <n v="0"/>
  </r>
  <r>
    <x v="24"/>
    <x v="0"/>
    <x v="8"/>
    <n v="0"/>
  </r>
  <r>
    <x v="24"/>
    <x v="0"/>
    <x v="9"/>
    <n v="0"/>
  </r>
  <r>
    <x v="24"/>
    <x v="0"/>
    <x v="10"/>
    <n v="0"/>
  </r>
  <r>
    <x v="24"/>
    <x v="0"/>
    <x v="11"/>
    <n v="0"/>
  </r>
  <r>
    <x v="24"/>
    <x v="0"/>
    <x v="12"/>
    <n v="0"/>
  </r>
  <r>
    <x v="24"/>
    <x v="0"/>
    <x v="13"/>
    <n v="0"/>
  </r>
  <r>
    <x v="24"/>
    <x v="0"/>
    <x v="14"/>
    <n v="0"/>
  </r>
  <r>
    <x v="24"/>
    <x v="0"/>
    <x v="15"/>
    <n v="0"/>
  </r>
  <r>
    <x v="24"/>
    <x v="0"/>
    <x v="16"/>
    <n v="0"/>
  </r>
  <r>
    <x v="25"/>
    <x v="0"/>
    <x v="0"/>
    <n v="0"/>
  </r>
  <r>
    <x v="25"/>
    <x v="0"/>
    <x v="1"/>
    <n v="0"/>
  </r>
  <r>
    <x v="25"/>
    <x v="0"/>
    <x v="2"/>
    <n v="0"/>
  </r>
  <r>
    <x v="25"/>
    <x v="0"/>
    <x v="3"/>
    <n v="0"/>
  </r>
  <r>
    <x v="25"/>
    <x v="0"/>
    <x v="4"/>
    <n v="0"/>
  </r>
  <r>
    <x v="25"/>
    <x v="0"/>
    <x v="5"/>
    <n v="0"/>
  </r>
  <r>
    <x v="25"/>
    <x v="0"/>
    <x v="6"/>
    <n v="0"/>
  </r>
  <r>
    <x v="25"/>
    <x v="0"/>
    <x v="7"/>
    <n v="0"/>
  </r>
  <r>
    <x v="25"/>
    <x v="0"/>
    <x v="8"/>
    <n v="0"/>
  </r>
  <r>
    <x v="25"/>
    <x v="0"/>
    <x v="9"/>
    <n v="0"/>
  </r>
  <r>
    <x v="25"/>
    <x v="0"/>
    <x v="10"/>
    <n v="0"/>
  </r>
  <r>
    <x v="25"/>
    <x v="0"/>
    <x v="11"/>
    <n v="0"/>
  </r>
  <r>
    <x v="25"/>
    <x v="0"/>
    <x v="12"/>
    <n v="0"/>
  </r>
  <r>
    <x v="25"/>
    <x v="0"/>
    <x v="13"/>
    <n v="0"/>
  </r>
  <r>
    <x v="25"/>
    <x v="0"/>
    <x v="14"/>
    <n v="0"/>
  </r>
  <r>
    <x v="25"/>
    <x v="0"/>
    <x v="15"/>
    <n v="0"/>
  </r>
  <r>
    <x v="25"/>
    <x v="0"/>
    <x v="16"/>
    <n v="0"/>
  </r>
  <r>
    <x v="26"/>
    <x v="0"/>
    <x v="0"/>
    <n v="0"/>
  </r>
  <r>
    <x v="26"/>
    <x v="0"/>
    <x v="1"/>
    <n v="0"/>
  </r>
  <r>
    <x v="26"/>
    <x v="0"/>
    <x v="2"/>
    <n v="0"/>
  </r>
  <r>
    <x v="26"/>
    <x v="0"/>
    <x v="3"/>
    <n v="0"/>
  </r>
  <r>
    <x v="26"/>
    <x v="0"/>
    <x v="4"/>
    <n v="0"/>
  </r>
  <r>
    <x v="26"/>
    <x v="0"/>
    <x v="5"/>
    <n v="0"/>
  </r>
  <r>
    <x v="26"/>
    <x v="0"/>
    <x v="6"/>
    <n v="0"/>
  </r>
  <r>
    <x v="26"/>
    <x v="0"/>
    <x v="7"/>
    <n v="0"/>
  </r>
  <r>
    <x v="26"/>
    <x v="0"/>
    <x v="8"/>
    <n v="0"/>
  </r>
  <r>
    <x v="26"/>
    <x v="0"/>
    <x v="9"/>
    <n v="0"/>
  </r>
  <r>
    <x v="26"/>
    <x v="0"/>
    <x v="10"/>
    <n v="0"/>
  </r>
  <r>
    <x v="26"/>
    <x v="0"/>
    <x v="11"/>
    <n v="0"/>
  </r>
  <r>
    <x v="26"/>
    <x v="0"/>
    <x v="12"/>
    <n v="0"/>
  </r>
  <r>
    <x v="26"/>
    <x v="0"/>
    <x v="13"/>
    <n v="0"/>
  </r>
  <r>
    <x v="26"/>
    <x v="0"/>
    <x v="14"/>
    <n v="0"/>
  </r>
  <r>
    <x v="26"/>
    <x v="0"/>
    <x v="15"/>
    <n v="35038"/>
  </r>
  <r>
    <x v="26"/>
    <x v="0"/>
    <x v="16"/>
    <n v="15447"/>
  </r>
  <r>
    <x v="27"/>
    <x v="0"/>
    <x v="0"/>
    <n v="0"/>
  </r>
  <r>
    <x v="27"/>
    <x v="0"/>
    <x v="1"/>
    <n v="0"/>
  </r>
  <r>
    <x v="27"/>
    <x v="0"/>
    <x v="2"/>
    <n v="0"/>
  </r>
  <r>
    <x v="27"/>
    <x v="0"/>
    <x v="3"/>
    <n v="0"/>
  </r>
  <r>
    <x v="27"/>
    <x v="0"/>
    <x v="4"/>
    <n v="0"/>
  </r>
  <r>
    <x v="27"/>
    <x v="0"/>
    <x v="5"/>
    <n v="0"/>
  </r>
  <r>
    <x v="27"/>
    <x v="0"/>
    <x v="6"/>
    <n v="0"/>
  </r>
  <r>
    <x v="27"/>
    <x v="0"/>
    <x v="7"/>
    <n v="0"/>
  </r>
  <r>
    <x v="27"/>
    <x v="0"/>
    <x v="8"/>
    <n v="0"/>
  </r>
  <r>
    <x v="27"/>
    <x v="0"/>
    <x v="9"/>
    <n v="0"/>
  </r>
  <r>
    <x v="27"/>
    <x v="0"/>
    <x v="10"/>
    <n v="0"/>
  </r>
  <r>
    <x v="27"/>
    <x v="0"/>
    <x v="11"/>
    <n v="0"/>
  </r>
  <r>
    <x v="27"/>
    <x v="0"/>
    <x v="12"/>
    <n v="0"/>
  </r>
  <r>
    <x v="27"/>
    <x v="0"/>
    <x v="13"/>
    <n v="0"/>
  </r>
  <r>
    <x v="27"/>
    <x v="0"/>
    <x v="14"/>
    <n v="0"/>
  </r>
  <r>
    <x v="27"/>
    <x v="0"/>
    <x v="15"/>
    <n v="477"/>
  </r>
  <r>
    <x v="27"/>
    <x v="0"/>
    <x v="16"/>
    <n v="0"/>
  </r>
  <r>
    <x v="28"/>
    <x v="0"/>
    <x v="0"/>
    <n v="0"/>
  </r>
  <r>
    <x v="28"/>
    <x v="0"/>
    <x v="1"/>
    <n v="0"/>
  </r>
  <r>
    <x v="28"/>
    <x v="0"/>
    <x v="2"/>
    <n v="0"/>
  </r>
  <r>
    <x v="28"/>
    <x v="0"/>
    <x v="3"/>
    <n v="0"/>
  </r>
  <r>
    <x v="28"/>
    <x v="0"/>
    <x v="4"/>
    <n v="0"/>
  </r>
  <r>
    <x v="28"/>
    <x v="0"/>
    <x v="5"/>
    <n v="0"/>
  </r>
  <r>
    <x v="28"/>
    <x v="0"/>
    <x v="6"/>
    <n v="0"/>
  </r>
  <r>
    <x v="28"/>
    <x v="0"/>
    <x v="7"/>
    <n v="0"/>
  </r>
  <r>
    <x v="28"/>
    <x v="0"/>
    <x v="8"/>
    <n v="0"/>
  </r>
  <r>
    <x v="28"/>
    <x v="0"/>
    <x v="9"/>
    <n v="0"/>
  </r>
  <r>
    <x v="28"/>
    <x v="0"/>
    <x v="10"/>
    <n v="0"/>
  </r>
  <r>
    <x v="28"/>
    <x v="0"/>
    <x v="11"/>
    <n v="0"/>
  </r>
  <r>
    <x v="28"/>
    <x v="0"/>
    <x v="12"/>
    <n v="0"/>
  </r>
  <r>
    <x v="28"/>
    <x v="0"/>
    <x v="13"/>
    <n v="0"/>
  </r>
  <r>
    <x v="28"/>
    <x v="0"/>
    <x v="14"/>
    <n v="1"/>
  </r>
  <r>
    <x v="28"/>
    <x v="0"/>
    <x v="15"/>
    <n v="10"/>
  </r>
  <r>
    <x v="28"/>
    <x v="0"/>
    <x v="16"/>
    <n v="0"/>
  </r>
  <r>
    <x v="29"/>
    <x v="0"/>
    <x v="0"/>
    <n v="0"/>
  </r>
  <r>
    <x v="29"/>
    <x v="0"/>
    <x v="1"/>
    <n v="0"/>
  </r>
  <r>
    <x v="29"/>
    <x v="0"/>
    <x v="2"/>
    <n v="0"/>
  </r>
  <r>
    <x v="29"/>
    <x v="0"/>
    <x v="3"/>
    <n v="0"/>
  </r>
  <r>
    <x v="29"/>
    <x v="0"/>
    <x v="4"/>
    <n v="0"/>
  </r>
  <r>
    <x v="29"/>
    <x v="0"/>
    <x v="5"/>
    <n v="0"/>
  </r>
  <r>
    <x v="29"/>
    <x v="0"/>
    <x v="6"/>
    <n v="0"/>
  </r>
  <r>
    <x v="29"/>
    <x v="0"/>
    <x v="7"/>
    <n v="0"/>
  </r>
  <r>
    <x v="29"/>
    <x v="0"/>
    <x v="8"/>
    <n v="0"/>
  </r>
  <r>
    <x v="29"/>
    <x v="0"/>
    <x v="9"/>
    <n v="0"/>
  </r>
  <r>
    <x v="29"/>
    <x v="0"/>
    <x v="10"/>
    <n v="0"/>
  </r>
  <r>
    <x v="29"/>
    <x v="0"/>
    <x v="11"/>
    <n v="0"/>
  </r>
  <r>
    <x v="29"/>
    <x v="0"/>
    <x v="12"/>
    <n v="0"/>
  </r>
  <r>
    <x v="29"/>
    <x v="0"/>
    <x v="13"/>
    <n v="0"/>
  </r>
  <r>
    <x v="29"/>
    <x v="0"/>
    <x v="14"/>
    <n v="7"/>
  </r>
  <r>
    <x v="29"/>
    <x v="0"/>
    <x v="15"/>
    <n v="687"/>
  </r>
  <r>
    <x v="29"/>
    <x v="0"/>
    <x v="16"/>
    <n v="523"/>
  </r>
  <r>
    <x v="30"/>
    <x v="0"/>
    <x v="0"/>
    <n v="0"/>
  </r>
  <r>
    <x v="30"/>
    <x v="0"/>
    <x v="1"/>
    <n v="0"/>
  </r>
  <r>
    <x v="30"/>
    <x v="0"/>
    <x v="2"/>
    <n v="0"/>
  </r>
  <r>
    <x v="30"/>
    <x v="0"/>
    <x v="3"/>
    <n v="0"/>
  </r>
  <r>
    <x v="30"/>
    <x v="0"/>
    <x v="4"/>
    <n v="0"/>
  </r>
  <r>
    <x v="30"/>
    <x v="0"/>
    <x v="5"/>
    <n v="0"/>
  </r>
  <r>
    <x v="30"/>
    <x v="0"/>
    <x v="6"/>
    <n v="0"/>
  </r>
  <r>
    <x v="30"/>
    <x v="0"/>
    <x v="7"/>
    <n v="0"/>
  </r>
  <r>
    <x v="30"/>
    <x v="0"/>
    <x v="8"/>
    <n v="0"/>
  </r>
  <r>
    <x v="30"/>
    <x v="0"/>
    <x v="9"/>
    <n v="0"/>
  </r>
  <r>
    <x v="30"/>
    <x v="0"/>
    <x v="10"/>
    <n v="0"/>
  </r>
  <r>
    <x v="30"/>
    <x v="0"/>
    <x v="11"/>
    <n v="0"/>
  </r>
  <r>
    <x v="30"/>
    <x v="0"/>
    <x v="12"/>
    <n v="0"/>
  </r>
  <r>
    <x v="30"/>
    <x v="0"/>
    <x v="13"/>
    <n v="0"/>
  </r>
  <r>
    <x v="30"/>
    <x v="0"/>
    <x v="14"/>
    <n v="680"/>
  </r>
  <r>
    <x v="30"/>
    <x v="0"/>
    <x v="15"/>
    <n v="1541"/>
  </r>
  <r>
    <x v="30"/>
    <x v="0"/>
    <x v="16"/>
    <n v="0"/>
  </r>
  <r>
    <x v="31"/>
    <x v="0"/>
    <x v="0"/>
    <n v="0"/>
  </r>
  <r>
    <x v="31"/>
    <x v="0"/>
    <x v="1"/>
    <n v="0"/>
  </r>
  <r>
    <x v="31"/>
    <x v="0"/>
    <x v="2"/>
    <n v="0"/>
  </r>
  <r>
    <x v="31"/>
    <x v="0"/>
    <x v="3"/>
    <n v="0"/>
  </r>
  <r>
    <x v="31"/>
    <x v="0"/>
    <x v="4"/>
    <n v="0"/>
  </r>
  <r>
    <x v="31"/>
    <x v="0"/>
    <x v="5"/>
    <n v="0"/>
  </r>
  <r>
    <x v="31"/>
    <x v="0"/>
    <x v="6"/>
    <n v="0"/>
  </r>
  <r>
    <x v="31"/>
    <x v="0"/>
    <x v="7"/>
    <n v="0"/>
  </r>
  <r>
    <x v="31"/>
    <x v="0"/>
    <x v="8"/>
    <n v="0"/>
  </r>
  <r>
    <x v="31"/>
    <x v="0"/>
    <x v="9"/>
    <n v="0"/>
  </r>
  <r>
    <x v="31"/>
    <x v="0"/>
    <x v="10"/>
    <n v="0"/>
  </r>
  <r>
    <x v="31"/>
    <x v="0"/>
    <x v="11"/>
    <n v="3"/>
  </r>
  <r>
    <x v="31"/>
    <x v="0"/>
    <x v="12"/>
    <n v="24"/>
  </r>
  <r>
    <x v="31"/>
    <x v="0"/>
    <x v="13"/>
    <n v="84"/>
  </r>
  <r>
    <x v="31"/>
    <x v="0"/>
    <x v="14"/>
    <n v="0"/>
  </r>
  <r>
    <x v="31"/>
    <x v="0"/>
    <x v="15"/>
    <n v="0"/>
  </r>
  <r>
    <x v="31"/>
    <x v="0"/>
    <x v="16"/>
    <n v="0"/>
  </r>
  <r>
    <x v="32"/>
    <x v="0"/>
    <x v="0"/>
    <n v="0"/>
  </r>
  <r>
    <x v="32"/>
    <x v="0"/>
    <x v="1"/>
    <n v="0"/>
  </r>
  <r>
    <x v="32"/>
    <x v="0"/>
    <x v="2"/>
    <n v="0"/>
  </r>
  <r>
    <x v="32"/>
    <x v="0"/>
    <x v="3"/>
    <n v="0"/>
  </r>
  <r>
    <x v="32"/>
    <x v="0"/>
    <x v="4"/>
    <n v="0"/>
  </r>
  <r>
    <x v="32"/>
    <x v="0"/>
    <x v="5"/>
    <n v="0"/>
  </r>
  <r>
    <x v="32"/>
    <x v="0"/>
    <x v="6"/>
    <n v="0"/>
  </r>
  <r>
    <x v="32"/>
    <x v="0"/>
    <x v="7"/>
    <n v="0"/>
  </r>
  <r>
    <x v="32"/>
    <x v="0"/>
    <x v="8"/>
    <n v="0"/>
  </r>
  <r>
    <x v="32"/>
    <x v="0"/>
    <x v="9"/>
    <n v="0"/>
  </r>
  <r>
    <x v="32"/>
    <x v="0"/>
    <x v="10"/>
    <n v="0"/>
  </r>
  <r>
    <x v="32"/>
    <x v="0"/>
    <x v="11"/>
    <n v="1073"/>
  </r>
  <r>
    <x v="32"/>
    <x v="0"/>
    <x v="12"/>
    <n v="113"/>
  </r>
  <r>
    <x v="32"/>
    <x v="0"/>
    <x v="13"/>
    <n v="43"/>
  </r>
  <r>
    <x v="32"/>
    <x v="0"/>
    <x v="14"/>
    <n v="8"/>
  </r>
  <r>
    <x v="32"/>
    <x v="0"/>
    <x v="15"/>
    <n v="0"/>
  </r>
  <r>
    <x v="32"/>
    <x v="0"/>
    <x v="16"/>
    <n v="0"/>
  </r>
  <r>
    <x v="33"/>
    <x v="0"/>
    <x v="0"/>
    <n v="0"/>
  </r>
  <r>
    <x v="33"/>
    <x v="0"/>
    <x v="1"/>
    <n v="0"/>
  </r>
  <r>
    <x v="33"/>
    <x v="0"/>
    <x v="2"/>
    <n v="0"/>
  </r>
  <r>
    <x v="33"/>
    <x v="0"/>
    <x v="3"/>
    <n v="0"/>
  </r>
  <r>
    <x v="33"/>
    <x v="0"/>
    <x v="4"/>
    <n v="5189"/>
  </r>
  <r>
    <x v="33"/>
    <x v="0"/>
    <x v="5"/>
    <n v="1170"/>
  </r>
  <r>
    <x v="33"/>
    <x v="0"/>
    <x v="6"/>
    <n v="1480"/>
  </r>
  <r>
    <x v="33"/>
    <x v="0"/>
    <x v="7"/>
    <n v="3423"/>
  </r>
  <r>
    <x v="33"/>
    <x v="0"/>
    <x v="8"/>
    <n v="1634"/>
  </r>
  <r>
    <x v="33"/>
    <x v="0"/>
    <x v="9"/>
    <n v="2215"/>
  </r>
  <r>
    <x v="33"/>
    <x v="0"/>
    <x v="10"/>
    <n v="732"/>
  </r>
  <r>
    <x v="33"/>
    <x v="0"/>
    <x v="11"/>
    <n v="1555"/>
  </r>
  <r>
    <x v="33"/>
    <x v="0"/>
    <x v="12"/>
    <n v="47"/>
  </r>
  <r>
    <x v="33"/>
    <x v="0"/>
    <x v="13"/>
    <n v="3"/>
  </r>
  <r>
    <x v="33"/>
    <x v="0"/>
    <x v="14"/>
    <n v="18"/>
  </r>
  <r>
    <x v="33"/>
    <x v="0"/>
    <x v="15"/>
    <n v="2286"/>
  </r>
  <r>
    <x v="33"/>
    <x v="0"/>
    <x v="16"/>
    <n v="68"/>
  </r>
  <r>
    <x v="34"/>
    <x v="0"/>
    <x v="0"/>
    <n v="0"/>
  </r>
  <r>
    <x v="34"/>
    <x v="0"/>
    <x v="1"/>
    <n v="0"/>
  </r>
  <r>
    <x v="34"/>
    <x v="0"/>
    <x v="2"/>
    <n v="0"/>
  </r>
  <r>
    <x v="34"/>
    <x v="0"/>
    <x v="3"/>
    <n v="0"/>
  </r>
  <r>
    <x v="34"/>
    <x v="0"/>
    <x v="4"/>
    <n v="0"/>
  </r>
  <r>
    <x v="34"/>
    <x v="0"/>
    <x v="5"/>
    <n v="0"/>
  </r>
  <r>
    <x v="34"/>
    <x v="0"/>
    <x v="6"/>
    <n v="0"/>
  </r>
  <r>
    <x v="34"/>
    <x v="0"/>
    <x v="7"/>
    <n v="0"/>
  </r>
  <r>
    <x v="34"/>
    <x v="0"/>
    <x v="8"/>
    <n v="0"/>
  </r>
  <r>
    <x v="34"/>
    <x v="0"/>
    <x v="9"/>
    <n v="10"/>
  </r>
  <r>
    <x v="34"/>
    <x v="0"/>
    <x v="10"/>
    <n v="210"/>
  </r>
  <r>
    <x v="34"/>
    <x v="0"/>
    <x v="11"/>
    <n v="61"/>
  </r>
  <r>
    <x v="34"/>
    <x v="0"/>
    <x v="12"/>
    <n v="42"/>
  </r>
  <r>
    <x v="34"/>
    <x v="0"/>
    <x v="13"/>
    <n v="88"/>
  </r>
  <r>
    <x v="34"/>
    <x v="0"/>
    <x v="14"/>
    <n v="69"/>
  </r>
  <r>
    <x v="34"/>
    <x v="0"/>
    <x v="15"/>
    <n v="11"/>
  </r>
  <r>
    <x v="34"/>
    <x v="0"/>
    <x v="16"/>
    <n v="23"/>
  </r>
  <r>
    <x v="35"/>
    <x v="0"/>
    <x v="0"/>
    <n v="0"/>
  </r>
  <r>
    <x v="35"/>
    <x v="0"/>
    <x v="1"/>
    <n v="0"/>
  </r>
  <r>
    <x v="35"/>
    <x v="0"/>
    <x v="2"/>
    <n v="0"/>
  </r>
  <r>
    <x v="35"/>
    <x v="0"/>
    <x v="3"/>
    <n v="0"/>
  </r>
  <r>
    <x v="35"/>
    <x v="0"/>
    <x v="4"/>
    <n v="0"/>
  </r>
  <r>
    <x v="35"/>
    <x v="0"/>
    <x v="5"/>
    <n v="0"/>
  </r>
  <r>
    <x v="35"/>
    <x v="0"/>
    <x v="6"/>
    <n v="0"/>
  </r>
  <r>
    <x v="35"/>
    <x v="0"/>
    <x v="7"/>
    <n v="0"/>
  </r>
  <r>
    <x v="35"/>
    <x v="0"/>
    <x v="8"/>
    <n v="0"/>
  </r>
  <r>
    <x v="35"/>
    <x v="0"/>
    <x v="9"/>
    <n v="0"/>
  </r>
  <r>
    <x v="35"/>
    <x v="0"/>
    <x v="10"/>
    <n v="0"/>
  </r>
  <r>
    <x v="35"/>
    <x v="0"/>
    <x v="11"/>
    <n v="0"/>
  </r>
  <r>
    <x v="35"/>
    <x v="0"/>
    <x v="12"/>
    <n v="0"/>
  </r>
  <r>
    <x v="35"/>
    <x v="0"/>
    <x v="13"/>
    <n v="0"/>
  </r>
  <r>
    <x v="35"/>
    <x v="0"/>
    <x v="14"/>
    <n v="0"/>
  </r>
  <r>
    <x v="35"/>
    <x v="0"/>
    <x v="15"/>
    <n v="1781"/>
  </r>
  <r>
    <x v="35"/>
    <x v="0"/>
    <x v="16"/>
    <n v="6"/>
  </r>
  <r>
    <x v="36"/>
    <x v="0"/>
    <x v="0"/>
    <n v="0"/>
  </r>
  <r>
    <x v="36"/>
    <x v="0"/>
    <x v="1"/>
    <n v="0"/>
  </r>
  <r>
    <x v="36"/>
    <x v="0"/>
    <x v="2"/>
    <n v="0"/>
  </r>
  <r>
    <x v="36"/>
    <x v="0"/>
    <x v="3"/>
    <n v="0"/>
  </r>
  <r>
    <x v="36"/>
    <x v="0"/>
    <x v="4"/>
    <n v="0"/>
  </r>
  <r>
    <x v="36"/>
    <x v="0"/>
    <x v="5"/>
    <n v="0"/>
  </r>
  <r>
    <x v="36"/>
    <x v="0"/>
    <x v="6"/>
    <n v="0"/>
  </r>
  <r>
    <x v="36"/>
    <x v="0"/>
    <x v="7"/>
    <n v="0"/>
  </r>
  <r>
    <x v="36"/>
    <x v="0"/>
    <x v="8"/>
    <n v="0"/>
  </r>
  <r>
    <x v="36"/>
    <x v="0"/>
    <x v="9"/>
    <n v="0"/>
  </r>
  <r>
    <x v="36"/>
    <x v="0"/>
    <x v="10"/>
    <n v="0"/>
  </r>
  <r>
    <x v="36"/>
    <x v="0"/>
    <x v="11"/>
    <n v="0"/>
  </r>
  <r>
    <x v="36"/>
    <x v="0"/>
    <x v="12"/>
    <n v="0"/>
  </r>
  <r>
    <x v="36"/>
    <x v="0"/>
    <x v="13"/>
    <n v="272"/>
  </r>
  <r>
    <x v="36"/>
    <x v="0"/>
    <x v="14"/>
    <n v="0"/>
  </r>
  <r>
    <x v="36"/>
    <x v="0"/>
    <x v="15"/>
    <n v="0"/>
  </r>
  <r>
    <x v="36"/>
    <x v="0"/>
    <x v="16"/>
    <n v="0"/>
  </r>
  <r>
    <x v="37"/>
    <x v="0"/>
    <x v="0"/>
    <n v="0"/>
  </r>
  <r>
    <x v="37"/>
    <x v="0"/>
    <x v="1"/>
    <n v="0"/>
  </r>
  <r>
    <x v="37"/>
    <x v="0"/>
    <x v="2"/>
    <n v="0"/>
  </r>
  <r>
    <x v="37"/>
    <x v="0"/>
    <x v="3"/>
    <n v="0"/>
  </r>
  <r>
    <x v="37"/>
    <x v="0"/>
    <x v="4"/>
    <n v="0"/>
  </r>
  <r>
    <x v="37"/>
    <x v="0"/>
    <x v="5"/>
    <n v="0"/>
  </r>
  <r>
    <x v="37"/>
    <x v="0"/>
    <x v="6"/>
    <n v="0"/>
  </r>
  <r>
    <x v="37"/>
    <x v="0"/>
    <x v="7"/>
    <n v="0"/>
  </r>
  <r>
    <x v="37"/>
    <x v="0"/>
    <x v="8"/>
    <n v="0"/>
  </r>
  <r>
    <x v="37"/>
    <x v="0"/>
    <x v="9"/>
    <n v="0"/>
  </r>
  <r>
    <x v="37"/>
    <x v="0"/>
    <x v="10"/>
    <n v="0"/>
  </r>
  <r>
    <x v="37"/>
    <x v="0"/>
    <x v="11"/>
    <n v="0"/>
  </r>
  <r>
    <x v="37"/>
    <x v="0"/>
    <x v="12"/>
    <n v="0"/>
  </r>
  <r>
    <x v="37"/>
    <x v="0"/>
    <x v="13"/>
    <n v="0"/>
  </r>
  <r>
    <x v="37"/>
    <x v="0"/>
    <x v="14"/>
    <n v="0"/>
  </r>
  <r>
    <x v="37"/>
    <x v="0"/>
    <x v="15"/>
    <n v="0"/>
  </r>
  <r>
    <x v="37"/>
    <x v="0"/>
    <x v="16"/>
    <n v="42"/>
  </r>
  <r>
    <x v="38"/>
    <x v="0"/>
    <x v="0"/>
    <n v="0"/>
  </r>
  <r>
    <x v="38"/>
    <x v="0"/>
    <x v="1"/>
    <n v="0"/>
  </r>
  <r>
    <x v="38"/>
    <x v="0"/>
    <x v="2"/>
    <n v="0"/>
  </r>
  <r>
    <x v="38"/>
    <x v="0"/>
    <x v="3"/>
    <n v="11"/>
  </r>
  <r>
    <x v="38"/>
    <x v="0"/>
    <x v="4"/>
    <n v="7"/>
  </r>
  <r>
    <x v="38"/>
    <x v="0"/>
    <x v="5"/>
    <n v="13"/>
  </r>
  <r>
    <x v="38"/>
    <x v="0"/>
    <x v="6"/>
    <n v="4"/>
  </r>
  <r>
    <x v="38"/>
    <x v="0"/>
    <x v="7"/>
    <n v="4"/>
  </r>
  <r>
    <x v="38"/>
    <x v="0"/>
    <x v="8"/>
    <n v="86"/>
  </r>
  <r>
    <x v="38"/>
    <x v="0"/>
    <x v="9"/>
    <n v="19"/>
  </r>
  <r>
    <x v="38"/>
    <x v="0"/>
    <x v="10"/>
    <n v="14"/>
  </r>
  <r>
    <x v="38"/>
    <x v="0"/>
    <x v="11"/>
    <n v="72"/>
  </r>
  <r>
    <x v="38"/>
    <x v="0"/>
    <x v="12"/>
    <n v="88"/>
  </r>
  <r>
    <x v="38"/>
    <x v="0"/>
    <x v="13"/>
    <n v="30"/>
  </r>
  <r>
    <x v="38"/>
    <x v="0"/>
    <x v="14"/>
    <n v="0"/>
  </r>
  <r>
    <x v="38"/>
    <x v="0"/>
    <x v="15"/>
    <n v="0"/>
  </r>
  <r>
    <x v="38"/>
    <x v="0"/>
    <x v="16"/>
    <n v="0"/>
  </r>
  <r>
    <x v="39"/>
    <x v="0"/>
    <x v="0"/>
    <n v="0"/>
  </r>
  <r>
    <x v="39"/>
    <x v="0"/>
    <x v="1"/>
    <n v="0"/>
  </r>
  <r>
    <x v="39"/>
    <x v="0"/>
    <x v="2"/>
    <n v="0"/>
  </r>
  <r>
    <x v="39"/>
    <x v="0"/>
    <x v="3"/>
    <n v="0"/>
  </r>
  <r>
    <x v="39"/>
    <x v="0"/>
    <x v="4"/>
    <n v="0"/>
  </r>
  <r>
    <x v="39"/>
    <x v="0"/>
    <x v="5"/>
    <n v="0"/>
  </r>
  <r>
    <x v="39"/>
    <x v="0"/>
    <x v="6"/>
    <n v="0"/>
  </r>
  <r>
    <x v="39"/>
    <x v="0"/>
    <x v="7"/>
    <n v="0"/>
  </r>
  <r>
    <x v="39"/>
    <x v="0"/>
    <x v="8"/>
    <n v="0"/>
  </r>
  <r>
    <x v="39"/>
    <x v="0"/>
    <x v="9"/>
    <n v="0"/>
  </r>
  <r>
    <x v="39"/>
    <x v="0"/>
    <x v="10"/>
    <n v="0"/>
  </r>
  <r>
    <x v="39"/>
    <x v="0"/>
    <x v="11"/>
    <n v="6"/>
  </r>
  <r>
    <x v="39"/>
    <x v="0"/>
    <x v="12"/>
    <n v="0"/>
  </r>
  <r>
    <x v="39"/>
    <x v="0"/>
    <x v="13"/>
    <n v="0"/>
  </r>
  <r>
    <x v="39"/>
    <x v="0"/>
    <x v="14"/>
    <n v="0"/>
  </r>
  <r>
    <x v="39"/>
    <x v="0"/>
    <x v="15"/>
    <n v="35"/>
  </r>
  <r>
    <x v="39"/>
    <x v="0"/>
    <x v="16"/>
    <n v="12"/>
  </r>
  <r>
    <x v="40"/>
    <x v="0"/>
    <x v="0"/>
    <n v="0"/>
  </r>
  <r>
    <x v="40"/>
    <x v="0"/>
    <x v="1"/>
    <n v="0"/>
  </r>
  <r>
    <x v="40"/>
    <x v="0"/>
    <x v="2"/>
    <n v="0"/>
  </r>
  <r>
    <x v="40"/>
    <x v="0"/>
    <x v="3"/>
    <n v="0"/>
  </r>
  <r>
    <x v="40"/>
    <x v="0"/>
    <x v="4"/>
    <n v="0"/>
  </r>
  <r>
    <x v="40"/>
    <x v="0"/>
    <x v="5"/>
    <n v="0"/>
  </r>
  <r>
    <x v="40"/>
    <x v="0"/>
    <x v="6"/>
    <n v="0"/>
  </r>
  <r>
    <x v="40"/>
    <x v="0"/>
    <x v="7"/>
    <n v="0"/>
  </r>
  <r>
    <x v="40"/>
    <x v="0"/>
    <x v="8"/>
    <n v="11"/>
  </r>
  <r>
    <x v="40"/>
    <x v="0"/>
    <x v="9"/>
    <n v="323"/>
  </r>
  <r>
    <x v="40"/>
    <x v="0"/>
    <x v="10"/>
    <n v="8252"/>
  </r>
  <r>
    <x v="40"/>
    <x v="0"/>
    <x v="11"/>
    <n v="3743"/>
  </r>
  <r>
    <x v="40"/>
    <x v="0"/>
    <x v="12"/>
    <n v="11271"/>
  </r>
  <r>
    <x v="40"/>
    <x v="0"/>
    <x v="13"/>
    <n v="1803"/>
  </r>
  <r>
    <x v="40"/>
    <x v="0"/>
    <x v="14"/>
    <n v="2311"/>
  </r>
  <r>
    <x v="40"/>
    <x v="0"/>
    <x v="15"/>
    <n v="2914"/>
  </r>
  <r>
    <x v="40"/>
    <x v="0"/>
    <x v="16"/>
    <n v="2228"/>
  </r>
  <r>
    <x v="41"/>
    <x v="0"/>
    <x v="0"/>
    <n v="0"/>
  </r>
  <r>
    <x v="41"/>
    <x v="0"/>
    <x v="1"/>
    <n v="0"/>
  </r>
  <r>
    <x v="41"/>
    <x v="0"/>
    <x v="2"/>
    <n v="0"/>
  </r>
  <r>
    <x v="41"/>
    <x v="0"/>
    <x v="3"/>
    <n v="0"/>
  </r>
  <r>
    <x v="41"/>
    <x v="0"/>
    <x v="4"/>
    <n v="0"/>
  </r>
  <r>
    <x v="41"/>
    <x v="0"/>
    <x v="5"/>
    <n v="0"/>
  </r>
  <r>
    <x v="41"/>
    <x v="0"/>
    <x v="6"/>
    <n v="0"/>
  </r>
  <r>
    <x v="41"/>
    <x v="0"/>
    <x v="7"/>
    <n v="0"/>
  </r>
  <r>
    <x v="41"/>
    <x v="0"/>
    <x v="8"/>
    <n v="0"/>
  </r>
  <r>
    <x v="41"/>
    <x v="0"/>
    <x v="9"/>
    <n v="0"/>
  </r>
  <r>
    <x v="41"/>
    <x v="0"/>
    <x v="10"/>
    <n v="0"/>
  </r>
  <r>
    <x v="41"/>
    <x v="0"/>
    <x v="11"/>
    <n v="0"/>
  </r>
  <r>
    <x v="41"/>
    <x v="0"/>
    <x v="12"/>
    <n v="0"/>
  </r>
  <r>
    <x v="41"/>
    <x v="0"/>
    <x v="13"/>
    <n v="0"/>
  </r>
  <r>
    <x v="41"/>
    <x v="0"/>
    <x v="14"/>
    <n v="2161"/>
  </r>
  <r>
    <x v="41"/>
    <x v="0"/>
    <x v="15"/>
    <n v="5951"/>
  </r>
  <r>
    <x v="41"/>
    <x v="0"/>
    <x v="16"/>
    <n v="3045"/>
  </r>
  <r>
    <x v="42"/>
    <x v="0"/>
    <x v="0"/>
    <n v="0"/>
  </r>
  <r>
    <x v="42"/>
    <x v="0"/>
    <x v="1"/>
    <n v="0"/>
  </r>
  <r>
    <x v="42"/>
    <x v="0"/>
    <x v="2"/>
    <n v="0"/>
  </r>
  <r>
    <x v="42"/>
    <x v="0"/>
    <x v="3"/>
    <n v="0"/>
  </r>
  <r>
    <x v="42"/>
    <x v="0"/>
    <x v="4"/>
    <n v="0"/>
  </r>
  <r>
    <x v="42"/>
    <x v="0"/>
    <x v="5"/>
    <n v="214"/>
  </r>
  <r>
    <x v="42"/>
    <x v="0"/>
    <x v="6"/>
    <n v="230"/>
  </r>
  <r>
    <x v="42"/>
    <x v="0"/>
    <x v="7"/>
    <n v="71"/>
  </r>
  <r>
    <x v="42"/>
    <x v="0"/>
    <x v="8"/>
    <n v="90"/>
  </r>
  <r>
    <x v="42"/>
    <x v="0"/>
    <x v="9"/>
    <n v="98"/>
  </r>
  <r>
    <x v="42"/>
    <x v="0"/>
    <x v="10"/>
    <n v="9"/>
  </r>
  <r>
    <x v="42"/>
    <x v="0"/>
    <x v="11"/>
    <n v="13"/>
  </r>
  <r>
    <x v="42"/>
    <x v="0"/>
    <x v="12"/>
    <n v="2"/>
  </r>
  <r>
    <x v="42"/>
    <x v="0"/>
    <x v="13"/>
    <n v="8"/>
  </r>
  <r>
    <x v="42"/>
    <x v="0"/>
    <x v="14"/>
    <n v="42"/>
  </r>
  <r>
    <x v="42"/>
    <x v="0"/>
    <x v="15"/>
    <n v="33"/>
  </r>
  <r>
    <x v="42"/>
    <x v="0"/>
    <x v="16"/>
    <n v="33"/>
  </r>
  <r>
    <x v="43"/>
    <x v="0"/>
    <x v="0"/>
    <n v="0"/>
  </r>
  <r>
    <x v="43"/>
    <x v="0"/>
    <x v="1"/>
    <n v="0"/>
  </r>
  <r>
    <x v="43"/>
    <x v="0"/>
    <x v="2"/>
    <n v="0"/>
  </r>
  <r>
    <x v="43"/>
    <x v="0"/>
    <x v="3"/>
    <n v="0"/>
  </r>
  <r>
    <x v="43"/>
    <x v="0"/>
    <x v="4"/>
    <n v="0"/>
  </r>
  <r>
    <x v="43"/>
    <x v="0"/>
    <x v="5"/>
    <n v="0"/>
  </r>
  <r>
    <x v="43"/>
    <x v="0"/>
    <x v="6"/>
    <n v="0"/>
  </r>
  <r>
    <x v="43"/>
    <x v="0"/>
    <x v="7"/>
    <n v="0"/>
  </r>
  <r>
    <x v="43"/>
    <x v="0"/>
    <x v="8"/>
    <n v="0"/>
  </r>
  <r>
    <x v="43"/>
    <x v="0"/>
    <x v="9"/>
    <n v="0"/>
  </r>
  <r>
    <x v="43"/>
    <x v="0"/>
    <x v="10"/>
    <n v="0"/>
  </r>
  <r>
    <x v="43"/>
    <x v="0"/>
    <x v="11"/>
    <n v="0"/>
  </r>
  <r>
    <x v="43"/>
    <x v="0"/>
    <x v="12"/>
    <n v="0"/>
  </r>
  <r>
    <x v="43"/>
    <x v="0"/>
    <x v="13"/>
    <n v="0"/>
  </r>
  <r>
    <x v="43"/>
    <x v="0"/>
    <x v="14"/>
    <n v="0"/>
  </r>
  <r>
    <x v="43"/>
    <x v="0"/>
    <x v="15"/>
    <n v="0"/>
  </r>
  <r>
    <x v="43"/>
    <x v="0"/>
    <x v="16"/>
    <n v="0"/>
  </r>
  <r>
    <x v="44"/>
    <x v="0"/>
    <x v="0"/>
    <n v="0"/>
  </r>
  <r>
    <x v="44"/>
    <x v="0"/>
    <x v="1"/>
    <n v="0"/>
  </r>
  <r>
    <x v="44"/>
    <x v="0"/>
    <x v="2"/>
    <n v="0"/>
  </r>
  <r>
    <x v="44"/>
    <x v="0"/>
    <x v="3"/>
    <n v="0"/>
  </r>
  <r>
    <x v="44"/>
    <x v="0"/>
    <x v="4"/>
    <n v="0"/>
  </r>
  <r>
    <x v="44"/>
    <x v="0"/>
    <x v="5"/>
    <n v="0"/>
  </r>
  <r>
    <x v="44"/>
    <x v="0"/>
    <x v="6"/>
    <n v="0"/>
  </r>
  <r>
    <x v="44"/>
    <x v="0"/>
    <x v="7"/>
    <n v="0"/>
  </r>
  <r>
    <x v="44"/>
    <x v="0"/>
    <x v="8"/>
    <n v="0"/>
  </r>
  <r>
    <x v="44"/>
    <x v="0"/>
    <x v="9"/>
    <n v="0"/>
  </r>
  <r>
    <x v="44"/>
    <x v="0"/>
    <x v="10"/>
    <n v="0"/>
  </r>
  <r>
    <x v="44"/>
    <x v="0"/>
    <x v="11"/>
    <n v="0"/>
  </r>
  <r>
    <x v="44"/>
    <x v="0"/>
    <x v="12"/>
    <n v="0"/>
  </r>
  <r>
    <x v="44"/>
    <x v="0"/>
    <x v="13"/>
    <n v="258"/>
  </r>
  <r>
    <x v="44"/>
    <x v="0"/>
    <x v="14"/>
    <n v="0"/>
  </r>
  <r>
    <x v="44"/>
    <x v="0"/>
    <x v="15"/>
    <n v="0"/>
  </r>
  <r>
    <x v="44"/>
    <x v="0"/>
    <x v="16"/>
    <n v="0"/>
  </r>
  <r>
    <x v="45"/>
    <x v="0"/>
    <x v="0"/>
    <n v="0"/>
  </r>
  <r>
    <x v="45"/>
    <x v="0"/>
    <x v="1"/>
    <n v="0"/>
  </r>
  <r>
    <x v="45"/>
    <x v="0"/>
    <x v="2"/>
    <n v="0"/>
  </r>
  <r>
    <x v="45"/>
    <x v="0"/>
    <x v="3"/>
    <n v="0"/>
  </r>
  <r>
    <x v="45"/>
    <x v="0"/>
    <x v="4"/>
    <n v="0"/>
  </r>
  <r>
    <x v="45"/>
    <x v="0"/>
    <x v="5"/>
    <n v="0"/>
  </r>
  <r>
    <x v="45"/>
    <x v="0"/>
    <x v="6"/>
    <n v="0"/>
  </r>
  <r>
    <x v="45"/>
    <x v="0"/>
    <x v="7"/>
    <n v="0"/>
  </r>
  <r>
    <x v="45"/>
    <x v="0"/>
    <x v="8"/>
    <n v="0"/>
  </r>
  <r>
    <x v="45"/>
    <x v="0"/>
    <x v="9"/>
    <n v="0"/>
  </r>
  <r>
    <x v="45"/>
    <x v="0"/>
    <x v="10"/>
    <n v="0"/>
  </r>
  <r>
    <x v="45"/>
    <x v="0"/>
    <x v="11"/>
    <n v="0"/>
  </r>
  <r>
    <x v="45"/>
    <x v="0"/>
    <x v="12"/>
    <n v="6"/>
  </r>
  <r>
    <x v="45"/>
    <x v="0"/>
    <x v="13"/>
    <n v="1"/>
  </r>
  <r>
    <x v="45"/>
    <x v="0"/>
    <x v="14"/>
    <n v="0"/>
  </r>
  <r>
    <x v="45"/>
    <x v="0"/>
    <x v="15"/>
    <n v="0"/>
  </r>
  <r>
    <x v="45"/>
    <x v="0"/>
    <x v="16"/>
    <n v="0"/>
  </r>
  <r>
    <x v="46"/>
    <x v="0"/>
    <x v="0"/>
    <n v="0"/>
  </r>
  <r>
    <x v="46"/>
    <x v="0"/>
    <x v="1"/>
    <n v="0"/>
  </r>
  <r>
    <x v="46"/>
    <x v="0"/>
    <x v="2"/>
    <n v="0"/>
  </r>
  <r>
    <x v="46"/>
    <x v="0"/>
    <x v="3"/>
    <n v="0"/>
  </r>
  <r>
    <x v="46"/>
    <x v="0"/>
    <x v="4"/>
    <n v="0"/>
  </r>
  <r>
    <x v="46"/>
    <x v="0"/>
    <x v="5"/>
    <n v="0"/>
  </r>
  <r>
    <x v="46"/>
    <x v="0"/>
    <x v="6"/>
    <n v="0"/>
  </r>
  <r>
    <x v="46"/>
    <x v="0"/>
    <x v="7"/>
    <n v="0"/>
  </r>
  <r>
    <x v="46"/>
    <x v="0"/>
    <x v="8"/>
    <n v="0"/>
  </r>
  <r>
    <x v="46"/>
    <x v="0"/>
    <x v="9"/>
    <n v="0"/>
  </r>
  <r>
    <x v="46"/>
    <x v="0"/>
    <x v="10"/>
    <n v="0"/>
  </r>
  <r>
    <x v="46"/>
    <x v="0"/>
    <x v="11"/>
    <n v="0"/>
  </r>
  <r>
    <x v="46"/>
    <x v="0"/>
    <x v="12"/>
    <n v="0"/>
  </r>
  <r>
    <x v="46"/>
    <x v="0"/>
    <x v="13"/>
    <n v="0"/>
  </r>
  <r>
    <x v="46"/>
    <x v="0"/>
    <x v="14"/>
    <n v="78"/>
  </r>
  <r>
    <x v="46"/>
    <x v="0"/>
    <x v="15"/>
    <n v="8438"/>
  </r>
  <r>
    <x v="46"/>
    <x v="0"/>
    <x v="16"/>
    <n v="11608"/>
  </r>
  <r>
    <x v="0"/>
    <x v="1"/>
    <x v="0"/>
    <n v="0"/>
  </r>
  <r>
    <x v="0"/>
    <x v="1"/>
    <x v="1"/>
    <n v="0"/>
  </r>
  <r>
    <x v="0"/>
    <x v="1"/>
    <x v="2"/>
    <n v="0"/>
  </r>
  <r>
    <x v="0"/>
    <x v="1"/>
    <x v="3"/>
    <n v="0"/>
  </r>
  <r>
    <x v="0"/>
    <x v="1"/>
    <x v="4"/>
    <n v="0"/>
  </r>
  <r>
    <x v="0"/>
    <x v="1"/>
    <x v="5"/>
    <n v="0"/>
  </r>
  <r>
    <x v="0"/>
    <x v="1"/>
    <x v="6"/>
    <n v="0"/>
  </r>
  <r>
    <x v="0"/>
    <x v="1"/>
    <x v="7"/>
    <n v="0"/>
  </r>
  <r>
    <x v="0"/>
    <x v="1"/>
    <x v="8"/>
    <n v="240"/>
  </r>
  <r>
    <x v="0"/>
    <x v="1"/>
    <x v="9"/>
    <n v="89"/>
  </r>
  <r>
    <x v="0"/>
    <x v="1"/>
    <x v="10"/>
    <n v="77"/>
  </r>
  <r>
    <x v="0"/>
    <x v="1"/>
    <x v="11"/>
    <n v="142"/>
  </r>
  <r>
    <x v="0"/>
    <x v="1"/>
    <x v="12"/>
    <n v="385"/>
  </r>
  <r>
    <x v="0"/>
    <x v="1"/>
    <x v="13"/>
    <n v="2120"/>
  </r>
  <r>
    <x v="0"/>
    <x v="1"/>
    <x v="14"/>
    <n v="711"/>
  </r>
  <r>
    <x v="0"/>
    <x v="1"/>
    <x v="15"/>
    <n v="4850"/>
  </r>
  <r>
    <x v="0"/>
    <x v="1"/>
    <x v="16"/>
    <n v="2207"/>
  </r>
  <r>
    <x v="1"/>
    <x v="1"/>
    <x v="0"/>
    <n v="0"/>
  </r>
  <r>
    <x v="1"/>
    <x v="1"/>
    <x v="1"/>
    <n v="0"/>
  </r>
  <r>
    <x v="1"/>
    <x v="1"/>
    <x v="2"/>
    <n v="0"/>
  </r>
  <r>
    <x v="1"/>
    <x v="1"/>
    <x v="3"/>
    <n v="0"/>
  </r>
  <r>
    <x v="1"/>
    <x v="1"/>
    <x v="4"/>
    <n v="0"/>
  </r>
  <r>
    <x v="1"/>
    <x v="1"/>
    <x v="5"/>
    <n v="0"/>
  </r>
  <r>
    <x v="1"/>
    <x v="1"/>
    <x v="6"/>
    <n v="0"/>
  </r>
  <r>
    <x v="1"/>
    <x v="1"/>
    <x v="7"/>
    <n v="0"/>
  </r>
  <r>
    <x v="1"/>
    <x v="1"/>
    <x v="8"/>
    <n v="0"/>
  </r>
  <r>
    <x v="1"/>
    <x v="1"/>
    <x v="9"/>
    <n v="0"/>
  </r>
  <r>
    <x v="1"/>
    <x v="1"/>
    <x v="10"/>
    <n v="0"/>
  </r>
  <r>
    <x v="1"/>
    <x v="1"/>
    <x v="11"/>
    <n v="0"/>
  </r>
  <r>
    <x v="1"/>
    <x v="1"/>
    <x v="12"/>
    <n v="0"/>
  </r>
  <r>
    <x v="1"/>
    <x v="1"/>
    <x v="13"/>
    <n v="0"/>
  </r>
  <r>
    <x v="1"/>
    <x v="1"/>
    <x v="14"/>
    <n v="0"/>
  </r>
  <r>
    <x v="1"/>
    <x v="1"/>
    <x v="15"/>
    <n v="7"/>
  </r>
  <r>
    <x v="1"/>
    <x v="1"/>
    <x v="16"/>
    <n v="0"/>
  </r>
  <r>
    <x v="2"/>
    <x v="1"/>
    <x v="0"/>
    <n v="0"/>
  </r>
  <r>
    <x v="2"/>
    <x v="1"/>
    <x v="1"/>
    <n v="0"/>
  </r>
  <r>
    <x v="2"/>
    <x v="1"/>
    <x v="2"/>
    <n v="0"/>
  </r>
  <r>
    <x v="2"/>
    <x v="1"/>
    <x v="3"/>
    <n v="0"/>
  </r>
  <r>
    <x v="2"/>
    <x v="1"/>
    <x v="4"/>
    <n v="0"/>
  </r>
  <r>
    <x v="2"/>
    <x v="1"/>
    <x v="5"/>
    <n v="0"/>
  </r>
  <r>
    <x v="2"/>
    <x v="1"/>
    <x v="6"/>
    <n v="0"/>
  </r>
  <r>
    <x v="2"/>
    <x v="1"/>
    <x v="7"/>
    <n v="0"/>
  </r>
  <r>
    <x v="2"/>
    <x v="1"/>
    <x v="8"/>
    <n v="0"/>
  </r>
  <r>
    <x v="2"/>
    <x v="1"/>
    <x v="9"/>
    <n v="0"/>
  </r>
  <r>
    <x v="2"/>
    <x v="1"/>
    <x v="10"/>
    <n v="0"/>
  </r>
  <r>
    <x v="2"/>
    <x v="1"/>
    <x v="11"/>
    <n v="4"/>
  </r>
  <r>
    <x v="2"/>
    <x v="1"/>
    <x v="12"/>
    <n v="14797"/>
  </r>
  <r>
    <x v="2"/>
    <x v="1"/>
    <x v="13"/>
    <n v="16802"/>
  </r>
  <r>
    <x v="2"/>
    <x v="1"/>
    <x v="14"/>
    <n v="0"/>
  </r>
  <r>
    <x v="2"/>
    <x v="1"/>
    <x v="15"/>
    <n v="0"/>
  </r>
  <r>
    <x v="2"/>
    <x v="1"/>
    <x v="16"/>
    <n v="0"/>
  </r>
  <r>
    <x v="3"/>
    <x v="1"/>
    <x v="0"/>
    <n v="0"/>
  </r>
  <r>
    <x v="3"/>
    <x v="1"/>
    <x v="1"/>
    <n v="0"/>
  </r>
  <r>
    <x v="3"/>
    <x v="1"/>
    <x v="2"/>
    <n v="0"/>
  </r>
  <r>
    <x v="3"/>
    <x v="1"/>
    <x v="3"/>
    <n v="0"/>
  </r>
  <r>
    <x v="3"/>
    <x v="1"/>
    <x v="4"/>
    <n v="0"/>
  </r>
  <r>
    <x v="3"/>
    <x v="1"/>
    <x v="5"/>
    <n v="0"/>
  </r>
  <r>
    <x v="3"/>
    <x v="1"/>
    <x v="6"/>
    <n v="0"/>
  </r>
  <r>
    <x v="3"/>
    <x v="1"/>
    <x v="7"/>
    <n v="0"/>
  </r>
  <r>
    <x v="3"/>
    <x v="1"/>
    <x v="8"/>
    <n v="0"/>
  </r>
  <r>
    <x v="3"/>
    <x v="1"/>
    <x v="9"/>
    <n v="0"/>
  </r>
  <r>
    <x v="3"/>
    <x v="1"/>
    <x v="10"/>
    <n v="0"/>
  </r>
  <r>
    <x v="3"/>
    <x v="1"/>
    <x v="11"/>
    <n v="0"/>
  </r>
  <r>
    <x v="3"/>
    <x v="1"/>
    <x v="12"/>
    <n v="0"/>
  </r>
  <r>
    <x v="3"/>
    <x v="1"/>
    <x v="13"/>
    <n v="0"/>
  </r>
  <r>
    <x v="3"/>
    <x v="1"/>
    <x v="14"/>
    <n v="0"/>
  </r>
  <r>
    <x v="3"/>
    <x v="1"/>
    <x v="15"/>
    <n v="0"/>
  </r>
  <r>
    <x v="3"/>
    <x v="1"/>
    <x v="16"/>
    <n v="1"/>
  </r>
  <r>
    <x v="4"/>
    <x v="1"/>
    <x v="0"/>
    <n v="0"/>
  </r>
  <r>
    <x v="4"/>
    <x v="1"/>
    <x v="1"/>
    <n v="0"/>
  </r>
  <r>
    <x v="4"/>
    <x v="1"/>
    <x v="2"/>
    <n v="0"/>
  </r>
  <r>
    <x v="4"/>
    <x v="1"/>
    <x v="3"/>
    <n v="0"/>
  </r>
  <r>
    <x v="4"/>
    <x v="1"/>
    <x v="4"/>
    <n v="0"/>
  </r>
  <r>
    <x v="4"/>
    <x v="1"/>
    <x v="5"/>
    <n v="0"/>
  </r>
  <r>
    <x v="4"/>
    <x v="1"/>
    <x v="6"/>
    <n v="0"/>
  </r>
  <r>
    <x v="4"/>
    <x v="1"/>
    <x v="7"/>
    <n v="0"/>
  </r>
  <r>
    <x v="4"/>
    <x v="1"/>
    <x v="8"/>
    <n v="0"/>
  </r>
  <r>
    <x v="4"/>
    <x v="1"/>
    <x v="9"/>
    <n v="0"/>
  </r>
  <r>
    <x v="4"/>
    <x v="1"/>
    <x v="10"/>
    <n v="0"/>
  </r>
  <r>
    <x v="4"/>
    <x v="1"/>
    <x v="11"/>
    <n v="0"/>
  </r>
  <r>
    <x v="4"/>
    <x v="1"/>
    <x v="12"/>
    <n v="0"/>
  </r>
  <r>
    <x v="4"/>
    <x v="1"/>
    <x v="13"/>
    <n v="0"/>
  </r>
  <r>
    <x v="4"/>
    <x v="1"/>
    <x v="14"/>
    <n v="0"/>
  </r>
  <r>
    <x v="4"/>
    <x v="1"/>
    <x v="15"/>
    <n v="0"/>
  </r>
  <r>
    <x v="4"/>
    <x v="1"/>
    <x v="16"/>
    <n v="0"/>
  </r>
  <r>
    <x v="5"/>
    <x v="1"/>
    <x v="0"/>
    <n v="0"/>
  </r>
  <r>
    <x v="5"/>
    <x v="1"/>
    <x v="1"/>
    <n v="0"/>
  </r>
  <r>
    <x v="5"/>
    <x v="1"/>
    <x v="2"/>
    <n v="0"/>
  </r>
  <r>
    <x v="5"/>
    <x v="1"/>
    <x v="3"/>
    <n v="0"/>
  </r>
  <r>
    <x v="5"/>
    <x v="1"/>
    <x v="4"/>
    <n v="0"/>
  </r>
  <r>
    <x v="5"/>
    <x v="1"/>
    <x v="5"/>
    <n v="0"/>
  </r>
  <r>
    <x v="5"/>
    <x v="1"/>
    <x v="6"/>
    <n v="0"/>
  </r>
  <r>
    <x v="5"/>
    <x v="1"/>
    <x v="7"/>
    <n v="0"/>
  </r>
  <r>
    <x v="5"/>
    <x v="1"/>
    <x v="8"/>
    <n v="0"/>
  </r>
  <r>
    <x v="5"/>
    <x v="1"/>
    <x v="9"/>
    <n v="0"/>
  </r>
  <r>
    <x v="5"/>
    <x v="1"/>
    <x v="10"/>
    <n v="0"/>
  </r>
  <r>
    <x v="5"/>
    <x v="1"/>
    <x v="11"/>
    <n v="0"/>
  </r>
  <r>
    <x v="5"/>
    <x v="1"/>
    <x v="12"/>
    <n v="0"/>
  </r>
  <r>
    <x v="5"/>
    <x v="1"/>
    <x v="13"/>
    <n v="0"/>
  </r>
  <r>
    <x v="5"/>
    <x v="1"/>
    <x v="14"/>
    <n v="0"/>
  </r>
  <r>
    <x v="5"/>
    <x v="1"/>
    <x v="15"/>
    <n v="0"/>
  </r>
  <r>
    <x v="5"/>
    <x v="1"/>
    <x v="16"/>
    <n v="0"/>
  </r>
  <r>
    <x v="6"/>
    <x v="1"/>
    <x v="0"/>
    <n v="0"/>
  </r>
  <r>
    <x v="6"/>
    <x v="1"/>
    <x v="1"/>
    <n v="0"/>
  </r>
  <r>
    <x v="6"/>
    <x v="1"/>
    <x v="2"/>
    <n v="0"/>
  </r>
  <r>
    <x v="6"/>
    <x v="1"/>
    <x v="3"/>
    <n v="0"/>
  </r>
  <r>
    <x v="6"/>
    <x v="1"/>
    <x v="4"/>
    <n v="0"/>
  </r>
  <r>
    <x v="6"/>
    <x v="1"/>
    <x v="5"/>
    <n v="0"/>
  </r>
  <r>
    <x v="6"/>
    <x v="1"/>
    <x v="6"/>
    <n v="0"/>
  </r>
  <r>
    <x v="6"/>
    <x v="1"/>
    <x v="7"/>
    <n v="0"/>
  </r>
  <r>
    <x v="6"/>
    <x v="1"/>
    <x v="8"/>
    <n v="0"/>
  </r>
  <r>
    <x v="6"/>
    <x v="1"/>
    <x v="9"/>
    <n v="0"/>
  </r>
  <r>
    <x v="6"/>
    <x v="1"/>
    <x v="10"/>
    <n v="0"/>
  </r>
  <r>
    <x v="6"/>
    <x v="1"/>
    <x v="11"/>
    <n v="0"/>
  </r>
  <r>
    <x v="6"/>
    <x v="1"/>
    <x v="12"/>
    <n v="0"/>
  </r>
  <r>
    <x v="6"/>
    <x v="1"/>
    <x v="13"/>
    <n v="0"/>
  </r>
  <r>
    <x v="6"/>
    <x v="1"/>
    <x v="14"/>
    <n v="0"/>
  </r>
  <r>
    <x v="6"/>
    <x v="1"/>
    <x v="15"/>
    <n v="0"/>
  </r>
  <r>
    <x v="6"/>
    <x v="1"/>
    <x v="16"/>
    <n v="0"/>
  </r>
  <r>
    <x v="7"/>
    <x v="1"/>
    <x v="0"/>
    <n v="0"/>
  </r>
  <r>
    <x v="7"/>
    <x v="1"/>
    <x v="1"/>
    <n v="0"/>
  </r>
  <r>
    <x v="7"/>
    <x v="1"/>
    <x v="2"/>
    <n v="0"/>
  </r>
  <r>
    <x v="7"/>
    <x v="1"/>
    <x v="3"/>
    <n v="0"/>
  </r>
  <r>
    <x v="7"/>
    <x v="1"/>
    <x v="4"/>
    <n v="0"/>
  </r>
  <r>
    <x v="7"/>
    <x v="1"/>
    <x v="5"/>
    <n v="0"/>
  </r>
  <r>
    <x v="7"/>
    <x v="1"/>
    <x v="6"/>
    <n v="0"/>
  </r>
  <r>
    <x v="7"/>
    <x v="1"/>
    <x v="7"/>
    <n v="0"/>
  </r>
  <r>
    <x v="7"/>
    <x v="1"/>
    <x v="8"/>
    <n v="0"/>
  </r>
  <r>
    <x v="7"/>
    <x v="1"/>
    <x v="9"/>
    <n v="0"/>
  </r>
  <r>
    <x v="7"/>
    <x v="1"/>
    <x v="10"/>
    <n v="0"/>
  </r>
  <r>
    <x v="7"/>
    <x v="1"/>
    <x v="11"/>
    <n v="0"/>
  </r>
  <r>
    <x v="7"/>
    <x v="1"/>
    <x v="12"/>
    <n v="0"/>
  </r>
  <r>
    <x v="7"/>
    <x v="1"/>
    <x v="13"/>
    <n v="0"/>
  </r>
  <r>
    <x v="7"/>
    <x v="1"/>
    <x v="14"/>
    <n v="0"/>
  </r>
  <r>
    <x v="7"/>
    <x v="1"/>
    <x v="15"/>
    <n v="0"/>
  </r>
  <r>
    <x v="7"/>
    <x v="1"/>
    <x v="16"/>
    <n v="0"/>
  </r>
  <r>
    <x v="8"/>
    <x v="1"/>
    <x v="0"/>
    <n v="0"/>
  </r>
  <r>
    <x v="8"/>
    <x v="1"/>
    <x v="1"/>
    <n v="0"/>
  </r>
  <r>
    <x v="8"/>
    <x v="1"/>
    <x v="2"/>
    <n v="0"/>
  </r>
  <r>
    <x v="8"/>
    <x v="1"/>
    <x v="3"/>
    <n v="0"/>
  </r>
  <r>
    <x v="8"/>
    <x v="1"/>
    <x v="4"/>
    <n v="0"/>
  </r>
  <r>
    <x v="8"/>
    <x v="1"/>
    <x v="5"/>
    <n v="0"/>
  </r>
  <r>
    <x v="8"/>
    <x v="1"/>
    <x v="6"/>
    <n v="26"/>
  </r>
  <r>
    <x v="8"/>
    <x v="1"/>
    <x v="7"/>
    <n v="338"/>
  </r>
  <r>
    <x v="8"/>
    <x v="1"/>
    <x v="8"/>
    <n v="957"/>
  </r>
  <r>
    <x v="8"/>
    <x v="1"/>
    <x v="9"/>
    <n v="1271"/>
  </r>
  <r>
    <x v="8"/>
    <x v="1"/>
    <x v="10"/>
    <n v="4366"/>
  </r>
  <r>
    <x v="8"/>
    <x v="1"/>
    <x v="11"/>
    <n v="7033"/>
  </r>
  <r>
    <x v="8"/>
    <x v="1"/>
    <x v="12"/>
    <n v="9689"/>
  </r>
  <r>
    <x v="8"/>
    <x v="1"/>
    <x v="13"/>
    <n v="12580"/>
  </r>
  <r>
    <x v="8"/>
    <x v="1"/>
    <x v="14"/>
    <n v="22863"/>
  </r>
  <r>
    <x v="8"/>
    <x v="1"/>
    <x v="15"/>
    <n v="30853"/>
  </r>
  <r>
    <x v="8"/>
    <x v="1"/>
    <x v="16"/>
    <n v="23212"/>
  </r>
  <r>
    <x v="9"/>
    <x v="1"/>
    <x v="0"/>
    <n v="0"/>
  </r>
  <r>
    <x v="9"/>
    <x v="1"/>
    <x v="1"/>
    <n v="0"/>
  </r>
  <r>
    <x v="9"/>
    <x v="1"/>
    <x v="2"/>
    <n v="0"/>
  </r>
  <r>
    <x v="9"/>
    <x v="1"/>
    <x v="3"/>
    <n v="0"/>
  </r>
  <r>
    <x v="9"/>
    <x v="1"/>
    <x v="4"/>
    <n v="0"/>
  </r>
  <r>
    <x v="9"/>
    <x v="1"/>
    <x v="5"/>
    <n v="0"/>
  </r>
  <r>
    <x v="9"/>
    <x v="1"/>
    <x v="6"/>
    <n v="0"/>
  </r>
  <r>
    <x v="9"/>
    <x v="1"/>
    <x v="7"/>
    <n v="0"/>
  </r>
  <r>
    <x v="9"/>
    <x v="1"/>
    <x v="8"/>
    <n v="0"/>
  </r>
  <r>
    <x v="9"/>
    <x v="1"/>
    <x v="9"/>
    <n v="0"/>
  </r>
  <r>
    <x v="9"/>
    <x v="1"/>
    <x v="10"/>
    <n v="0"/>
  </r>
  <r>
    <x v="9"/>
    <x v="1"/>
    <x v="11"/>
    <n v="0"/>
  </r>
  <r>
    <x v="9"/>
    <x v="1"/>
    <x v="12"/>
    <n v="9"/>
  </r>
  <r>
    <x v="9"/>
    <x v="1"/>
    <x v="13"/>
    <n v="348"/>
  </r>
  <r>
    <x v="9"/>
    <x v="1"/>
    <x v="14"/>
    <n v="0"/>
  </r>
  <r>
    <x v="9"/>
    <x v="1"/>
    <x v="15"/>
    <n v="0"/>
  </r>
  <r>
    <x v="9"/>
    <x v="1"/>
    <x v="16"/>
    <n v="0"/>
  </r>
  <r>
    <x v="11"/>
    <x v="1"/>
    <x v="0"/>
    <n v="0"/>
  </r>
  <r>
    <x v="11"/>
    <x v="1"/>
    <x v="1"/>
    <n v="0"/>
  </r>
  <r>
    <x v="11"/>
    <x v="1"/>
    <x v="2"/>
    <n v="0"/>
  </r>
  <r>
    <x v="11"/>
    <x v="1"/>
    <x v="3"/>
    <n v="0"/>
  </r>
  <r>
    <x v="11"/>
    <x v="1"/>
    <x v="4"/>
    <n v="0"/>
  </r>
  <r>
    <x v="11"/>
    <x v="1"/>
    <x v="5"/>
    <n v="0"/>
  </r>
  <r>
    <x v="11"/>
    <x v="1"/>
    <x v="6"/>
    <n v="0"/>
  </r>
  <r>
    <x v="11"/>
    <x v="1"/>
    <x v="7"/>
    <n v="0"/>
  </r>
  <r>
    <x v="11"/>
    <x v="1"/>
    <x v="8"/>
    <n v="0"/>
  </r>
  <r>
    <x v="11"/>
    <x v="1"/>
    <x v="9"/>
    <n v="0"/>
  </r>
  <r>
    <x v="11"/>
    <x v="1"/>
    <x v="10"/>
    <n v="0"/>
  </r>
  <r>
    <x v="11"/>
    <x v="1"/>
    <x v="11"/>
    <n v="0"/>
  </r>
  <r>
    <x v="11"/>
    <x v="1"/>
    <x v="12"/>
    <n v="0"/>
  </r>
  <r>
    <x v="11"/>
    <x v="1"/>
    <x v="13"/>
    <n v="28"/>
  </r>
  <r>
    <x v="11"/>
    <x v="1"/>
    <x v="14"/>
    <n v="0"/>
  </r>
  <r>
    <x v="11"/>
    <x v="1"/>
    <x v="15"/>
    <n v="0"/>
  </r>
  <r>
    <x v="11"/>
    <x v="1"/>
    <x v="16"/>
    <n v="0"/>
  </r>
  <r>
    <x v="12"/>
    <x v="1"/>
    <x v="0"/>
    <n v="0"/>
  </r>
  <r>
    <x v="12"/>
    <x v="1"/>
    <x v="1"/>
    <n v="0"/>
  </r>
  <r>
    <x v="12"/>
    <x v="1"/>
    <x v="2"/>
    <n v="0"/>
  </r>
  <r>
    <x v="12"/>
    <x v="1"/>
    <x v="3"/>
    <n v="0"/>
  </r>
  <r>
    <x v="12"/>
    <x v="1"/>
    <x v="4"/>
    <n v="0"/>
  </r>
  <r>
    <x v="12"/>
    <x v="1"/>
    <x v="5"/>
    <n v="62"/>
  </r>
  <r>
    <x v="12"/>
    <x v="1"/>
    <x v="6"/>
    <n v="7"/>
  </r>
  <r>
    <x v="12"/>
    <x v="1"/>
    <x v="7"/>
    <n v="14"/>
  </r>
  <r>
    <x v="12"/>
    <x v="1"/>
    <x v="8"/>
    <n v="29"/>
  </r>
  <r>
    <x v="12"/>
    <x v="1"/>
    <x v="9"/>
    <n v="15"/>
  </r>
  <r>
    <x v="12"/>
    <x v="1"/>
    <x v="10"/>
    <n v="27"/>
  </r>
  <r>
    <x v="12"/>
    <x v="1"/>
    <x v="11"/>
    <n v="1"/>
  </r>
  <r>
    <x v="12"/>
    <x v="1"/>
    <x v="12"/>
    <n v="2"/>
  </r>
  <r>
    <x v="12"/>
    <x v="1"/>
    <x v="13"/>
    <n v="0"/>
  </r>
  <r>
    <x v="12"/>
    <x v="1"/>
    <x v="14"/>
    <n v="0"/>
  </r>
  <r>
    <x v="12"/>
    <x v="1"/>
    <x v="15"/>
    <n v="0"/>
  </r>
  <r>
    <x v="12"/>
    <x v="1"/>
    <x v="16"/>
    <n v="0"/>
  </r>
  <r>
    <x v="14"/>
    <x v="1"/>
    <x v="0"/>
    <n v="0"/>
  </r>
  <r>
    <x v="14"/>
    <x v="1"/>
    <x v="1"/>
    <n v="0"/>
  </r>
  <r>
    <x v="14"/>
    <x v="1"/>
    <x v="2"/>
    <n v="0"/>
  </r>
  <r>
    <x v="14"/>
    <x v="1"/>
    <x v="3"/>
    <n v="0"/>
  </r>
  <r>
    <x v="14"/>
    <x v="1"/>
    <x v="4"/>
    <n v="0"/>
  </r>
  <r>
    <x v="14"/>
    <x v="1"/>
    <x v="5"/>
    <n v="0"/>
  </r>
  <r>
    <x v="14"/>
    <x v="1"/>
    <x v="6"/>
    <n v="0"/>
  </r>
  <r>
    <x v="14"/>
    <x v="1"/>
    <x v="7"/>
    <n v="0"/>
  </r>
  <r>
    <x v="14"/>
    <x v="1"/>
    <x v="8"/>
    <n v="0"/>
  </r>
  <r>
    <x v="14"/>
    <x v="1"/>
    <x v="9"/>
    <n v="0"/>
  </r>
  <r>
    <x v="14"/>
    <x v="1"/>
    <x v="10"/>
    <n v="0"/>
  </r>
  <r>
    <x v="14"/>
    <x v="1"/>
    <x v="11"/>
    <n v="0"/>
  </r>
  <r>
    <x v="14"/>
    <x v="1"/>
    <x v="12"/>
    <n v="0"/>
  </r>
  <r>
    <x v="14"/>
    <x v="1"/>
    <x v="13"/>
    <n v="12"/>
  </r>
  <r>
    <x v="14"/>
    <x v="1"/>
    <x v="14"/>
    <n v="5"/>
  </r>
  <r>
    <x v="14"/>
    <x v="1"/>
    <x v="15"/>
    <n v="7"/>
  </r>
  <r>
    <x v="14"/>
    <x v="1"/>
    <x v="16"/>
    <n v="0"/>
  </r>
  <r>
    <x v="15"/>
    <x v="1"/>
    <x v="0"/>
    <n v="0"/>
  </r>
  <r>
    <x v="15"/>
    <x v="1"/>
    <x v="1"/>
    <n v="0"/>
  </r>
  <r>
    <x v="15"/>
    <x v="1"/>
    <x v="2"/>
    <n v="0"/>
  </r>
  <r>
    <x v="15"/>
    <x v="1"/>
    <x v="3"/>
    <n v="0"/>
  </r>
  <r>
    <x v="15"/>
    <x v="1"/>
    <x v="4"/>
    <n v="0"/>
  </r>
  <r>
    <x v="15"/>
    <x v="1"/>
    <x v="5"/>
    <n v="0"/>
  </r>
  <r>
    <x v="15"/>
    <x v="1"/>
    <x v="6"/>
    <n v="0"/>
  </r>
  <r>
    <x v="15"/>
    <x v="1"/>
    <x v="7"/>
    <n v="0"/>
  </r>
  <r>
    <x v="15"/>
    <x v="1"/>
    <x v="8"/>
    <n v="0"/>
  </r>
  <r>
    <x v="15"/>
    <x v="1"/>
    <x v="9"/>
    <n v="0"/>
  </r>
  <r>
    <x v="15"/>
    <x v="1"/>
    <x v="10"/>
    <n v="0"/>
  </r>
  <r>
    <x v="15"/>
    <x v="1"/>
    <x v="11"/>
    <n v="84"/>
  </r>
  <r>
    <x v="15"/>
    <x v="1"/>
    <x v="12"/>
    <n v="393"/>
  </r>
  <r>
    <x v="15"/>
    <x v="1"/>
    <x v="13"/>
    <n v="11"/>
  </r>
  <r>
    <x v="15"/>
    <x v="1"/>
    <x v="14"/>
    <n v="12"/>
  </r>
  <r>
    <x v="15"/>
    <x v="1"/>
    <x v="15"/>
    <n v="79"/>
  </r>
  <r>
    <x v="15"/>
    <x v="1"/>
    <x v="16"/>
    <n v="1"/>
  </r>
  <r>
    <x v="16"/>
    <x v="1"/>
    <x v="0"/>
    <n v="0"/>
  </r>
  <r>
    <x v="16"/>
    <x v="1"/>
    <x v="1"/>
    <n v="0"/>
  </r>
  <r>
    <x v="16"/>
    <x v="1"/>
    <x v="2"/>
    <n v="0"/>
  </r>
  <r>
    <x v="16"/>
    <x v="1"/>
    <x v="3"/>
    <n v="0"/>
  </r>
  <r>
    <x v="16"/>
    <x v="1"/>
    <x v="4"/>
    <n v="0"/>
  </r>
  <r>
    <x v="16"/>
    <x v="1"/>
    <x v="5"/>
    <n v="0"/>
  </r>
  <r>
    <x v="16"/>
    <x v="1"/>
    <x v="6"/>
    <n v="0"/>
  </r>
  <r>
    <x v="16"/>
    <x v="1"/>
    <x v="7"/>
    <n v="0"/>
  </r>
  <r>
    <x v="16"/>
    <x v="1"/>
    <x v="8"/>
    <n v="0"/>
  </r>
  <r>
    <x v="16"/>
    <x v="1"/>
    <x v="9"/>
    <n v="0"/>
  </r>
  <r>
    <x v="16"/>
    <x v="1"/>
    <x v="10"/>
    <n v="0"/>
  </r>
  <r>
    <x v="16"/>
    <x v="1"/>
    <x v="11"/>
    <n v="0"/>
  </r>
  <r>
    <x v="16"/>
    <x v="1"/>
    <x v="12"/>
    <n v="0"/>
  </r>
  <r>
    <x v="16"/>
    <x v="1"/>
    <x v="13"/>
    <n v="0"/>
  </r>
  <r>
    <x v="16"/>
    <x v="1"/>
    <x v="14"/>
    <n v="0"/>
  </r>
  <r>
    <x v="16"/>
    <x v="1"/>
    <x v="15"/>
    <n v="78"/>
  </r>
  <r>
    <x v="16"/>
    <x v="1"/>
    <x v="16"/>
    <n v="1733"/>
  </r>
  <r>
    <x v="17"/>
    <x v="1"/>
    <x v="0"/>
    <n v="0"/>
  </r>
  <r>
    <x v="17"/>
    <x v="1"/>
    <x v="1"/>
    <n v="0"/>
  </r>
  <r>
    <x v="17"/>
    <x v="1"/>
    <x v="2"/>
    <n v="0"/>
  </r>
  <r>
    <x v="17"/>
    <x v="1"/>
    <x v="3"/>
    <n v="0"/>
  </r>
  <r>
    <x v="17"/>
    <x v="1"/>
    <x v="4"/>
    <n v="0"/>
  </r>
  <r>
    <x v="17"/>
    <x v="1"/>
    <x v="5"/>
    <n v="0"/>
  </r>
  <r>
    <x v="17"/>
    <x v="1"/>
    <x v="6"/>
    <n v="0"/>
  </r>
  <r>
    <x v="17"/>
    <x v="1"/>
    <x v="7"/>
    <n v="0"/>
  </r>
  <r>
    <x v="17"/>
    <x v="1"/>
    <x v="8"/>
    <n v="0"/>
  </r>
  <r>
    <x v="17"/>
    <x v="1"/>
    <x v="9"/>
    <n v="0"/>
  </r>
  <r>
    <x v="17"/>
    <x v="1"/>
    <x v="10"/>
    <n v="0"/>
  </r>
  <r>
    <x v="17"/>
    <x v="1"/>
    <x v="11"/>
    <n v="0"/>
  </r>
  <r>
    <x v="17"/>
    <x v="1"/>
    <x v="12"/>
    <n v="0"/>
  </r>
  <r>
    <x v="17"/>
    <x v="1"/>
    <x v="13"/>
    <n v="0"/>
  </r>
  <r>
    <x v="17"/>
    <x v="1"/>
    <x v="14"/>
    <n v="361"/>
  </r>
  <r>
    <x v="17"/>
    <x v="1"/>
    <x v="15"/>
    <n v="250"/>
  </r>
  <r>
    <x v="17"/>
    <x v="1"/>
    <x v="16"/>
    <n v="0"/>
  </r>
  <r>
    <x v="18"/>
    <x v="1"/>
    <x v="0"/>
    <n v="0"/>
  </r>
  <r>
    <x v="18"/>
    <x v="1"/>
    <x v="1"/>
    <n v="0"/>
  </r>
  <r>
    <x v="18"/>
    <x v="1"/>
    <x v="2"/>
    <n v="0"/>
  </r>
  <r>
    <x v="18"/>
    <x v="1"/>
    <x v="3"/>
    <n v="0"/>
  </r>
  <r>
    <x v="18"/>
    <x v="1"/>
    <x v="4"/>
    <n v="0"/>
  </r>
  <r>
    <x v="18"/>
    <x v="1"/>
    <x v="5"/>
    <n v="0"/>
  </r>
  <r>
    <x v="18"/>
    <x v="1"/>
    <x v="6"/>
    <n v="0"/>
  </r>
  <r>
    <x v="18"/>
    <x v="1"/>
    <x v="7"/>
    <n v="0"/>
  </r>
  <r>
    <x v="18"/>
    <x v="1"/>
    <x v="8"/>
    <n v="0"/>
  </r>
  <r>
    <x v="18"/>
    <x v="1"/>
    <x v="9"/>
    <n v="0"/>
  </r>
  <r>
    <x v="18"/>
    <x v="1"/>
    <x v="10"/>
    <n v="0"/>
  </r>
  <r>
    <x v="18"/>
    <x v="1"/>
    <x v="11"/>
    <n v="0"/>
  </r>
  <r>
    <x v="18"/>
    <x v="1"/>
    <x v="12"/>
    <n v="0"/>
  </r>
  <r>
    <x v="18"/>
    <x v="1"/>
    <x v="13"/>
    <n v="73"/>
  </r>
  <r>
    <x v="18"/>
    <x v="1"/>
    <x v="14"/>
    <n v="0"/>
  </r>
  <r>
    <x v="18"/>
    <x v="1"/>
    <x v="15"/>
    <n v="12"/>
  </r>
  <r>
    <x v="18"/>
    <x v="1"/>
    <x v="16"/>
    <n v="0"/>
  </r>
  <r>
    <x v="19"/>
    <x v="1"/>
    <x v="0"/>
    <n v="22"/>
  </r>
  <r>
    <x v="19"/>
    <x v="1"/>
    <x v="1"/>
    <n v="663"/>
  </r>
  <r>
    <x v="19"/>
    <x v="1"/>
    <x v="2"/>
    <n v="324"/>
  </r>
  <r>
    <x v="19"/>
    <x v="1"/>
    <x v="3"/>
    <n v="565"/>
  </r>
  <r>
    <x v="19"/>
    <x v="1"/>
    <x v="4"/>
    <n v="1614"/>
  </r>
  <r>
    <x v="19"/>
    <x v="1"/>
    <x v="5"/>
    <n v="314"/>
  </r>
  <r>
    <x v="19"/>
    <x v="1"/>
    <x v="6"/>
    <n v="374"/>
  </r>
  <r>
    <x v="19"/>
    <x v="1"/>
    <x v="7"/>
    <n v="462"/>
  </r>
  <r>
    <x v="19"/>
    <x v="1"/>
    <x v="8"/>
    <n v="213"/>
  </r>
  <r>
    <x v="19"/>
    <x v="1"/>
    <x v="9"/>
    <n v="216"/>
  </r>
  <r>
    <x v="19"/>
    <x v="1"/>
    <x v="10"/>
    <n v="291"/>
  </r>
  <r>
    <x v="19"/>
    <x v="1"/>
    <x v="11"/>
    <n v="282"/>
  </r>
  <r>
    <x v="19"/>
    <x v="1"/>
    <x v="12"/>
    <n v="203"/>
  </r>
  <r>
    <x v="19"/>
    <x v="1"/>
    <x v="13"/>
    <n v="207"/>
  </r>
  <r>
    <x v="19"/>
    <x v="1"/>
    <x v="14"/>
    <n v="300"/>
  </r>
  <r>
    <x v="19"/>
    <x v="1"/>
    <x v="15"/>
    <n v="240"/>
  </r>
  <r>
    <x v="19"/>
    <x v="1"/>
    <x v="16"/>
    <n v="470"/>
  </r>
  <r>
    <x v="20"/>
    <x v="1"/>
    <x v="0"/>
    <n v="0"/>
  </r>
  <r>
    <x v="20"/>
    <x v="1"/>
    <x v="1"/>
    <n v="0"/>
  </r>
  <r>
    <x v="20"/>
    <x v="1"/>
    <x v="2"/>
    <n v="0"/>
  </r>
  <r>
    <x v="20"/>
    <x v="1"/>
    <x v="3"/>
    <n v="0"/>
  </r>
  <r>
    <x v="20"/>
    <x v="1"/>
    <x v="4"/>
    <n v="0"/>
  </r>
  <r>
    <x v="20"/>
    <x v="1"/>
    <x v="5"/>
    <n v="0"/>
  </r>
  <r>
    <x v="20"/>
    <x v="1"/>
    <x v="6"/>
    <n v="0"/>
  </r>
  <r>
    <x v="20"/>
    <x v="1"/>
    <x v="7"/>
    <n v="0"/>
  </r>
  <r>
    <x v="20"/>
    <x v="1"/>
    <x v="8"/>
    <n v="0"/>
  </r>
  <r>
    <x v="20"/>
    <x v="1"/>
    <x v="9"/>
    <n v="0"/>
  </r>
  <r>
    <x v="20"/>
    <x v="1"/>
    <x v="10"/>
    <n v="0"/>
  </r>
  <r>
    <x v="20"/>
    <x v="1"/>
    <x v="11"/>
    <n v="0"/>
  </r>
  <r>
    <x v="20"/>
    <x v="1"/>
    <x v="12"/>
    <n v="172"/>
  </r>
  <r>
    <x v="20"/>
    <x v="1"/>
    <x v="13"/>
    <n v="0"/>
  </r>
  <r>
    <x v="20"/>
    <x v="1"/>
    <x v="14"/>
    <n v="0"/>
  </r>
  <r>
    <x v="20"/>
    <x v="1"/>
    <x v="15"/>
    <n v="0"/>
  </r>
  <r>
    <x v="20"/>
    <x v="1"/>
    <x v="16"/>
    <n v="0"/>
  </r>
  <r>
    <x v="21"/>
    <x v="1"/>
    <x v="0"/>
    <n v="0"/>
  </r>
  <r>
    <x v="21"/>
    <x v="1"/>
    <x v="1"/>
    <n v="0"/>
  </r>
  <r>
    <x v="21"/>
    <x v="1"/>
    <x v="2"/>
    <n v="0"/>
  </r>
  <r>
    <x v="21"/>
    <x v="1"/>
    <x v="3"/>
    <n v="752"/>
  </r>
  <r>
    <x v="21"/>
    <x v="1"/>
    <x v="4"/>
    <n v="7385"/>
  </r>
  <r>
    <x v="21"/>
    <x v="1"/>
    <x v="5"/>
    <n v="3602"/>
  </r>
  <r>
    <x v="21"/>
    <x v="1"/>
    <x v="6"/>
    <n v="1742"/>
  </r>
  <r>
    <x v="21"/>
    <x v="1"/>
    <x v="7"/>
    <n v="690"/>
  </r>
  <r>
    <x v="21"/>
    <x v="1"/>
    <x v="8"/>
    <n v="1861"/>
  </r>
  <r>
    <x v="21"/>
    <x v="1"/>
    <x v="9"/>
    <n v="2675"/>
  </r>
  <r>
    <x v="21"/>
    <x v="1"/>
    <x v="10"/>
    <n v="2836"/>
  </r>
  <r>
    <x v="21"/>
    <x v="1"/>
    <x v="11"/>
    <n v="1401"/>
  </r>
  <r>
    <x v="21"/>
    <x v="1"/>
    <x v="12"/>
    <n v="1673"/>
  </r>
  <r>
    <x v="21"/>
    <x v="1"/>
    <x v="13"/>
    <n v="402"/>
  </r>
  <r>
    <x v="21"/>
    <x v="1"/>
    <x v="14"/>
    <n v="45057"/>
  </r>
  <r>
    <x v="21"/>
    <x v="1"/>
    <x v="15"/>
    <n v="2875"/>
  </r>
  <r>
    <x v="21"/>
    <x v="1"/>
    <x v="16"/>
    <n v="1350"/>
  </r>
  <r>
    <x v="22"/>
    <x v="1"/>
    <x v="0"/>
    <n v="0"/>
  </r>
  <r>
    <x v="22"/>
    <x v="1"/>
    <x v="1"/>
    <n v="0"/>
  </r>
  <r>
    <x v="22"/>
    <x v="1"/>
    <x v="2"/>
    <n v="0"/>
  </r>
  <r>
    <x v="22"/>
    <x v="1"/>
    <x v="3"/>
    <n v="0"/>
  </r>
  <r>
    <x v="22"/>
    <x v="1"/>
    <x v="4"/>
    <n v="0"/>
  </r>
  <r>
    <x v="22"/>
    <x v="1"/>
    <x v="5"/>
    <n v="0"/>
  </r>
  <r>
    <x v="22"/>
    <x v="1"/>
    <x v="6"/>
    <n v="0"/>
  </r>
  <r>
    <x v="22"/>
    <x v="1"/>
    <x v="7"/>
    <n v="0"/>
  </r>
  <r>
    <x v="22"/>
    <x v="1"/>
    <x v="8"/>
    <n v="0"/>
  </r>
  <r>
    <x v="22"/>
    <x v="1"/>
    <x v="9"/>
    <n v="0"/>
  </r>
  <r>
    <x v="22"/>
    <x v="1"/>
    <x v="10"/>
    <n v="0"/>
  </r>
  <r>
    <x v="22"/>
    <x v="1"/>
    <x v="11"/>
    <n v="0"/>
  </r>
  <r>
    <x v="22"/>
    <x v="1"/>
    <x v="12"/>
    <n v="162"/>
  </r>
  <r>
    <x v="22"/>
    <x v="1"/>
    <x v="13"/>
    <n v="5"/>
  </r>
  <r>
    <x v="22"/>
    <x v="1"/>
    <x v="14"/>
    <n v="0"/>
  </r>
  <r>
    <x v="22"/>
    <x v="1"/>
    <x v="15"/>
    <n v="176"/>
  </r>
  <r>
    <x v="22"/>
    <x v="1"/>
    <x v="16"/>
    <n v="0"/>
  </r>
  <r>
    <x v="23"/>
    <x v="1"/>
    <x v="0"/>
    <n v="0"/>
  </r>
  <r>
    <x v="23"/>
    <x v="1"/>
    <x v="1"/>
    <n v="0"/>
  </r>
  <r>
    <x v="23"/>
    <x v="1"/>
    <x v="2"/>
    <n v="0"/>
  </r>
  <r>
    <x v="23"/>
    <x v="1"/>
    <x v="3"/>
    <n v="0"/>
  </r>
  <r>
    <x v="23"/>
    <x v="1"/>
    <x v="4"/>
    <n v="0"/>
  </r>
  <r>
    <x v="23"/>
    <x v="1"/>
    <x v="5"/>
    <n v="0"/>
  </r>
  <r>
    <x v="23"/>
    <x v="1"/>
    <x v="6"/>
    <n v="0"/>
  </r>
  <r>
    <x v="23"/>
    <x v="1"/>
    <x v="7"/>
    <n v="0"/>
  </r>
  <r>
    <x v="23"/>
    <x v="1"/>
    <x v="8"/>
    <n v="0"/>
  </r>
  <r>
    <x v="23"/>
    <x v="1"/>
    <x v="9"/>
    <n v="0"/>
  </r>
  <r>
    <x v="23"/>
    <x v="1"/>
    <x v="10"/>
    <n v="0"/>
  </r>
  <r>
    <x v="23"/>
    <x v="1"/>
    <x v="11"/>
    <n v="0"/>
  </r>
  <r>
    <x v="23"/>
    <x v="1"/>
    <x v="12"/>
    <n v="0"/>
  </r>
  <r>
    <x v="23"/>
    <x v="1"/>
    <x v="13"/>
    <n v="0"/>
  </r>
  <r>
    <x v="23"/>
    <x v="1"/>
    <x v="14"/>
    <n v="0"/>
  </r>
  <r>
    <x v="23"/>
    <x v="1"/>
    <x v="15"/>
    <n v="0"/>
  </r>
  <r>
    <x v="23"/>
    <x v="1"/>
    <x v="16"/>
    <n v="0"/>
  </r>
  <r>
    <x v="24"/>
    <x v="1"/>
    <x v="0"/>
    <n v="0"/>
  </r>
  <r>
    <x v="24"/>
    <x v="1"/>
    <x v="1"/>
    <n v="0"/>
  </r>
  <r>
    <x v="24"/>
    <x v="1"/>
    <x v="2"/>
    <n v="0"/>
  </r>
  <r>
    <x v="24"/>
    <x v="1"/>
    <x v="3"/>
    <n v="0"/>
  </r>
  <r>
    <x v="24"/>
    <x v="1"/>
    <x v="4"/>
    <n v="0"/>
  </r>
  <r>
    <x v="24"/>
    <x v="1"/>
    <x v="5"/>
    <n v="0"/>
  </r>
  <r>
    <x v="24"/>
    <x v="1"/>
    <x v="6"/>
    <n v="0"/>
  </r>
  <r>
    <x v="24"/>
    <x v="1"/>
    <x v="7"/>
    <n v="0"/>
  </r>
  <r>
    <x v="24"/>
    <x v="1"/>
    <x v="8"/>
    <n v="0"/>
  </r>
  <r>
    <x v="24"/>
    <x v="1"/>
    <x v="9"/>
    <n v="0"/>
  </r>
  <r>
    <x v="24"/>
    <x v="1"/>
    <x v="10"/>
    <n v="0"/>
  </r>
  <r>
    <x v="24"/>
    <x v="1"/>
    <x v="11"/>
    <n v="0"/>
  </r>
  <r>
    <x v="24"/>
    <x v="1"/>
    <x v="12"/>
    <n v="0"/>
  </r>
  <r>
    <x v="24"/>
    <x v="1"/>
    <x v="13"/>
    <n v="0"/>
  </r>
  <r>
    <x v="24"/>
    <x v="1"/>
    <x v="14"/>
    <n v="0"/>
  </r>
  <r>
    <x v="24"/>
    <x v="1"/>
    <x v="15"/>
    <n v="0"/>
  </r>
  <r>
    <x v="24"/>
    <x v="1"/>
    <x v="16"/>
    <n v="0"/>
  </r>
  <r>
    <x v="25"/>
    <x v="1"/>
    <x v="0"/>
    <n v="0"/>
  </r>
  <r>
    <x v="25"/>
    <x v="1"/>
    <x v="1"/>
    <n v="0"/>
  </r>
  <r>
    <x v="25"/>
    <x v="1"/>
    <x v="2"/>
    <n v="0"/>
  </r>
  <r>
    <x v="25"/>
    <x v="1"/>
    <x v="3"/>
    <n v="0"/>
  </r>
  <r>
    <x v="25"/>
    <x v="1"/>
    <x v="4"/>
    <n v="0"/>
  </r>
  <r>
    <x v="25"/>
    <x v="1"/>
    <x v="5"/>
    <n v="0"/>
  </r>
  <r>
    <x v="25"/>
    <x v="1"/>
    <x v="6"/>
    <n v="0"/>
  </r>
  <r>
    <x v="25"/>
    <x v="1"/>
    <x v="7"/>
    <n v="0"/>
  </r>
  <r>
    <x v="25"/>
    <x v="1"/>
    <x v="8"/>
    <n v="0"/>
  </r>
  <r>
    <x v="25"/>
    <x v="1"/>
    <x v="9"/>
    <n v="0"/>
  </r>
  <r>
    <x v="25"/>
    <x v="1"/>
    <x v="10"/>
    <n v="0"/>
  </r>
  <r>
    <x v="25"/>
    <x v="1"/>
    <x v="11"/>
    <n v="0"/>
  </r>
  <r>
    <x v="25"/>
    <x v="1"/>
    <x v="12"/>
    <n v="0"/>
  </r>
  <r>
    <x v="25"/>
    <x v="1"/>
    <x v="13"/>
    <n v="0"/>
  </r>
  <r>
    <x v="25"/>
    <x v="1"/>
    <x v="14"/>
    <n v="0"/>
  </r>
  <r>
    <x v="25"/>
    <x v="1"/>
    <x v="15"/>
    <n v="0"/>
  </r>
  <r>
    <x v="25"/>
    <x v="1"/>
    <x v="16"/>
    <n v="0"/>
  </r>
  <r>
    <x v="26"/>
    <x v="1"/>
    <x v="0"/>
    <n v="0"/>
  </r>
  <r>
    <x v="26"/>
    <x v="1"/>
    <x v="1"/>
    <n v="0"/>
  </r>
  <r>
    <x v="26"/>
    <x v="1"/>
    <x v="2"/>
    <n v="0"/>
  </r>
  <r>
    <x v="26"/>
    <x v="1"/>
    <x v="3"/>
    <n v="0"/>
  </r>
  <r>
    <x v="26"/>
    <x v="1"/>
    <x v="4"/>
    <n v="0"/>
  </r>
  <r>
    <x v="26"/>
    <x v="1"/>
    <x v="5"/>
    <n v="0"/>
  </r>
  <r>
    <x v="26"/>
    <x v="1"/>
    <x v="6"/>
    <n v="0"/>
  </r>
  <r>
    <x v="26"/>
    <x v="1"/>
    <x v="7"/>
    <n v="0"/>
  </r>
  <r>
    <x v="26"/>
    <x v="1"/>
    <x v="8"/>
    <n v="0"/>
  </r>
  <r>
    <x v="26"/>
    <x v="1"/>
    <x v="9"/>
    <n v="0"/>
  </r>
  <r>
    <x v="26"/>
    <x v="1"/>
    <x v="10"/>
    <n v="0"/>
  </r>
  <r>
    <x v="26"/>
    <x v="1"/>
    <x v="11"/>
    <n v="0"/>
  </r>
  <r>
    <x v="26"/>
    <x v="1"/>
    <x v="12"/>
    <n v="0"/>
  </r>
  <r>
    <x v="26"/>
    <x v="1"/>
    <x v="13"/>
    <n v="0"/>
  </r>
  <r>
    <x v="26"/>
    <x v="1"/>
    <x v="14"/>
    <n v="0"/>
  </r>
  <r>
    <x v="26"/>
    <x v="1"/>
    <x v="15"/>
    <n v="35046"/>
  </r>
  <r>
    <x v="26"/>
    <x v="1"/>
    <x v="16"/>
    <n v="15448"/>
  </r>
  <r>
    <x v="27"/>
    <x v="1"/>
    <x v="0"/>
    <n v="0"/>
  </r>
  <r>
    <x v="27"/>
    <x v="1"/>
    <x v="1"/>
    <n v="0"/>
  </r>
  <r>
    <x v="27"/>
    <x v="1"/>
    <x v="2"/>
    <n v="0"/>
  </r>
  <r>
    <x v="27"/>
    <x v="1"/>
    <x v="3"/>
    <n v="0"/>
  </r>
  <r>
    <x v="27"/>
    <x v="1"/>
    <x v="4"/>
    <n v="0"/>
  </r>
  <r>
    <x v="27"/>
    <x v="1"/>
    <x v="5"/>
    <n v="0"/>
  </r>
  <r>
    <x v="27"/>
    <x v="1"/>
    <x v="6"/>
    <n v="0"/>
  </r>
  <r>
    <x v="27"/>
    <x v="1"/>
    <x v="7"/>
    <n v="0"/>
  </r>
  <r>
    <x v="27"/>
    <x v="1"/>
    <x v="8"/>
    <n v="0"/>
  </r>
  <r>
    <x v="27"/>
    <x v="1"/>
    <x v="9"/>
    <n v="0"/>
  </r>
  <r>
    <x v="27"/>
    <x v="1"/>
    <x v="10"/>
    <n v="0"/>
  </r>
  <r>
    <x v="27"/>
    <x v="1"/>
    <x v="11"/>
    <n v="0"/>
  </r>
  <r>
    <x v="27"/>
    <x v="1"/>
    <x v="12"/>
    <n v="0"/>
  </r>
  <r>
    <x v="27"/>
    <x v="1"/>
    <x v="13"/>
    <n v="0"/>
  </r>
  <r>
    <x v="27"/>
    <x v="1"/>
    <x v="14"/>
    <n v="0"/>
  </r>
  <r>
    <x v="27"/>
    <x v="1"/>
    <x v="15"/>
    <n v="487"/>
  </r>
  <r>
    <x v="27"/>
    <x v="1"/>
    <x v="16"/>
    <n v="0"/>
  </r>
  <r>
    <x v="28"/>
    <x v="1"/>
    <x v="0"/>
    <n v="0"/>
  </r>
  <r>
    <x v="28"/>
    <x v="1"/>
    <x v="1"/>
    <n v="0"/>
  </r>
  <r>
    <x v="28"/>
    <x v="1"/>
    <x v="2"/>
    <n v="0"/>
  </r>
  <r>
    <x v="28"/>
    <x v="1"/>
    <x v="3"/>
    <n v="0"/>
  </r>
  <r>
    <x v="28"/>
    <x v="1"/>
    <x v="4"/>
    <n v="0"/>
  </r>
  <r>
    <x v="28"/>
    <x v="1"/>
    <x v="5"/>
    <n v="0"/>
  </r>
  <r>
    <x v="28"/>
    <x v="1"/>
    <x v="6"/>
    <n v="0"/>
  </r>
  <r>
    <x v="28"/>
    <x v="1"/>
    <x v="7"/>
    <n v="0"/>
  </r>
  <r>
    <x v="28"/>
    <x v="1"/>
    <x v="8"/>
    <n v="0"/>
  </r>
  <r>
    <x v="28"/>
    <x v="1"/>
    <x v="9"/>
    <n v="0"/>
  </r>
  <r>
    <x v="28"/>
    <x v="1"/>
    <x v="10"/>
    <n v="0"/>
  </r>
  <r>
    <x v="28"/>
    <x v="1"/>
    <x v="11"/>
    <n v="0"/>
  </r>
  <r>
    <x v="28"/>
    <x v="1"/>
    <x v="12"/>
    <n v="0"/>
  </r>
  <r>
    <x v="28"/>
    <x v="1"/>
    <x v="13"/>
    <n v="0"/>
  </r>
  <r>
    <x v="28"/>
    <x v="1"/>
    <x v="14"/>
    <n v="1"/>
  </r>
  <r>
    <x v="28"/>
    <x v="1"/>
    <x v="15"/>
    <n v="10"/>
  </r>
  <r>
    <x v="28"/>
    <x v="1"/>
    <x v="16"/>
    <n v="0"/>
  </r>
  <r>
    <x v="29"/>
    <x v="1"/>
    <x v="0"/>
    <n v="0"/>
  </r>
  <r>
    <x v="29"/>
    <x v="1"/>
    <x v="1"/>
    <n v="0"/>
  </r>
  <r>
    <x v="29"/>
    <x v="1"/>
    <x v="2"/>
    <n v="0"/>
  </r>
  <r>
    <x v="29"/>
    <x v="1"/>
    <x v="3"/>
    <n v="0"/>
  </r>
  <r>
    <x v="29"/>
    <x v="1"/>
    <x v="4"/>
    <n v="0"/>
  </r>
  <r>
    <x v="29"/>
    <x v="1"/>
    <x v="5"/>
    <n v="0"/>
  </r>
  <r>
    <x v="29"/>
    <x v="1"/>
    <x v="6"/>
    <n v="0"/>
  </r>
  <r>
    <x v="29"/>
    <x v="1"/>
    <x v="7"/>
    <n v="0"/>
  </r>
  <r>
    <x v="29"/>
    <x v="1"/>
    <x v="8"/>
    <n v="0"/>
  </r>
  <r>
    <x v="29"/>
    <x v="1"/>
    <x v="9"/>
    <n v="0"/>
  </r>
  <r>
    <x v="29"/>
    <x v="1"/>
    <x v="10"/>
    <n v="0"/>
  </r>
  <r>
    <x v="29"/>
    <x v="1"/>
    <x v="11"/>
    <n v="0"/>
  </r>
  <r>
    <x v="29"/>
    <x v="1"/>
    <x v="12"/>
    <n v="0"/>
  </r>
  <r>
    <x v="29"/>
    <x v="1"/>
    <x v="13"/>
    <n v="0"/>
  </r>
  <r>
    <x v="29"/>
    <x v="1"/>
    <x v="14"/>
    <n v="7"/>
  </r>
  <r>
    <x v="29"/>
    <x v="1"/>
    <x v="15"/>
    <n v="687"/>
  </r>
  <r>
    <x v="29"/>
    <x v="1"/>
    <x v="16"/>
    <n v="523"/>
  </r>
  <r>
    <x v="31"/>
    <x v="1"/>
    <x v="0"/>
    <n v="0"/>
  </r>
  <r>
    <x v="31"/>
    <x v="1"/>
    <x v="1"/>
    <n v="0"/>
  </r>
  <r>
    <x v="31"/>
    <x v="1"/>
    <x v="2"/>
    <n v="0"/>
  </r>
  <r>
    <x v="31"/>
    <x v="1"/>
    <x v="3"/>
    <n v="0"/>
  </r>
  <r>
    <x v="31"/>
    <x v="1"/>
    <x v="4"/>
    <n v="0"/>
  </r>
  <r>
    <x v="31"/>
    <x v="1"/>
    <x v="5"/>
    <n v="0"/>
  </r>
  <r>
    <x v="31"/>
    <x v="1"/>
    <x v="6"/>
    <n v="0"/>
  </r>
  <r>
    <x v="31"/>
    <x v="1"/>
    <x v="7"/>
    <n v="0"/>
  </r>
  <r>
    <x v="31"/>
    <x v="1"/>
    <x v="8"/>
    <n v="0"/>
  </r>
  <r>
    <x v="31"/>
    <x v="1"/>
    <x v="9"/>
    <n v="0"/>
  </r>
  <r>
    <x v="31"/>
    <x v="1"/>
    <x v="10"/>
    <n v="0"/>
  </r>
  <r>
    <x v="31"/>
    <x v="1"/>
    <x v="11"/>
    <n v="3"/>
  </r>
  <r>
    <x v="31"/>
    <x v="1"/>
    <x v="12"/>
    <n v="24"/>
  </r>
  <r>
    <x v="31"/>
    <x v="1"/>
    <x v="13"/>
    <n v="84"/>
  </r>
  <r>
    <x v="31"/>
    <x v="1"/>
    <x v="14"/>
    <n v="0"/>
  </r>
  <r>
    <x v="31"/>
    <x v="1"/>
    <x v="15"/>
    <n v="0"/>
  </r>
  <r>
    <x v="31"/>
    <x v="1"/>
    <x v="16"/>
    <n v="0"/>
  </r>
  <r>
    <x v="32"/>
    <x v="1"/>
    <x v="0"/>
    <n v="0"/>
  </r>
  <r>
    <x v="32"/>
    <x v="1"/>
    <x v="1"/>
    <n v="0"/>
  </r>
  <r>
    <x v="32"/>
    <x v="1"/>
    <x v="2"/>
    <n v="0"/>
  </r>
  <r>
    <x v="32"/>
    <x v="1"/>
    <x v="3"/>
    <n v="0"/>
  </r>
  <r>
    <x v="32"/>
    <x v="1"/>
    <x v="4"/>
    <n v="0"/>
  </r>
  <r>
    <x v="32"/>
    <x v="1"/>
    <x v="5"/>
    <n v="0"/>
  </r>
  <r>
    <x v="32"/>
    <x v="1"/>
    <x v="6"/>
    <n v="0"/>
  </r>
  <r>
    <x v="32"/>
    <x v="1"/>
    <x v="7"/>
    <n v="0"/>
  </r>
  <r>
    <x v="32"/>
    <x v="1"/>
    <x v="8"/>
    <n v="0"/>
  </r>
  <r>
    <x v="32"/>
    <x v="1"/>
    <x v="9"/>
    <n v="0"/>
  </r>
  <r>
    <x v="32"/>
    <x v="1"/>
    <x v="10"/>
    <n v="0"/>
  </r>
  <r>
    <x v="32"/>
    <x v="1"/>
    <x v="11"/>
    <n v="1073"/>
  </r>
  <r>
    <x v="32"/>
    <x v="1"/>
    <x v="12"/>
    <n v="113"/>
  </r>
  <r>
    <x v="32"/>
    <x v="1"/>
    <x v="13"/>
    <n v="43"/>
  </r>
  <r>
    <x v="32"/>
    <x v="1"/>
    <x v="14"/>
    <n v="8"/>
  </r>
  <r>
    <x v="32"/>
    <x v="1"/>
    <x v="15"/>
    <n v="0"/>
  </r>
  <r>
    <x v="32"/>
    <x v="1"/>
    <x v="16"/>
    <n v="0"/>
  </r>
  <r>
    <x v="33"/>
    <x v="1"/>
    <x v="0"/>
    <n v="0"/>
  </r>
  <r>
    <x v="33"/>
    <x v="1"/>
    <x v="1"/>
    <n v="0"/>
  </r>
  <r>
    <x v="33"/>
    <x v="1"/>
    <x v="2"/>
    <n v="175"/>
  </r>
  <r>
    <x v="33"/>
    <x v="1"/>
    <x v="3"/>
    <n v="21"/>
  </r>
  <r>
    <x v="33"/>
    <x v="1"/>
    <x v="4"/>
    <n v="28394"/>
  </r>
  <r>
    <x v="33"/>
    <x v="1"/>
    <x v="5"/>
    <n v="8186"/>
  </r>
  <r>
    <x v="33"/>
    <x v="1"/>
    <x v="6"/>
    <n v="9525"/>
  </r>
  <r>
    <x v="33"/>
    <x v="1"/>
    <x v="7"/>
    <n v="12189"/>
  </r>
  <r>
    <x v="33"/>
    <x v="1"/>
    <x v="8"/>
    <n v="2664"/>
  </r>
  <r>
    <x v="33"/>
    <x v="1"/>
    <x v="9"/>
    <n v="3518"/>
  </r>
  <r>
    <x v="33"/>
    <x v="1"/>
    <x v="10"/>
    <n v="869"/>
  </r>
  <r>
    <x v="33"/>
    <x v="1"/>
    <x v="11"/>
    <n v="1584"/>
  </r>
  <r>
    <x v="33"/>
    <x v="1"/>
    <x v="12"/>
    <n v="967"/>
  </r>
  <r>
    <x v="33"/>
    <x v="1"/>
    <x v="13"/>
    <n v="9"/>
  </r>
  <r>
    <x v="33"/>
    <x v="1"/>
    <x v="14"/>
    <n v="616"/>
  </r>
  <r>
    <x v="33"/>
    <x v="1"/>
    <x v="15"/>
    <n v="2301"/>
  </r>
  <r>
    <x v="33"/>
    <x v="1"/>
    <x v="16"/>
    <n v="68"/>
  </r>
  <r>
    <x v="34"/>
    <x v="1"/>
    <x v="0"/>
    <n v="0"/>
  </r>
  <r>
    <x v="34"/>
    <x v="1"/>
    <x v="1"/>
    <n v="0"/>
  </r>
  <r>
    <x v="34"/>
    <x v="1"/>
    <x v="2"/>
    <n v="0"/>
  </r>
  <r>
    <x v="34"/>
    <x v="1"/>
    <x v="3"/>
    <n v="0"/>
  </r>
  <r>
    <x v="34"/>
    <x v="1"/>
    <x v="4"/>
    <n v="0"/>
  </r>
  <r>
    <x v="34"/>
    <x v="1"/>
    <x v="5"/>
    <n v="0"/>
  </r>
  <r>
    <x v="34"/>
    <x v="1"/>
    <x v="6"/>
    <n v="0"/>
  </r>
  <r>
    <x v="34"/>
    <x v="1"/>
    <x v="7"/>
    <n v="0"/>
  </r>
  <r>
    <x v="34"/>
    <x v="1"/>
    <x v="8"/>
    <n v="0"/>
  </r>
  <r>
    <x v="34"/>
    <x v="1"/>
    <x v="9"/>
    <n v="13"/>
  </r>
  <r>
    <x v="34"/>
    <x v="1"/>
    <x v="10"/>
    <n v="435"/>
  </r>
  <r>
    <x v="34"/>
    <x v="1"/>
    <x v="11"/>
    <n v="338"/>
  </r>
  <r>
    <x v="34"/>
    <x v="1"/>
    <x v="12"/>
    <n v="105"/>
  </r>
  <r>
    <x v="34"/>
    <x v="1"/>
    <x v="13"/>
    <n v="158"/>
  </r>
  <r>
    <x v="34"/>
    <x v="1"/>
    <x v="14"/>
    <n v="136"/>
  </r>
  <r>
    <x v="34"/>
    <x v="1"/>
    <x v="15"/>
    <n v="54"/>
  </r>
  <r>
    <x v="34"/>
    <x v="1"/>
    <x v="16"/>
    <n v="41"/>
  </r>
  <r>
    <x v="35"/>
    <x v="1"/>
    <x v="0"/>
    <n v="0"/>
  </r>
  <r>
    <x v="35"/>
    <x v="1"/>
    <x v="1"/>
    <n v="0"/>
  </r>
  <r>
    <x v="35"/>
    <x v="1"/>
    <x v="2"/>
    <n v="0"/>
  </r>
  <r>
    <x v="35"/>
    <x v="1"/>
    <x v="3"/>
    <n v="0"/>
  </r>
  <r>
    <x v="35"/>
    <x v="1"/>
    <x v="4"/>
    <n v="0"/>
  </r>
  <r>
    <x v="35"/>
    <x v="1"/>
    <x v="5"/>
    <n v="0"/>
  </r>
  <r>
    <x v="35"/>
    <x v="1"/>
    <x v="6"/>
    <n v="0"/>
  </r>
  <r>
    <x v="35"/>
    <x v="1"/>
    <x v="7"/>
    <n v="0"/>
  </r>
  <r>
    <x v="35"/>
    <x v="1"/>
    <x v="8"/>
    <n v="0"/>
  </r>
  <r>
    <x v="35"/>
    <x v="1"/>
    <x v="9"/>
    <n v="0"/>
  </r>
  <r>
    <x v="35"/>
    <x v="1"/>
    <x v="10"/>
    <n v="0"/>
  </r>
  <r>
    <x v="35"/>
    <x v="1"/>
    <x v="11"/>
    <n v="0"/>
  </r>
  <r>
    <x v="35"/>
    <x v="1"/>
    <x v="12"/>
    <n v="0"/>
  </r>
  <r>
    <x v="35"/>
    <x v="1"/>
    <x v="13"/>
    <n v="0"/>
  </r>
  <r>
    <x v="35"/>
    <x v="1"/>
    <x v="14"/>
    <n v="0"/>
  </r>
  <r>
    <x v="35"/>
    <x v="1"/>
    <x v="15"/>
    <n v="1781"/>
  </r>
  <r>
    <x v="35"/>
    <x v="1"/>
    <x v="16"/>
    <n v="6"/>
  </r>
  <r>
    <x v="36"/>
    <x v="1"/>
    <x v="0"/>
    <n v="0"/>
  </r>
  <r>
    <x v="36"/>
    <x v="1"/>
    <x v="1"/>
    <n v="0"/>
  </r>
  <r>
    <x v="36"/>
    <x v="1"/>
    <x v="2"/>
    <n v="0"/>
  </r>
  <r>
    <x v="36"/>
    <x v="1"/>
    <x v="3"/>
    <n v="0"/>
  </r>
  <r>
    <x v="36"/>
    <x v="1"/>
    <x v="4"/>
    <n v="0"/>
  </r>
  <r>
    <x v="36"/>
    <x v="1"/>
    <x v="5"/>
    <n v="0"/>
  </r>
  <r>
    <x v="36"/>
    <x v="1"/>
    <x v="6"/>
    <n v="0"/>
  </r>
  <r>
    <x v="36"/>
    <x v="1"/>
    <x v="7"/>
    <n v="0"/>
  </r>
  <r>
    <x v="36"/>
    <x v="1"/>
    <x v="8"/>
    <n v="0"/>
  </r>
  <r>
    <x v="36"/>
    <x v="1"/>
    <x v="9"/>
    <n v="0"/>
  </r>
  <r>
    <x v="36"/>
    <x v="1"/>
    <x v="10"/>
    <n v="0"/>
  </r>
  <r>
    <x v="36"/>
    <x v="1"/>
    <x v="11"/>
    <n v="0"/>
  </r>
  <r>
    <x v="36"/>
    <x v="1"/>
    <x v="12"/>
    <n v="0"/>
  </r>
  <r>
    <x v="36"/>
    <x v="1"/>
    <x v="13"/>
    <n v="272"/>
  </r>
  <r>
    <x v="36"/>
    <x v="1"/>
    <x v="14"/>
    <n v="0"/>
  </r>
  <r>
    <x v="36"/>
    <x v="1"/>
    <x v="15"/>
    <n v="0"/>
  </r>
  <r>
    <x v="36"/>
    <x v="1"/>
    <x v="16"/>
    <n v="0"/>
  </r>
  <r>
    <x v="37"/>
    <x v="1"/>
    <x v="0"/>
    <n v="0"/>
  </r>
  <r>
    <x v="37"/>
    <x v="1"/>
    <x v="1"/>
    <n v="0"/>
  </r>
  <r>
    <x v="37"/>
    <x v="1"/>
    <x v="2"/>
    <n v="0"/>
  </r>
  <r>
    <x v="37"/>
    <x v="1"/>
    <x v="3"/>
    <n v="0"/>
  </r>
  <r>
    <x v="37"/>
    <x v="1"/>
    <x v="4"/>
    <n v="0"/>
  </r>
  <r>
    <x v="37"/>
    <x v="1"/>
    <x v="5"/>
    <n v="0"/>
  </r>
  <r>
    <x v="37"/>
    <x v="1"/>
    <x v="6"/>
    <n v="0"/>
  </r>
  <r>
    <x v="37"/>
    <x v="1"/>
    <x v="7"/>
    <n v="0"/>
  </r>
  <r>
    <x v="37"/>
    <x v="1"/>
    <x v="8"/>
    <n v="0"/>
  </r>
  <r>
    <x v="37"/>
    <x v="1"/>
    <x v="9"/>
    <n v="0"/>
  </r>
  <r>
    <x v="37"/>
    <x v="1"/>
    <x v="10"/>
    <n v="0"/>
  </r>
  <r>
    <x v="37"/>
    <x v="1"/>
    <x v="11"/>
    <n v="0"/>
  </r>
  <r>
    <x v="37"/>
    <x v="1"/>
    <x v="12"/>
    <n v="0"/>
  </r>
  <r>
    <x v="37"/>
    <x v="1"/>
    <x v="13"/>
    <n v="0"/>
  </r>
  <r>
    <x v="37"/>
    <x v="1"/>
    <x v="14"/>
    <n v="0"/>
  </r>
  <r>
    <x v="37"/>
    <x v="1"/>
    <x v="15"/>
    <n v="0"/>
  </r>
  <r>
    <x v="37"/>
    <x v="1"/>
    <x v="16"/>
    <n v="42"/>
  </r>
  <r>
    <x v="38"/>
    <x v="1"/>
    <x v="0"/>
    <n v="0"/>
  </r>
  <r>
    <x v="38"/>
    <x v="1"/>
    <x v="1"/>
    <n v="0"/>
  </r>
  <r>
    <x v="38"/>
    <x v="1"/>
    <x v="2"/>
    <n v="0"/>
  </r>
  <r>
    <x v="38"/>
    <x v="1"/>
    <x v="3"/>
    <n v="81"/>
  </r>
  <r>
    <x v="38"/>
    <x v="1"/>
    <x v="4"/>
    <n v="99"/>
  </r>
  <r>
    <x v="38"/>
    <x v="1"/>
    <x v="5"/>
    <n v="116"/>
  </r>
  <r>
    <x v="38"/>
    <x v="1"/>
    <x v="6"/>
    <n v="16"/>
  </r>
  <r>
    <x v="38"/>
    <x v="1"/>
    <x v="7"/>
    <n v="95"/>
  </r>
  <r>
    <x v="38"/>
    <x v="1"/>
    <x v="8"/>
    <n v="188"/>
  </r>
  <r>
    <x v="38"/>
    <x v="1"/>
    <x v="9"/>
    <n v="393"/>
  </r>
  <r>
    <x v="38"/>
    <x v="1"/>
    <x v="10"/>
    <n v="112"/>
  </r>
  <r>
    <x v="38"/>
    <x v="1"/>
    <x v="11"/>
    <n v="331"/>
  </r>
  <r>
    <x v="38"/>
    <x v="1"/>
    <x v="12"/>
    <n v="165"/>
  </r>
  <r>
    <x v="38"/>
    <x v="1"/>
    <x v="13"/>
    <n v="43"/>
  </r>
  <r>
    <x v="38"/>
    <x v="1"/>
    <x v="14"/>
    <n v="0"/>
  </r>
  <r>
    <x v="38"/>
    <x v="1"/>
    <x v="15"/>
    <n v="0"/>
  </r>
  <r>
    <x v="38"/>
    <x v="1"/>
    <x v="16"/>
    <n v="0"/>
  </r>
  <r>
    <x v="39"/>
    <x v="1"/>
    <x v="0"/>
    <n v="0"/>
  </r>
  <r>
    <x v="39"/>
    <x v="1"/>
    <x v="1"/>
    <n v="0"/>
  </r>
  <r>
    <x v="39"/>
    <x v="1"/>
    <x v="2"/>
    <n v="0"/>
  </r>
  <r>
    <x v="39"/>
    <x v="1"/>
    <x v="3"/>
    <n v="0"/>
  </r>
  <r>
    <x v="39"/>
    <x v="1"/>
    <x v="4"/>
    <n v="0"/>
  </r>
  <r>
    <x v="39"/>
    <x v="1"/>
    <x v="5"/>
    <n v="0"/>
  </r>
  <r>
    <x v="39"/>
    <x v="1"/>
    <x v="6"/>
    <n v="0"/>
  </r>
  <r>
    <x v="39"/>
    <x v="1"/>
    <x v="7"/>
    <n v="0"/>
  </r>
  <r>
    <x v="39"/>
    <x v="1"/>
    <x v="8"/>
    <n v="0"/>
  </r>
  <r>
    <x v="39"/>
    <x v="1"/>
    <x v="9"/>
    <n v="0"/>
  </r>
  <r>
    <x v="39"/>
    <x v="1"/>
    <x v="10"/>
    <n v="0"/>
  </r>
  <r>
    <x v="39"/>
    <x v="1"/>
    <x v="11"/>
    <n v="13"/>
  </r>
  <r>
    <x v="39"/>
    <x v="1"/>
    <x v="12"/>
    <n v="12"/>
  </r>
  <r>
    <x v="39"/>
    <x v="1"/>
    <x v="13"/>
    <n v="0"/>
  </r>
  <r>
    <x v="39"/>
    <x v="1"/>
    <x v="14"/>
    <n v="0"/>
  </r>
  <r>
    <x v="39"/>
    <x v="1"/>
    <x v="15"/>
    <n v="38"/>
  </r>
  <r>
    <x v="39"/>
    <x v="1"/>
    <x v="16"/>
    <n v="12"/>
  </r>
  <r>
    <x v="40"/>
    <x v="1"/>
    <x v="0"/>
    <n v="0"/>
  </r>
  <r>
    <x v="40"/>
    <x v="1"/>
    <x v="1"/>
    <n v="0"/>
  </r>
  <r>
    <x v="40"/>
    <x v="1"/>
    <x v="2"/>
    <n v="0"/>
  </r>
  <r>
    <x v="40"/>
    <x v="1"/>
    <x v="3"/>
    <n v="0"/>
  </r>
  <r>
    <x v="40"/>
    <x v="1"/>
    <x v="4"/>
    <n v="0"/>
  </r>
  <r>
    <x v="40"/>
    <x v="1"/>
    <x v="5"/>
    <n v="0"/>
  </r>
  <r>
    <x v="40"/>
    <x v="1"/>
    <x v="6"/>
    <n v="0"/>
  </r>
  <r>
    <x v="40"/>
    <x v="1"/>
    <x v="7"/>
    <n v="0"/>
  </r>
  <r>
    <x v="40"/>
    <x v="1"/>
    <x v="8"/>
    <n v="11"/>
  </r>
  <r>
    <x v="40"/>
    <x v="1"/>
    <x v="9"/>
    <n v="323"/>
  </r>
  <r>
    <x v="40"/>
    <x v="1"/>
    <x v="10"/>
    <n v="8250"/>
  </r>
  <r>
    <x v="40"/>
    <x v="1"/>
    <x v="11"/>
    <n v="3742"/>
  </r>
  <r>
    <x v="40"/>
    <x v="1"/>
    <x v="12"/>
    <n v="11267"/>
  </r>
  <r>
    <x v="40"/>
    <x v="1"/>
    <x v="13"/>
    <n v="1803"/>
  </r>
  <r>
    <x v="40"/>
    <x v="1"/>
    <x v="14"/>
    <n v="2311"/>
  </r>
  <r>
    <x v="40"/>
    <x v="1"/>
    <x v="15"/>
    <n v="2913"/>
  </r>
  <r>
    <x v="40"/>
    <x v="1"/>
    <x v="16"/>
    <n v="2240"/>
  </r>
  <r>
    <x v="41"/>
    <x v="1"/>
    <x v="0"/>
    <n v="0"/>
  </r>
  <r>
    <x v="41"/>
    <x v="1"/>
    <x v="1"/>
    <n v="0"/>
  </r>
  <r>
    <x v="41"/>
    <x v="1"/>
    <x v="2"/>
    <n v="0"/>
  </r>
  <r>
    <x v="41"/>
    <x v="1"/>
    <x v="3"/>
    <n v="0"/>
  </r>
  <r>
    <x v="41"/>
    <x v="1"/>
    <x v="4"/>
    <n v="0"/>
  </r>
  <r>
    <x v="41"/>
    <x v="1"/>
    <x v="5"/>
    <n v="0"/>
  </r>
  <r>
    <x v="41"/>
    <x v="1"/>
    <x v="6"/>
    <n v="0"/>
  </r>
  <r>
    <x v="41"/>
    <x v="1"/>
    <x v="7"/>
    <n v="0"/>
  </r>
  <r>
    <x v="41"/>
    <x v="1"/>
    <x v="8"/>
    <n v="0"/>
  </r>
  <r>
    <x v="41"/>
    <x v="1"/>
    <x v="9"/>
    <n v="0"/>
  </r>
  <r>
    <x v="41"/>
    <x v="1"/>
    <x v="10"/>
    <n v="0"/>
  </r>
  <r>
    <x v="41"/>
    <x v="1"/>
    <x v="11"/>
    <n v="0"/>
  </r>
  <r>
    <x v="41"/>
    <x v="1"/>
    <x v="12"/>
    <n v="0"/>
  </r>
  <r>
    <x v="41"/>
    <x v="1"/>
    <x v="13"/>
    <n v="0"/>
  </r>
  <r>
    <x v="41"/>
    <x v="1"/>
    <x v="14"/>
    <n v="2957"/>
  </r>
  <r>
    <x v="41"/>
    <x v="1"/>
    <x v="15"/>
    <n v="5951"/>
  </r>
  <r>
    <x v="41"/>
    <x v="1"/>
    <x v="16"/>
    <n v="3045"/>
  </r>
  <r>
    <x v="42"/>
    <x v="1"/>
    <x v="0"/>
    <n v="0"/>
  </r>
  <r>
    <x v="42"/>
    <x v="1"/>
    <x v="1"/>
    <n v="0"/>
  </r>
  <r>
    <x v="42"/>
    <x v="1"/>
    <x v="2"/>
    <n v="0"/>
  </r>
  <r>
    <x v="42"/>
    <x v="1"/>
    <x v="3"/>
    <n v="0"/>
  </r>
  <r>
    <x v="42"/>
    <x v="1"/>
    <x v="4"/>
    <n v="0"/>
  </r>
  <r>
    <x v="42"/>
    <x v="1"/>
    <x v="5"/>
    <n v="852"/>
  </r>
  <r>
    <x v="42"/>
    <x v="1"/>
    <x v="6"/>
    <n v="827"/>
  </r>
  <r>
    <x v="42"/>
    <x v="1"/>
    <x v="7"/>
    <n v="194"/>
  </r>
  <r>
    <x v="42"/>
    <x v="1"/>
    <x v="8"/>
    <n v="256"/>
  </r>
  <r>
    <x v="42"/>
    <x v="1"/>
    <x v="9"/>
    <n v="210"/>
  </r>
  <r>
    <x v="42"/>
    <x v="1"/>
    <x v="10"/>
    <n v="11"/>
  </r>
  <r>
    <x v="42"/>
    <x v="1"/>
    <x v="11"/>
    <n v="16"/>
  </r>
  <r>
    <x v="42"/>
    <x v="1"/>
    <x v="12"/>
    <n v="6"/>
  </r>
  <r>
    <x v="42"/>
    <x v="1"/>
    <x v="13"/>
    <n v="29"/>
  </r>
  <r>
    <x v="42"/>
    <x v="1"/>
    <x v="14"/>
    <n v="123"/>
  </r>
  <r>
    <x v="42"/>
    <x v="1"/>
    <x v="15"/>
    <n v="105"/>
  </r>
  <r>
    <x v="42"/>
    <x v="1"/>
    <x v="16"/>
    <n v="114"/>
  </r>
  <r>
    <x v="43"/>
    <x v="1"/>
    <x v="0"/>
    <n v="0"/>
  </r>
  <r>
    <x v="43"/>
    <x v="1"/>
    <x v="1"/>
    <n v="0"/>
  </r>
  <r>
    <x v="43"/>
    <x v="1"/>
    <x v="2"/>
    <n v="0"/>
  </r>
  <r>
    <x v="43"/>
    <x v="1"/>
    <x v="3"/>
    <n v="0"/>
  </r>
  <r>
    <x v="43"/>
    <x v="1"/>
    <x v="4"/>
    <n v="0"/>
  </r>
  <r>
    <x v="43"/>
    <x v="1"/>
    <x v="5"/>
    <n v="0"/>
  </r>
  <r>
    <x v="43"/>
    <x v="1"/>
    <x v="6"/>
    <n v="0"/>
  </r>
  <r>
    <x v="43"/>
    <x v="1"/>
    <x v="7"/>
    <n v="0"/>
  </r>
  <r>
    <x v="43"/>
    <x v="1"/>
    <x v="8"/>
    <n v="0"/>
  </r>
  <r>
    <x v="43"/>
    <x v="1"/>
    <x v="9"/>
    <n v="0"/>
  </r>
  <r>
    <x v="43"/>
    <x v="1"/>
    <x v="10"/>
    <n v="0"/>
  </r>
  <r>
    <x v="43"/>
    <x v="1"/>
    <x v="11"/>
    <n v="0"/>
  </r>
  <r>
    <x v="43"/>
    <x v="1"/>
    <x v="12"/>
    <n v="0"/>
  </r>
  <r>
    <x v="43"/>
    <x v="1"/>
    <x v="13"/>
    <n v="0"/>
  </r>
  <r>
    <x v="43"/>
    <x v="1"/>
    <x v="14"/>
    <n v="0"/>
  </r>
  <r>
    <x v="43"/>
    <x v="1"/>
    <x v="15"/>
    <n v="0"/>
  </r>
  <r>
    <x v="43"/>
    <x v="1"/>
    <x v="16"/>
    <n v="0"/>
  </r>
  <r>
    <x v="44"/>
    <x v="1"/>
    <x v="0"/>
    <n v="0"/>
  </r>
  <r>
    <x v="44"/>
    <x v="1"/>
    <x v="1"/>
    <n v="0"/>
  </r>
  <r>
    <x v="44"/>
    <x v="1"/>
    <x v="2"/>
    <n v="0"/>
  </r>
  <r>
    <x v="44"/>
    <x v="1"/>
    <x v="3"/>
    <n v="0"/>
  </r>
  <r>
    <x v="44"/>
    <x v="1"/>
    <x v="4"/>
    <n v="0"/>
  </r>
  <r>
    <x v="44"/>
    <x v="1"/>
    <x v="5"/>
    <n v="0"/>
  </r>
  <r>
    <x v="44"/>
    <x v="1"/>
    <x v="6"/>
    <n v="0"/>
  </r>
  <r>
    <x v="44"/>
    <x v="1"/>
    <x v="7"/>
    <n v="0"/>
  </r>
  <r>
    <x v="44"/>
    <x v="1"/>
    <x v="8"/>
    <n v="0"/>
  </r>
  <r>
    <x v="44"/>
    <x v="1"/>
    <x v="9"/>
    <n v="0"/>
  </r>
  <r>
    <x v="44"/>
    <x v="1"/>
    <x v="10"/>
    <n v="0"/>
  </r>
  <r>
    <x v="44"/>
    <x v="1"/>
    <x v="11"/>
    <n v="0"/>
  </r>
  <r>
    <x v="44"/>
    <x v="1"/>
    <x v="12"/>
    <n v="0"/>
  </r>
  <r>
    <x v="44"/>
    <x v="1"/>
    <x v="13"/>
    <n v="258"/>
  </r>
  <r>
    <x v="44"/>
    <x v="1"/>
    <x v="14"/>
    <n v="0"/>
  </r>
  <r>
    <x v="44"/>
    <x v="1"/>
    <x v="15"/>
    <n v="0"/>
  </r>
  <r>
    <x v="44"/>
    <x v="1"/>
    <x v="16"/>
    <n v="0"/>
  </r>
  <r>
    <x v="45"/>
    <x v="1"/>
    <x v="0"/>
    <n v="0"/>
  </r>
  <r>
    <x v="45"/>
    <x v="1"/>
    <x v="1"/>
    <n v="0"/>
  </r>
  <r>
    <x v="45"/>
    <x v="1"/>
    <x v="2"/>
    <n v="0"/>
  </r>
  <r>
    <x v="45"/>
    <x v="1"/>
    <x v="3"/>
    <n v="0"/>
  </r>
  <r>
    <x v="45"/>
    <x v="1"/>
    <x v="4"/>
    <n v="0"/>
  </r>
  <r>
    <x v="45"/>
    <x v="1"/>
    <x v="5"/>
    <n v="0"/>
  </r>
  <r>
    <x v="45"/>
    <x v="1"/>
    <x v="6"/>
    <n v="0"/>
  </r>
  <r>
    <x v="45"/>
    <x v="1"/>
    <x v="7"/>
    <n v="0"/>
  </r>
  <r>
    <x v="45"/>
    <x v="1"/>
    <x v="8"/>
    <n v="0"/>
  </r>
  <r>
    <x v="45"/>
    <x v="1"/>
    <x v="9"/>
    <n v="0"/>
  </r>
  <r>
    <x v="45"/>
    <x v="1"/>
    <x v="10"/>
    <n v="0"/>
  </r>
  <r>
    <x v="45"/>
    <x v="1"/>
    <x v="11"/>
    <n v="0"/>
  </r>
  <r>
    <x v="45"/>
    <x v="1"/>
    <x v="12"/>
    <n v="13"/>
  </r>
  <r>
    <x v="45"/>
    <x v="1"/>
    <x v="13"/>
    <n v="1"/>
  </r>
  <r>
    <x v="45"/>
    <x v="1"/>
    <x v="14"/>
    <n v="0"/>
  </r>
  <r>
    <x v="45"/>
    <x v="1"/>
    <x v="15"/>
    <n v="0"/>
  </r>
  <r>
    <x v="45"/>
    <x v="1"/>
    <x v="16"/>
    <n v="0"/>
  </r>
  <r>
    <x v="46"/>
    <x v="1"/>
    <x v="0"/>
    <n v="0"/>
  </r>
  <r>
    <x v="46"/>
    <x v="1"/>
    <x v="1"/>
    <n v="0"/>
  </r>
  <r>
    <x v="46"/>
    <x v="1"/>
    <x v="2"/>
    <n v="0"/>
  </r>
  <r>
    <x v="46"/>
    <x v="1"/>
    <x v="3"/>
    <n v="0"/>
  </r>
  <r>
    <x v="46"/>
    <x v="1"/>
    <x v="4"/>
    <n v="0"/>
  </r>
  <r>
    <x v="46"/>
    <x v="1"/>
    <x v="5"/>
    <n v="0"/>
  </r>
  <r>
    <x v="46"/>
    <x v="1"/>
    <x v="6"/>
    <n v="0"/>
  </r>
  <r>
    <x v="46"/>
    <x v="1"/>
    <x v="7"/>
    <n v="0"/>
  </r>
  <r>
    <x v="46"/>
    <x v="1"/>
    <x v="8"/>
    <n v="0"/>
  </r>
  <r>
    <x v="46"/>
    <x v="1"/>
    <x v="9"/>
    <n v="0"/>
  </r>
  <r>
    <x v="46"/>
    <x v="1"/>
    <x v="10"/>
    <n v="0"/>
  </r>
  <r>
    <x v="46"/>
    <x v="1"/>
    <x v="11"/>
    <n v="0"/>
  </r>
  <r>
    <x v="46"/>
    <x v="1"/>
    <x v="12"/>
    <n v="0"/>
  </r>
  <r>
    <x v="46"/>
    <x v="1"/>
    <x v="13"/>
    <n v="0"/>
  </r>
  <r>
    <x v="46"/>
    <x v="1"/>
    <x v="14"/>
    <n v="78"/>
  </r>
  <r>
    <x v="46"/>
    <x v="1"/>
    <x v="15"/>
    <n v="8438"/>
  </r>
  <r>
    <x v="46"/>
    <x v="1"/>
    <x v="16"/>
    <n v="11777"/>
  </r>
  <r>
    <x v="30"/>
    <x v="1"/>
    <x v="0"/>
    <n v="0"/>
  </r>
  <r>
    <x v="30"/>
    <x v="1"/>
    <x v="1"/>
    <n v="0"/>
  </r>
  <r>
    <x v="30"/>
    <x v="1"/>
    <x v="2"/>
    <n v="0"/>
  </r>
  <r>
    <x v="30"/>
    <x v="1"/>
    <x v="3"/>
    <n v="0"/>
  </r>
  <r>
    <x v="30"/>
    <x v="1"/>
    <x v="4"/>
    <n v="0"/>
  </r>
  <r>
    <x v="30"/>
    <x v="1"/>
    <x v="5"/>
    <n v="0"/>
  </r>
  <r>
    <x v="30"/>
    <x v="1"/>
    <x v="6"/>
    <n v="0"/>
  </r>
  <r>
    <x v="30"/>
    <x v="1"/>
    <x v="7"/>
    <n v="0"/>
  </r>
  <r>
    <x v="30"/>
    <x v="1"/>
    <x v="8"/>
    <n v="0"/>
  </r>
  <r>
    <x v="30"/>
    <x v="1"/>
    <x v="9"/>
    <n v="0"/>
  </r>
  <r>
    <x v="30"/>
    <x v="1"/>
    <x v="10"/>
    <n v="0"/>
  </r>
  <r>
    <x v="30"/>
    <x v="1"/>
    <x v="11"/>
    <n v="0"/>
  </r>
  <r>
    <x v="30"/>
    <x v="1"/>
    <x v="12"/>
    <n v="0"/>
  </r>
  <r>
    <x v="30"/>
    <x v="1"/>
    <x v="13"/>
    <n v="0"/>
  </r>
  <r>
    <x v="30"/>
    <x v="1"/>
    <x v="14"/>
    <n v="680"/>
  </r>
  <r>
    <x v="30"/>
    <x v="1"/>
    <x v="15"/>
    <n v="1541"/>
  </r>
  <r>
    <x v="30"/>
    <x v="1"/>
    <x v="16"/>
    <n v="0"/>
  </r>
  <r>
    <x v="10"/>
    <x v="1"/>
    <x v="0"/>
    <n v="0"/>
  </r>
  <r>
    <x v="10"/>
    <x v="1"/>
    <x v="1"/>
    <n v="0"/>
  </r>
  <r>
    <x v="10"/>
    <x v="1"/>
    <x v="2"/>
    <n v="0"/>
  </r>
  <r>
    <x v="10"/>
    <x v="1"/>
    <x v="3"/>
    <n v="0"/>
  </r>
  <r>
    <x v="10"/>
    <x v="1"/>
    <x v="4"/>
    <n v="0"/>
  </r>
  <r>
    <x v="10"/>
    <x v="1"/>
    <x v="5"/>
    <n v="0"/>
  </r>
  <r>
    <x v="10"/>
    <x v="1"/>
    <x v="6"/>
    <n v="0"/>
  </r>
  <r>
    <x v="10"/>
    <x v="1"/>
    <x v="7"/>
    <n v="0"/>
  </r>
  <r>
    <x v="10"/>
    <x v="1"/>
    <x v="8"/>
    <n v="0"/>
  </r>
  <r>
    <x v="10"/>
    <x v="1"/>
    <x v="9"/>
    <n v="0"/>
  </r>
  <r>
    <x v="10"/>
    <x v="1"/>
    <x v="10"/>
    <n v="0"/>
  </r>
  <r>
    <x v="10"/>
    <x v="1"/>
    <x v="11"/>
    <n v="0"/>
  </r>
  <r>
    <x v="10"/>
    <x v="1"/>
    <x v="12"/>
    <n v="0"/>
  </r>
  <r>
    <x v="10"/>
    <x v="1"/>
    <x v="13"/>
    <n v="0"/>
  </r>
  <r>
    <x v="10"/>
    <x v="1"/>
    <x v="14"/>
    <n v="0"/>
  </r>
  <r>
    <x v="10"/>
    <x v="1"/>
    <x v="15"/>
    <n v="0"/>
  </r>
  <r>
    <x v="10"/>
    <x v="1"/>
    <x v="16"/>
    <n v="134"/>
  </r>
  <r>
    <x v="13"/>
    <x v="1"/>
    <x v="0"/>
    <n v="0"/>
  </r>
  <r>
    <x v="13"/>
    <x v="1"/>
    <x v="1"/>
    <n v="0"/>
  </r>
  <r>
    <x v="13"/>
    <x v="1"/>
    <x v="2"/>
    <n v="0"/>
  </r>
  <r>
    <x v="13"/>
    <x v="1"/>
    <x v="3"/>
    <n v="0"/>
  </r>
  <r>
    <x v="13"/>
    <x v="1"/>
    <x v="4"/>
    <n v="0"/>
  </r>
  <r>
    <x v="13"/>
    <x v="1"/>
    <x v="5"/>
    <n v="0"/>
  </r>
  <r>
    <x v="13"/>
    <x v="1"/>
    <x v="6"/>
    <n v="0"/>
  </r>
  <r>
    <x v="13"/>
    <x v="1"/>
    <x v="7"/>
    <n v="0"/>
  </r>
  <r>
    <x v="13"/>
    <x v="1"/>
    <x v="8"/>
    <n v="0"/>
  </r>
  <r>
    <x v="13"/>
    <x v="1"/>
    <x v="9"/>
    <n v="0"/>
  </r>
  <r>
    <x v="13"/>
    <x v="1"/>
    <x v="10"/>
    <n v="0"/>
  </r>
  <r>
    <x v="13"/>
    <x v="1"/>
    <x v="11"/>
    <n v="0"/>
  </r>
  <r>
    <x v="13"/>
    <x v="1"/>
    <x v="12"/>
    <n v="0"/>
  </r>
  <r>
    <x v="13"/>
    <x v="1"/>
    <x v="13"/>
    <n v="0"/>
  </r>
  <r>
    <x v="13"/>
    <x v="1"/>
    <x v="14"/>
    <n v="0"/>
  </r>
  <r>
    <x v="13"/>
    <x v="1"/>
    <x v="15"/>
    <n v="0"/>
  </r>
  <r>
    <x v="13"/>
    <x v="1"/>
    <x v="16"/>
    <n v="1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5" applyNumberFormats="0" applyBorderFormats="0" applyFontFormats="0" applyPatternFormats="0" applyAlignmentFormats="0" applyWidthHeightFormats="1" dataCaption="Values" missingCaption="0" updatedVersion="4" minRefreshableVersion="3" useAutoFormatting="1" itemPrintTitles="1" createdVersion="4" indent="0" outline="1" outlineData="1" multipleFieldFilters="0">
  <location ref="A3:S122" firstHeaderRow="1" firstDataRow="2" firstDataCol="1"/>
  <pivotFields count="4">
    <pivotField axis="axisRow" showAll="0" defaultSubtotal="0">
      <items count="47">
        <item x="0"/>
        <item x="1"/>
        <item x="2"/>
        <item x="3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h="1" x="4"/>
        <item h="1" x="5"/>
        <item h="1" x="6"/>
        <item h="1" x="7"/>
        <item h="1" x="23"/>
        <item h="1" x="24"/>
        <item h="1" x="25"/>
        <item h="1" x="43"/>
      </items>
    </pivotField>
    <pivotField axis="axisRow" showAll="0" defaultSubtotal="0">
      <items count="2">
        <item x="1"/>
        <item x="0"/>
      </items>
    </pivotField>
    <pivotField axis="axisCol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howAll="0" defaultSubtotal="0"/>
  </pivotFields>
  <rowFields count="2">
    <field x="0"/>
    <field x="1"/>
  </rowFields>
  <rowItems count="11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/>
    </i>
    <i r="1">
      <x v="1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/>
    </i>
    <i r="1">
      <x v="1"/>
    </i>
    <i>
      <x v="35"/>
    </i>
    <i r="1">
      <x/>
    </i>
    <i r="1">
      <x v="1"/>
    </i>
    <i>
      <x v="36"/>
    </i>
    <i r="1">
      <x/>
    </i>
    <i r="1">
      <x v="1"/>
    </i>
    <i>
      <x v="37"/>
    </i>
    <i r="1">
      <x/>
    </i>
    <i r="1">
      <x v="1"/>
    </i>
    <i>
      <x v="38"/>
    </i>
    <i r="1">
      <x/>
    </i>
    <i r="1">
      <x v="1"/>
    </i>
    <i t="grand">
      <x/>
    </i>
  </rowItems>
  <colFields count="1">
    <field x="2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Count" fld="3" baseField="0" baseItem="0"/>
  </dataFields>
  <formats count="2">
    <format dxfId="6">
      <pivotArea collapsedLevelsAreSubtotals="1" fieldPosition="0">
        <references count="2">
          <reference field="0" count="0"/>
          <reference field="2" count="0" selected="0"/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4" Type="http://schemas.openxmlformats.org/officeDocument/2006/relationships/ctrlProp" Target="../ctrlProps/ctrlProp3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9"/>
  <sheetViews>
    <sheetView topLeftCell="A153" workbookViewId="0">
      <selection activeCell="C199" sqref="C199"/>
    </sheetView>
  </sheetViews>
  <sheetFormatPr baseColWidth="10" defaultRowHeight="16" x14ac:dyDescent="0.2"/>
  <sheetData>
    <row r="1" spans="1:4" x14ac:dyDescent="0.2">
      <c r="A1" t="s">
        <v>47</v>
      </c>
      <c r="B1" t="s">
        <v>58</v>
      </c>
      <c r="C1" t="s">
        <v>52</v>
      </c>
      <c r="D1" t="s">
        <v>48</v>
      </c>
    </row>
    <row r="2" spans="1:4" x14ac:dyDescent="0.2">
      <c r="A2" t="s">
        <v>0</v>
      </c>
      <c r="B2" t="s">
        <v>59</v>
      </c>
      <c r="C2">
        <v>2001</v>
      </c>
      <c r="D2">
        <v>0</v>
      </c>
    </row>
    <row r="3" spans="1:4" x14ac:dyDescent="0.2">
      <c r="A3" t="s">
        <v>0</v>
      </c>
      <c r="B3" t="s">
        <v>59</v>
      </c>
      <c r="C3">
        <v>2002</v>
      </c>
      <c r="D3">
        <v>0</v>
      </c>
    </row>
    <row r="4" spans="1:4" x14ac:dyDescent="0.2">
      <c r="A4" t="s">
        <v>0</v>
      </c>
      <c r="B4" t="s">
        <v>59</v>
      </c>
      <c r="C4">
        <v>2003</v>
      </c>
      <c r="D4">
        <v>0</v>
      </c>
    </row>
    <row r="5" spans="1:4" x14ac:dyDescent="0.2">
      <c r="A5" t="s">
        <v>0</v>
      </c>
      <c r="B5" t="s">
        <v>59</v>
      </c>
      <c r="C5">
        <v>2004</v>
      </c>
      <c r="D5">
        <v>0</v>
      </c>
    </row>
    <row r="6" spans="1:4" x14ac:dyDescent="0.2">
      <c r="A6" t="s">
        <v>0</v>
      </c>
      <c r="B6" t="s">
        <v>59</v>
      </c>
      <c r="C6">
        <v>2005</v>
      </c>
      <c r="D6">
        <v>0</v>
      </c>
    </row>
    <row r="7" spans="1:4" x14ac:dyDescent="0.2">
      <c r="A7" t="s">
        <v>0</v>
      </c>
      <c r="B7" t="s">
        <v>59</v>
      </c>
      <c r="C7">
        <v>2006</v>
      </c>
      <c r="D7">
        <v>0</v>
      </c>
    </row>
    <row r="8" spans="1:4" x14ac:dyDescent="0.2">
      <c r="A8" t="s">
        <v>0</v>
      </c>
      <c r="B8" t="s">
        <v>59</v>
      </c>
      <c r="C8">
        <v>2007</v>
      </c>
      <c r="D8">
        <v>0</v>
      </c>
    </row>
    <row r="9" spans="1:4" x14ac:dyDescent="0.2">
      <c r="A9" t="s">
        <v>0</v>
      </c>
      <c r="B9" t="s">
        <v>59</v>
      </c>
      <c r="C9">
        <v>2008</v>
      </c>
      <c r="D9">
        <v>0</v>
      </c>
    </row>
    <row r="10" spans="1:4" x14ac:dyDescent="0.2">
      <c r="A10" t="s">
        <v>0</v>
      </c>
      <c r="B10" t="s">
        <v>59</v>
      </c>
      <c r="C10">
        <v>2009</v>
      </c>
      <c r="D10">
        <v>2</v>
      </c>
    </row>
    <row r="11" spans="1:4" x14ac:dyDescent="0.2">
      <c r="A11" t="s">
        <v>0</v>
      </c>
      <c r="B11" t="s">
        <v>59</v>
      </c>
      <c r="C11">
        <v>2010</v>
      </c>
      <c r="D11">
        <v>0</v>
      </c>
    </row>
    <row r="12" spans="1:4" x14ac:dyDescent="0.2">
      <c r="A12" t="s">
        <v>0</v>
      </c>
      <c r="B12" t="s">
        <v>59</v>
      </c>
      <c r="C12">
        <v>2011</v>
      </c>
      <c r="D12">
        <v>0</v>
      </c>
    </row>
    <row r="13" spans="1:4" x14ac:dyDescent="0.2">
      <c r="A13" t="s">
        <v>0</v>
      </c>
      <c r="B13" t="s">
        <v>59</v>
      </c>
      <c r="C13">
        <v>2012</v>
      </c>
      <c r="D13">
        <v>0</v>
      </c>
    </row>
    <row r="14" spans="1:4" x14ac:dyDescent="0.2">
      <c r="A14" t="s">
        <v>0</v>
      </c>
      <c r="B14" t="s">
        <v>59</v>
      </c>
      <c r="C14">
        <v>2013</v>
      </c>
      <c r="D14">
        <v>0</v>
      </c>
    </row>
    <row r="15" spans="1:4" x14ac:dyDescent="0.2">
      <c r="A15" t="s">
        <v>0</v>
      </c>
      <c r="B15" t="s">
        <v>59</v>
      </c>
      <c r="C15">
        <v>2014</v>
      </c>
      <c r="D15">
        <v>44</v>
      </c>
    </row>
    <row r="16" spans="1:4" x14ac:dyDescent="0.2">
      <c r="A16" t="s">
        <v>0</v>
      </c>
      <c r="B16" t="s">
        <v>59</v>
      </c>
      <c r="C16">
        <v>2015</v>
      </c>
      <c r="D16">
        <v>1</v>
      </c>
    </row>
    <row r="17" spans="1:4" x14ac:dyDescent="0.2">
      <c r="A17" t="s">
        <v>0</v>
      </c>
      <c r="B17" t="s">
        <v>59</v>
      </c>
      <c r="C17">
        <v>2016</v>
      </c>
      <c r="D17">
        <v>3628</v>
      </c>
    </row>
    <row r="18" spans="1:4" x14ac:dyDescent="0.2">
      <c r="A18" t="s">
        <v>0</v>
      </c>
      <c r="B18" t="s">
        <v>59</v>
      </c>
      <c r="C18">
        <v>2017</v>
      </c>
      <c r="D18">
        <v>1487</v>
      </c>
    </row>
    <row r="19" spans="1:4" x14ac:dyDescent="0.2">
      <c r="A19" t="s">
        <v>1</v>
      </c>
      <c r="B19" t="s">
        <v>59</v>
      </c>
      <c r="C19">
        <v>2001</v>
      </c>
      <c r="D19">
        <v>0</v>
      </c>
    </row>
    <row r="20" spans="1:4" x14ac:dyDescent="0.2">
      <c r="A20" t="s">
        <v>1</v>
      </c>
      <c r="B20" t="s">
        <v>59</v>
      </c>
      <c r="C20">
        <v>2002</v>
      </c>
      <c r="D20">
        <v>0</v>
      </c>
    </row>
    <row r="21" spans="1:4" x14ac:dyDescent="0.2">
      <c r="A21" t="s">
        <v>1</v>
      </c>
      <c r="B21" t="s">
        <v>59</v>
      </c>
      <c r="C21">
        <v>2003</v>
      </c>
      <c r="D21">
        <v>0</v>
      </c>
    </row>
    <row r="22" spans="1:4" x14ac:dyDescent="0.2">
      <c r="A22" t="s">
        <v>1</v>
      </c>
      <c r="B22" t="s">
        <v>59</v>
      </c>
      <c r="C22">
        <v>2004</v>
      </c>
      <c r="D22">
        <v>0</v>
      </c>
    </row>
    <row r="23" spans="1:4" x14ac:dyDescent="0.2">
      <c r="A23" t="s">
        <v>1</v>
      </c>
      <c r="B23" t="s">
        <v>59</v>
      </c>
      <c r="C23">
        <v>2005</v>
      </c>
      <c r="D23">
        <v>0</v>
      </c>
    </row>
    <row r="24" spans="1:4" x14ac:dyDescent="0.2">
      <c r="A24" t="s">
        <v>1</v>
      </c>
      <c r="B24" t="s">
        <v>59</v>
      </c>
      <c r="C24">
        <v>2006</v>
      </c>
      <c r="D24">
        <v>0</v>
      </c>
    </row>
    <row r="25" spans="1:4" x14ac:dyDescent="0.2">
      <c r="A25" t="s">
        <v>1</v>
      </c>
      <c r="B25" t="s">
        <v>59</v>
      </c>
      <c r="C25">
        <v>2007</v>
      </c>
      <c r="D25">
        <v>0</v>
      </c>
    </row>
    <row r="26" spans="1:4" x14ac:dyDescent="0.2">
      <c r="A26" t="s">
        <v>1</v>
      </c>
      <c r="B26" t="s">
        <v>59</v>
      </c>
      <c r="C26">
        <v>2008</v>
      </c>
      <c r="D26">
        <v>0</v>
      </c>
    </row>
    <row r="27" spans="1:4" x14ac:dyDescent="0.2">
      <c r="A27" t="s">
        <v>1</v>
      </c>
      <c r="B27" t="s">
        <v>59</v>
      </c>
      <c r="C27">
        <v>2009</v>
      </c>
      <c r="D27">
        <v>0</v>
      </c>
    </row>
    <row r="28" spans="1:4" x14ac:dyDescent="0.2">
      <c r="A28" t="s">
        <v>1</v>
      </c>
      <c r="B28" t="s">
        <v>59</v>
      </c>
      <c r="C28">
        <v>2010</v>
      </c>
      <c r="D28">
        <v>0</v>
      </c>
    </row>
    <row r="29" spans="1:4" x14ac:dyDescent="0.2">
      <c r="A29" t="s">
        <v>1</v>
      </c>
      <c r="B29" t="s">
        <v>59</v>
      </c>
      <c r="C29">
        <v>2011</v>
      </c>
      <c r="D29">
        <v>0</v>
      </c>
    </row>
    <row r="30" spans="1:4" x14ac:dyDescent="0.2">
      <c r="A30" t="s">
        <v>1</v>
      </c>
      <c r="B30" t="s">
        <v>59</v>
      </c>
      <c r="C30">
        <v>2012</v>
      </c>
      <c r="D30">
        <v>0</v>
      </c>
    </row>
    <row r="31" spans="1:4" x14ac:dyDescent="0.2">
      <c r="A31" t="s">
        <v>1</v>
      </c>
      <c r="B31" t="s">
        <v>59</v>
      </c>
      <c r="C31">
        <v>2013</v>
      </c>
      <c r="D31">
        <v>0</v>
      </c>
    </row>
    <row r="32" spans="1:4" x14ac:dyDescent="0.2">
      <c r="A32" t="s">
        <v>1</v>
      </c>
      <c r="B32" t="s">
        <v>59</v>
      </c>
      <c r="C32">
        <v>2014</v>
      </c>
      <c r="D32">
        <v>0</v>
      </c>
    </row>
    <row r="33" spans="1:4" x14ac:dyDescent="0.2">
      <c r="A33" t="s">
        <v>1</v>
      </c>
      <c r="B33" t="s">
        <v>59</v>
      </c>
      <c r="C33">
        <v>2015</v>
      </c>
      <c r="D33">
        <v>0</v>
      </c>
    </row>
    <row r="34" spans="1:4" x14ac:dyDescent="0.2">
      <c r="A34" t="s">
        <v>1</v>
      </c>
      <c r="B34" t="s">
        <v>59</v>
      </c>
      <c r="C34">
        <v>2016</v>
      </c>
      <c r="D34">
        <v>7</v>
      </c>
    </row>
    <row r="35" spans="1:4" x14ac:dyDescent="0.2">
      <c r="A35" t="s">
        <v>1</v>
      </c>
      <c r="B35" t="s">
        <v>59</v>
      </c>
      <c r="C35">
        <v>2017</v>
      </c>
      <c r="D35">
        <v>0</v>
      </c>
    </row>
    <row r="36" spans="1:4" x14ac:dyDescent="0.2">
      <c r="A36" t="s">
        <v>2</v>
      </c>
      <c r="B36" t="s">
        <v>59</v>
      </c>
      <c r="C36">
        <v>2001</v>
      </c>
      <c r="D36">
        <v>0</v>
      </c>
    </row>
    <row r="37" spans="1:4" x14ac:dyDescent="0.2">
      <c r="A37" t="s">
        <v>2</v>
      </c>
      <c r="B37" t="s">
        <v>59</v>
      </c>
      <c r="C37">
        <v>2002</v>
      </c>
      <c r="D37">
        <v>0</v>
      </c>
    </row>
    <row r="38" spans="1:4" x14ac:dyDescent="0.2">
      <c r="A38" t="s">
        <v>2</v>
      </c>
      <c r="B38" t="s">
        <v>59</v>
      </c>
      <c r="C38">
        <v>2003</v>
      </c>
      <c r="D38">
        <v>0</v>
      </c>
    </row>
    <row r="39" spans="1:4" x14ac:dyDescent="0.2">
      <c r="A39" t="s">
        <v>2</v>
      </c>
      <c r="B39" t="s">
        <v>59</v>
      </c>
      <c r="C39">
        <v>2004</v>
      </c>
      <c r="D39">
        <v>0</v>
      </c>
    </row>
    <row r="40" spans="1:4" x14ac:dyDescent="0.2">
      <c r="A40" t="s">
        <v>2</v>
      </c>
      <c r="B40" t="s">
        <v>59</v>
      </c>
      <c r="C40">
        <v>2005</v>
      </c>
      <c r="D40">
        <v>0</v>
      </c>
    </row>
    <row r="41" spans="1:4" x14ac:dyDescent="0.2">
      <c r="A41" t="s">
        <v>2</v>
      </c>
      <c r="B41" t="s">
        <v>59</v>
      </c>
      <c r="C41">
        <v>2006</v>
      </c>
      <c r="D41">
        <v>0</v>
      </c>
    </row>
    <row r="42" spans="1:4" x14ac:dyDescent="0.2">
      <c r="A42" t="s">
        <v>2</v>
      </c>
      <c r="B42" t="s">
        <v>59</v>
      </c>
      <c r="C42">
        <v>2007</v>
      </c>
      <c r="D42">
        <v>0</v>
      </c>
    </row>
    <row r="43" spans="1:4" x14ac:dyDescent="0.2">
      <c r="A43" t="s">
        <v>2</v>
      </c>
      <c r="B43" t="s">
        <v>59</v>
      </c>
      <c r="C43">
        <v>2008</v>
      </c>
      <c r="D43">
        <v>0</v>
      </c>
    </row>
    <row r="44" spans="1:4" x14ac:dyDescent="0.2">
      <c r="A44" t="s">
        <v>2</v>
      </c>
      <c r="B44" t="s">
        <v>59</v>
      </c>
      <c r="C44">
        <v>2009</v>
      </c>
      <c r="D44">
        <v>0</v>
      </c>
    </row>
    <row r="45" spans="1:4" x14ac:dyDescent="0.2">
      <c r="A45" t="s">
        <v>2</v>
      </c>
      <c r="B45" t="s">
        <v>59</v>
      </c>
      <c r="C45">
        <v>2010</v>
      </c>
      <c r="D45">
        <v>0</v>
      </c>
    </row>
    <row r="46" spans="1:4" x14ac:dyDescent="0.2">
      <c r="A46" t="s">
        <v>2</v>
      </c>
      <c r="B46" t="s">
        <v>59</v>
      </c>
      <c r="C46">
        <v>2011</v>
      </c>
      <c r="D46">
        <v>0</v>
      </c>
    </row>
    <row r="47" spans="1:4" x14ac:dyDescent="0.2">
      <c r="A47" t="s">
        <v>2</v>
      </c>
      <c r="B47" t="s">
        <v>59</v>
      </c>
      <c r="C47">
        <v>2012</v>
      </c>
      <c r="D47">
        <v>4</v>
      </c>
    </row>
    <row r="48" spans="1:4" x14ac:dyDescent="0.2">
      <c r="A48" t="s">
        <v>2</v>
      </c>
      <c r="B48" t="s">
        <v>59</v>
      </c>
      <c r="C48">
        <v>2013</v>
      </c>
      <c r="D48">
        <v>14797</v>
      </c>
    </row>
    <row r="49" spans="1:4" x14ac:dyDescent="0.2">
      <c r="A49" t="s">
        <v>2</v>
      </c>
      <c r="B49" t="s">
        <v>59</v>
      </c>
      <c r="C49">
        <v>2014</v>
      </c>
      <c r="D49">
        <v>16802</v>
      </c>
    </row>
    <row r="50" spans="1:4" x14ac:dyDescent="0.2">
      <c r="A50" t="s">
        <v>2</v>
      </c>
      <c r="B50" t="s">
        <v>59</v>
      </c>
      <c r="C50">
        <v>2015</v>
      </c>
      <c r="D50">
        <v>0</v>
      </c>
    </row>
    <row r="51" spans="1:4" x14ac:dyDescent="0.2">
      <c r="A51" t="s">
        <v>2</v>
      </c>
      <c r="B51" t="s">
        <v>59</v>
      </c>
      <c r="C51">
        <v>2016</v>
      </c>
      <c r="D51">
        <v>0</v>
      </c>
    </row>
    <row r="52" spans="1:4" x14ac:dyDescent="0.2">
      <c r="A52" t="s">
        <v>2</v>
      </c>
      <c r="B52" t="s">
        <v>59</v>
      </c>
      <c r="C52">
        <v>2017</v>
      </c>
      <c r="D52">
        <v>0</v>
      </c>
    </row>
    <row r="53" spans="1:4" x14ac:dyDescent="0.2">
      <c r="A53" t="s">
        <v>3</v>
      </c>
      <c r="B53" t="s">
        <v>59</v>
      </c>
      <c r="C53">
        <v>2001</v>
      </c>
      <c r="D53">
        <v>0</v>
      </c>
    </row>
    <row r="54" spans="1:4" x14ac:dyDescent="0.2">
      <c r="A54" t="s">
        <v>3</v>
      </c>
      <c r="B54" t="s">
        <v>59</v>
      </c>
      <c r="C54">
        <v>2002</v>
      </c>
      <c r="D54">
        <v>0</v>
      </c>
    </row>
    <row r="55" spans="1:4" x14ac:dyDescent="0.2">
      <c r="A55" t="s">
        <v>3</v>
      </c>
      <c r="B55" t="s">
        <v>59</v>
      </c>
      <c r="C55">
        <v>2003</v>
      </c>
      <c r="D55">
        <v>0</v>
      </c>
    </row>
    <row r="56" spans="1:4" x14ac:dyDescent="0.2">
      <c r="A56" t="s">
        <v>3</v>
      </c>
      <c r="B56" t="s">
        <v>59</v>
      </c>
      <c r="C56">
        <v>2004</v>
      </c>
      <c r="D56">
        <v>0</v>
      </c>
    </row>
    <row r="57" spans="1:4" x14ac:dyDescent="0.2">
      <c r="A57" t="s">
        <v>3</v>
      </c>
      <c r="B57" t="s">
        <v>59</v>
      </c>
      <c r="C57">
        <v>2005</v>
      </c>
      <c r="D57">
        <v>0</v>
      </c>
    </row>
    <row r="58" spans="1:4" x14ac:dyDescent="0.2">
      <c r="A58" t="s">
        <v>3</v>
      </c>
      <c r="B58" t="s">
        <v>59</v>
      </c>
      <c r="C58">
        <v>2006</v>
      </c>
      <c r="D58">
        <v>0</v>
      </c>
    </row>
    <row r="59" spans="1:4" x14ac:dyDescent="0.2">
      <c r="A59" t="s">
        <v>3</v>
      </c>
      <c r="B59" t="s">
        <v>59</v>
      </c>
      <c r="C59">
        <v>2007</v>
      </c>
      <c r="D59">
        <v>0</v>
      </c>
    </row>
    <row r="60" spans="1:4" x14ac:dyDescent="0.2">
      <c r="A60" t="s">
        <v>3</v>
      </c>
      <c r="B60" t="s">
        <v>59</v>
      </c>
      <c r="C60">
        <v>2008</v>
      </c>
      <c r="D60">
        <v>0</v>
      </c>
    </row>
    <row r="61" spans="1:4" x14ac:dyDescent="0.2">
      <c r="A61" t="s">
        <v>3</v>
      </c>
      <c r="B61" t="s">
        <v>59</v>
      </c>
      <c r="C61">
        <v>2009</v>
      </c>
      <c r="D61">
        <v>0</v>
      </c>
    </row>
    <row r="62" spans="1:4" x14ac:dyDescent="0.2">
      <c r="A62" t="s">
        <v>3</v>
      </c>
      <c r="B62" t="s">
        <v>59</v>
      </c>
      <c r="C62">
        <v>2010</v>
      </c>
      <c r="D62">
        <v>0</v>
      </c>
    </row>
    <row r="63" spans="1:4" x14ac:dyDescent="0.2">
      <c r="A63" t="s">
        <v>3</v>
      </c>
      <c r="B63" t="s">
        <v>59</v>
      </c>
      <c r="C63">
        <v>2011</v>
      </c>
      <c r="D63">
        <v>0</v>
      </c>
    </row>
    <row r="64" spans="1:4" x14ac:dyDescent="0.2">
      <c r="A64" t="s">
        <v>3</v>
      </c>
      <c r="B64" t="s">
        <v>59</v>
      </c>
      <c r="C64">
        <v>2012</v>
      </c>
      <c r="D64">
        <v>0</v>
      </c>
    </row>
    <row r="65" spans="1:4" x14ac:dyDescent="0.2">
      <c r="A65" t="s">
        <v>3</v>
      </c>
      <c r="B65" t="s">
        <v>59</v>
      </c>
      <c r="C65">
        <v>2013</v>
      </c>
      <c r="D65">
        <v>0</v>
      </c>
    </row>
    <row r="66" spans="1:4" x14ac:dyDescent="0.2">
      <c r="A66" t="s">
        <v>3</v>
      </c>
      <c r="B66" t="s">
        <v>59</v>
      </c>
      <c r="C66">
        <v>2014</v>
      </c>
      <c r="D66">
        <v>0</v>
      </c>
    </row>
    <row r="67" spans="1:4" x14ac:dyDescent="0.2">
      <c r="A67" t="s">
        <v>3</v>
      </c>
      <c r="B67" t="s">
        <v>59</v>
      </c>
      <c r="C67">
        <v>2015</v>
      </c>
      <c r="D67">
        <v>0</v>
      </c>
    </row>
    <row r="68" spans="1:4" x14ac:dyDescent="0.2">
      <c r="A68" t="s">
        <v>3</v>
      </c>
      <c r="B68" t="s">
        <v>59</v>
      </c>
      <c r="C68">
        <v>2016</v>
      </c>
      <c r="D68">
        <v>0</v>
      </c>
    </row>
    <row r="69" spans="1:4" x14ac:dyDescent="0.2">
      <c r="A69" t="s">
        <v>3</v>
      </c>
      <c r="B69" t="s">
        <v>59</v>
      </c>
      <c r="C69">
        <v>2017</v>
      </c>
      <c r="D69">
        <v>1</v>
      </c>
    </row>
    <row r="70" spans="1:4" x14ac:dyDescent="0.2">
      <c r="A70" t="s">
        <v>4</v>
      </c>
      <c r="B70" t="s">
        <v>59</v>
      </c>
      <c r="C70">
        <v>2001</v>
      </c>
      <c r="D70">
        <v>0</v>
      </c>
    </row>
    <row r="71" spans="1:4" x14ac:dyDescent="0.2">
      <c r="A71" t="s">
        <v>4</v>
      </c>
      <c r="B71" t="s">
        <v>59</v>
      </c>
      <c r="C71">
        <v>2002</v>
      </c>
      <c r="D71">
        <v>0</v>
      </c>
    </row>
    <row r="72" spans="1:4" x14ac:dyDescent="0.2">
      <c r="A72" t="s">
        <v>4</v>
      </c>
      <c r="B72" t="s">
        <v>59</v>
      </c>
      <c r="C72">
        <v>2003</v>
      </c>
      <c r="D72">
        <v>0</v>
      </c>
    </row>
    <row r="73" spans="1:4" x14ac:dyDescent="0.2">
      <c r="A73" t="s">
        <v>4</v>
      </c>
      <c r="B73" t="s">
        <v>59</v>
      </c>
      <c r="C73">
        <v>2004</v>
      </c>
      <c r="D73">
        <v>0</v>
      </c>
    </row>
    <row r="74" spans="1:4" x14ac:dyDescent="0.2">
      <c r="A74" t="s">
        <v>4</v>
      </c>
      <c r="B74" t="s">
        <v>59</v>
      </c>
      <c r="C74">
        <v>2005</v>
      </c>
      <c r="D74">
        <v>0</v>
      </c>
    </row>
    <row r="75" spans="1:4" x14ac:dyDescent="0.2">
      <c r="A75" t="s">
        <v>4</v>
      </c>
      <c r="B75" t="s">
        <v>59</v>
      </c>
      <c r="C75">
        <v>2006</v>
      </c>
      <c r="D75">
        <v>0</v>
      </c>
    </row>
    <row r="76" spans="1:4" x14ac:dyDescent="0.2">
      <c r="A76" t="s">
        <v>4</v>
      </c>
      <c r="B76" t="s">
        <v>59</v>
      </c>
      <c r="C76">
        <v>2007</v>
      </c>
      <c r="D76">
        <v>0</v>
      </c>
    </row>
    <row r="77" spans="1:4" x14ac:dyDescent="0.2">
      <c r="A77" t="s">
        <v>4</v>
      </c>
      <c r="B77" t="s">
        <v>59</v>
      </c>
      <c r="C77">
        <v>2008</v>
      </c>
      <c r="D77">
        <v>0</v>
      </c>
    </row>
    <row r="78" spans="1:4" x14ac:dyDescent="0.2">
      <c r="A78" t="s">
        <v>4</v>
      </c>
      <c r="B78" t="s">
        <v>59</v>
      </c>
      <c r="C78">
        <v>2009</v>
      </c>
      <c r="D78">
        <v>0</v>
      </c>
    </row>
    <row r="79" spans="1:4" x14ac:dyDescent="0.2">
      <c r="A79" t="s">
        <v>4</v>
      </c>
      <c r="B79" t="s">
        <v>59</v>
      </c>
      <c r="C79">
        <v>2010</v>
      </c>
      <c r="D79">
        <v>0</v>
      </c>
    </row>
    <row r="80" spans="1:4" x14ac:dyDescent="0.2">
      <c r="A80" t="s">
        <v>4</v>
      </c>
      <c r="B80" t="s">
        <v>59</v>
      </c>
      <c r="C80">
        <v>2011</v>
      </c>
      <c r="D80">
        <v>0</v>
      </c>
    </row>
    <row r="81" spans="1:4" x14ac:dyDescent="0.2">
      <c r="A81" t="s">
        <v>4</v>
      </c>
      <c r="B81" t="s">
        <v>59</v>
      </c>
      <c r="C81">
        <v>2012</v>
      </c>
      <c r="D81">
        <v>0</v>
      </c>
    </row>
    <row r="82" spans="1:4" x14ac:dyDescent="0.2">
      <c r="A82" t="s">
        <v>4</v>
      </c>
      <c r="B82" t="s">
        <v>59</v>
      </c>
      <c r="C82">
        <v>2013</v>
      </c>
      <c r="D82">
        <v>0</v>
      </c>
    </row>
    <row r="83" spans="1:4" x14ac:dyDescent="0.2">
      <c r="A83" t="s">
        <v>4</v>
      </c>
      <c r="B83" t="s">
        <v>59</v>
      </c>
      <c r="C83">
        <v>2014</v>
      </c>
      <c r="D83">
        <v>0</v>
      </c>
    </row>
    <row r="84" spans="1:4" x14ac:dyDescent="0.2">
      <c r="A84" t="s">
        <v>4</v>
      </c>
      <c r="B84" t="s">
        <v>59</v>
      </c>
      <c r="C84">
        <v>2015</v>
      </c>
      <c r="D84">
        <v>0</v>
      </c>
    </row>
    <row r="85" spans="1:4" x14ac:dyDescent="0.2">
      <c r="A85" t="s">
        <v>4</v>
      </c>
      <c r="B85" t="s">
        <v>59</v>
      </c>
      <c r="C85">
        <v>2016</v>
      </c>
      <c r="D85">
        <v>0</v>
      </c>
    </row>
    <row r="86" spans="1:4" x14ac:dyDescent="0.2">
      <c r="A86" t="s">
        <v>4</v>
      </c>
      <c r="B86" t="s">
        <v>59</v>
      </c>
      <c r="C86">
        <v>2017</v>
      </c>
      <c r="D86">
        <v>0</v>
      </c>
    </row>
    <row r="87" spans="1:4" x14ac:dyDescent="0.2">
      <c r="A87" t="s">
        <v>5</v>
      </c>
      <c r="B87" t="s">
        <v>59</v>
      </c>
      <c r="C87">
        <v>2001</v>
      </c>
      <c r="D87">
        <v>0</v>
      </c>
    </row>
    <row r="88" spans="1:4" x14ac:dyDescent="0.2">
      <c r="A88" t="s">
        <v>5</v>
      </c>
      <c r="B88" t="s">
        <v>59</v>
      </c>
      <c r="C88">
        <v>2002</v>
      </c>
      <c r="D88">
        <v>0</v>
      </c>
    </row>
    <row r="89" spans="1:4" x14ac:dyDescent="0.2">
      <c r="A89" t="s">
        <v>5</v>
      </c>
      <c r="B89" t="s">
        <v>59</v>
      </c>
      <c r="C89">
        <v>2003</v>
      </c>
      <c r="D89">
        <v>0</v>
      </c>
    </row>
    <row r="90" spans="1:4" x14ac:dyDescent="0.2">
      <c r="A90" t="s">
        <v>5</v>
      </c>
      <c r="B90" t="s">
        <v>59</v>
      </c>
      <c r="C90">
        <v>2004</v>
      </c>
      <c r="D90">
        <v>0</v>
      </c>
    </row>
    <row r="91" spans="1:4" x14ac:dyDescent="0.2">
      <c r="A91" t="s">
        <v>5</v>
      </c>
      <c r="B91" t="s">
        <v>59</v>
      </c>
      <c r="C91">
        <v>2005</v>
      </c>
      <c r="D91">
        <v>0</v>
      </c>
    </row>
    <row r="92" spans="1:4" x14ac:dyDescent="0.2">
      <c r="A92" t="s">
        <v>5</v>
      </c>
      <c r="B92" t="s">
        <v>59</v>
      </c>
      <c r="C92">
        <v>2006</v>
      </c>
      <c r="D92">
        <v>0</v>
      </c>
    </row>
    <row r="93" spans="1:4" x14ac:dyDescent="0.2">
      <c r="A93" t="s">
        <v>5</v>
      </c>
      <c r="B93" t="s">
        <v>59</v>
      </c>
      <c r="C93">
        <v>2007</v>
      </c>
      <c r="D93">
        <v>0</v>
      </c>
    </row>
    <row r="94" spans="1:4" x14ac:dyDescent="0.2">
      <c r="A94" t="s">
        <v>5</v>
      </c>
      <c r="B94" t="s">
        <v>59</v>
      </c>
      <c r="C94">
        <v>2008</v>
      </c>
      <c r="D94">
        <v>0</v>
      </c>
    </row>
    <row r="95" spans="1:4" x14ac:dyDescent="0.2">
      <c r="A95" t="s">
        <v>5</v>
      </c>
      <c r="B95" t="s">
        <v>59</v>
      </c>
      <c r="C95">
        <v>2009</v>
      </c>
      <c r="D95">
        <v>0</v>
      </c>
    </row>
    <row r="96" spans="1:4" x14ac:dyDescent="0.2">
      <c r="A96" t="s">
        <v>5</v>
      </c>
      <c r="B96" t="s">
        <v>59</v>
      </c>
      <c r="C96">
        <v>2010</v>
      </c>
      <c r="D96">
        <v>0</v>
      </c>
    </row>
    <row r="97" spans="1:4" x14ac:dyDescent="0.2">
      <c r="A97" t="s">
        <v>5</v>
      </c>
      <c r="B97" t="s">
        <v>59</v>
      </c>
      <c r="C97">
        <v>2011</v>
      </c>
      <c r="D97">
        <v>0</v>
      </c>
    </row>
    <row r="98" spans="1:4" x14ac:dyDescent="0.2">
      <c r="A98" t="s">
        <v>5</v>
      </c>
      <c r="B98" t="s">
        <v>59</v>
      </c>
      <c r="C98">
        <v>2012</v>
      </c>
      <c r="D98">
        <v>0</v>
      </c>
    </row>
    <row r="99" spans="1:4" x14ac:dyDescent="0.2">
      <c r="A99" t="s">
        <v>5</v>
      </c>
      <c r="B99" t="s">
        <v>59</v>
      </c>
      <c r="C99">
        <v>2013</v>
      </c>
      <c r="D99">
        <v>0</v>
      </c>
    </row>
    <row r="100" spans="1:4" x14ac:dyDescent="0.2">
      <c r="A100" t="s">
        <v>5</v>
      </c>
      <c r="B100" t="s">
        <v>59</v>
      </c>
      <c r="C100">
        <v>2014</v>
      </c>
      <c r="D100">
        <v>0</v>
      </c>
    </row>
    <row r="101" spans="1:4" x14ac:dyDescent="0.2">
      <c r="A101" t="s">
        <v>5</v>
      </c>
      <c r="B101" t="s">
        <v>59</v>
      </c>
      <c r="C101">
        <v>2015</v>
      </c>
      <c r="D101">
        <v>0</v>
      </c>
    </row>
    <row r="102" spans="1:4" x14ac:dyDescent="0.2">
      <c r="A102" t="s">
        <v>5</v>
      </c>
      <c r="B102" t="s">
        <v>59</v>
      </c>
      <c r="C102">
        <v>2016</v>
      </c>
      <c r="D102">
        <v>0</v>
      </c>
    </row>
    <row r="103" spans="1:4" x14ac:dyDescent="0.2">
      <c r="A103" t="s">
        <v>5</v>
      </c>
      <c r="B103" t="s">
        <v>59</v>
      </c>
      <c r="C103">
        <v>2017</v>
      </c>
      <c r="D103">
        <v>0</v>
      </c>
    </row>
    <row r="104" spans="1:4" x14ac:dyDescent="0.2">
      <c r="A104" t="s">
        <v>6</v>
      </c>
      <c r="B104" t="s">
        <v>59</v>
      </c>
      <c r="C104">
        <v>2001</v>
      </c>
      <c r="D104">
        <v>0</v>
      </c>
    </row>
    <row r="105" spans="1:4" x14ac:dyDescent="0.2">
      <c r="A105" t="s">
        <v>6</v>
      </c>
      <c r="B105" t="s">
        <v>59</v>
      </c>
      <c r="C105">
        <v>2002</v>
      </c>
      <c r="D105">
        <v>0</v>
      </c>
    </row>
    <row r="106" spans="1:4" x14ac:dyDescent="0.2">
      <c r="A106" t="s">
        <v>6</v>
      </c>
      <c r="B106" t="s">
        <v>59</v>
      </c>
      <c r="C106">
        <v>2003</v>
      </c>
      <c r="D106">
        <v>0</v>
      </c>
    </row>
    <row r="107" spans="1:4" x14ac:dyDescent="0.2">
      <c r="A107" t="s">
        <v>6</v>
      </c>
      <c r="B107" t="s">
        <v>59</v>
      </c>
      <c r="C107">
        <v>2004</v>
      </c>
      <c r="D107">
        <v>0</v>
      </c>
    </row>
    <row r="108" spans="1:4" x14ac:dyDescent="0.2">
      <c r="A108" t="s">
        <v>6</v>
      </c>
      <c r="B108" t="s">
        <v>59</v>
      </c>
      <c r="C108">
        <v>2005</v>
      </c>
      <c r="D108">
        <v>0</v>
      </c>
    </row>
    <row r="109" spans="1:4" x14ac:dyDescent="0.2">
      <c r="A109" t="s">
        <v>6</v>
      </c>
      <c r="B109" t="s">
        <v>59</v>
      </c>
      <c r="C109">
        <v>2006</v>
      </c>
      <c r="D109">
        <v>0</v>
      </c>
    </row>
    <row r="110" spans="1:4" x14ac:dyDescent="0.2">
      <c r="A110" t="s">
        <v>6</v>
      </c>
      <c r="B110" t="s">
        <v>59</v>
      </c>
      <c r="C110">
        <v>2007</v>
      </c>
      <c r="D110">
        <v>0</v>
      </c>
    </row>
    <row r="111" spans="1:4" x14ac:dyDescent="0.2">
      <c r="A111" t="s">
        <v>6</v>
      </c>
      <c r="B111" t="s">
        <v>59</v>
      </c>
      <c r="C111">
        <v>2008</v>
      </c>
      <c r="D111">
        <v>0</v>
      </c>
    </row>
    <row r="112" spans="1:4" x14ac:dyDescent="0.2">
      <c r="A112" t="s">
        <v>6</v>
      </c>
      <c r="B112" t="s">
        <v>59</v>
      </c>
      <c r="C112">
        <v>2009</v>
      </c>
      <c r="D112">
        <v>0</v>
      </c>
    </row>
    <row r="113" spans="1:4" x14ac:dyDescent="0.2">
      <c r="A113" t="s">
        <v>6</v>
      </c>
      <c r="B113" t="s">
        <v>59</v>
      </c>
      <c r="C113">
        <v>2010</v>
      </c>
      <c r="D113">
        <v>0</v>
      </c>
    </row>
    <row r="114" spans="1:4" x14ac:dyDescent="0.2">
      <c r="A114" t="s">
        <v>6</v>
      </c>
      <c r="B114" t="s">
        <v>59</v>
      </c>
      <c r="C114">
        <v>2011</v>
      </c>
      <c r="D114">
        <v>0</v>
      </c>
    </row>
    <row r="115" spans="1:4" x14ac:dyDescent="0.2">
      <c r="A115" t="s">
        <v>6</v>
      </c>
      <c r="B115" t="s">
        <v>59</v>
      </c>
      <c r="C115">
        <v>2012</v>
      </c>
      <c r="D115">
        <v>0</v>
      </c>
    </row>
    <row r="116" spans="1:4" x14ac:dyDescent="0.2">
      <c r="A116" t="s">
        <v>6</v>
      </c>
      <c r="B116" t="s">
        <v>59</v>
      </c>
      <c r="C116">
        <v>2013</v>
      </c>
      <c r="D116">
        <v>0</v>
      </c>
    </row>
    <row r="117" spans="1:4" x14ac:dyDescent="0.2">
      <c r="A117" t="s">
        <v>6</v>
      </c>
      <c r="B117" t="s">
        <v>59</v>
      </c>
      <c r="C117">
        <v>2014</v>
      </c>
      <c r="D117">
        <v>0</v>
      </c>
    </row>
    <row r="118" spans="1:4" x14ac:dyDescent="0.2">
      <c r="A118" t="s">
        <v>6</v>
      </c>
      <c r="B118" t="s">
        <v>59</v>
      </c>
      <c r="C118">
        <v>2015</v>
      </c>
      <c r="D118">
        <v>0</v>
      </c>
    </row>
    <row r="119" spans="1:4" x14ac:dyDescent="0.2">
      <c r="A119" t="s">
        <v>6</v>
      </c>
      <c r="B119" t="s">
        <v>59</v>
      </c>
      <c r="C119">
        <v>2016</v>
      </c>
      <c r="D119">
        <v>0</v>
      </c>
    </row>
    <row r="120" spans="1:4" x14ac:dyDescent="0.2">
      <c r="A120" t="s">
        <v>6</v>
      </c>
      <c r="B120" t="s">
        <v>59</v>
      </c>
      <c r="C120">
        <v>2017</v>
      </c>
      <c r="D120">
        <v>0</v>
      </c>
    </row>
    <row r="121" spans="1:4" x14ac:dyDescent="0.2">
      <c r="A121" t="s">
        <v>7</v>
      </c>
      <c r="B121" t="s">
        <v>59</v>
      </c>
      <c r="C121">
        <v>2001</v>
      </c>
      <c r="D121">
        <v>0</v>
      </c>
    </row>
    <row r="122" spans="1:4" x14ac:dyDescent="0.2">
      <c r="A122" t="s">
        <v>7</v>
      </c>
      <c r="B122" t="s">
        <v>59</v>
      </c>
      <c r="C122">
        <v>2002</v>
      </c>
      <c r="D122">
        <v>0</v>
      </c>
    </row>
    <row r="123" spans="1:4" x14ac:dyDescent="0.2">
      <c r="A123" t="s">
        <v>7</v>
      </c>
      <c r="B123" t="s">
        <v>59</v>
      </c>
      <c r="C123">
        <v>2003</v>
      </c>
      <c r="D123">
        <v>0</v>
      </c>
    </row>
    <row r="124" spans="1:4" x14ac:dyDescent="0.2">
      <c r="A124" t="s">
        <v>7</v>
      </c>
      <c r="B124" t="s">
        <v>59</v>
      </c>
      <c r="C124">
        <v>2004</v>
      </c>
      <c r="D124">
        <v>0</v>
      </c>
    </row>
    <row r="125" spans="1:4" x14ac:dyDescent="0.2">
      <c r="A125" t="s">
        <v>7</v>
      </c>
      <c r="B125" t="s">
        <v>59</v>
      </c>
      <c r="C125">
        <v>2005</v>
      </c>
      <c r="D125">
        <v>0</v>
      </c>
    </row>
    <row r="126" spans="1:4" x14ac:dyDescent="0.2">
      <c r="A126" t="s">
        <v>7</v>
      </c>
      <c r="B126" t="s">
        <v>59</v>
      </c>
      <c r="C126">
        <v>2006</v>
      </c>
      <c r="D126">
        <v>0</v>
      </c>
    </row>
    <row r="127" spans="1:4" x14ac:dyDescent="0.2">
      <c r="A127" t="s">
        <v>7</v>
      </c>
      <c r="B127" t="s">
        <v>59</v>
      </c>
      <c r="C127">
        <v>2007</v>
      </c>
      <c r="D127">
        <v>0</v>
      </c>
    </row>
    <row r="128" spans="1:4" x14ac:dyDescent="0.2">
      <c r="A128" t="s">
        <v>7</v>
      </c>
      <c r="B128" t="s">
        <v>59</v>
      </c>
      <c r="C128">
        <v>2008</v>
      </c>
      <c r="D128">
        <v>0</v>
      </c>
    </row>
    <row r="129" spans="1:4" x14ac:dyDescent="0.2">
      <c r="A129" t="s">
        <v>7</v>
      </c>
      <c r="B129" t="s">
        <v>59</v>
      </c>
      <c r="C129">
        <v>2009</v>
      </c>
      <c r="D129">
        <v>0</v>
      </c>
    </row>
    <row r="130" spans="1:4" x14ac:dyDescent="0.2">
      <c r="A130" t="s">
        <v>7</v>
      </c>
      <c r="B130" t="s">
        <v>59</v>
      </c>
      <c r="C130">
        <v>2010</v>
      </c>
      <c r="D130">
        <v>0</v>
      </c>
    </row>
    <row r="131" spans="1:4" x14ac:dyDescent="0.2">
      <c r="A131" t="s">
        <v>7</v>
      </c>
      <c r="B131" t="s">
        <v>59</v>
      </c>
      <c r="C131">
        <v>2011</v>
      </c>
      <c r="D131">
        <v>0</v>
      </c>
    </row>
    <row r="132" spans="1:4" x14ac:dyDescent="0.2">
      <c r="A132" t="s">
        <v>7</v>
      </c>
      <c r="B132" t="s">
        <v>59</v>
      </c>
      <c r="C132">
        <v>2012</v>
      </c>
      <c r="D132">
        <v>0</v>
      </c>
    </row>
    <row r="133" spans="1:4" x14ac:dyDescent="0.2">
      <c r="A133" t="s">
        <v>7</v>
      </c>
      <c r="B133" t="s">
        <v>59</v>
      </c>
      <c r="C133">
        <v>2013</v>
      </c>
      <c r="D133">
        <v>0</v>
      </c>
    </row>
    <row r="134" spans="1:4" x14ac:dyDescent="0.2">
      <c r="A134" t="s">
        <v>7</v>
      </c>
      <c r="B134" t="s">
        <v>59</v>
      </c>
      <c r="C134">
        <v>2014</v>
      </c>
      <c r="D134">
        <v>0</v>
      </c>
    </row>
    <row r="135" spans="1:4" x14ac:dyDescent="0.2">
      <c r="A135" t="s">
        <v>7</v>
      </c>
      <c r="B135" t="s">
        <v>59</v>
      </c>
      <c r="C135">
        <v>2015</v>
      </c>
      <c r="D135">
        <v>0</v>
      </c>
    </row>
    <row r="136" spans="1:4" x14ac:dyDescent="0.2">
      <c r="A136" t="s">
        <v>7</v>
      </c>
      <c r="B136" t="s">
        <v>59</v>
      </c>
      <c r="C136">
        <v>2016</v>
      </c>
      <c r="D136">
        <v>0</v>
      </c>
    </row>
    <row r="137" spans="1:4" x14ac:dyDescent="0.2">
      <c r="A137" t="s">
        <v>7</v>
      </c>
      <c r="B137" t="s">
        <v>59</v>
      </c>
      <c r="C137">
        <v>2017</v>
      </c>
      <c r="D137">
        <v>0</v>
      </c>
    </row>
    <row r="138" spans="1:4" x14ac:dyDescent="0.2">
      <c r="A138" t="s">
        <v>8</v>
      </c>
      <c r="B138" t="s">
        <v>59</v>
      </c>
      <c r="C138">
        <v>2001</v>
      </c>
      <c r="D138">
        <v>0</v>
      </c>
    </row>
    <row r="139" spans="1:4" x14ac:dyDescent="0.2">
      <c r="A139" t="s">
        <v>8</v>
      </c>
      <c r="B139" t="s">
        <v>59</v>
      </c>
      <c r="C139">
        <v>2002</v>
      </c>
      <c r="D139">
        <v>0</v>
      </c>
    </row>
    <row r="140" spans="1:4" x14ac:dyDescent="0.2">
      <c r="A140" t="s">
        <v>8</v>
      </c>
      <c r="B140" t="s">
        <v>59</v>
      </c>
      <c r="C140">
        <v>2003</v>
      </c>
      <c r="D140">
        <v>0</v>
      </c>
    </row>
    <row r="141" spans="1:4" x14ac:dyDescent="0.2">
      <c r="A141" t="s">
        <v>8</v>
      </c>
      <c r="B141" t="s">
        <v>59</v>
      </c>
      <c r="C141">
        <v>2004</v>
      </c>
      <c r="D141">
        <v>0</v>
      </c>
    </row>
    <row r="142" spans="1:4" x14ac:dyDescent="0.2">
      <c r="A142" t="s">
        <v>8</v>
      </c>
      <c r="B142" t="s">
        <v>59</v>
      </c>
      <c r="C142">
        <v>2005</v>
      </c>
      <c r="D142">
        <v>0</v>
      </c>
    </row>
    <row r="143" spans="1:4" x14ac:dyDescent="0.2">
      <c r="A143" t="s">
        <v>8</v>
      </c>
      <c r="B143" t="s">
        <v>59</v>
      </c>
      <c r="C143">
        <v>2006</v>
      </c>
      <c r="D143">
        <v>0</v>
      </c>
    </row>
    <row r="144" spans="1:4" x14ac:dyDescent="0.2">
      <c r="A144" t="s">
        <v>8</v>
      </c>
      <c r="B144" t="s">
        <v>59</v>
      </c>
      <c r="C144">
        <v>2007</v>
      </c>
      <c r="D144">
        <v>26</v>
      </c>
    </row>
    <row r="145" spans="1:4" x14ac:dyDescent="0.2">
      <c r="A145" t="s">
        <v>8</v>
      </c>
      <c r="B145" t="s">
        <v>59</v>
      </c>
      <c r="C145">
        <v>2008</v>
      </c>
      <c r="D145">
        <v>338</v>
      </c>
    </row>
    <row r="146" spans="1:4" x14ac:dyDescent="0.2">
      <c r="A146" t="s">
        <v>8</v>
      </c>
      <c r="B146" t="s">
        <v>59</v>
      </c>
      <c r="C146">
        <v>2009</v>
      </c>
      <c r="D146">
        <v>956</v>
      </c>
    </row>
    <row r="147" spans="1:4" x14ac:dyDescent="0.2">
      <c r="A147" t="s">
        <v>8</v>
      </c>
      <c r="B147" t="s">
        <v>59</v>
      </c>
      <c r="C147">
        <v>2010</v>
      </c>
      <c r="D147">
        <v>1271</v>
      </c>
    </row>
    <row r="148" spans="1:4" x14ac:dyDescent="0.2">
      <c r="A148" t="s">
        <v>8</v>
      </c>
      <c r="B148" t="s">
        <v>59</v>
      </c>
      <c r="C148">
        <v>2011</v>
      </c>
      <c r="D148">
        <v>4366</v>
      </c>
    </row>
    <row r="149" spans="1:4" x14ac:dyDescent="0.2">
      <c r="A149" t="s">
        <v>8</v>
      </c>
      <c r="B149" t="s">
        <v>59</v>
      </c>
      <c r="C149">
        <v>2012</v>
      </c>
      <c r="D149">
        <v>7033</v>
      </c>
    </row>
    <row r="150" spans="1:4" x14ac:dyDescent="0.2">
      <c r="A150" t="s">
        <v>8</v>
      </c>
      <c r="B150" t="s">
        <v>59</v>
      </c>
      <c r="C150">
        <v>2013</v>
      </c>
      <c r="D150">
        <v>9688</v>
      </c>
    </row>
    <row r="151" spans="1:4" x14ac:dyDescent="0.2">
      <c r="A151" t="s">
        <v>8</v>
      </c>
      <c r="B151" t="s">
        <v>59</v>
      </c>
      <c r="C151">
        <v>2014</v>
      </c>
      <c r="D151">
        <v>12579</v>
      </c>
    </row>
    <row r="152" spans="1:4" x14ac:dyDescent="0.2">
      <c r="A152" t="s">
        <v>8</v>
      </c>
      <c r="B152" t="s">
        <v>59</v>
      </c>
      <c r="C152">
        <v>2015</v>
      </c>
      <c r="D152">
        <v>22862</v>
      </c>
    </row>
    <row r="153" spans="1:4" x14ac:dyDescent="0.2">
      <c r="A153" t="s">
        <v>8</v>
      </c>
      <c r="B153" t="s">
        <v>59</v>
      </c>
      <c r="C153">
        <v>2016</v>
      </c>
      <c r="D153">
        <v>30841</v>
      </c>
    </row>
    <row r="154" spans="1:4" x14ac:dyDescent="0.2">
      <c r="A154" t="s">
        <v>8</v>
      </c>
      <c r="B154" t="s">
        <v>59</v>
      </c>
      <c r="C154">
        <v>2017</v>
      </c>
      <c r="D154">
        <v>22813</v>
      </c>
    </row>
    <row r="155" spans="1:4" x14ac:dyDescent="0.2">
      <c r="A155" t="s">
        <v>9</v>
      </c>
      <c r="B155" t="s">
        <v>59</v>
      </c>
      <c r="C155">
        <v>2001</v>
      </c>
      <c r="D155">
        <v>0</v>
      </c>
    </row>
    <row r="156" spans="1:4" x14ac:dyDescent="0.2">
      <c r="A156" t="s">
        <v>9</v>
      </c>
      <c r="B156" t="s">
        <v>59</v>
      </c>
      <c r="C156">
        <v>2002</v>
      </c>
      <c r="D156">
        <v>0</v>
      </c>
    </row>
    <row r="157" spans="1:4" x14ac:dyDescent="0.2">
      <c r="A157" t="s">
        <v>9</v>
      </c>
      <c r="B157" t="s">
        <v>59</v>
      </c>
      <c r="C157">
        <v>2003</v>
      </c>
      <c r="D157">
        <v>0</v>
      </c>
    </row>
    <row r="158" spans="1:4" x14ac:dyDescent="0.2">
      <c r="A158" t="s">
        <v>9</v>
      </c>
      <c r="B158" t="s">
        <v>59</v>
      </c>
      <c r="C158">
        <v>2004</v>
      </c>
      <c r="D158">
        <v>0</v>
      </c>
    </row>
    <row r="159" spans="1:4" x14ac:dyDescent="0.2">
      <c r="A159" t="s">
        <v>9</v>
      </c>
      <c r="B159" t="s">
        <v>59</v>
      </c>
      <c r="C159">
        <v>2005</v>
      </c>
      <c r="D159">
        <v>0</v>
      </c>
    </row>
    <row r="160" spans="1:4" x14ac:dyDescent="0.2">
      <c r="A160" t="s">
        <v>9</v>
      </c>
      <c r="B160" t="s">
        <v>59</v>
      </c>
      <c r="C160">
        <v>2006</v>
      </c>
      <c r="D160">
        <v>0</v>
      </c>
    </row>
    <row r="161" spans="1:4" x14ac:dyDescent="0.2">
      <c r="A161" t="s">
        <v>9</v>
      </c>
      <c r="B161" t="s">
        <v>59</v>
      </c>
      <c r="C161">
        <v>2007</v>
      </c>
      <c r="D161">
        <v>0</v>
      </c>
    </row>
    <row r="162" spans="1:4" x14ac:dyDescent="0.2">
      <c r="A162" t="s">
        <v>9</v>
      </c>
      <c r="B162" t="s">
        <v>59</v>
      </c>
      <c r="C162">
        <v>2008</v>
      </c>
      <c r="D162">
        <v>0</v>
      </c>
    </row>
    <row r="163" spans="1:4" x14ac:dyDescent="0.2">
      <c r="A163" t="s">
        <v>9</v>
      </c>
      <c r="B163" t="s">
        <v>59</v>
      </c>
      <c r="C163">
        <v>2009</v>
      </c>
      <c r="D163">
        <v>0</v>
      </c>
    </row>
    <row r="164" spans="1:4" x14ac:dyDescent="0.2">
      <c r="A164" t="s">
        <v>9</v>
      </c>
      <c r="B164" t="s">
        <v>59</v>
      </c>
      <c r="C164">
        <v>2010</v>
      </c>
      <c r="D164">
        <v>0</v>
      </c>
    </row>
    <row r="165" spans="1:4" x14ac:dyDescent="0.2">
      <c r="A165" t="s">
        <v>9</v>
      </c>
      <c r="B165" t="s">
        <v>59</v>
      </c>
      <c r="C165">
        <v>2011</v>
      </c>
      <c r="D165">
        <v>0</v>
      </c>
    </row>
    <row r="166" spans="1:4" x14ac:dyDescent="0.2">
      <c r="A166" t="s">
        <v>9</v>
      </c>
      <c r="B166" t="s">
        <v>59</v>
      </c>
      <c r="C166">
        <v>2012</v>
      </c>
      <c r="D166">
        <v>0</v>
      </c>
    </row>
    <row r="167" spans="1:4" x14ac:dyDescent="0.2">
      <c r="A167" t="s">
        <v>9</v>
      </c>
      <c r="B167" t="s">
        <v>59</v>
      </c>
      <c r="C167">
        <v>2013</v>
      </c>
      <c r="D167">
        <v>3</v>
      </c>
    </row>
    <row r="168" spans="1:4" x14ac:dyDescent="0.2">
      <c r="A168" t="s">
        <v>9</v>
      </c>
      <c r="B168" t="s">
        <v>59</v>
      </c>
      <c r="C168">
        <v>2014</v>
      </c>
      <c r="D168">
        <v>346</v>
      </c>
    </row>
    <row r="169" spans="1:4" x14ac:dyDescent="0.2">
      <c r="A169" t="s">
        <v>9</v>
      </c>
      <c r="B169" t="s">
        <v>59</v>
      </c>
      <c r="C169">
        <v>2015</v>
      </c>
      <c r="D169">
        <v>0</v>
      </c>
    </row>
    <row r="170" spans="1:4" x14ac:dyDescent="0.2">
      <c r="A170" t="s">
        <v>9</v>
      </c>
      <c r="B170" t="s">
        <v>59</v>
      </c>
      <c r="C170">
        <v>2016</v>
      </c>
      <c r="D170">
        <v>0</v>
      </c>
    </row>
    <row r="171" spans="1:4" x14ac:dyDescent="0.2">
      <c r="A171" t="s">
        <v>9</v>
      </c>
      <c r="B171" t="s">
        <v>59</v>
      </c>
      <c r="C171">
        <v>2017</v>
      </c>
      <c r="D171">
        <v>0</v>
      </c>
    </row>
    <row r="172" spans="1:4" x14ac:dyDescent="0.2">
      <c r="A172" t="s">
        <v>10</v>
      </c>
      <c r="B172" t="s">
        <v>59</v>
      </c>
      <c r="C172">
        <v>2001</v>
      </c>
      <c r="D172">
        <v>0</v>
      </c>
    </row>
    <row r="173" spans="1:4" x14ac:dyDescent="0.2">
      <c r="A173" t="s">
        <v>10</v>
      </c>
      <c r="B173" t="s">
        <v>59</v>
      </c>
      <c r="C173">
        <v>2002</v>
      </c>
      <c r="D173">
        <v>0</v>
      </c>
    </row>
    <row r="174" spans="1:4" x14ac:dyDescent="0.2">
      <c r="A174" t="s">
        <v>10</v>
      </c>
      <c r="B174" t="s">
        <v>59</v>
      </c>
      <c r="C174">
        <v>2003</v>
      </c>
      <c r="D174">
        <v>0</v>
      </c>
    </row>
    <row r="175" spans="1:4" x14ac:dyDescent="0.2">
      <c r="A175" t="s">
        <v>10</v>
      </c>
      <c r="B175" t="s">
        <v>59</v>
      </c>
      <c r="C175">
        <v>2004</v>
      </c>
      <c r="D175">
        <v>0</v>
      </c>
    </row>
    <row r="176" spans="1:4" x14ac:dyDescent="0.2">
      <c r="A176" t="s">
        <v>10</v>
      </c>
      <c r="B176" t="s">
        <v>59</v>
      </c>
      <c r="C176">
        <v>2005</v>
      </c>
      <c r="D176">
        <v>0</v>
      </c>
    </row>
    <row r="177" spans="1:4" x14ac:dyDescent="0.2">
      <c r="A177" t="s">
        <v>10</v>
      </c>
      <c r="B177" t="s">
        <v>59</v>
      </c>
      <c r="C177">
        <v>2006</v>
      </c>
      <c r="D177">
        <v>0</v>
      </c>
    </row>
    <row r="178" spans="1:4" x14ac:dyDescent="0.2">
      <c r="A178" t="s">
        <v>10</v>
      </c>
      <c r="B178" t="s">
        <v>59</v>
      </c>
      <c r="C178">
        <v>2007</v>
      </c>
      <c r="D178">
        <v>0</v>
      </c>
    </row>
    <row r="179" spans="1:4" x14ac:dyDescent="0.2">
      <c r="A179" t="s">
        <v>10</v>
      </c>
      <c r="B179" t="s">
        <v>59</v>
      </c>
      <c r="C179">
        <v>2008</v>
      </c>
      <c r="D179">
        <v>0</v>
      </c>
    </row>
    <row r="180" spans="1:4" x14ac:dyDescent="0.2">
      <c r="A180" t="s">
        <v>10</v>
      </c>
      <c r="B180" t="s">
        <v>59</v>
      </c>
      <c r="C180">
        <v>2009</v>
      </c>
      <c r="D180">
        <v>0</v>
      </c>
    </row>
    <row r="181" spans="1:4" x14ac:dyDescent="0.2">
      <c r="A181" t="s">
        <v>10</v>
      </c>
      <c r="B181" t="s">
        <v>59</v>
      </c>
      <c r="C181">
        <v>2010</v>
      </c>
      <c r="D181">
        <v>0</v>
      </c>
    </row>
    <row r="182" spans="1:4" x14ac:dyDescent="0.2">
      <c r="A182" t="s">
        <v>10</v>
      </c>
      <c r="B182" t="s">
        <v>59</v>
      </c>
      <c r="C182">
        <v>2011</v>
      </c>
      <c r="D182">
        <v>0</v>
      </c>
    </row>
    <row r="183" spans="1:4" x14ac:dyDescent="0.2">
      <c r="A183" t="s">
        <v>10</v>
      </c>
      <c r="B183" t="s">
        <v>59</v>
      </c>
      <c r="C183">
        <v>2012</v>
      </c>
      <c r="D183">
        <v>0</v>
      </c>
    </row>
    <row r="184" spans="1:4" x14ac:dyDescent="0.2">
      <c r="A184" t="s">
        <v>10</v>
      </c>
      <c r="B184" t="s">
        <v>59</v>
      </c>
      <c r="C184">
        <v>2013</v>
      </c>
      <c r="D184">
        <v>0</v>
      </c>
    </row>
    <row r="185" spans="1:4" x14ac:dyDescent="0.2">
      <c r="A185" t="s">
        <v>10</v>
      </c>
      <c r="B185" t="s">
        <v>59</v>
      </c>
      <c r="C185">
        <v>2014</v>
      </c>
      <c r="D185">
        <v>0</v>
      </c>
    </row>
    <row r="186" spans="1:4" x14ac:dyDescent="0.2">
      <c r="A186" t="s">
        <v>10</v>
      </c>
      <c r="B186" t="s">
        <v>59</v>
      </c>
      <c r="C186">
        <v>2015</v>
      </c>
      <c r="D186">
        <v>0</v>
      </c>
    </row>
    <row r="187" spans="1:4" x14ac:dyDescent="0.2">
      <c r="A187" t="s">
        <v>10</v>
      </c>
      <c r="B187" t="s">
        <v>59</v>
      </c>
      <c r="C187">
        <v>2016</v>
      </c>
      <c r="D187">
        <v>0</v>
      </c>
    </row>
    <row r="188" spans="1:4" x14ac:dyDescent="0.2">
      <c r="A188" t="s">
        <v>10</v>
      </c>
      <c r="B188" t="s">
        <v>59</v>
      </c>
      <c r="C188">
        <v>2017</v>
      </c>
      <c r="D188">
        <v>108</v>
      </c>
    </row>
    <row r="189" spans="1:4" x14ac:dyDescent="0.2">
      <c r="A189" t="s">
        <v>11</v>
      </c>
      <c r="B189" t="s">
        <v>59</v>
      </c>
      <c r="C189">
        <v>2001</v>
      </c>
      <c r="D189">
        <v>0</v>
      </c>
    </row>
    <row r="190" spans="1:4" x14ac:dyDescent="0.2">
      <c r="A190" t="s">
        <v>11</v>
      </c>
      <c r="B190" t="s">
        <v>59</v>
      </c>
      <c r="C190">
        <v>2002</v>
      </c>
      <c r="D190">
        <v>0</v>
      </c>
    </row>
    <row r="191" spans="1:4" x14ac:dyDescent="0.2">
      <c r="A191" t="s">
        <v>11</v>
      </c>
      <c r="B191" t="s">
        <v>59</v>
      </c>
      <c r="C191">
        <v>2003</v>
      </c>
      <c r="D191">
        <v>0</v>
      </c>
    </row>
    <row r="192" spans="1:4" x14ac:dyDescent="0.2">
      <c r="A192" t="s">
        <v>11</v>
      </c>
      <c r="B192" t="s">
        <v>59</v>
      </c>
      <c r="C192">
        <v>2004</v>
      </c>
      <c r="D192">
        <v>0</v>
      </c>
    </row>
    <row r="193" spans="1:4" x14ac:dyDescent="0.2">
      <c r="A193" t="s">
        <v>11</v>
      </c>
      <c r="B193" t="s">
        <v>59</v>
      </c>
      <c r="C193">
        <v>2005</v>
      </c>
      <c r="D193">
        <v>0</v>
      </c>
    </row>
    <row r="194" spans="1:4" x14ac:dyDescent="0.2">
      <c r="A194" t="s">
        <v>11</v>
      </c>
      <c r="B194" t="s">
        <v>59</v>
      </c>
      <c r="C194">
        <v>2006</v>
      </c>
      <c r="D194">
        <v>0</v>
      </c>
    </row>
    <row r="195" spans="1:4" x14ac:dyDescent="0.2">
      <c r="A195" t="s">
        <v>11</v>
      </c>
      <c r="B195" t="s">
        <v>59</v>
      </c>
      <c r="C195">
        <v>2007</v>
      </c>
      <c r="D195">
        <v>0</v>
      </c>
    </row>
    <row r="196" spans="1:4" x14ac:dyDescent="0.2">
      <c r="A196" t="s">
        <v>11</v>
      </c>
      <c r="B196" t="s">
        <v>59</v>
      </c>
      <c r="C196">
        <v>2008</v>
      </c>
      <c r="D196">
        <v>0</v>
      </c>
    </row>
    <row r="197" spans="1:4" x14ac:dyDescent="0.2">
      <c r="A197" t="s">
        <v>11</v>
      </c>
      <c r="B197" t="s">
        <v>59</v>
      </c>
      <c r="C197">
        <v>2009</v>
      </c>
      <c r="D197">
        <v>0</v>
      </c>
    </row>
    <row r="198" spans="1:4" x14ac:dyDescent="0.2">
      <c r="A198" t="s">
        <v>11</v>
      </c>
      <c r="B198" t="s">
        <v>59</v>
      </c>
      <c r="C198">
        <v>2010</v>
      </c>
      <c r="D198">
        <v>0</v>
      </c>
    </row>
    <row r="199" spans="1:4" x14ac:dyDescent="0.2">
      <c r="A199" t="s">
        <v>11</v>
      </c>
      <c r="B199" t="s">
        <v>59</v>
      </c>
      <c r="C199">
        <v>2011</v>
      </c>
      <c r="D199">
        <v>0</v>
      </c>
    </row>
    <row r="200" spans="1:4" x14ac:dyDescent="0.2">
      <c r="A200" t="s">
        <v>11</v>
      </c>
      <c r="B200" t="s">
        <v>59</v>
      </c>
      <c r="C200">
        <v>2012</v>
      </c>
      <c r="D200">
        <v>0</v>
      </c>
    </row>
    <row r="201" spans="1:4" x14ac:dyDescent="0.2">
      <c r="A201" t="s">
        <v>11</v>
      </c>
      <c r="B201" t="s">
        <v>59</v>
      </c>
      <c r="C201">
        <v>2013</v>
      </c>
      <c r="D201">
        <v>0</v>
      </c>
    </row>
    <row r="202" spans="1:4" x14ac:dyDescent="0.2">
      <c r="A202" t="s">
        <v>11</v>
      </c>
      <c r="B202" t="s">
        <v>59</v>
      </c>
      <c r="C202">
        <v>2014</v>
      </c>
      <c r="D202">
        <v>28</v>
      </c>
    </row>
    <row r="203" spans="1:4" x14ac:dyDescent="0.2">
      <c r="A203" t="s">
        <v>11</v>
      </c>
      <c r="B203" t="s">
        <v>59</v>
      </c>
      <c r="C203">
        <v>2015</v>
      </c>
      <c r="D203">
        <v>0</v>
      </c>
    </row>
    <row r="204" spans="1:4" x14ac:dyDescent="0.2">
      <c r="A204" t="s">
        <v>11</v>
      </c>
      <c r="B204" t="s">
        <v>59</v>
      </c>
      <c r="C204">
        <v>2016</v>
      </c>
      <c r="D204">
        <v>0</v>
      </c>
    </row>
    <row r="205" spans="1:4" x14ac:dyDescent="0.2">
      <c r="A205" t="s">
        <v>11</v>
      </c>
      <c r="B205" t="s">
        <v>59</v>
      </c>
      <c r="C205">
        <v>2017</v>
      </c>
      <c r="D205">
        <v>0</v>
      </c>
    </row>
    <row r="206" spans="1:4" x14ac:dyDescent="0.2">
      <c r="A206" t="s">
        <v>12</v>
      </c>
      <c r="B206" t="s">
        <v>59</v>
      </c>
      <c r="C206">
        <v>2001</v>
      </c>
      <c r="D206">
        <v>0</v>
      </c>
    </row>
    <row r="207" spans="1:4" x14ac:dyDescent="0.2">
      <c r="A207" t="s">
        <v>12</v>
      </c>
      <c r="B207" t="s">
        <v>59</v>
      </c>
      <c r="C207">
        <v>2002</v>
      </c>
      <c r="D207">
        <v>0</v>
      </c>
    </row>
    <row r="208" spans="1:4" x14ac:dyDescent="0.2">
      <c r="A208" t="s">
        <v>12</v>
      </c>
      <c r="B208" t="s">
        <v>59</v>
      </c>
      <c r="C208">
        <v>2003</v>
      </c>
      <c r="D208">
        <v>0</v>
      </c>
    </row>
    <row r="209" spans="1:4" x14ac:dyDescent="0.2">
      <c r="A209" t="s">
        <v>12</v>
      </c>
      <c r="B209" t="s">
        <v>59</v>
      </c>
      <c r="C209">
        <v>2004</v>
      </c>
      <c r="D209">
        <v>0</v>
      </c>
    </row>
    <row r="210" spans="1:4" x14ac:dyDescent="0.2">
      <c r="A210" t="s">
        <v>12</v>
      </c>
      <c r="B210" t="s">
        <v>59</v>
      </c>
      <c r="C210">
        <v>2005</v>
      </c>
      <c r="D210">
        <v>0</v>
      </c>
    </row>
    <row r="211" spans="1:4" x14ac:dyDescent="0.2">
      <c r="A211" t="s">
        <v>12</v>
      </c>
      <c r="B211" t="s">
        <v>59</v>
      </c>
      <c r="C211">
        <v>2006</v>
      </c>
      <c r="D211">
        <v>15</v>
      </c>
    </row>
    <row r="212" spans="1:4" x14ac:dyDescent="0.2">
      <c r="A212" t="s">
        <v>12</v>
      </c>
      <c r="B212" t="s">
        <v>59</v>
      </c>
      <c r="C212">
        <v>2007</v>
      </c>
      <c r="D212">
        <v>2</v>
      </c>
    </row>
    <row r="213" spans="1:4" x14ac:dyDescent="0.2">
      <c r="A213" t="s">
        <v>12</v>
      </c>
      <c r="B213" t="s">
        <v>59</v>
      </c>
      <c r="C213">
        <v>2008</v>
      </c>
      <c r="D213">
        <v>5</v>
      </c>
    </row>
    <row r="214" spans="1:4" x14ac:dyDescent="0.2">
      <c r="A214" t="s">
        <v>12</v>
      </c>
      <c r="B214" t="s">
        <v>59</v>
      </c>
      <c r="C214">
        <v>2009</v>
      </c>
      <c r="D214">
        <v>11</v>
      </c>
    </row>
    <row r="215" spans="1:4" x14ac:dyDescent="0.2">
      <c r="A215" t="s">
        <v>12</v>
      </c>
      <c r="B215" t="s">
        <v>59</v>
      </c>
      <c r="C215">
        <v>2010</v>
      </c>
      <c r="D215">
        <v>5</v>
      </c>
    </row>
    <row r="216" spans="1:4" x14ac:dyDescent="0.2">
      <c r="A216" t="s">
        <v>12</v>
      </c>
      <c r="B216" t="s">
        <v>59</v>
      </c>
      <c r="C216">
        <v>2011</v>
      </c>
      <c r="D216">
        <v>12</v>
      </c>
    </row>
    <row r="217" spans="1:4" x14ac:dyDescent="0.2">
      <c r="A217" t="s">
        <v>12</v>
      </c>
      <c r="B217" t="s">
        <v>59</v>
      </c>
      <c r="C217">
        <v>2012</v>
      </c>
      <c r="D217">
        <v>1</v>
      </c>
    </row>
    <row r="218" spans="1:4" x14ac:dyDescent="0.2">
      <c r="A218" t="s">
        <v>12</v>
      </c>
      <c r="B218" t="s">
        <v>59</v>
      </c>
      <c r="C218">
        <v>2013</v>
      </c>
      <c r="D218">
        <v>2</v>
      </c>
    </row>
    <row r="219" spans="1:4" x14ac:dyDescent="0.2">
      <c r="A219" t="s">
        <v>12</v>
      </c>
      <c r="B219" t="s">
        <v>59</v>
      </c>
      <c r="C219">
        <v>2014</v>
      </c>
      <c r="D219">
        <v>0</v>
      </c>
    </row>
    <row r="220" spans="1:4" x14ac:dyDescent="0.2">
      <c r="A220" t="s">
        <v>12</v>
      </c>
      <c r="B220" t="s">
        <v>59</v>
      </c>
      <c r="C220">
        <v>2015</v>
      </c>
      <c r="D220">
        <v>0</v>
      </c>
    </row>
    <row r="221" spans="1:4" x14ac:dyDescent="0.2">
      <c r="A221" t="s">
        <v>12</v>
      </c>
      <c r="B221" t="s">
        <v>59</v>
      </c>
      <c r="C221">
        <v>2016</v>
      </c>
      <c r="D221">
        <v>0</v>
      </c>
    </row>
    <row r="222" spans="1:4" x14ac:dyDescent="0.2">
      <c r="A222" t="s">
        <v>12</v>
      </c>
      <c r="B222" t="s">
        <v>59</v>
      </c>
      <c r="C222">
        <v>2017</v>
      </c>
      <c r="D222">
        <v>0</v>
      </c>
    </row>
    <row r="223" spans="1:4" x14ac:dyDescent="0.2">
      <c r="A223" t="s">
        <v>13</v>
      </c>
      <c r="B223" t="s">
        <v>59</v>
      </c>
      <c r="C223">
        <v>2001</v>
      </c>
      <c r="D223">
        <v>0</v>
      </c>
    </row>
    <row r="224" spans="1:4" x14ac:dyDescent="0.2">
      <c r="A224" t="s">
        <v>13</v>
      </c>
      <c r="B224" t="s">
        <v>59</v>
      </c>
      <c r="C224">
        <v>2002</v>
      </c>
      <c r="D224">
        <v>0</v>
      </c>
    </row>
    <row r="225" spans="1:4" x14ac:dyDescent="0.2">
      <c r="A225" t="s">
        <v>13</v>
      </c>
      <c r="B225" t="s">
        <v>59</v>
      </c>
      <c r="C225">
        <v>2003</v>
      </c>
      <c r="D225">
        <v>0</v>
      </c>
    </row>
    <row r="226" spans="1:4" x14ac:dyDescent="0.2">
      <c r="A226" t="s">
        <v>13</v>
      </c>
      <c r="B226" t="s">
        <v>59</v>
      </c>
      <c r="C226">
        <v>2004</v>
      </c>
      <c r="D226">
        <v>0</v>
      </c>
    </row>
    <row r="227" spans="1:4" x14ac:dyDescent="0.2">
      <c r="A227" t="s">
        <v>13</v>
      </c>
      <c r="B227" t="s">
        <v>59</v>
      </c>
      <c r="C227">
        <v>2005</v>
      </c>
      <c r="D227">
        <v>0</v>
      </c>
    </row>
    <row r="228" spans="1:4" x14ac:dyDescent="0.2">
      <c r="A228" t="s">
        <v>13</v>
      </c>
      <c r="B228" t="s">
        <v>59</v>
      </c>
      <c r="C228">
        <v>2006</v>
      </c>
      <c r="D228">
        <v>0</v>
      </c>
    </row>
    <row r="229" spans="1:4" x14ac:dyDescent="0.2">
      <c r="A229" t="s">
        <v>13</v>
      </c>
      <c r="B229" t="s">
        <v>59</v>
      </c>
      <c r="C229">
        <v>2007</v>
      </c>
      <c r="D229">
        <v>0</v>
      </c>
    </row>
    <row r="230" spans="1:4" x14ac:dyDescent="0.2">
      <c r="A230" t="s">
        <v>13</v>
      </c>
      <c r="B230" t="s">
        <v>59</v>
      </c>
      <c r="C230">
        <v>2008</v>
      </c>
      <c r="D230">
        <v>0</v>
      </c>
    </row>
    <row r="231" spans="1:4" x14ac:dyDescent="0.2">
      <c r="A231" t="s">
        <v>13</v>
      </c>
      <c r="B231" t="s">
        <v>59</v>
      </c>
      <c r="C231">
        <v>2009</v>
      </c>
      <c r="D231">
        <v>0</v>
      </c>
    </row>
    <row r="232" spans="1:4" x14ac:dyDescent="0.2">
      <c r="A232" t="s">
        <v>13</v>
      </c>
      <c r="B232" t="s">
        <v>59</v>
      </c>
      <c r="C232">
        <v>2010</v>
      </c>
      <c r="D232">
        <v>0</v>
      </c>
    </row>
    <row r="233" spans="1:4" x14ac:dyDescent="0.2">
      <c r="A233" t="s">
        <v>13</v>
      </c>
      <c r="B233" t="s">
        <v>59</v>
      </c>
      <c r="C233">
        <v>2011</v>
      </c>
      <c r="D233">
        <v>0</v>
      </c>
    </row>
    <row r="234" spans="1:4" x14ac:dyDescent="0.2">
      <c r="A234" t="s">
        <v>13</v>
      </c>
      <c r="B234" t="s">
        <v>59</v>
      </c>
      <c r="C234">
        <v>2012</v>
      </c>
      <c r="D234">
        <v>0</v>
      </c>
    </row>
    <row r="235" spans="1:4" x14ac:dyDescent="0.2">
      <c r="A235" t="s">
        <v>13</v>
      </c>
      <c r="B235" t="s">
        <v>59</v>
      </c>
      <c r="C235">
        <v>2013</v>
      </c>
      <c r="D235">
        <v>0</v>
      </c>
    </row>
    <row r="236" spans="1:4" x14ac:dyDescent="0.2">
      <c r="A236" t="s">
        <v>13</v>
      </c>
      <c r="B236" t="s">
        <v>59</v>
      </c>
      <c r="C236">
        <v>2014</v>
      </c>
      <c r="D236">
        <v>0</v>
      </c>
    </row>
    <row r="237" spans="1:4" x14ac:dyDescent="0.2">
      <c r="A237" t="s">
        <v>13</v>
      </c>
      <c r="B237" t="s">
        <v>59</v>
      </c>
      <c r="C237">
        <v>2015</v>
      </c>
      <c r="D237">
        <v>0</v>
      </c>
    </row>
    <row r="238" spans="1:4" x14ac:dyDescent="0.2">
      <c r="A238" t="s">
        <v>13</v>
      </c>
      <c r="B238" t="s">
        <v>59</v>
      </c>
      <c r="C238">
        <v>2016</v>
      </c>
      <c r="D238">
        <v>0</v>
      </c>
    </row>
    <row r="239" spans="1:4" x14ac:dyDescent="0.2">
      <c r="A239" t="s">
        <v>13</v>
      </c>
      <c r="B239" t="s">
        <v>59</v>
      </c>
      <c r="C239">
        <v>2017</v>
      </c>
      <c r="D239">
        <v>330</v>
      </c>
    </row>
    <row r="240" spans="1:4" x14ac:dyDescent="0.2">
      <c r="A240" t="s">
        <v>14</v>
      </c>
      <c r="B240" t="s">
        <v>59</v>
      </c>
      <c r="C240">
        <v>2001</v>
      </c>
      <c r="D240">
        <v>0</v>
      </c>
    </row>
    <row r="241" spans="1:4" x14ac:dyDescent="0.2">
      <c r="A241" t="s">
        <v>14</v>
      </c>
      <c r="B241" t="s">
        <v>59</v>
      </c>
      <c r="C241">
        <v>2002</v>
      </c>
      <c r="D241">
        <v>0</v>
      </c>
    </row>
    <row r="242" spans="1:4" x14ac:dyDescent="0.2">
      <c r="A242" t="s">
        <v>14</v>
      </c>
      <c r="B242" t="s">
        <v>59</v>
      </c>
      <c r="C242">
        <v>2003</v>
      </c>
      <c r="D242">
        <v>0</v>
      </c>
    </row>
    <row r="243" spans="1:4" x14ac:dyDescent="0.2">
      <c r="A243" t="s">
        <v>14</v>
      </c>
      <c r="B243" t="s">
        <v>59</v>
      </c>
      <c r="C243">
        <v>2004</v>
      </c>
      <c r="D243">
        <v>0</v>
      </c>
    </row>
    <row r="244" spans="1:4" x14ac:dyDescent="0.2">
      <c r="A244" t="s">
        <v>14</v>
      </c>
      <c r="B244" t="s">
        <v>59</v>
      </c>
      <c r="C244">
        <v>2005</v>
      </c>
      <c r="D244">
        <v>0</v>
      </c>
    </row>
    <row r="245" spans="1:4" x14ac:dyDescent="0.2">
      <c r="A245" t="s">
        <v>14</v>
      </c>
      <c r="B245" t="s">
        <v>59</v>
      </c>
      <c r="C245">
        <v>2006</v>
      </c>
      <c r="D245">
        <v>0</v>
      </c>
    </row>
    <row r="246" spans="1:4" x14ac:dyDescent="0.2">
      <c r="A246" t="s">
        <v>14</v>
      </c>
      <c r="B246" t="s">
        <v>59</v>
      </c>
      <c r="C246">
        <v>2007</v>
      </c>
      <c r="D246">
        <v>0</v>
      </c>
    </row>
    <row r="247" spans="1:4" x14ac:dyDescent="0.2">
      <c r="A247" t="s">
        <v>14</v>
      </c>
      <c r="B247" t="s">
        <v>59</v>
      </c>
      <c r="C247">
        <v>2008</v>
      </c>
      <c r="D247">
        <v>0</v>
      </c>
    </row>
    <row r="248" spans="1:4" x14ac:dyDescent="0.2">
      <c r="A248" t="s">
        <v>14</v>
      </c>
      <c r="B248" t="s">
        <v>59</v>
      </c>
      <c r="C248">
        <v>2009</v>
      </c>
      <c r="D248">
        <v>0</v>
      </c>
    </row>
    <row r="249" spans="1:4" x14ac:dyDescent="0.2">
      <c r="A249" t="s">
        <v>14</v>
      </c>
      <c r="B249" t="s">
        <v>59</v>
      </c>
      <c r="C249">
        <v>2010</v>
      </c>
      <c r="D249">
        <v>0</v>
      </c>
    </row>
    <row r="250" spans="1:4" x14ac:dyDescent="0.2">
      <c r="A250" t="s">
        <v>14</v>
      </c>
      <c r="B250" t="s">
        <v>59</v>
      </c>
      <c r="C250">
        <v>2011</v>
      </c>
      <c r="D250">
        <v>0</v>
      </c>
    </row>
    <row r="251" spans="1:4" x14ac:dyDescent="0.2">
      <c r="A251" t="s">
        <v>14</v>
      </c>
      <c r="B251" t="s">
        <v>59</v>
      </c>
      <c r="C251">
        <v>2012</v>
      </c>
      <c r="D251">
        <v>0</v>
      </c>
    </row>
    <row r="252" spans="1:4" x14ac:dyDescent="0.2">
      <c r="A252" t="s">
        <v>14</v>
      </c>
      <c r="B252" t="s">
        <v>59</v>
      </c>
      <c r="C252">
        <v>2013</v>
      </c>
      <c r="D252">
        <v>0</v>
      </c>
    </row>
    <row r="253" spans="1:4" x14ac:dyDescent="0.2">
      <c r="A253" t="s">
        <v>14</v>
      </c>
      <c r="B253" t="s">
        <v>59</v>
      </c>
      <c r="C253">
        <v>2014</v>
      </c>
      <c r="D253">
        <v>11</v>
      </c>
    </row>
    <row r="254" spans="1:4" x14ac:dyDescent="0.2">
      <c r="A254" t="s">
        <v>14</v>
      </c>
      <c r="B254" t="s">
        <v>59</v>
      </c>
      <c r="C254">
        <v>2015</v>
      </c>
      <c r="D254">
        <v>3</v>
      </c>
    </row>
    <row r="255" spans="1:4" x14ac:dyDescent="0.2">
      <c r="A255" t="s">
        <v>14</v>
      </c>
      <c r="B255" t="s">
        <v>59</v>
      </c>
      <c r="C255">
        <v>2016</v>
      </c>
      <c r="D255">
        <v>7</v>
      </c>
    </row>
    <row r="256" spans="1:4" x14ac:dyDescent="0.2">
      <c r="A256" t="s">
        <v>14</v>
      </c>
      <c r="B256" t="s">
        <v>59</v>
      </c>
      <c r="C256">
        <v>2017</v>
      </c>
      <c r="D256">
        <v>0</v>
      </c>
    </row>
    <row r="257" spans="1:4" x14ac:dyDescent="0.2">
      <c r="A257" t="s">
        <v>15</v>
      </c>
      <c r="B257" t="s">
        <v>59</v>
      </c>
      <c r="C257">
        <v>2001</v>
      </c>
      <c r="D257">
        <v>0</v>
      </c>
    </row>
    <row r="258" spans="1:4" x14ac:dyDescent="0.2">
      <c r="A258" t="s">
        <v>15</v>
      </c>
      <c r="B258" t="s">
        <v>59</v>
      </c>
      <c r="C258">
        <v>2002</v>
      </c>
      <c r="D258">
        <v>0</v>
      </c>
    </row>
    <row r="259" spans="1:4" x14ac:dyDescent="0.2">
      <c r="A259" t="s">
        <v>15</v>
      </c>
      <c r="B259" t="s">
        <v>59</v>
      </c>
      <c r="C259">
        <v>2003</v>
      </c>
      <c r="D259">
        <v>0</v>
      </c>
    </row>
    <row r="260" spans="1:4" x14ac:dyDescent="0.2">
      <c r="A260" t="s">
        <v>15</v>
      </c>
      <c r="B260" t="s">
        <v>59</v>
      </c>
      <c r="C260">
        <v>2004</v>
      </c>
      <c r="D260">
        <v>0</v>
      </c>
    </row>
    <row r="261" spans="1:4" x14ac:dyDescent="0.2">
      <c r="A261" t="s">
        <v>15</v>
      </c>
      <c r="B261" t="s">
        <v>59</v>
      </c>
      <c r="C261">
        <v>2005</v>
      </c>
      <c r="D261">
        <v>0</v>
      </c>
    </row>
    <row r="262" spans="1:4" x14ac:dyDescent="0.2">
      <c r="A262" t="s">
        <v>15</v>
      </c>
      <c r="B262" t="s">
        <v>59</v>
      </c>
      <c r="C262">
        <v>2006</v>
      </c>
      <c r="D262">
        <v>0</v>
      </c>
    </row>
    <row r="263" spans="1:4" x14ac:dyDescent="0.2">
      <c r="A263" t="s">
        <v>15</v>
      </c>
      <c r="B263" t="s">
        <v>59</v>
      </c>
      <c r="C263">
        <v>2007</v>
      </c>
      <c r="D263">
        <v>0</v>
      </c>
    </row>
    <row r="264" spans="1:4" x14ac:dyDescent="0.2">
      <c r="A264" t="s">
        <v>15</v>
      </c>
      <c r="B264" t="s">
        <v>59</v>
      </c>
      <c r="C264">
        <v>2008</v>
      </c>
      <c r="D264">
        <v>0</v>
      </c>
    </row>
    <row r="265" spans="1:4" x14ac:dyDescent="0.2">
      <c r="A265" t="s">
        <v>15</v>
      </c>
      <c r="B265" t="s">
        <v>59</v>
      </c>
      <c r="C265">
        <v>2009</v>
      </c>
      <c r="D265">
        <v>0</v>
      </c>
    </row>
    <row r="266" spans="1:4" x14ac:dyDescent="0.2">
      <c r="A266" t="s">
        <v>15</v>
      </c>
      <c r="B266" t="s">
        <v>59</v>
      </c>
      <c r="C266">
        <v>2010</v>
      </c>
      <c r="D266">
        <v>0</v>
      </c>
    </row>
    <row r="267" spans="1:4" x14ac:dyDescent="0.2">
      <c r="A267" t="s">
        <v>15</v>
      </c>
      <c r="B267" t="s">
        <v>59</v>
      </c>
      <c r="C267">
        <v>2011</v>
      </c>
      <c r="D267">
        <v>0</v>
      </c>
    </row>
    <row r="268" spans="1:4" x14ac:dyDescent="0.2">
      <c r="A268" t="s">
        <v>15</v>
      </c>
      <c r="B268" t="s">
        <v>59</v>
      </c>
      <c r="C268">
        <v>2012</v>
      </c>
      <c r="D268">
        <v>1</v>
      </c>
    </row>
    <row r="269" spans="1:4" x14ac:dyDescent="0.2">
      <c r="A269" t="s">
        <v>15</v>
      </c>
      <c r="B269" t="s">
        <v>59</v>
      </c>
      <c r="C269">
        <v>2013</v>
      </c>
      <c r="D269">
        <v>93</v>
      </c>
    </row>
    <row r="270" spans="1:4" x14ac:dyDescent="0.2">
      <c r="A270" t="s">
        <v>15</v>
      </c>
      <c r="B270" t="s">
        <v>59</v>
      </c>
      <c r="C270">
        <v>2014</v>
      </c>
      <c r="D270">
        <v>4</v>
      </c>
    </row>
    <row r="271" spans="1:4" x14ac:dyDescent="0.2">
      <c r="A271" t="s">
        <v>15</v>
      </c>
      <c r="B271" t="s">
        <v>59</v>
      </c>
      <c r="C271">
        <v>2015</v>
      </c>
      <c r="D271">
        <v>4</v>
      </c>
    </row>
    <row r="272" spans="1:4" x14ac:dyDescent="0.2">
      <c r="A272" t="s">
        <v>15</v>
      </c>
      <c r="B272" t="s">
        <v>59</v>
      </c>
      <c r="C272">
        <v>2016</v>
      </c>
      <c r="D272">
        <v>27</v>
      </c>
    </row>
    <row r="273" spans="1:4" x14ac:dyDescent="0.2">
      <c r="A273" t="s">
        <v>15</v>
      </c>
      <c r="B273" t="s">
        <v>59</v>
      </c>
      <c r="C273">
        <v>2017</v>
      </c>
      <c r="D273">
        <v>1</v>
      </c>
    </row>
    <row r="274" spans="1:4" x14ac:dyDescent="0.2">
      <c r="A274" t="s">
        <v>16</v>
      </c>
      <c r="B274" t="s">
        <v>59</v>
      </c>
      <c r="C274">
        <v>2001</v>
      </c>
      <c r="D274">
        <v>0</v>
      </c>
    </row>
    <row r="275" spans="1:4" x14ac:dyDescent="0.2">
      <c r="A275" t="s">
        <v>16</v>
      </c>
      <c r="B275" t="s">
        <v>59</v>
      </c>
      <c r="C275">
        <v>2002</v>
      </c>
      <c r="D275">
        <v>0</v>
      </c>
    </row>
    <row r="276" spans="1:4" x14ac:dyDescent="0.2">
      <c r="A276" t="s">
        <v>16</v>
      </c>
      <c r="B276" t="s">
        <v>59</v>
      </c>
      <c r="C276">
        <v>2003</v>
      </c>
      <c r="D276">
        <v>0</v>
      </c>
    </row>
    <row r="277" spans="1:4" x14ac:dyDescent="0.2">
      <c r="A277" t="s">
        <v>16</v>
      </c>
      <c r="B277" t="s">
        <v>59</v>
      </c>
      <c r="C277">
        <v>2004</v>
      </c>
      <c r="D277">
        <v>0</v>
      </c>
    </row>
    <row r="278" spans="1:4" x14ac:dyDescent="0.2">
      <c r="A278" t="s">
        <v>16</v>
      </c>
      <c r="B278" t="s">
        <v>59</v>
      </c>
      <c r="C278">
        <v>2005</v>
      </c>
      <c r="D278">
        <v>0</v>
      </c>
    </row>
    <row r="279" spans="1:4" x14ac:dyDescent="0.2">
      <c r="A279" t="s">
        <v>16</v>
      </c>
      <c r="B279" t="s">
        <v>59</v>
      </c>
      <c r="C279">
        <v>2006</v>
      </c>
      <c r="D279">
        <v>0</v>
      </c>
    </row>
    <row r="280" spans="1:4" x14ac:dyDescent="0.2">
      <c r="A280" t="s">
        <v>16</v>
      </c>
      <c r="B280" t="s">
        <v>59</v>
      </c>
      <c r="C280">
        <v>2007</v>
      </c>
      <c r="D280">
        <v>0</v>
      </c>
    </row>
    <row r="281" spans="1:4" x14ac:dyDescent="0.2">
      <c r="A281" t="s">
        <v>16</v>
      </c>
      <c r="B281" t="s">
        <v>59</v>
      </c>
      <c r="C281">
        <v>2008</v>
      </c>
      <c r="D281">
        <v>0</v>
      </c>
    </row>
    <row r="282" spans="1:4" x14ac:dyDescent="0.2">
      <c r="A282" t="s">
        <v>16</v>
      </c>
      <c r="B282" t="s">
        <v>59</v>
      </c>
      <c r="C282">
        <v>2009</v>
      </c>
      <c r="D282">
        <v>0</v>
      </c>
    </row>
    <row r="283" spans="1:4" x14ac:dyDescent="0.2">
      <c r="A283" t="s">
        <v>16</v>
      </c>
      <c r="B283" t="s">
        <v>59</v>
      </c>
      <c r="C283">
        <v>2010</v>
      </c>
      <c r="D283">
        <v>0</v>
      </c>
    </row>
    <row r="284" spans="1:4" x14ac:dyDescent="0.2">
      <c r="A284" t="s">
        <v>16</v>
      </c>
      <c r="B284" t="s">
        <v>59</v>
      </c>
      <c r="C284">
        <v>2011</v>
      </c>
      <c r="D284">
        <v>0</v>
      </c>
    </row>
    <row r="285" spans="1:4" x14ac:dyDescent="0.2">
      <c r="A285" t="s">
        <v>16</v>
      </c>
      <c r="B285" t="s">
        <v>59</v>
      </c>
      <c r="C285">
        <v>2012</v>
      </c>
      <c r="D285">
        <v>0</v>
      </c>
    </row>
    <row r="286" spans="1:4" x14ac:dyDescent="0.2">
      <c r="A286" t="s">
        <v>16</v>
      </c>
      <c r="B286" t="s">
        <v>59</v>
      </c>
      <c r="C286">
        <v>2013</v>
      </c>
      <c r="D286">
        <v>0</v>
      </c>
    </row>
    <row r="287" spans="1:4" x14ac:dyDescent="0.2">
      <c r="A287" t="s">
        <v>16</v>
      </c>
      <c r="B287" t="s">
        <v>59</v>
      </c>
      <c r="C287">
        <v>2014</v>
      </c>
      <c r="D287">
        <v>0</v>
      </c>
    </row>
    <row r="288" spans="1:4" x14ac:dyDescent="0.2">
      <c r="A288" t="s">
        <v>16</v>
      </c>
      <c r="B288" t="s">
        <v>59</v>
      </c>
      <c r="C288">
        <v>2015</v>
      </c>
      <c r="D288">
        <v>0</v>
      </c>
    </row>
    <row r="289" spans="1:4" x14ac:dyDescent="0.2">
      <c r="A289" t="s">
        <v>16</v>
      </c>
      <c r="B289" t="s">
        <v>59</v>
      </c>
      <c r="C289">
        <v>2016</v>
      </c>
      <c r="D289">
        <v>78</v>
      </c>
    </row>
    <row r="290" spans="1:4" x14ac:dyDescent="0.2">
      <c r="A290" t="s">
        <v>16</v>
      </c>
      <c r="B290" t="s">
        <v>59</v>
      </c>
      <c r="C290">
        <v>2017</v>
      </c>
      <c r="D290">
        <v>1733</v>
      </c>
    </row>
    <row r="291" spans="1:4" x14ac:dyDescent="0.2">
      <c r="A291" t="s">
        <v>17</v>
      </c>
      <c r="B291" t="s">
        <v>59</v>
      </c>
      <c r="C291">
        <v>2001</v>
      </c>
      <c r="D291">
        <v>0</v>
      </c>
    </row>
    <row r="292" spans="1:4" x14ac:dyDescent="0.2">
      <c r="A292" t="s">
        <v>17</v>
      </c>
      <c r="B292" t="s">
        <v>59</v>
      </c>
      <c r="C292">
        <v>2002</v>
      </c>
      <c r="D292">
        <v>0</v>
      </c>
    </row>
    <row r="293" spans="1:4" x14ac:dyDescent="0.2">
      <c r="A293" t="s">
        <v>17</v>
      </c>
      <c r="B293" t="s">
        <v>59</v>
      </c>
      <c r="C293">
        <v>2003</v>
      </c>
      <c r="D293">
        <v>0</v>
      </c>
    </row>
    <row r="294" spans="1:4" x14ac:dyDescent="0.2">
      <c r="A294" t="s">
        <v>17</v>
      </c>
      <c r="B294" t="s">
        <v>59</v>
      </c>
      <c r="C294">
        <v>2004</v>
      </c>
      <c r="D294">
        <v>0</v>
      </c>
    </row>
    <row r="295" spans="1:4" x14ac:dyDescent="0.2">
      <c r="A295" t="s">
        <v>17</v>
      </c>
      <c r="B295" t="s">
        <v>59</v>
      </c>
      <c r="C295">
        <v>2005</v>
      </c>
      <c r="D295">
        <v>0</v>
      </c>
    </row>
    <row r="296" spans="1:4" x14ac:dyDescent="0.2">
      <c r="A296" t="s">
        <v>17</v>
      </c>
      <c r="B296" t="s">
        <v>59</v>
      </c>
      <c r="C296">
        <v>2006</v>
      </c>
      <c r="D296">
        <v>0</v>
      </c>
    </row>
    <row r="297" spans="1:4" x14ac:dyDescent="0.2">
      <c r="A297" t="s">
        <v>17</v>
      </c>
      <c r="B297" t="s">
        <v>59</v>
      </c>
      <c r="C297">
        <v>2007</v>
      </c>
      <c r="D297">
        <v>0</v>
      </c>
    </row>
    <row r="298" spans="1:4" x14ac:dyDescent="0.2">
      <c r="A298" t="s">
        <v>17</v>
      </c>
      <c r="B298" t="s">
        <v>59</v>
      </c>
      <c r="C298">
        <v>2008</v>
      </c>
      <c r="D298">
        <v>0</v>
      </c>
    </row>
    <row r="299" spans="1:4" x14ac:dyDescent="0.2">
      <c r="A299" t="s">
        <v>17</v>
      </c>
      <c r="B299" t="s">
        <v>59</v>
      </c>
      <c r="C299">
        <v>2009</v>
      </c>
      <c r="D299">
        <v>0</v>
      </c>
    </row>
    <row r="300" spans="1:4" x14ac:dyDescent="0.2">
      <c r="A300" t="s">
        <v>17</v>
      </c>
      <c r="B300" t="s">
        <v>59</v>
      </c>
      <c r="C300">
        <v>2010</v>
      </c>
      <c r="D300">
        <v>0</v>
      </c>
    </row>
    <row r="301" spans="1:4" x14ac:dyDescent="0.2">
      <c r="A301" t="s">
        <v>17</v>
      </c>
      <c r="B301" t="s">
        <v>59</v>
      </c>
      <c r="C301">
        <v>2011</v>
      </c>
      <c r="D301">
        <v>0</v>
      </c>
    </row>
    <row r="302" spans="1:4" x14ac:dyDescent="0.2">
      <c r="A302" t="s">
        <v>17</v>
      </c>
      <c r="B302" t="s">
        <v>59</v>
      </c>
      <c r="C302">
        <v>2012</v>
      </c>
      <c r="D302">
        <v>0</v>
      </c>
    </row>
    <row r="303" spans="1:4" x14ac:dyDescent="0.2">
      <c r="A303" t="s">
        <v>17</v>
      </c>
      <c r="B303" t="s">
        <v>59</v>
      </c>
      <c r="C303">
        <v>2013</v>
      </c>
      <c r="D303">
        <v>0</v>
      </c>
    </row>
    <row r="304" spans="1:4" x14ac:dyDescent="0.2">
      <c r="A304" t="s">
        <v>17</v>
      </c>
      <c r="B304" t="s">
        <v>59</v>
      </c>
      <c r="C304">
        <v>2014</v>
      </c>
      <c r="D304">
        <v>0</v>
      </c>
    </row>
    <row r="305" spans="1:4" x14ac:dyDescent="0.2">
      <c r="A305" t="s">
        <v>17</v>
      </c>
      <c r="B305" t="s">
        <v>59</v>
      </c>
      <c r="C305">
        <v>2015</v>
      </c>
      <c r="D305">
        <v>361</v>
      </c>
    </row>
    <row r="306" spans="1:4" x14ac:dyDescent="0.2">
      <c r="A306" t="s">
        <v>17</v>
      </c>
      <c r="B306" t="s">
        <v>59</v>
      </c>
      <c r="C306">
        <v>2016</v>
      </c>
      <c r="D306">
        <v>250</v>
      </c>
    </row>
    <row r="307" spans="1:4" x14ac:dyDescent="0.2">
      <c r="A307" t="s">
        <v>17</v>
      </c>
      <c r="B307" t="s">
        <v>59</v>
      </c>
      <c r="C307">
        <v>2017</v>
      </c>
      <c r="D307">
        <v>0</v>
      </c>
    </row>
    <row r="308" spans="1:4" x14ac:dyDescent="0.2">
      <c r="A308" t="s">
        <v>18</v>
      </c>
      <c r="B308" t="s">
        <v>59</v>
      </c>
      <c r="C308">
        <v>2001</v>
      </c>
      <c r="D308">
        <v>0</v>
      </c>
    </row>
    <row r="309" spans="1:4" x14ac:dyDescent="0.2">
      <c r="A309" t="s">
        <v>18</v>
      </c>
      <c r="B309" t="s">
        <v>59</v>
      </c>
      <c r="C309">
        <v>2002</v>
      </c>
      <c r="D309">
        <v>0</v>
      </c>
    </row>
    <row r="310" spans="1:4" x14ac:dyDescent="0.2">
      <c r="A310" t="s">
        <v>18</v>
      </c>
      <c r="B310" t="s">
        <v>59</v>
      </c>
      <c r="C310">
        <v>2003</v>
      </c>
      <c r="D310">
        <v>0</v>
      </c>
    </row>
    <row r="311" spans="1:4" x14ac:dyDescent="0.2">
      <c r="A311" t="s">
        <v>18</v>
      </c>
      <c r="B311" t="s">
        <v>59</v>
      </c>
      <c r="C311">
        <v>2004</v>
      </c>
      <c r="D311">
        <v>0</v>
      </c>
    </row>
    <row r="312" spans="1:4" x14ac:dyDescent="0.2">
      <c r="A312" t="s">
        <v>18</v>
      </c>
      <c r="B312" t="s">
        <v>59</v>
      </c>
      <c r="C312">
        <v>2005</v>
      </c>
      <c r="D312">
        <v>0</v>
      </c>
    </row>
    <row r="313" spans="1:4" x14ac:dyDescent="0.2">
      <c r="A313" t="s">
        <v>18</v>
      </c>
      <c r="B313" t="s">
        <v>59</v>
      </c>
      <c r="C313">
        <v>2006</v>
      </c>
      <c r="D313">
        <v>0</v>
      </c>
    </row>
    <row r="314" spans="1:4" x14ac:dyDescent="0.2">
      <c r="A314" t="s">
        <v>18</v>
      </c>
      <c r="B314" t="s">
        <v>59</v>
      </c>
      <c r="C314">
        <v>2007</v>
      </c>
      <c r="D314">
        <v>0</v>
      </c>
    </row>
    <row r="315" spans="1:4" x14ac:dyDescent="0.2">
      <c r="A315" t="s">
        <v>18</v>
      </c>
      <c r="B315" t="s">
        <v>59</v>
      </c>
      <c r="C315">
        <v>2008</v>
      </c>
      <c r="D315">
        <v>0</v>
      </c>
    </row>
    <row r="316" spans="1:4" x14ac:dyDescent="0.2">
      <c r="A316" t="s">
        <v>18</v>
      </c>
      <c r="B316" t="s">
        <v>59</v>
      </c>
      <c r="C316">
        <v>2009</v>
      </c>
      <c r="D316">
        <v>0</v>
      </c>
    </row>
    <row r="317" spans="1:4" x14ac:dyDescent="0.2">
      <c r="A317" t="s">
        <v>18</v>
      </c>
      <c r="B317" t="s">
        <v>59</v>
      </c>
      <c r="C317">
        <v>2010</v>
      </c>
      <c r="D317">
        <v>0</v>
      </c>
    </row>
    <row r="318" spans="1:4" x14ac:dyDescent="0.2">
      <c r="A318" t="s">
        <v>18</v>
      </c>
      <c r="B318" t="s">
        <v>59</v>
      </c>
      <c r="C318">
        <v>2011</v>
      </c>
      <c r="D318">
        <v>0</v>
      </c>
    </row>
    <row r="319" spans="1:4" x14ac:dyDescent="0.2">
      <c r="A319" t="s">
        <v>18</v>
      </c>
      <c r="B319" t="s">
        <v>59</v>
      </c>
      <c r="C319">
        <v>2012</v>
      </c>
      <c r="D319">
        <v>0</v>
      </c>
    </row>
    <row r="320" spans="1:4" x14ac:dyDescent="0.2">
      <c r="A320" t="s">
        <v>18</v>
      </c>
      <c r="B320" t="s">
        <v>59</v>
      </c>
      <c r="C320">
        <v>2013</v>
      </c>
      <c r="D320">
        <v>0</v>
      </c>
    </row>
    <row r="321" spans="1:4" x14ac:dyDescent="0.2">
      <c r="A321" t="s">
        <v>18</v>
      </c>
      <c r="B321" t="s">
        <v>59</v>
      </c>
      <c r="C321">
        <v>2014</v>
      </c>
      <c r="D321">
        <v>24</v>
      </c>
    </row>
    <row r="322" spans="1:4" x14ac:dyDescent="0.2">
      <c r="A322" t="s">
        <v>18</v>
      </c>
      <c r="B322" t="s">
        <v>59</v>
      </c>
      <c r="C322">
        <v>2015</v>
      </c>
      <c r="D322">
        <v>0</v>
      </c>
    </row>
    <row r="323" spans="1:4" x14ac:dyDescent="0.2">
      <c r="A323" t="s">
        <v>18</v>
      </c>
      <c r="B323" t="s">
        <v>59</v>
      </c>
      <c r="C323">
        <v>2016</v>
      </c>
      <c r="D323">
        <v>12</v>
      </c>
    </row>
    <row r="324" spans="1:4" x14ac:dyDescent="0.2">
      <c r="A324" t="s">
        <v>18</v>
      </c>
      <c r="B324" t="s">
        <v>59</v>
      </c>
      <c r="C324">
        <v>2017</v>
      </c>
      <c r="D324">
        <v>0</v>
      </c>
    </row>
    <row r="325" spans="1:4" x14ac:dyDescent="0.2">
      <c r="A325" t="s">
        <v>19</v>
      </c>
      <c r="B325" t="s">
        <v>59</v>
      </c>
      <c r="C325">
        <v>2001</v>
      </c>
      <c r="D325">
        <v>10</v>
      </c>
    </row>
    <row r="326" spans="1:4" x14ac:dyDescent="0.2">
      <c r="A326" t="s">
        <v>19</v>
      </c>
      <c r="B326" t="s">
        <v>59</v>
      </c>
      <c r="C326">
        <v>2002</v>
      </c>
      <c r="D326">
        <v>263</v>
      </c>
    </row>
    <row r="327" spans="1:4" x14ac:dyDescent="0.2">
      <c r="A327" t="s">
        <v>19</v>
      </c>
      <c r="B327" t="s">
        <v>59</v>
      </c>
      <c r="C327">
        <v>2003</v>
      </c>
      <c r="D327">
        <v>170</v>
      </c>
    </row>
    <row r="328" spans="1:4" x14ac:dyDescent="0.2">
      <c r="A328" t="s">
        <v>19</v>
      </c>
      <c r="B328" t="s">
        <v>59</v>
      </c>
      <c r="C328">
        <v>2004</v>
      </c>
      <c r="D328">
        <v>284</v>
      </c>
    </row>
    <row r="329" spans="1:4" x14ac:dyDescent="0.2">
      <c r="A329" t="s">
        <v>19</v>
      </c>
      <c r="B329" t="s">
        <v>59</v>
      </c>
      <c r="C329">
        <v>2005</v>
      </c>
      <c r="D329">
        <v>769</v>
      </c>
    </row>
    <row r="330" spans="1:4" x14ac:dyDescent="0.2">
      <c r="A330" t="s">
        <v>19</v>
      </c>
      <c r="B330" t="s">
        <v>59</v>
      </c>
      <c r="C330">
        <v>2006</v>
      </c>
      <c r="D330">
        <v>124</v>
      </c>
    </row>
    <row r="331" spans="1:4" x14ac:dyDescent="0.2">
      <c r="A331" t="s">
        <v>19</v>
      </c>
      <c r="B331" t="s">
        <v>59</v>
      </c>
      <c r="C331">
        <v>2007</v>
      </c>
      <c r="D331">
        <v>184</v>
      </c>
    </row>
    <row r="332" spans="1:4" x14ac:dyDescent="0.2">
      <c r="A332" t="s">
        <v>19</v>
      </c>
      <c r="B332" t="s">
        <v>59</v>
      </c>
      <c r="C332">
        <v>2008</v>
      </c>
      <c r="D332">
        <v>102</v>
      </c>
    </row>
    <row r="333" spans="1:4" x14ac:dyDescent="0.2">
      <c r="A333" t="s">
        <v>19</v>
      </c>
      <c r="B333" t="s">
        <v>59</v>
      </c>
      <c r="C333">
        <v>2009</v>
      </c>
      <c r="D333">
        <v>68</v>
      </c>
    </row>
    <row r="334" spans="1:4" x14ac:dyDescent="0.2">
      <c r="A334" t="s">
        <v>19</v>
      </c>
      <c r="B334" t="s">
        <v>59</v>
      </c>
      <c r="C334">
        <v>2010</v>
      </c>
      <c r="D334">
        <v>98</v>
      </c>
    </row>
    <row r="335" spans="1:4" x14ac:dyDescent="0.2">
      <c r="A335" t="s">
        <v>19</v>
      </c>
      <c r="B335" t="s">
        <v>59</v>
      </c>
      <c r="C335">
        <v>2011</v>
      </c>
      <c r="D335">
        <v>147</v>
      </c>
    </row>
    <row r="336" spans="1:4" x14ac:dyDescent="0.2">
      <c r="A336" t="s">
        <v>19</v>
      </c>
      <c r="B336" t="s">
        <v>59</v>
      </c>
      <c r="C336">
        <v>2012</v>
      </c>
      <c r="D336">
        <v>159</v>
      </c>
    </row>
    <row r="337" spans="1:4" x14ac:dyDescent="0.2">
      <c r="A337" t="s">
        <v>19</v>
      </c>
      <c r="B337" t="s">
        <v>59</v>
      </c>
      <c r="C337">
        <v>2013</v>
      </c>
      <c r="D337">
        <v>86</v>
      </c>
    </row>
    <row r="338" spans="1:4" x14ac:dyDescent="0.2">
      <c r="A338" t="s">
        <v>19</v>
      </c>
      <c r="B338" t="s">
        <v>59</v>
      </c>
      <c r="C338">
        <v>2014</v>
      </c>
      <c r="D338">
        <v>119</v>
      </c>
    </row>
    <row r="339" spans="1:4" x14ac:dyDescent="0.2">
      <c r="A339" t="s">
        <v>19</v>
      </c>
      <c r="B339" t="s">
        <v>59</v>
      </c>
      <c r="C339">
        <v>2015</v>
      </c>
      <c r="D339">
        <v>90</v>
      </c>
    </row>
    <row r="340" spans="1:4" x14ac:dyDescent="0.2">
      <c r="A340" t="s">
        <v>19</v>
      </c>
      <c r="B340" t="s">
        <v>59</v>
      </c>
      <c r="C340">
        <v>2016</v>
      </c>
      <c r="D340">
        <v>73</v>
      </c>
    </row>
    <row r="341" spans="1:4" x14ac:dyDescent="0.2">
      <c r="A341" t="s">
        <v>19</v>
      </c>
      <c r="B341" t="s">
        <v>59</v>
      </c>
      <c r="C341">
        <v>2017</v>
      </c>
      <c r="D341">
        <v>240</v>
      </c>
    </row>
    <row r="342" spans="1:4" x14ac:dyDescent="0.2">
      <c r="A342" t="s">
        <v>20</v>
      </c>
      <c r="B342" t="s">
        <v>59</v>
      </c>
      <c r="C342">
        <v>2001</v>
      </c>
      <c r="D342">
        <v>0</v>
      </c>
    </row>
    <row r="343" spans="1:4" x14ac:dyDescent="0.2">
      <c r="A343" t="s">
        <v>20</v>
      </c>
      <c r="B343" t="s">
        <v>59</v>
      </c>
      <c r="C343">
        <v>2002</v>
      </c>
      <c r="D343">
        <v>0</v>
      </c>
    </row>
    <row r="344" spans="1:4" x14ac:dyDescent="0.2">
      <c r="A344" t="s">
        <v>20</v>
      </c>
      <c r="B344" t="s">
        <v>59</v>
      </c>
      <c r="C344">
        <v>2003</v>
      </c>
      <c r="D344">
        <v>0</v>
      </c>
    </row>
    <row r="345" spans="1:4" x14ac:dyDescent="0.2">
      <c r="A345" t="s">
        <v>20</v>
      </c>
      <c r="B345" t="s">
        <v>59</v>
      </c>
      <c r="C345">
        <v>2004</v>
      </c>
      <c r="D345">
        <v>0</v>
      </c>
    </row>
    <row r="346" spans="1:4" x14ac:dyDescent="0.2">
      <c r="A346" t="s">
        <v>20</v>
      </c>
      <c r="B346" t="s">
        <v>59</v>
      </c>
      <c r="C346">
        <v>2005</v>
      </c>
      <c r="D346">
        <v>0</v>
      </c>
    </row>
    <row r="347" spans="1:4" x14ac:dyDescent="0.2">
      <c r="A347" t="s">
        <v>20</v>
      </c>
      <c r="B347" t="s">
        <v>59</v>
      </c>
      <c r="C347">
        <v>2006</v>
      </c>
      <c r="D347">
        <v>0</v>
      </c>
    </row>
    <row r="348" spans="1:4" x14ac:dyDescent="0.2">
      <c r="A348" t="s">
        <v>20</v>
      </c>
      <c r="B348" t="s">
        <v>59</v>
      </c>
      <c r="C348">
        <v>2007</v>
      </c>
      <c r="D348">
        <v>0</v>
      </c>
    </row>
    <row r="349" spans="1:4" x14ac:dyDescent="0.2">
      <c r="A349" t="s">
        <v>20</v>
      </c>
      <c r="B349" t="s">
        <v>59</v>
      </c>
      <c r="C349">
        <v>2008</v>
      </c>
      <c r="D349">
        <v>0</v>
      </c>
    </row>
    <row r="350" spans="1:4" x14ac:dyDescent="0.2">
      <c r="A350" t="s">
        <v>20</v>
      </c>
      <c r="B350" t="s">
        <v>59</v>
      </c>
      <c r="C350">
        <v>2009</v>
      </c>
      <c r="D350">
        <v>0</v>
      </c>
    </row>
    <row r="351" spans="1:4" x14ac:dyDescent="0.2">
      <c r="A351" t="s">
        <v>20</v>
      </c>
      <c r="B351" t="s">
        <v>59</v>
      </c>
      <c r="C351">
        <v>2010</v>
      </c>
      <c r="D351">
        <v>0</v>
      </c>
    </row>
    <row r="352" spans="1:4" x14ac:dyDescent="0.2">
      <c r="A352" t="s">
        <v>20</v>
      </c>
      <c r="B352" t="s">
        <v>59</v>
      </c>
      <c r="C352">
        <v>2011</v>
      </c>
      <c r="D352">
        <v>0</v>
      </c>
    </row>
    <row r="353" spans="1:4" x14ac:dyDescent="0.2">
      <c r="A353" t="s">
        <v>20</v>
      </c>
      <c r="B353" t="s">
        <v>59</v>
      </c>
      <c r="C353">
        <v>2012</v>
      </c>
      <c r="D353">
        <v>0</v>
      </c>
    </row>
    <row r="354" spans="1:4" x14ac:dyDescent="0.2">
      <c r="A354" t="s">
        <v>20</v>
      </c>
      <c r="B354" t="s">
        <v>59</v>
      </c>
      <c r="C354">
        <v>2013</v>
      </c>
      <c r="D354">
        <v>172</v>
      </c>
    </row>
    <row r="355" spans="1:4" x14ac:dyDescent="0.2">
      <c r="A355" t="s">
        <v>20</v>
      </c>
      <c r="B355" t="s">
        <v>59</v>
      </c>
      <c r="C355">
        <v>2014</v>
      </c>
      <c r="D355">
        <v>0</v>
      </c>
    </row>
    <row r="356" spans="1:4" x14ac:dyDescent="0.2">
      <c r="A356" t="s">
        <v>20</v>
      </c>
      <c r="B356" t="s">
        <v>59</v>
      </c>
      <c r="C356">
        <v>2015</v>
      </c>
      <c r="D356">
        <v>0</v>
      </c>
    </row>
    <row r="357" spans="1:4" x14ac:dyDescent="0.2">
      <c r="A357" t="s">
        <v>20</v>
      </c>
      <c r="B357" t="s">
        <v>59</v>
      </c>
      <c r="C357">
        <v>2016</v>
      </c>
      <c r="D357">
        <v>0</v>
      </c>
    </row>
    <row r="358" spans="1:4" x14ac:dyDescent="0.2">
      <c r="A358" t="s">
        <v>20</v>
      </c>
      <c r="B358" t="s">
        <v>59</v>
      </c>
      <c r="C358">
        <v>2017</v>
      </c>
      <c r="D358">
        <v>0</v>
      </c>
    </row>
    <row r="359" spans="1:4" x14ac:dyDescent="0.2">
      <c r="A359" t="s">
        <v>21</v>
      </c>
      <c r="B359" t="s">
        <v>59</v>
      </c>
      <c r="C359">
        <v>2001</v>
      </c>
      <c r="D359">
        <v>0</v>
      </c>
    </row>
    <row r="360" spans="1:4" x14ac:dyDescent="0.2">
      <c r="A360" t="s">
        <v>21</v>
      </c>
      <c r="B360" t="s">
        <v>59</v>
      </c>
      <c r="C360">
        <v>2002</v>
      </c>
      <c r="D360">
        <v>0</v>
      </c>
    </row>
    <row r="361" spans="1:4" x14ac:dyDescent="0.2">
      <c r="A361" t="s">
        <v>21</v>
      </c>
      <c r="B361" t="s">
        <v>59</v>
      </c>
      <c r="C361">
        <v>2003</v>
      </c>
      <c r="D361">
        <v>0</v>
      </c>
    </row>
    <row r="362" spans="1:4" x14ac:dyDescent="0.2">
      <c r="A362" t="s">
        <v>21</v>
      </c>
      <c r="B362" t="s">
        <v>59</v>
      </c>
      <c r="C362">
        <v>2004</v>
      </c>
      <c r="D362">
        <v>0</v>
      </c>
    </row>
    <row r="363" spans="1:4" x14ac:dyDescent="0.2">
      <c r="A363" t="s">
        <v>21</v>
      </c>
      <c r="B363" t="s">
        <v>59</v>
      </c>
      <c r="C363">
        <v>2005</v>
      </c>
      <c r="D363">
        <v>1837</v>
      </c>
    </row>
    <row r="364" spans="1:4" x14ac:dyDescent="0.2">
      <c r="A364" t="s">
        <v>21</v>
      </c>
      <c r="B364" t="s">
        <v>59</v>
      </c>
      <c r="C364">
        <v>2006</v>
      </c>
      <c r="D364">
        <v>571</v>
      </c>
    </row>
    <row r="365" spans="1:4" x14ac:dyDescent="0.2">
      <c r="A365" t="s">
        <v>21</v>
      </c>
      <c r="B365" t="s">
        <v>59</v>
      </c>
      <c r="C365">
        <v>2007</v>
      </c>
      <c r="D365">
        <v>308</v>
      </c>
    </row>
    <row r="366" spans="1:4" x14ac:dyDescent="0.2">
      <c r="A366" t="s">
        <v>21</v>
      </c>
      <c r="B366" t="s">
        <v>59</v>
      </c>
      <c r="C366">
        <v>2008</v>
      </c>
      <c r="D366">
        <v>186</v>
      </c>
    </row>
    <row r="367" spans="1:4" x14ac:dyDescent="0.2">
      <c r="A367" t="s">
        <v>21</v>
      </c>
      <c r="B367" t="s">
        <v>59</v>
      </c>
      <c r="C367">
        <v>2009</v>
      </c>
      <c r="D367">
        <v>325</v>
      </c>
    </row>
    <row r="368" spans="1:4" x14ac:dyDescent="0.2">
      <c r="A368" t="s">
        <v>21</v>
      </c>
      <c r="B368" t="s">
        <v>59</v>
      </c>
      <c r="C368">
        <v>2010</v>
      </c>
      <c r="D368">
        <v>586</v>
      </c>
    </row>
    <row r="369" spans="1:4" x14ac:dyDescent="0.2">
      <c r="A369" t="s">
        <v>21</v>
      </c>
      <c r="B369" t="s">
        <v>59</v>
      </c>
      <c r="C369">
        <v>2011</v>
      </c>
      <c r="D369">
        <v>746</v>
      </c>
    </row>
    <row r="370" spans="1:4" x14ac:dyDescent="0.2">
      <c r="A370" t="s">
        <v>21</v>
      </c>
      <c r="B370" t="s">
        <v>59</v>
      </c>
      <c r="C370">
        <v>2012</v>
      </c>
      <c r="D370">
        <v>451</v>
      </c>
    </row>
    <row r="371" spans="1:4" x14ac:dyDescent="0.2">
      <c r="A371" t="s">
        <v>21</v>
      </c>
      <c r="B371" t="s">
        <v>59</v>
      </c>
      <c r="C371">
        <v>2013</v>
      </c>
      <c r="D371">
        <v>767</v>
      </c>
    </row>
    <row r="372" spans="1:4" x14ac:dyDescent="0.2">
      <c r="A372" t="s">
        <v>21</v>
      </c>
      <c r="B372" t="s">
        <v>59</v>
      </c>
      <c r="C372">
        <v>2014</v>
      </c>
      <c r="D372">
        <v>291</v>
      </c>
    </row>
    <row r="373" spans="1:4" x14ac:dyDescent="0.2">
      <c r="A373" t="s">
        <v>21</v>
      </c>
      <c r="B373" t="s">
        <v>59</v>
      </c>
      <c r="C373">
        <v>2015</v>
      </c>
      <c r="D373">
        <v>45020</v>
      </c>
    </row>
    <row r="374" spans="1:4" x14ac:dyDescent="0.2">
      <c r="A374" t="s">
        <v>21</v>
      </c>
      <c r="B374" t="s">
        <v>59</v>
      </c>
      <c r="C374">
        <v>2016</v>
      </c>
      <c r="D374">
        <v>2875</v>
      </c>
    </row>
    <row r="375" spans="1:4" x14ac:dyDescent="0.2">
      <c r="A375" t="s">
        <v>21</v>
      </c>
      <c r="B375" t="s">
        <v>59</v>
      </c>
      <c r="C375">
        <v>2017</v>
      </c>
      <c r="D375">
        <v>1333</v>
      </c>
    </row>
    <row r="376" spans="1:4" x14ac:dyDescent="0.2">
      <c r="A376" t="s">
        <v>22</v>
      </c>
      <c r="B376" t="s">
        <v>59</v>
      </c>
      <c r="C376">
        <v>2001</v>
      </c>
      <c r="D376">
        <v>0</v>
      </c>
    </row>
    <row r="377" spans="1:4" x14ac:dyDescent="0.2">
      <c r="A377" t="s">
        <v>22</v>
      </c>
      <c r="B377" t="s">
        <v>59</v>
      </c>
      <c r="C377">
        <v>2002</v>
      </c>
      <c r="D377">
        <v>0</v>
      </c>
    </row>
    <row r="378" spans="1:4" x14ac:dyDescent="0.2">
      <c r="A378" t="s">
        <v>22</v>
      </c>
      <c r="B378" t="s">
        <v>59</v>
      </c>
      <c r="C378">
        <v>2003</v>
      </c>
      <c r="D378">
        <v>0</v>
      </c>
    </row>
    <row r="379" spans="1:4" x14ac:dyDescent="0.2">
      <c r="A379" t="s">
        <v>22</v>
      </c>
      <c r="B379" t="s">
        <v>59</v>
      </c>
      <c r="C379">
        <v>2004</v>
      </c>
      <c r="D379">
        <v>0</v>
      </c>
    </row>
    <row r="380" spans="1:4" x14ac:dyDescent="0.2">
      <c r="A380" t="s">
        <v>22</v>
      </c>
      <c r="B380" t="s">
        <v>59</v>
      </c>
      <c r="C380">
        <v>2005</v>
      </c>
      <c r="D380">
        <v>0</v>
      </c>
    </row>
    <row r="381" spans="1:4" x14ac:dyDescent="0.2">
      <c r="A381" t="s">
        <v>22</v>
      </c>
      <c r="B381" t="s">
        <v>59</v>
      </c>
      <c r="C381">
        <v>2006</v>
      </c>
      <c r="D381">
        <v>0</v>
      </c>
    </row>
    <row r="382" spans="1:4" x14ac:dyDescent="0.2">
      <c r="A382" t="s">
        <v>22</v>
      </c>
      <c r="B382" t="s">
        <v>59</v>
      </c>
      <c r="C382">
        <v>2007</v>
      </c>
      <c r="D382">
        <v>0</v>
      </c>
    </row>
    <row r="383" spans="1:4" x14ac:dyDescent="0.2">
      <c r="A383" t="s">
        <v>22</v>
      </c>
      <c r="B383" t="s">
        <v>59</v>
      </c>
      <c r="C383">
        <v>2008</v>
      </c>
      <c r="D383">
        <v>0</v>
      </c>
    </row>
    <row r="384" spans="1:4" x14ac:dyDescent="0.2">
      <c r="A384" t="s">
        <v>22</v>
      </c>
      <c r="B384" t="s">
        <v>59</v>
      </c>
      <c r="C384">
        <v>2009</v>
      </c>
      <c r="D384">
        <v>0</v>
      </c>
    </row>
    <row r="385" spans="1:4" x14ac:dyDescent="0.2">
      <c r="A385" t="s">
        <v>22</v>
      </c>
      <c r="B385" t="s">
        <v>59</v>
      </c>
      <c r="C385">
        <v>2010</v>
      </c>
      <c r="D385">
        <v>0</v>
      </c>
    </row>
    <row r="386" spans="1:4" x14ac:dyDescent="0.2">
      <c r="A386" t="s">
        <v>22</v>
      </c>
      <c r="B386" t="s">
        <v>59</v>
      </c>
      <c r="C386">
        <v>2011</v>
      </c>
      <c r="D386">
        <v>0</v>
      </c>
    </row>
    <row r="387" spans="1:4" x14ac:dyDescent="0.2">
      <c r="A387" t="s">
        <v>22</v>
      </c>
      <c r="B387" t="s">
        <v>59</v>
      </c>
      <c r="C387">
        <v>2012</v>
      </c>
      <c r="D387">
        <v>0</v>
      </c>
    </row>
    <row r="388" spans="1:4" x14ac:dyDescent="0.2">
      <c r="A388" t="s">
        <v>22</v>
      </c>
      <c r="B388" t="s">
        <v>59</v>
      </c>
      <c r="C388">
        <v>2013</v>
      </c>
      <c r="D388">
        <v>160</v>
      </c>
    </row>
    <row r="389" spans="1:4" x14ac:dyDescent="0.2">
      <c r="A389" t="s">
        <v>22</v>
      </c>
      <c r="B389" t="s">
        <v>59</v>
      </c>
      <c r="C389">
        <v>2014</v>
      </c>
      <c r="D389">
        <v>5</v>
      </c>
    </row>
    <row r="390" spans="1:4" x14ac:dyDescent="0.2">
      <c r="A390" t="s">
        <v>22</v>
      </c>
      <c r="B390" t="s">
        <v>59</v>
      </c>
      <c r="C390">
        <v>2015</v>
      </c>
      <c r="D390">
        <v>0</v>
      </c>
    </row>
    <row r="391" spans="1:4" x14ac:dyDescent="0.2">
      <c r="A391" t="s">
        <v>22</v>
      </c>
      <c r="B391" t="s">
        <v>59</v>
      </c>
      <c r="C391">
        <v>2016</v>
      </c>
      <c r="D391">
        <v>176</v>
      </c>
    </row>
    <row r="392" spans="1:4" x14ac:dyDescent="0.2">
      <c r="A392" t="s">
        <v>22</v>
      </c>
      <c r="B392" t="s">
        <v>59</v>
      </c>
      <c r="C392">
        <v>2017</v>
      </c>
      <c r="D392">
        <v>0</v>
      </c>
    </row>
    <row r="393" spans="1:4" x14ac:dyDescent="0.2">
      <c r="A393" t="s">
        <v>23</v>
      </c>
      <c r="B393" t="s">
        <v>59</v>
      </c>
      <c r="C393">
        <v>2001</v>
      </c>
      <c r="D393">
        <v>0</v>
      </c>
    </row>
    <row r="394" spans="1:4" x14ac:dyDescent="0.2">
      <c r="A394" t="s">
        <v>23</v>
      </c>
      <c r="B394" t="s">
        <v>59</v>
      </c>
      <c r="C394">
        <v>2002</v>
      </c>
      <c r="D394">
        <v>0</v>
      </c>
    </row>
    <row r="395" spans="1:4" x14ac:dyDescent="0.2">
      <c r="A395" t="s">
        <v>23</v>
      </c>
      <c r="B395" t="s">
        <v>59</v>
      </c>
      <c r="C395">
        <v>2003</v>
      </c>
      <c r="D395">
        <v>0</v>
      </c>
    </row>
    <row r="396" spans="1:4" x14ac:dyDescent="0.2">
      <c r="A396" t="s">
        <v>23</v>
      </c>
      <c r="B396" t="s">
        <v>59</v>
      </c>
      <c r="C396">
        <v>2004</v>
      </c>
      <c r="D396">
        <v>0</v>
      </c>
    </row>
    <row r="397" spans="1:4" x14ac:dyDescent="0.2">
      <c r="A397" t="s">
        <v>23</v>
      </c>
      <c r="B397" t="s">
        <v>59</v>
      </c>
      <c r="C397">
        <v>2005</v>
      </c>
      <c r="D397">
        <v>0</v>
      </c>
    </row>
    <row r="398" spans="1:4" x14ac:dyDescent="0.2">
      <c r="A398" t="s">
        <v>23</v>
      </c>
      <c r="B398" t="s">
        <v>59</v>
      </c>
      <c r="C398">
        <v>2006</v>
      </c>
      <c r="D398">
        <v>0</v>
      </c>
    </row>
    <row r="399" spans="1:4" x14ac:dyDescent="0.2">
      <c r="A399" t="s">
        <v>23</v>
      </c>
      <c r="B399" t="s">
        <v>59</v>
      </c>
      <c r="C399">
        <v>2007</v>
      </c>
      <c r="D399">
        <v>0</v>
      </c>
    </row>
    <row r="400" spans="1:4" x14ac:dyDescent="0.2">
      <c r="A400" t="s">
        <v>23</v>
      </c>
      <c r="B400" t="s">
        <v>59</v>
      </c>
      <c r="C400">
        <v>2008</v>
      </c>
      <c r="D400">
        <v>0</v>
      </c>
    </row>
    <row r="401" spans="1:4" x14ac:dyDescent="0.2">
      <c r="A401" t="s">
        <v>23</v>
      </c>
      <c r="B401" t="s">
        <v>59</v>
      </c>
      <c r="C401">
        <v>2009</v>
      </c>
      <c r="D401">
        <v>0</v>
      </c>
    </row>
    <row r="402" spans="1:4" x14ac:dyDescent="0.2">
      <c r="A402" t="s">
        <v>23</v>
      </c>
      <c r="B402" t="s">
        <v>59</v>
      </c>
      <c r="C402">
        <v>2010</v>
      </c>
      <c r="D402">
        <v>0</v>
      </c>
    </row>
    <row r="403" spans="1:4" x14ac:dyDescent="0.2">
      <c r="A403" t="s">
        <v>23</v>
      </c>
      <c r="B403" t="s">
        <v>59</v>
      </c>
      <c r="C403">
        <v>2011</v>
      </c>
      <c r="D403">
        <v>0</v>
      </c>
    </row>
    <row r="404" spans="1:4" x14ac:dyDescent="0.2">
      <c r="A404" t="s">
        <v>23</v>
      </c>
      <c r="B404" t="s">
        <v>59</v>
      </c>
      <c r="C404">
        <v>2012</v>
      </c>
      <c r="D404">
        <v>0</v>
      </c>
    </row>
    <row r="405" spans="1:4" x14ac:dyDescent="0.2">
      <c r="A405" t="s">
        <v>23</v>
      </c>
      <c r="B405" t="s">
        <v>59</v>
      </c>
      <c r="C405">
        <v>2013</v>
      </c>
      <c r="D405">
        <v>0</v>
      </c>
    </row>
    <row r="406" spans="1:4" x14ac:dyDescent="0.2">
      <c r="A406" t="s">
        <v>23</v>
      </c>
      <c r="B406" t="s">
        <v>59</v>
      </c>
      <c r="C406">
        <v>2014</v>
      </c>
      <c r="D406">
        <v>0</v>
      </c>
    </row>
    <row r="407" spans="1:4" x14ac:dyDescent="0.2">
      <c r="A407" t="s">
        <v>23</v>
      </c>
      <c r="B407" t="s">
        <v>59</v>
      </c>
      <c r="C407">
        <v>2015</v>
      </c>
      <c r="D407">
        <v>0</v>
      </c>
    </row>
    <row r="408" spans="1:4" x14ac:dyDescent="0.2">
      <c r="A408" t="s">
        <v>23</v>
      </c>
      <c r="B408" t="s">
        <v>59</v>
      </c>
      <c r="C408">
        <v>2016</v>
      </c>
      <c r="D408">
        <v>0</v>
      </c>
    </row>
    <row r="409" spans="1:4" x14ac:dyDescent="0.2">
      <c r="A409" t="s">
        <v>23</v>
      </c>
      <c r="B409" t="s">
        <v>59</v>
      </c>
      <c r="C409">
        <v>2017</v>
      </c>
      <c r="D409">
        <v>0</v>
      </c>
    </row>
    <row r="410" spans="1:4" x14ac:dyDescent="0.2">
      <c r="A410" t="s">
        <v>24</v>
      </c>
      <c r="B410" t="s">
        <v>59</v>
      </c>
      <c r="C410">
        <v>2001</v>
      </c>
      <c r="D410">
        <v>0</v>
      </c>
    </row>
    <row r="411" spans="1:4" x14ac:dyDescent="0.2">
      <c r="A411" t="s">
        <v>24</v>
      </c>
      <c r="B411" t="s">
        <v>59</v>
      </c>
      <c r="C411">
        <v>2002</v>
      </c>
      <c r="D411">
        <v>0</v>
      </c>
    </row>
    <row r="412" spans="1:4" x14ac:dyDescent="0.2">
      <c r="A412" t="s">
        <v>24</v>
      </c>
      <c r="B412" t="s">
        <v>59</v>
      </c>
      <c r="C412">
        <v>2003</v>
      </c>
      <c r="D412">
        <v>0</v>
      </c>
    </row>
    <row r="413" spans="1:4" x14ac:dyDescent="0.2">
      <c r="A413" t="s">
        <v>24</v>
      </c>
      <c r="B413" t="s">
        <v>59</v>
      </c>
      <c r="C413">
        <v>2004</v>
      </c>
      <c r="D413">
        <v>0</v>
      </c>
    </row>
    <row r="414" spans="1:4" x14ac:dyDescent="0.2">
      <c r="A414" t="s">
        <v>24</v>
      </c>
      <c r="B414" t="s">
        <v>59</v>
      </c>
      <c r="C414">
        <v>2005</v>
      </c>
      <c r="D414">
        <v>0</v>
      </c>
    </row>
    <row r="415" spans="1:4" x14ac:dyDescent="0.2">
      <c r="A415" t="s">
        <v>24</v>
      </c>
      <c r="B415" t="s">
        <v>59</v>
      </c>
      <c r="C415">
        <v>2006</v>
      </c>
      <c r="D415">
        <v>0</v>
      </c>
    </row>
    <row r="416" spans="1:4" x14ac:dyDescent="0.2">
      <c r="A416" t="s">
        <v>24</v>
      </c>
      <c r="B416" t="s">
        <v>59</v>
      </c>
      <c r="C416">
        <v>2007</v>
      </c>
      <c r="D416">
        <v>0</v>
      </c>
    </row>
    <row r="417" spans="1:4" x14ac:dyDescent="0.2">
      <c r="A417" t="s">
        <v>24</v>
      </c>
      <c r="B417" t="s">
        <v>59</v>
      </c>
      <c r="C417">
        <v>2008</v>
      </c>
      <c r="D417">
        <v>0</v>
      </c>
    </row>
    <row r="418" spans="1:4" x14ac:dyDescent="0.2">
      <c r="A418" t="s">
        <v>24</v>
      </c>
      <c r="B418" t="s">
        <v>59</v>
      </c>
      <c r="C418">
        <v>2009</v>
      </c>
      <c r="D418">
        <v>0</v>
      </c>
    </row>
    <row r="419" spans="1:4" x14ac:dyDescent="0.2">
      <c r="A419" t="s">
        <v>24</v>
      </c>
      <c r="B419" t="s">
        <v>59</v>
      </c>
      <c r="C419">
        <v>2010</v>
      </c>
      <c r="D419">
        <v>0</v>
      </c>
    </row>
    <row r="420" spans="1:4" x14ac:dyDescent="0.2">
      <c r="A420" t="s">
        <v>24</v>
      </c>
      <c r="B420" t="s">
        <v>59</v>
      </c>
      <c r="C420">
        <v>2011</v>
      </c>
      <c r="D420">
        <v>0</v>
      </c>
    </row>
    <row r="421" spans="1:4" x14ac:dyDescent="0.2">
      <c r="A421" t="s">
        <v>24</v>
      </c>
      <c r="B421" t="s">
        <v>59</v>
      </c>
      <c r="C421">
        <v>2012</v>
      </c>
      <c r="D421">
        <v>0</v>
      </c>
    </row>
    <row r="422" spans="1:4" x14ac:dyDescent="0.2">
      <c r="A422" t="s">
        <v>24</v>
      </c>
      <c r="B422" t="s">
        <v>59</v>
      </c>
      <c r="C422">
        <v>2013</v>
      </c>
      <c r="D422">
        <v>0</v>
      </c>
    </row>
    <row r="423" spans="1:4" x14ac:dyDescent="0.2">
      <c r="A423" t="s">
        <v>24</v>
      </c>
      <c r="B423" t="s">
        <v>59</v>
      </c>
      <c r="C423">
        <v>2014</v>
      </c>
      <c r="D423">
        <v>0</v>
      </c>
    </row>
    <row r="424" spans="1:4" x14ac:dyDescent="0.2">
      <c r="A424" t="s">
        <v>24</v>
      </c>
      <c r="B424" t="s">
        <v>59</v>
      </c>
      <c r="C424">
        <v>2015</v>
      </c>
      <c r="D424">
        <v>0</v>
      </c>
    </row>
    <row r="425" spans="1:4" x14ac:dyDescent="0.2">
      <c r="A425" t="s">
        <v>24</v>
      </c>
      <c r="B425" t="s">
        <v>59</v>
      </c>
      <c r="C425">
        <v>2016</v>
      </c>
      <c r="D425">
        <v>0</v>
      </c>
    </row>
    <row r="426" spans="1:4" x14ac:dyDescent="0.2">
      <c r="A426" t="s">
        <v>24</v>
      </c>
      <c r="B426" t="s">
        <v>59</v>
      </c>
      <c r="C426">
        <v>2017</v>
      </c>
      <c r="D426">
        <v>0</v>
      </c>
    </row>
    <row r="427" spans="1:4" x14ac:dyDescent="0.2">
      <c r="A427" t="s">
        <v>25</v>
      </c>
      <c r="B427" t="s">
        <v>59</v>
      </c>
      <c r="C427">
        <v>2001</v>
      </c>
      <c r="D427">
        <v>0</v>
      </c>
    </row>
    <row r="428" spans="1:4" x14ac:dyDescent="0.2">
      <c r="A428" t="s">
        <v>25</v>
      </c>
      <c r="B428" t="s">
        <v>59</v>
      </c>
      <c r="C428">
        <v>2002</v>
      </c>
      <c r="D428">
        <v>0</v>
      </c>
    </row>
    <row r="429" spans="1:4" x14ac:dyDescent="0.2">
      <c r="A429" t="s">
        <v>25</v>
      </c>
      <c r="B429" t="s">
        <v>59</v>
      </c>
      <c r="C429">
        <v>2003</v>
      </c>
      <c r="D429">
        <v>0</v>
      </c>
    </row>
    <row r="430" spans="1:4" x14ac:dyDescent="0.2">
      <c r="A430" t="s">
        <v>25</v>
      </c>
      <c r="B430" t="s">
        <v>59</v>
      </c>
      <c r="C430">
        <v>2004</v>
      </c>
      <c r="D430">
        <v>0</v>
      </c>
    </row>
    <row r="431" spans="1:4" x14ac:dyDescent="0.2">
      <c r="A431" t="s">
        <v>25</v>
      </c>
      <c r="B431" t="s">
        <v>59</v>
      </c>
      <c r="C431">
        <v>2005</v>
      </c>
      <c r="D431">
        <v>0</v>
      </c>
    </row>
    <row r="432" spans="1:4" x14ac:dyDescent="0.2">
      <c r="A432" t="s">
        <v>25</v>
      </c>
      <c r="B432" t="s">
        <v>59</v>
      </c>
      <c r="C432">
        <v>2006</v>
      </c>
      <c r="D432">
        <v>0</v>
      </c>
    </row>
    <row r="433" spans="1:4" x14ac:dyDescent="0.2">
      <c r="A433" t="s">
        <v>25</v>
      </c>
      <c r="B433" t="s">
        <v>59</v>
      </c>
      <c r="C433">
        <v>2007</v>
      </c>
      <c r="D433">
        <v>0</v>
      </c>
    </row>
    <row r="434" spans="1:4" x14ac:dyDescent="0.2">
      <c r="A434" t="s">
        <v>25</v>
      </c>
      <c r="B434" t="s">
        <v>59</v>
      </c>
      <c r="C434">
        <v>2008</v>
      </c>
      <c r="D434">
        <v>0</v>
      </c>
    </row>
    <row r="435" spans="1:4" x14ac:dyDescent="0.2">
      <c r="A435" t="s">
        <v>25</v>
      </c>
      <c r="B435" t="s">
        <v>59</v>
      </c>
      <c r="C435">
        <v>2009</v>
      </c>
      <c r="D435">
        <v>0</v>
      </c>
    </row>
    <row r="436" spans="1:4" x14ac:dyDescent="0.2">
      <c r="A436" t="s">
        <v>25</v>
      </c>
      <c r="B436" t="s">
        <v>59</v>
      </c>
      <c r="C436">
        <v>2010</v>
      </c>
      <c r="D436">
        <v>0</v>
      </c>
    </row>
    <row r="437" spans="1:4" x14ac:dyDescent="0.2">
      <c r="A437" t="s">
        <v>25</v>
      </c>
      <c r="B437" t="s">
        <v>59</v>
      </c>
      <c r="C437">
        <v>2011</v>
      </c>
      <c r="D437">
        <v>0</v>
      </c>
    </row>
    <row r="438" spans="1:4" x14ac:dyDescent="0.2">
      <c r="A438" t="s">
        <v>25</v>
      </c>
      <c r="B438" t="s">
        <v>59</v>
      </c>
      <c r="C438">
        <v>2012</v>
      </c>
      <c r="D438">
        <v>0</v>
      </c>
    </row>
    <row r="439" spans="1:4" x14ac:dyDescent="0.2">
      <c r="A439" t="s">
        <v>25</v>
      </c>
      <c r="B439" t="s">
        <v>59</v>
      </c>
      <c r="C439">
        <v>2013</v>
      </c>
      <c r="D439">
        <v>0</v>
      </c>
    </row>
    <row r="440" spans="1:4" x14ac:dyDescent="0.2">
      <c r="A440" t="s">
        <v>25</v>
      </c>
      <c r="B440" t="s">
        <v>59</v>
      </c>
      <c r="C440">
        <v>2014</v>
      </c>
      <c r="D440">
        <v>0</v>
      </c>
    </row>
    <row r="441" spans="1:4" x14ac:dyDescent="0.2">
      <c r="A441" t="s">
        <v>25</v>
      </c>
      <c r="B441" t="s">
        <v>59</v>
      </c>
      <c r="C441">
        <v>2015</v>
      </c>
      <c r="D441">
        <v>0</v>
      </c>
    </row>
    <row r="442" spans="1:4" x14ac:dyDescent="0.2">
      <c r="A442" t="s">
        <v>25</v>
      </c>
      <c r="B442" t="s">
        <v>59</v>
      </c>
      <c r="C442">
        <v>2016</v>
      </c>
      <c r="D442">
        <v>0</v>
      </c>
    </row>
    <row r="443" spans="1:4" x14ac:dyDescent="0.2">
      <c r="A443" t="s">
        <v>25</v>
      </c>
      <c r="B443" t="s">
        <v>59</v>
      </c>
      <c r="C443">
        <v>2017</v>
      </c>
      <c r="D443">
        <v>0</v>
      </c>
    </row>
    <row r="444" spans="1:4" x14ac:dyDescent="0.2">
      <c r="A444" t="s">
        <v>26</v>
      </c>
      <c r="B444" t="s">
        <v>59</v>
      </c>
      <c r="C444">
        <v>2001</v>
      </c>
      <c r="D444">
        <v>0</v>
      </c>
    </row>
    <row r="445" spans="1:4" x14ac:dyDescent="0.2">
      <c r="A445" t="s">
        <v>26</v>
      </c>
      <c r="B445" t="s">
        <v>59</v>
      </c>
      <c r="C445">
        <v>2002</v>
      </c>
      <c r="D445">
        <v>0</v>
      </c>
    </row>
    <row r="446" spans="1:4" x14ac:dyDescent="0.2">
      <c r="A446" t="s">
        <v>26</v>
      </c>
      <c r="B446" t="s">
        <v>59</v>
      </c>
      <c r="C446">
        <v>2003</v>
      </c>
      <c r="D446">
        <v>0</v>
      </c>
    </row>
    <row r="447" spans="1:4" x14ac:dyDescent="0.2">
      <c r="A447" t="s">
        <v>26</v>
      </c>
      <c r="B447" t="s">
        <v>59</v>
      </c>
      <c r="C447">
        <v>2004</v>
      </c>
      <c r="D447">
        <v>0</v>
      </c>
    </row>
    <row r="448" spans="1:4" x14ac:dyDescent="0.2">
      <c r="A448" t="s">
        <v>26</v>
      </c>
      <c r="B448" t="s">
        <v>59</v>
      </c>
      <c r="C448">
        <v>2005</v>
      </c>
      <c r="D448">
        <v>0</v>
      </c>
    </row>
    <row r="449" spans="1:4" x14ac:dyDescent="0.2">
      <c r="A449" t="s">
        <v>26</v>
      </c>
      <c r="B449" t="s">
        <v>59</v>
      </c>
      <c r="C449">
        <v>2006</v>
      </c>
      <c r="D449">
        <v>0</v>
      </c>
    </row>
    <row r="450" spans="1:4" x14ac:dyDescent="0.2">
      <c r="A450" t="s">
        <v>26</v>
      </c>
      <c r="B450" t="s">
        <v>59</v>
      </c>
      <c r="C450">
        <v>2007</v>
      </c>
      <c r="D450">
        <v>0</v>
      </c>
    </row>
    <row r="451" spans="1:4" x14ac:dyDescent="0.2">
      <c r="A451" t="s">
        <v>26</v>
      </c>
      <c r="B451" t="s">
        <v>59</v>
      </c>
      <c r="C451">
        <v>2008</v>
      </c>
      <c r="D451">
        <v>0</v>
      </c>
    </row>
    <row r="452" spans="1:4" x14ac:dyDescent="0.2">
      <c r="A452" t="s">
        <v>26</v>
      </c>
      <c r="B452" t="s">
        <v>59</v>
      </c>
      <c r="C452">
        <v>2009</v>
      </c>
      <c r="D452">
        <v>0</v>
      </c>
    </row>
    <row r="453" spans="1:4" x14ac:dyDescent="0.2">
      <c r="A453" t="s">
        <v>26</v>
      </c>
      <c r="B453" t="s">
        <v>59</v>
      </c>
      <c r="C453">
        <v>2010</v>
      </c>
      <c r="D453">
        <v>0</v>
      </c>
    </row>
    <row r="454" spans="1:4" x14ac:dyDescent="0.2">
      <c r="A454" t="s">
        <v>26</v>
      </c>
      <c r="B454" t="s">
        <v>59</v>
      </c>
      <c r="C454">
        <v>2011</v>
      </c>
      <c r="D454">
        <v>0</v>
      </c>
    </row>
    <row r="455" spans="1:4" x14ac:dyDescent="0.2">
      <c r="A455" t="s">
        <v>26</v>
      </c>
      <c r="B455" t="s">
        <v>59</v>
      </c>
      <c r="C455">
        <v>2012</v>
      </c>
      <c r="D455">
        <v>0</v>
      </c>
    </row>
    <row r="456" spans="1:4" x14ac:dyDescent="0.2">
      <c r="A456" t="s">
        <v>26</v>
      </c>
      <c r="B456" t="s">
        <v>59</v>
      </c>
      <c r="C456">
        <v>2013</v>
      </c>
      <c r="D456">
        <v>0</v>
      </c>
    </row>
    <row r="457" spans="1:4" x14ac:dyDescent="0.2">
      <c r="A457" t="s">
        <v>26</v>
      </c>
      <c r="B457" t="s">
        <v>59</v>
      </c>
      <c r="C457">
        <v>2014</v>
      </c>
      <c r="D457">
        <v>0</v>
      </c>
    </row>
    <row r="458" spans="1:4" x14ac:dyDescent="0.2">
      <c r="A458" t="s">
        <v>26</v>
      </c>
      <c r="B458" t="s">
        <v>59</v>
      </c>
      <c r="C458">
        <v>2015</v>
      </c>
      <c r="D458">
        <v>0</v>
      </c>
    </row>
    <row r="459" spans="1:4" x14ac:dyDescent="0.2">
      <c r="A459" t="s">
        <v>26</v>
      </c>
      <c r="B459" t="s">
        <v>59</v>
      </c>
      <c r="C459">
        <v>2016</v>
      </c>
      <c r="D459">
        <v>35038</v>
      </c>
    </row>
    <row r="460" spans="1:4" x14ac:dyDescent="0.2">
      <c r="A460" t="s">
        <v>26</v>
      </c>
      <c r="B460" t="s">
        <v>59</v>
      </c>
      <c r="C460">
        <v>2017</v>
      </c>
      <c r="D460">
        <v>15447</v>
      </c>
    </row>
    <row r="461" spans="1:4" x14ac:dyDescent="0.2">
      <c r="A461" t="s">
        <v>27</v>
      </c>
      <c r="B461" t="s">
        <v>59</v>
      </c>
      <c r="C461">
        <v>2001</v>
      </c>
      <c r="D461">
        <v>0</v>
      </c>
    </row>
    <row r="462" spans="1:4" x14ac:dyDescent="0.2">
      <c r="A462" t="s">
        <v>27</v>
      </c>
      <c r="B462" t="s">
        <v>59</v>
      </c>
      <c r="C462">
        <v>2002</v>
      </c>
      <c r="D462">
        <v>0</v>
      </c>
    </row>
    <row r="463" spans="1:4" x14ac:dyDescent="0.2">
      <c r="A463" t="s">
        <v>27</v>
      </c>
      <c r="B463" t="s">
        <v>59</v>
      </c>
      <c r="C463">
        <v>2003</v>
      </c>
      <c r="D463">
        <v>0</v>
      </c>
    </row>
    <row r="464" spans="1:4" x14ac:dyDescent="0.2">
      <c r="A464" t="s">
        <v>27</v>
      </c>
      <c r="B464" t="s">
        <v>59</v>
      </c>
      <c r="C464">
        <v>2004</v>
      </c>
      <c r="D464">
        <v>0</v>
      </c>
    </row>
    <row r="465" spans="1:4" x14ac:dyDescent="0.2">
      <c r="A465" t="s">
        <v>27</v>
      </c>
      <c r="B465" t="s">
        <v>59</v>
      </c>
      <c r="C465">
        <v>2005</v>
      </c>
      <c r="D465">
        <v>0</v>
      </c>
    </row>
    <row r="466" spans="1:4" x14ac:dyDescent="0.2">
      <c r="A466" t="s">
        <v>27</v>
      </c>
      <c r="B466" t="s">
        <v>59</v>
      </c>
      <c r="C466">
        <v>2006</v>
      </c>
      <c r="D466">
        <v>0</v>
      </c>
    </row>
    <row r="467" spans="1:4" x14ac:dyDescent="0.2">
      <c r="A467" t="s">
        <v>27</v>
      </c>
      <c r="B467" t="s">
        <v>59</v>
      </c>
      <c r="C467">
        <v>2007</v>
      </c>
      <c r="D467">
        <v>0</v>
      </c>
    </row>
    <row r="468" spans="1:4" x14ac:dyDescent="0.2">
      <c r="A468" t="s">
        <v>27</v>
      </c>
      <c r="B468" t="s">
        <v>59</v>
      </c>
      <c r="C468">
        <v>2008</v>
      </c>
      <c r="D468">
        <v>0</v>
      </c>
    </row>
    <row r="469" spans="1:4" x14ac:dyDescent="0.2">
      <c r="A469" t="s">
        <v>27</v>
      </c>
      <c r="B469" t="s">
        <v>59</v>
      </c>
      <c r="C469">
        <v>2009</v>
      </c>
      <c r="D469">
        <v>0</v>
      </c>
    </row>
    <row r="470" spans="1:4" x14ac:dyDescent="0.2">
      <c r="A470" t="s">
        <v>27</v>
      </c>
      <c r="B470" t="s">
        <v>59</v>
      </c>
      <c r="C470">
        <v>2010</v>
      </c>
      <c r="D470">
        <v>0</v>
      </c>
    </row>
    <row r="471" spans="1:4" x14ac:dyDescent="0.2">
      <c r="A471" t="s">
        <v>27</v>
      </c>
      <c r="B471" t="s">
        <v>59</v>
      </c>
      <c r="C471">
        <v>2011</v>
      </c>
      <c r="D471">
        <v>0</v>
      </c>
    </row>
    <row r="472" spans="1:4" x14ac:dyDescent="0.2">
      <c r="A472" t="s">
        <v>27</v>
      </c>
      <c r="B472" t="s">
        <v>59</v>
      </c>
      <c r="C472">
        <v>2012</v>
      </c>
      <c r="D472">
        <v>0</v>
      </c>
    </row>
    <row r="473" spans="1:4" x14ac:dyDescent="0.2">
      <c r="A473" t="s">
        <v>27</v>
      </c>
      <c r="B473" t="s">
        <v>59</v>
      </c>
      <c r="C473">
        <v>2013</v>
      </c>
      <c r="D473">
        <v>0</v>
      </c>
    </row>
    <row r="474" spans="1:4" x14ac:dyDescent="0.2">
      <c r="A474" t="s">
        <v>27</v>
      </c>
      <c r="B474" t="s">
        <v>59</v>
      </c>
      <c r="C474">
        <v>2014</v>
      </c>
      <c r="D474">
        <v>0</v>
      </c>
    </row>
    <row r="475" spans="1:4" x14ac:dyDescent="0.2">
      <c r="A475" t="s">
        <v>27</v>
      </c>
      <c r="B475" t="s">
        <v>59</v>
      </c>
      <c r="C475">
        <v>2015</v>
      </c>
      <c r="D475">
        <v>0</v>
      </c>
    </row>
    <row r="476" spans="1:4" x14ac:dyDescent="0.2">
      <c r="A476" t="s">
        <v>27</v>
      </c>
      <c r="B476" t="s">
        <v>59</v>
      </c>
      <c r="C476">
        <v>2016</v>
      </c>
      <c r="D476">
        <v>477</v>
      </c>
    </row>
    <row r="477" spans="1:4" x14ac:dyDescent="0.2">
      <c r="A477" t="s">
        <v>27</v>
      </c>
      <c r="B477" t="s">
        <v>59</v>
      </c>
      <c r="C477">
        <v>2017</v>
      </c>
      <c r="D477">
        <v>0</v>
      </c>
    </row>
    <row r="478" spans="1:4" x14ac:dyDescent="0.2">
      <c r="A478" t="s">
        <v>28</v>
      </c>
      <c r="B478" t="s">
        <v>59</v>
      </c>
      <c r="C478">
        <v>2001</v>
      </c>
      <c r="D478">
        <v>0</v>
      </c>
    </row>
    <row r="479" spans="1:4" x14ac:dyDescent="0.2">
      <c r="A479" t="s">
        <v>28</v>
      </c>
      <c r="B479" t="s">
        <v>59</v>
      </c>
      <c r="C479">
        <v>2002</v>
      </c>
      <c r="D479">
        <v>0</v>
      </c>
    </row>
    <row r="480" spans="1:4" x14ac:dyDescent="0.2">
      <c r="A480" t="s">
        <v>28</v>
      </c>
      <c r="B480" t="s">
        <v>59</v>
      </c>
      <c r="C480">
        <v>2003</v>
      </c>
      <c r="D480">
        <v>0</v>
      </c>
    </row>
    <row r="481" spans="1:4" x14ac:dyDescent="0.2">
      <c r="A481" t="s">
        <v>28</v>
      </c>
      <c r="B481" t="s">
        <v>59</v>
      </c>
      <c r="C481">
        <v>2004</v>
      </c>
      <c r="D481">
        <v>0</v>
      </c>
    </row>
    <row r="482" spans="1:4" x14ac:dyDescent="0.2">
      <c r="A482" t="s">
        <v>28</v>
      </c>
      <c r="B482" t="s">
        <v>59</v>
      </c>
      <c r="C482">
        <v>2005</v>
      </c>
      <c r="D482">
        <v>0</v>
      </c>
    </row>
    <row r="483" spans="1:4" x14ac:dyDescent="0.2">
      <c r="A483" t="s">
        <v>28</v>
      </c>
      <c r="B483" t="s">
        <v>59</v>
      </c>
      <c r="C483">
        <v>2006</v>
      </c>
      <c r="D483">
        <v>0</v>
      </c>
    </row>
    <row r="484" spans="1:4" x14ac:dyDescent="0.2">
      <c r="A484" t="s">
        <v>28</v>
      </c>
      <c r="B484" t="s">
        <v>59</v>
      </c>
      <c r="C484">
        <v>2007</v>
      </c>
      <c r="D484">
        <v>0</v>
      </c>
    </row>
    <row r="485" spans="1:4" x14ac:dyDescent="0.2">
      <c r="A485" t="s">
        <v>28</v>
      </c>
      <c r="B485" t="s">
        <v>59</v>
      </c>
      <c r="C485">
        <v>2008</v>
      </c>
      <c r="D485">
        <v>0</v>
      </c>
    </row>
    <row r="486" spans="1:4" x14ac:dyDescent="0.2">
      <c r="A486" t="s">
        <v>28</v>
      </c>
      <c r="B486" t="s">
        <v>59</v>
      </c>
      <c r="C486">
        <v>2009</v>
      </c>
      <c r="D486">
        <v>0</v>
      </c>
    </row>
    <row r="487" spans="1:4" x14ac:dyDescent="0.2">
      <c r="A487" t="s">
        <v>28</v>
      </c>
      <c r="B487" t="s">
        <v>59</v>
      </c>
      <c r="C487">
        <v>2010</v>
      </c>
      <c r="D487">
        <v>0</v>
      </c>
    </row>
    <row r="488" spans="1:4" x14ac:dyDescent="0.2">
      <c r="A488" t="s">
        <v>28</v>
      </c>
      <c r="B488" t="s">
        <v>59</v>
      </c>
      <c r="C488">
        <v>2011</v>
      </c>
      <c r="D488">
        <v>0</v>
      </c>
    </row>
    <row r="489" spans="1:4" x14ac:dyDescent="0.2">
      <c r="A489" t="s">
        <v>28</v>
      </c>
      <c r="B489" t="s">
        <v>59</v>
      </c>
      <c r="C489">
        <v>2012</v>
      </c>
      <c r="D489">
        <v>0</v>
      </c>
    </row>
    <row r="490" spans="1:4" x14ac:dyDescent="0.2">
      <c r="A490" t="s">
        <v>28</v>
      </c>
      <c r="B490" t="s">
        <v>59</v>
      </c>
      <c r="C490">
        <v>2013</v>
      </c>
      <c r="D490">
        <v>0</v>
      </c>
    </row>
    <row r="491" spans="1:4" x14ac:dyDescent="0.2">
      <c r="A491" t="s">
        <v>28</v>
      </c>
      <c r="B491" t="s">
        <v>59</v>
      </c>
      <c r="C491">
        <v>2014</v>
      </c>
      <c r="D491">
        <v>0</v>
      </c>
    </row>
    <row r="492" spans="1:4" x14ac:dyDescent="0.2">
      <c r="A492" t="s">
        <v>28</v>
      </c>
      <c r="B492" t="s">
        <v>59</v>
      </c>
      <c r="C492">
        <v>2015</v>
      </c>
      <c r="D492">
        <v>1</v>
      </c>
    </row>
    <row r="493" spans="1:4" x14ac:dyDescent="0.2">
      <c r="A493" t="s">
        <v>28</v>
      </c>
      <c r="B493" t="s">
        <v>59</v>
      </c>
      <c r="C493">
        <v>2016</v>
      </c>
      <c r="D493">
        <v>10</v>
      </c>
    </row>
    <row r="494" spans="1:4" x14ac:dyDescent="0.2">
      <c r="A494" t="s">
        <v>28</v>
      </c>
      <c r="B494" t="s">
        <v>59</v>
      </c>
      <c r="C494">
        <v>2017</v>
      </c>
      <c r="D494">
        <v>0</v>
      </c>
    </row>
    <row r="495" spans="1:4" x14ac:dyDescent="0.2">
      <c r="A495" t="s">
        <v>29</v>
      </c>
      <c r="B495" t="s">
        <v>59</v>
      </c>
      <c r="C495">
        <v>2001</v>
      </c>
      <c r="D495">
        <v>0</v>
      </c>
    </row>
    <row r="496" spans="1:4" x14ac:dyDescent="0.2">
      <c r="A496" t="s">
        <v>29</v>
      </c>
      <c r="B496" t="s">
        <v>59</v>
      </c>
      <c r="C496">
        <v>2002</v>
      </c>
      <c r="D496">
        <v>0</v>
      </c>
    </row>
    <row r="497" spans="1:4" x14ac:dyDescent="0.2">
      <c r="A497" t="s">
        <v>29</v>
      </c>
      <c r="B497" t="s">
        <v>59</v>
      </c>
      <c r="C497">
        <v>2003</v>
      </c>
      <c r="D497">
        <v>0</v>
      </c>
    </row>
    <row r="498" spans="1:4" x14ac:dyDescent="0.2">
      <c r="A498" t="s">
        <v>29</v>
      </c>
      <c r="B498" t="s">
        <v>59</v>
      </c>
      <c r="C498">
        <v>2004</v>
      </c>
      <c r="D498">
        <v>0</v>
      </c>
    </row>
    <row r="499" spans="1:4" x14ac:dyDescent="0.2">
      <c r="A499" t="s">
        <v>29</v>
      </c>
      <c r="B499" t="s">
        <v>59</v>
      </c>
      <c r="C499">
        <v>2005</v>
      </c>
      <c r="D499">
        <v>0</v>
      </c>
    </row>
    <row r="500" spans="1:4" x14ac:dyDescent="0.2">
      <c r="A500" t="s">
        <v>29</v>
      </c>
      <c r="B500" t="s">
        <v>59</v>
      </c>
      <c r="C500">
        <v>2006</v>
      </c>
      <c r="D500">
        <v>0</v>
      </c>
    </row>
    <row r="501" spans="1:4" x14ac:dyDescent="0.2">
      <c r="A501" t="s">
        <v>29</v>
      </c>
      <c r="B501" t="s">
        <v>59</v>
      </c>
      <c r="C501">
        <v>2007</v>
      </c>
      <c r="D501">
        <v>0</v>
      </c>
    </row>
    <row r="502" spans="1:4" x14ac:dyDescent="0.2">
      <c r="A502" t="s">
        <v>29</v>
      </c>
      <c r="B502" t="s">
        <v>59</v>
      </c>
      <c r="C502">
        <v>2008</v>
      </c>
      <c r="D502">
        <v>0</v>
      </c>
    </row>
    <row r="503" spans="1:4" x14ac:dyDescent="0.2">
      <c r="A503" t="s">
        <v>29</v>
      </c>
      <c r="B503" t="s">
        <v>59</v>
      </c>
      <c r="C503">
        <v>2009</v>
      </c>
      <c r="D503">
        <v>0</v>
      </c>
    </row>
    <row r="504" spans="1:4" x14ac:dyDescent="0.2">
      <c r="A504" t="s">
        <v>29</v>
      </c>
      <c r="B504" t="s">
        <v>59</v>
      </c>
      <c r="C504">
        <v>2010</v>
      </c>
      <c r="D504">
        <v>0</v>
      </c>
    </row>
    <row r="505" spans="1:4" x14ac:dyDescent="0.2">
      <c r="A505" t="s">
        <v>29</v>
      </c>
      <c r="B505" t="s">
        <v>59</v>
      </c>
      <c r="C505">
        <v>2011</v>
      </c>
      <c r="D505">
        <v>0</v>
      </c>
    </row>
    <row r="506" spans="1:4" x14ac:dyDescent="0.2">
      <c r="A506" t="s">
        <v>29</v>
      </c>
      <c r="B506" t="s">
        <v>59</v>
      </c>
      <c r="C506">
        <v>2012</v>
      </c>
      <c r="D506">
        <v>0</v>
      </c>
    </row>
    <row r="507" spans="1:4" x14ac:dyDescent="0.2">
      <c r="A507" t="s">
        <v>29</v>
      </c>
      <c r="B507" t="s">
        <v>59</v>
      </c>
      <c r="C507">
        <v>2013</v>
      </c>
      <c r="D507">
        <v>0</v>
      </c>
    </row>
    <row r="508" spans="1:4" x14ac:dyDescent="0.2">
      <c r="A508" t="s">
        <v>29</v>
      </c>
      <c r="B508" t="s">
        <v>59</v>
      </c>
      <c r="C508">
        <v>2014</v>
      </c>
      <c r="D508">
        <v>0</v>
      </c>
    </row>
    <row r="509" spans="1:4" x14ac:dyDescent="0.2">
      <c r="A509" t="s">
        <v>29</v>
      </c>
      <c r="B509" t="s">
        <v>59</v>
      </c>
      <c r="C509">
        <v>2015</v>
      </c>
      <c r="D509">
        <v>7</v>
      </c>
    </row>
    <row r="510" spans="1:4" x14ac:dyDescent="0.2">
      <c r="A510" t="s">
        <v>29</v>
      </c>
      <c r="B510" t="s">
        <v>59</v>
      </c>
      <c r="C510">
        <v>2016</v>
      </c>
      <c r="D510">
        <v>687</v>
      </c>
    </row>
    <row r="511" spans="1:4" x14ac:dyDescent="0.2">
      <c r="A511" t="s">
        <v>29</v>
      </c>
      <c r="B511" t="s">
        <v>59</v>
      </c>
      <c r="C511">
        <v>2017</v>
      </c>
      <c r="D511">
        <v>523</v>
      </c>
    </row>
    <row r="512" spans="1:4" x14ac:dyDescent="0.2">
      <c r="A512" t="s">
        <v>30</v>
      </c>
      <c r="B512" t="s">
        <v>59</v>
      </c>
      <c r="C512">
        <v>2001</v>
      </c>
      <c r="D512">
        <v>0</v>
      </c>
    </row>
    <row r="513" spans="1:4" x14ac:dyDescent="0.2">
      <c r="A513" t="s">
        <v>30</v>
      </c>
      <c r="B513" t="s">
        <v>59</v>
      </c>
      <c r="C513">
        <v>2002</v>
      </c>
      <c r="D513">
        <v>0</v>
      </c>
    </row>
    <row r="514" spans="1:4" x14ac:dyDescent="0.2">
      <c r="A514" t="s">
        <v>30</v>
      </c>
      <c r="B514" t="s">
        <v>59</v>
      </c>
      <c r="C514">
        <v>2003</v>
      </c>
      <c r="D514">
        <v>0</v>
      </c>
    </row>
    <row r="515" spans="1:4" x14ac:dyDescent="0.2">
      <c r="A515" t="s">
        <v>30</v>
      </c>
      <c r="B515" t="s">
        <v>59</v>
      </c>
      <c r="C515">
        <v>2004</v>
      </c>
      <c r="D515">
        <v>0</v>
      </c>
    </row>
    <row r="516" spans="1:4" x14ac:dyDescent="0.2">
      <c r="A516" t="s">
        <v>30</v>
      </c>
      <c r="B516" t="s">
        <v>59</v>
      </c>
      <c r="C516">
        <v>2005</v>
      </c>
      <c r="D516">
        <v>0</v>
      </c>
    </row>
    <row r="517" spans="1:4" x14ac:dyDescent="0.2">
      <c r="A517" t="s">
        <v>30</v>
      </c>
      <c r="B517" t="s">
        <v>59</v>
      </c>
      <c r="C517">
        <v>2006</v>
      </c>
      <c r="D517">
        <v>0</v>
      </c>
    </row>
    <row r="518" spans="1:4" x14ac:dyDescent="0.2">
      <c r="A518" t="s">
        <v>30</v>
      </c>
      <c r="B518" t="s">
        <v>59</v>
      </c>
      <c r="C518">
        <v>2007</v>
      </c>
      <c r="D518">
        <v>0</v>
      </c>
    </row>
    <row r="519" spans="1:4" x14ac:dyDescent="0.2">
      <c r="A519" t="s">
        <v>30</v>
      </c>
      <c r="B519" t="s">
        <v>59</v>
      </c>
      <c r="C519">
        <v>2008</v>
      </c>
      <c r="D519">
        <v>0</v>
      </c>
    </row>
    <row r="520" spans="1:4" x14ac:dyDescent="0.2">
      <c r="A520" t="s">
        <v>30</v>
      </c>
      <c r="B520" t="s">
        <v>59</v>
      </c>
      <c r="C520">
        <v>2009</v>
      </c>
      <c r="D520">
        <v>0</v>
      </c>
    </row>
    <row r="521" spans="1:4" x14ac:dyDescent="0.2">
      <c r="A521" t="s">
        <v>30</v>
      </c>
      <c r="B521" t="s">
        <v>59</v>
      </c>
      <c r="C521">
        <v>2010</v>
      </c>
      <c r="D521">
        <v>0</v>
      </c>
    </row>
    <row r="522" spans="1:4" x14ac:dyDescent="0.2">
      <c r="A522" t="s">
        <v>30</v>
      </c>
      <c r="B522" t="s">
        <v>59</v>
      </c>
      <c r="C522">
        <v>2011</v>
      </c>
      <c r="D522">
        <v>0</v>
      </c>
    </row>
    <row r="523" spans="1:4" x14ac:dyDescent="0.2">
      <c r="A523" t="s">
        <v>30</v>
      </c>
      <c r="B523" t="s">
        <v>59</v>
      </c>
      <c r="C523">
        <v>2012</v>
      </c>
      <c r="D523">
        <v>0</v>
      </c>
    </row>
    <row r="524" spans="1:4" x14ac:dyDescent="0.2">
      <c r="A524" t="s">
        <v>30</v>
      </c>
      <c r="B524" t="s">
        <v>59</v>
      </c>
      <c r="C524">
        <v>2013</v>
      </c>
      <c r="D524">
        <v>0</v>
      </c>
    </row>
    <row r="525" spans="1:4" x14ac:dyDescent="0.2">
      <c r="A525" t="s">
        <v>30</v>
      </c>
      <c r="B525" t="s">
        <v>59</v>
      </c>
      <c r="C525">
        <v>2014</v>
      </c>
      <c r="D525">
        <v>0</v>
      </c>
    </row>
    <row r="526" spans="1:4" x14ac:dyDescent="0.2">
      <c r="A526" t="s">
        <v>30</v>
      </c>
      <c r="B526" t="s">
        <v>59</v>
      </c>
      <c r="C526">
        <v>2015</v>
      </c>
      <c r="D526">
        <v>680</v>
      </c>
    </row>
    <row r="527" spans="1:4" x14ac:dyDescent="0.2">
      <c r="A527" t="s">
        <v>30</v>
      </c>
      <c r="B527" t="s">
        <v>59</v>
      </c>
      <c r="C527">
        <v>2016</v>
      </c>
      <c r="D527">
        <v>1541</v>
      </c>
    </row>
    <row r="528" spans="1:4" x14ac:dyDescent="0.2">
      <c r="A528" t="s">
        <v>30</v>
      </c>
      <c r="B528" t="s">
        <v>59</v>
      </c>
      <c r="C528">
        <v>2017</v>
      </c>
      <c r="D528">
        <v>0</v>
      </c>
    </row>
    <row r="529" spans="1:4" x14ac:dyDescent="0.2">
      <c r="A529" t="s">
        <v>31</v>
      </c>
      <c r="B529" t="s">
        <v>59</v>
      </c>
      <c r="C529">
        <v>2001</v>
      </c>
      <c r="D529">
        <v>0</v>
      </c>
    </row>
    <row r="530" spans="1:4" x14ac:dyDescent="0.2">
      <c r="A530" t="s">
        <v>31</v>
      </c>
      <c r="B530" t="s">
        <v>59</v>
      </c>
      <c r="C530">
        <v>2002</v>
      </c>
      <c r="D530">
        <v>0</v>
      </c>
    </row>
    <row r="531" spans="1:4" x14ac:dyDescent="0.2">
      <c r="A531" t="s">
        <v>31</v>
      </c>
      <c r="B531" t="s">
        <v>59</v>
      </c>
      <c r="C531">
        <v>2003</v>
      </c>
      <c r="D531">
        <v>0</v>
      </c>
    </row>
    <row r="532" spans="1:4" x14ac:dyDescent="0.2">
      <c r="A532" t="s">
        <v>31</v>
      </c>
      <c r="B532" t="s">
        <v>59</v>
      </c>
      <c r="C532">
        <v>2004</v>
      </c>
      <c r="D532">
        <v>0</v>
      </c>
    </row>
    <row r="533" spans="1:4" x14ac:dyDescent="0.2">
      <c r="A533" t="s">
        <v>31</v>
      </c>
      <c r="B533" t="s">
        <v>59</v>
      </c>
      <c r="C533">
        <v>2005</v>
      </c>
      <c r="D533">
        <v>0</v>
      </c>
    </row>
    <row r="534" spans="1:4" x14ac:dyDescent="0.2">
      <c r="A534" t="s">
        <v>31</v>
      </c>
      <c r="B534" t="s">
        <v>59</v>
      </c>
      <c r="C534">
        <v>2006</v>
      </c>
      <c r="D534">
        <v>0</v>
      </c>
    </row>
    <row r="535" spans="1:4" x14ac:dyDescent="0.2">
      <c r="A535" t="s">
        <v>31</v>
      </c>
      <c r="B535" t="s">
        <v>59</v>
      </c>
      <c r="C535">
        <v>2007</v>
      </c>
      <c r="D535">
        <v>0</v>
      </c>
    </row>
    <row r="536" spans="1:4" x14ac:dyDescent="0.2">
      <c r="A536" t="s">
        <v>31</v>
      </c>
      <c r="B536" t="s">
        <v>59</v>
      </c>
      <c r="C536">
        <v>2008</v>
      </c>
      <c r="D536">
        <v>0</v>
      </c>
    </row>
    <row r="537" spans="1:4" x14ac:dyDescent="0.2">
      <c r="A537" t="s">
        <v>31</v>
      </c>
      <c r="B537" t="s">
        <v>59</v>
      </c>
      <c r="C537">
        <v>2009</v>
      </c>
      <c r="D537">
        <v>0</v>
      </c>
    </row>
    <row r="538" spans="1:4" x14ac:dyDescent="0.2">
      <c r="A538" t="s">
        <v>31</v>
      </c>
      <c r="B538" t="s">
        <v>59</v>
      </c>
      <c r="C538">
        <v>2010</v>
      </c>
      <c r="D538">
        <v>0</v>
      </c>
    </row>
    <row r="539" spans="1:4" x14ac:dyDescent="0.2">
      <c r="A539" t="s">
        <v>31</v>
      </c>
      <c r="B539" t="s">
        <v>59</v>
      </c>
      <c r="C539">
        <v>2011</v>
      </c>
      <c r="D539">
        <v>0</v>
      </c>
    </row>
    <row r="540" spans="1:4" x14ac:dyDescent="0.2">
      <c r="A540" t="s">
        <v>31</v>
      </c>
      <c r="B540" t="s">
        <v>59</v>
      </c>
      <c r="C540">
        <v>2012</v>
      </c>
      <c r="D540">
        <v>3</v>
      </c>
    </row>
    <row r="541" spans="1:4" x14ac:dyDescent="0.2">
      <c r="A541" t="s">
        <v>31</v>
      </c>
      <c r="B541" t="s">
        <v>59</v>
      </c>
      <c r="C541">
        <v>2013</v>
      </c>
      <c r="D541">
        <v>24</v>
      </c>
    </row>
    <row r="542" spans="1:4" x14ac:dyDescent="0.2">
      <c r="A542" t="s">
        <v>31</v>
      </c>
      <c r="B542" t="s">
        <v>59</v>
      </c>
      <c r="C542">
        <v>2014</v>
      </c>
      <c r="D542">
        <v>84</v>
      </c>
    </row>
    <row r="543" spans="1:4" x14ac:dyDescent="0.2">
      <c r="A543" t="s">
        <v>31</v>
      </c>
      <c r="B543" t="s">
        <v>59</v>
      </c>
      <c r="C543">
        <v>2015</v>
      </c>
      <c r="D543">
        <v>0</v>
      </c>
    </row>
    <row r="544" spans="1:4" x14ac:dyDescent="0.2">
      <c r="A544" t="s">
        <v>31</v>
      </c>
      <c r="B544" t="s">
        <v>59</v>
      </c>
      <c r="C544">
        <v>2016</v>
      </c>
      <c r="D544">
        <v>0</v>
      </c>
    </row>
    <row r="545" spans="1:4" x14ac:dyDescent="0.2">
      <c r="A545" t="s">
        <v>31</v>
      </c>
      <c r="B545" t="s">
        <v>59</v>
      </c>
      <c r="C545">
        <v>2017</v>
      </c>
      <c r="D545">
        <v>0</v>
      </c>
    </row>
    <row r="546" spans="1:4" x14ac:dyDescent="0.2">
      <c r="A546" t="s">
        <v>32</v>
      </c>
      <c r="B546" t="s">
        <v>59</v>
      </c>
      <c r="C546">
        <v>2001</v>
      </c>
      <c r="D546">
        <v>0</v>
      </c>
    </row>
    <row r="547" spans="1:4" x14ac:dyDescent="0.2">
      <c r="A547" t="s">
        <v>32</v>
      </c>
      <c r="B547" t="s">
        <v>59</v>
      </c>
      <c r="C547">
        <v>2002</v>
      </c>
      <c r="D547">
        <v>0</v>
      </c>
    </row>
    <row r="548" spans="1:4" x14ac:dyDescent="0.2">
      <c r="A548" t="s">
        <v>32</v>
      </c>
      <c r="B548" t="s">
        <v>59</v>
      </c>
      <c r="C548">
        <v>2003</v>
      </c>
      <c r="D548">
        <v>0</v>
      </c>
    </row>
    <row r="549" spans="1:4" x14ac:dyDescent="0.2">
      <c r="A549" t="s">
        <v>32</v>
      </c>
      <c r="B549" t="s">
        <v>59</v>
      </c>
      <c r="C549">
        <v>2004</v>
      </c>
      <c r="D549">
        <v>0</v>
      </c>
    </row>
    <row r="550" spans="1:4" x14ac:dyDescent="0.2">
      <c r="A550" t="s">
        <v>32</v>
      </c>
      <c r="B550" t="s">
        <v>59</v>
      </c>
      <c r="C550">
        <v>2005</v>
      </c>
      <c r="D550">
        <v>0</v>
      </c>
    </row>
    <row r="551" spans="1:4" x14ac:dyDescent="0.2">
      <c r="A551" t="s">
        <v>32</v>
      </c>
      <c r="B551" t="s">
        <v>59</v>
      </c>
      <c r="C551">
        <v>2006</v>
      </c>
      <c r="D551">
        <v>0</v>
      </c>
    </row>
    <row r="552" spans="1:4" x14ac:dyDescent="0.2">
      <c r="A552" t="s">
        <v>32</v>
      </c>
      <c r="B552" t="s">
        <v>59</v>
      </c>
      <c r="C552">
        <v>2007</v>
      </c>
      <c r="D552">
        <v>0</v>
      </c>
    </row>
    <row r="553" spans="1:4" x14ac:dyDescent="0.2">
      <c r="A553" t="s">
        <v>32</v>
      </c>
      <c r="B553" t="s">
        <v>59</v>
      </c>
      <c r="C553">
        <v>2008</v>
      </c>
      <c r="D553">
        <v>0</v>
      </c>
    </row>
    <row r="554" spans="1:4" x14ac:dyDescent="0.2">
      <c r="A554" t="s">
        <v>32</v>
      </c>
      <c r="B554" t="s">
        <v>59</v>
      </c>
      <c r="C554">
        <v>2009</v>
      </c>
      <c r="D554">
        <v>0</v>
      </c>
    </row>
    <row r="555" spans="1:4" x14ac:dyDescent="0.2">
      <c r="A555" t="s">
        <v>32</v>
      </c>
      <c r="B555" t="s">
        <v>59</v>
      </c>
      <c r="C555">
        <v>2010</v>
      </c>
      <c r="D555">
        <v>0</v>
      </c>
    </row>
    <row r="556" spans="1:4" x14ac:dyDescent="0.2">
      <c r="A556" t="s">
        <v>32</v>
      </c>
      <c r="B556" t="s">
        <v>59</v>
      </c>
      <c r="C556">
        <v>2011</v>
      </c>
      <c r="D556">
        <v>0</v>
      </c>
    </row>
    <row r="557" spans="1:4" x14ac:dyDescent="0.2">
      <c r="A557" t="s">
        <v>32</v>
      </c>
      <c r="B557" t="s">
        <v>59</v>
      </c>
      <c r="C557">
        <v>2012</v>
      </c>
      <c r="D557">
        <v>1073</v>
      </c>
    </row>
    <row r="558" spans="1:4" x14ac:dyDescent="0.2">
      <c r="A558" t="s">
        <v>32</v>
      </c>
      <c r="B558" t="s">
        <v>59</v>
      </c>
      <c r="C558">
        <v>2013</v>
      </c>
      <c r="D558">
        <v>113</v>
      </c>
    </row>
    <row r="559" spans="1:4" x14ac:dyDescent="0.2">
      <c r="A559" t="s">
        <v>32</v>
      </c>
      <c r="B559" t="s">
        <v>59</v>
      </c>
      <c r="C559">
        <v>2014</v>
      </c>
      <c r="D559">
        <v>43</v>
      </c>
    </row>
    <row r="560" spans="1:4" x14ac:dyDescent="0.2">
      <c r="A560" t="s">
        <v>32</v>
      </c>
      <c r="B560" t="s">
        <v>59</v>
      </c>
      <c r="C560">
        <v>2015</v>
      </c>
      <c r="D560">
        <v>8</v>
      </c>
    </row>
    <row r="561" spans="1:4" x14ac:dyDescent="0.2">
      <c r="A561" t="s">
        <v>32</v>
      </c>
      <c r="B561" t="s">
        <v>59</v>
      </c>
      <c r="C561">
        <v>2016</v>
      </c>
      <c r="D561">
        <v>0</v>
      </c>
    </row>
    <row r="562" spans="1:4" x14ac:dyDescent="0.2">
      <c r="A562" t="s">
        <v>32</v>
      </c>
      <c r="B562" t="s">
        <v>59</v>
      </c>
      <c r="C562">
        <v>2017</v>
      </c>
      <c r="D562">
        <v>0</v>
      </c>
    </row>
    <row r="563" spans="1:4" x14ac:dyDescent="0.2">
      <c r="A563" t="s">
        <v>33</v>
      </c>
      <c r="B563" t="s">
        <v>59</v>
      </c>
      <c r="C563">
        <v>2001</v>
      </c>
      <c r="D563">
        <v>0</v>
      </c>
    </row>
    <row r="564" spans="1:4" x14ac:dyDescent="0.2">
      <c r="A564" t="s">
        <v>33</v>
      </c>
      <c r="B564" t="s">
        <v>59</v>
      </c>
      <c r="C564">
        <v>2002</v>
      </c>
      <c r="D564">
        <v>0</v>
      </c>
    </row>
    <row r="565" spans="1:4" x14ac:dyDescent="0.2">
      <c r="A565" t="s">
        <v>33</v>
      </c>
      <c r="B565" t="s">
        <v>59</v>
      </c>
      <c r="C565">
        <v>2003</v>
      </c>
      <c r="D565">
        <v>0</v>
      </c>
    </row>
    <row r="566" spans="1:4" x14ac:dyDescent="0.2">
      <c r="A566" t="s">
        <v>33</v>
      </c>
      <c r="B566" t="s">
        <v>59</v>
      </c>
      <c r="C566">
        <v>2004</v>
      </c>
      <c r="D566">
        <v>0</v>
      </c>
    </row>
    <row r="567" spans="1:4" x14ac:dyDescent="0.2">
      <c r="A567" t="s">
        <v>33</v>
      </c>
      <c r="B567" t="s">
        <v>59</v>
      </c>
      <c r="C567">
        <v>2005</v>
      </c>
      <c r="D567">
        <v>5189</v>
      </c>
    </row>
    <row r="568" spans="1:4" x14ac:dyDescent="0.2">
      <c r="A568" t="s">
        <v>33</v>
      </c>
      <c r="B568" t="s">
        <v>59</v>
      </c>
      <c r="C568">
        <v>2006</v>
      </c>
      <c r="D568">
        <v>1170</v>
      </c>
    </row>
    <row r="569" spans="1:4" x14ac:dyDescent="0.2">
      <c r="A569" t="s">
        <v>33</v>
      </c>
      <c r="B569" t="s">
        <v>59</v>
      </c>
      <c r="C569">
        <v>2007</v>
      </c>
      <c r="D569">
        <v>1480</v>
      </c>
    </row>
    <row r="570" spans="1:4" x14ac:dyDescent="0.2">
      <c r="A570" t="s">
        <v>33</v>
      </c>
      <c r="B570" t="s">
        <v>59</v>
      </c>
      <c r="C570">
        <v>2008</v>
      </c>
      <c r="D570">
        <v>3423</v>
      </c>
    </row>
    <row r="571" spans="1:4" x14ac:dyDescent="0.2">
      <c r="A571" t="s">
        <v>33</v>
      </c>
      <c r="B571" t="s">
        <v>59</v>
      </c>
      <c r="C571">
        <v>2009</v>
      </c>
      <c r="D571">
        <v>1634</v>
      </c>
    </row>
    <row r="572" spans="1:4" x14ac:dyDescent="0.2">
      <c r="A572" t="s">
        <v>33</v>
      </c>
      <c r="B572" t="s">
        <v>59</v>
      </c>
      <c r="C572">
        <v>2010</v>
      </c>
      <c r="D572">
        <v>2215</v>
      </c>
    </row>
    <row r="573" spans="1:4" x14ac:dyDescent="0.2">
      <c r="A573" t="s">
        <v>33</v>
      </c>
      <c r="B573" t="s">
        <v>59</v>
      </c>
      <c r="C573">
        <v>2011</v>
      </c>
      <c r="D573">
        <v>732</v>
      </c>
    </row>
    <row r="574" spans="1:4" x14ac:dyDescent="0.2">
      <c r="A574" t="s">
        <v>33</v>
      </c>
      <c r="B574" t="s">
        <v>59</v>
      </c>
      <c r="C574">
        <v>2012</v>
      </c>
      <c r="D574">
        <v>1555</v>
      </c>
    </row>
    <row r="575" spans="1:4" x14ac:dyDescent="0.2">
      <c r="A575" t="s">
        <v>33</v>
      </c>
      <c r="B575" t="s">
        <v>59</v>
      </c>
      <c r="C575">
        <v>2013</v>
      </c>
      <c r="D575">
        <v>47</v>
      </c>
    </row>
    <row r="576" spans="1:4" x14ac:dyDescent="0.2">
      <c r="A576" t="s">
        <v>33</v>
      </c>
      <c r="B576" t="s">
        <v>59</v>
      </c>
      <c r="C576">
        <v>2014</v>
      </c>
      <c r="D576">
        <v>3</v>
      </c>
    </row>
    <row r="577" spans="1:4" x14ac:dyDescent="0.2">
      <c r="A577" t="s">
        <v>33</v>
      </c>
      <c r="B577" t="s">
        <v>59</v>
      </c>
      <c r="C577">
        <v>2015</v>
      </c>
      <c r="D577">
        <v>18</v>
      </c>
    </row>
    <row r="578" spans="1:4" x14ac:dyDescent="0.2">
      <c r="A578" t="s">
        <v>33</v>
      </c>
      <c r="B578" t="s">
        <v>59</v>
      </c>
      <c r="C578">
        <v>2016</v>
      </c>
      <c r="D578">
        <v>2286</v>
      </c>
    </row>
    <row r="579" spans="1:4" x14ac:dyDescent="0.2">
      <c r="A579" t="s">
        <v>33</v>
      </c>
      <c r="B579" t="s">
        <v>59</v>
      </c>
      <c r="C579">
        <v>2017</v>
      </c>
      <c r="D579">
        <v>68</v>
      </c>
    </row>
    <row r="580" spans="1:4" x14ac:dyDescent="0.2">
      <c r="A580" t="s">
        <v>34</v>
      </c>
      <c r="B580" t="s">
        <v>59</v>
      </c>
      <c r="C580">
        <v>2001</v>
      </c>
      <c r="D580">
        <v>0</v>
      </c>
    </row>
    <row r="581" spans="1:4" x14ac:dyDescent="0.2">
      <c r="A581" t="s">
        <v>34</v>
      </c>
      <c r="B581" t="s">
        <v>59</v>
      </c>
      <c r="C581">
        <v>2002</v>
      </c>
      <c r="D581">
        <v>0</v>
      </c>
    </row>
    <row r="582" spans="1:4" x14ac:dyDescent="0.2">
      <c r="A582" t="s">
        <v>34</v>
      </c>
      <c r="B582" t="s">
        <v>59</v>
      </c>
      <c r="C582">
        <v>2003</v>
      </c>
      <c r="D582">
        <v>0</v>
      </c>
    </row>
    <row r="583" spans="1:4" x14ac:dyDescent="0.2">
      <c r="A583" t="s">
        <v>34</v>
      </c>
      <c r="B583" t="s">
        <v>59</v>
      </c>
      <c r="C583">
        <v>2004</v>
      </c>
      <c r="D583">
        <v>0</v>
      </c>
    </row>
    <row r="584" spans="1:4" x14ac:dyDescent="0.2">
      <c r="A584" t="s">
        <v>34</v>
      </c>
      <c r="B584" t="s">
        <v>59</v>
      </c>
      <c r="C584">
        <v>2005</v>
      </c>
      <c r="D584">
        <v>0</v>
      </c>
    </row>
    <row r="585" spans="1:4" x14ac:dyDescent="0.2">
      <c r="A585" t="s">
        <v>34</v>
      </c>
      <c r="B585" t="s">
        <v>59</v>
      </c>
      <c r="C585">
        <v>2006</v>
      </c>
      <c r="D585">
        <v>0</v>
      </c>
    </row>
    <row r="586" spans="1:4" x14ac:dyDescent="0.2">
      <c r="A586" t="s">
        <v>34</v>
      </c>
      <c r="B586" t="s">
        <v>59</v>
      </c>
      <c r="C586">
        <v>2007</v>
      </c>
      <c r="D586">
        <v>0</v>
      </c>
    </row>
    <row r="587" spans="1:4" x14ac:dyDescent="0.2">
      <c r="A587" t="s">
        <v>34</v>
      </c>
      <c r="B587" t="s">
        <v>59</v>
      </c>
      <c r="C587">
        <v>2008</v>
      </c>
      <c r="D587">
        <v>0</v>
      </c>
    </row>
    <row r="588" spans="1:4" x14ac:dyDescent="0.2">
      <c r="A588" t="s">
        <v>34</v>
      </c>
      <c r="B588" t="s">
        <v>59</v>
      </c>
      <c r="C588">
        <v>2009</v>
      </c>
      <c r="D588">
        <v>0</v>
      </c>
    </row>
    <row r="589" spans="1:4" x14ac:dyDescent="0.2">
      <c r="A589" t="s">
        <v>34</v>
      </c>
      <c r="B589" t="s">
        <v>59</v>
      </c>
      <c r="C589">
        <v>2010</v>
      </c>
      <c r="D589">
        <v>10</v>
      </c>
    </row>
    <row r="590" spans="1:4" x14ac:dyDescent="0.2">
      <c r="A590" t="s">
        <v>34</v>
      </c>
      <c r="B590" t="s">
        <v>59</v>
      </c>
      <c r="C590">
        <v>2011</v>
      </c>
      <c r="D590">
        <v>210</v>
      </c>
    </row>
    <row r="591" spans="1:4" x14ac:dyDescent="0.2">
      <c r="A591" t="s">
        <v>34</v>
      </c>
      <c r="B591" t="s">
        <v>59</v>
      </c>
      <c r="C591">
        <v>2012</v>
      </c>
      <c r="D591">
        <v>61</v>
      </c>
    </row>
    <row r="592" spans="1:4" x14ac:dyDescent="0.2">
      <c r="A592" t="s">
        <v>34</v>
      </c>
      <c r="B592" t="s">
        <v>59</v>
      </c>
      <c r="C592">
        <v>2013</v>
      </c>
      <c r="D592">
        <v>42</v>
      </c>
    </row>
    <row r="593" spans="1:4" x14ac:dyDescent="0.2">
      <c r="A593" t="s">
        <v>34</v>
      </c>
      <c r="B593" t="s">
        <v>59</v>
      </c>
      <c r="C593">
        <v>2014</v>
      </c>
      <c r="D593">
        <v>88</v>
      </c>
    </row>
    <row r="594" spans="1:4" x14ac:dyDescent="0.2">
      <c r="A594" t="s">
        <v>34</v>
      </c>
      <c r="B594" t="s">
        <v>59</v>
      </c>
      <c r="C594">
        <v>2015</v>
      </c>
      <c r="D594">
        <v>69</v>
      </c>
    </row>
    <row r="595" spans="1:4" x14ac:dyDescent="0.2">
      <c r="A595" t="s">
        <v>34</v>
      </c>
      <c r="B595" t="s">
        <v>59</v>
      </c>
      <c r="C595">
        <v>2016</v>
      </c>
      <c r="D595">
        <v>11</v>
      </c>
    </row>
    <row r="596" spans="1:4" x14ac:dyDescent="0.2">
      <c r="A596" t="s">
        <v>34</v>
      </c>
      <c r="B596" t="s">
        <v>59</v>
      </c>
      <c r="C596">
        <v>2017</v>
      </c>
      <c r="D596">
        <v>23</v>
      </c>
    </row>
    <row r="597" spans="1:4" x14ac:dyDescent="0.2">
      <c r="A597" t="s">
        <v>35</v>
      </c>
      <c r="B597" t="s">
        <v>59</v>
      </c>
      <c r="C597">
        <v>2001</v>
      </c>
      <c r="D597">
        <v>0</v>
      </c>
    </row>
    <row r="598" spans="1:4" x14ac:dyDescent="0.2">
      <c r="A598" t="s">
        <v>35</v>
      </c>
      <c r="B598" t="s">
        <v>59</v>
      </c>
      <c r="C598">
        <v>2002</v>
      </c>
      <c r="D598">
        <v>0</v>
      </c>
    </row>
    <row r="599" spans="1:4" x14ac:dyDescent="0.2">
      <c r="A599" t="s">
        <v>35</v>
      </c>
      <c r="B599" t="s">
        <v>59</v>
      </c>
      <c r="C599">
        <v>2003</v>
      </c>
      <c r="D599">
        <v>0</v>
      </c>
    </row>
    <row r="600" spans="1:4" x14ac:dyDescent="0.2">
      <c r="A600" t="s">
        <v>35</v>
      </c>
      <c r="B600" t="s">
        <v>59</v>
      </c>
      <c r="C600">
        <v>2004</v>
      </c>
      <c r="D600">
        <v>0</v>
      </c>
    </row>
    <row r="601" spans="1:4" x14ac:dyDescent="0.2">
      <c r="A601" t="s">
        <v>35</v>
      </c>
      <c r="B601" t="s">
        <v>59</v>
      </c>
      <c r="C601">
        <v>2005</v>
      </c>
      <c r="D601">
        <v>0</v>
      </c>
    </row>
    <row r="602" spans="1:4" x14ac:dyDescent="0.2">
      <c r="A602" t="s">
        <v>35</v>
      </c>
      <c r="B602" t="s">
        <v>59</v>
      </c>
      <c r="C602">
        <v>2006</v>
      </c>
      <c r="D602">
        <v>0</v>
      </c>
    </row>
    <row r="603" spans="1:4" x14ac:dyDescent="0.2">
      <c r="A603" t="s">
        <v>35</v>
      </c>
      <c r="B603" t="s">
        <v>59</v>
      </c>
      <c r="C603">
        <v>2007</v>
      </c>
      <c r="D603">
        <v>0</v>
      </c>
    </row>
    <row r="604" spans="1:4" x14ac:dyDescent="0.2">
      <c r="A604" t="s">
        <v>35</v>
      </c>
      <c r="B604" t="s">
        <v>59</v>
      </c>
      <c r="C604">
        <v>2008</v>
      </c>
      <c r="D604">
        <v>0</v>
      </c>
    </row>
    <row r="605" spans="1:4" x14ac:dyDescent="0.2">
      <c r="A605" t="s">
        <v>35</v>
      </c>
      <c r="B605" t="s">
        <v>59</v>
      </c>
      <c r="C605">
        <v>2009</v>
      </c>
      <c r="D605">
        <v>0</v>
      </c>
    </row>
    <row r="606" spans="1:4" x14ac:dyDescent="0.2">
      <c r="A606" t="s">
        <v>35</v>
      </c>
      <c r="B606" t="s">
        <v>59</v>
      </c>
      <c r="C606">
        <v>2010</v>
      </c>
      <c r="D606">
        <v>0</v>
      </c>
    </row>
    <row r="607" spans="1:4" x14ac:dyDescent="0.2">
      <c r="A607" t="s">
        <v>35</v>
      </c>
      <c r="B607" t="s">
        <v>59</v>
      </c>
      <c r="C607">
        <v>2011</v>
      </c>
      <c r="D607">
        <v>0</v>
      </c>
    </row>
    <row r="608" spans="1:4" x14ac:dyDescent="0.2">
      <c r="A608" t="s">
        <v>35</v>
      </c>
      <c r="B608" t="s">
        <v>59</v>
      </c>
      <c r="C608">
        <v>2012</v>
      </c>
      <c r="D608">
        <v>0</v>
      </c>
    </row>
    <row r="609" spans="1:4" x14ac:dyDescent="0.2">
      <c r="A609" t="s">
        <v>35</v>
      </c>
      <c r="B609" t="s">
        <v>59</v>
      </c>
      <c r="C609">
        <v>2013</v>
      </c>
      <c r="D609">
        <v>0</v>
      </c>
    </row>
    <row r="610" spans="1:4" x14ac:dyDescent="0.2">
      <c r="A610" t="s">
        <v>35</v>
      </c>
      <c r="B610" t="s">
        <v>59</v>
      </c>
      <c r="C610">
        <v>2014</v>
      </c>
      <c r="D610">
        <v>0</v>
      </c>
    </row>
    <row r="611" spans="1:4" x14ac:dyDescent="0.2">
      <c r="A611" t="s">
        <v>35</v>
      </c>
      <c r="B611" t="s">
        <v>59</v>
      </c>
      <c r="C611">
        <v>2015</v>
      </c>
      <c r="D611">
        <v>0</v>
      </c>
    </row>
    <row r="612" spans="1:4" x14ac:dyDescent="0.2">
      <c r="A612" t="s">
        <v>35</v>
      </c>
      <c r="B612" t="s">
        <v>59</v>
      </c>
      <c r="C612">
        <v>2016</v>
      </c>
      <c r="D612">
        <v>1781</v>
      </c>
    </row>
    <row r="613" spans="1:4" x14ac:dyDescent="0.2">
      <c r="A613" t="s">
        <v>35</v>
      </c>
      <c r="B613" t="s">
        <v>59</v>
      </c>
      <c r="C613">
        <v>2017</v>
      </c>
      <c r="D613">
        <v>6</v>
      </c>
    </row>
    <row r="614" spans="1:4" x14ac:dyDescent="0.2">
      <c r="A614" t="s">
        <v>36</v>
      </c>
      <c r="B614" t="s">
        <v>59</v>
      </c>
      <c r="C614">
        <v>2001</v>
      </c>
      <c r="D614">
        <v>0</v>
      </c>
    </row>
    <row r="615" spans="1:4" x14ac:dyDescent="0.2">
      <c r="A615" t="s">
        <v>36</v>
      </c>
      <c r="B615" t="s">
        <v>59</v>
      </c>
      <c r="C615">
        <v>2002</v>
      </c>
      <c r="D615">
        <v>0</v>
      </c>
    </row>
    <row r="616" spans="1:4" x14ac:dyDescent="0.2">
      <c r="A616" t="s">
        <v>36</v>
      </c>
      <c r="B616" t="s">
        <v>59</v>
      </c>
      <c r="C616">
        <v>2003</v>
      </c>
      <c r="D616">
        <v>0</v>
      </c>
    </row>
    <row r="617" spans="1:4" x14ac:dyDescent="0.2">
      <c r="A617" t="s">
        <v>36</v>
      </c>
      <c r="B617" t="s">
        <v>59</v>
      </c>
      <c r="C617">
        <v>2004</v>
      </c>
      <c r="D617">
        <v>0</v>
      </c>
    </row>
    <row r="618" spans="1:4" x14ac:dyDescent="0.2">
      <c r="A618" t="s">
        <v>36</v>
      </c>
      <c r="B618" t="s">
        <v>59</v>
      </c>
      <c r="C618">
        <v>2005</v>
      </c>
      <c r="D618">
        <v>0</v>
      </c>
    </row>
    <row r="619" spans="1:4" x14ac:dyDescent="0.2">
      <c r="A619" t="s">
        <v>36</v>
      </c>
      <c r="B619" t="s">
        <v>59</v>
      </c>
      <c r="C619">
        <v>2006</v>
      </c>
      <c r="D619">
        <v>0</v>
      </c>
    </row>
    <row r="620" spans="1:4" x14ac:dyDescent="0.2">
      <c r="A620" t="s">
        <v>36</v>
      </c>
      <c r="B620" t="s">
        <v>59</v>
      </c>
      <c r="C620">
        <v>2007</v>
      </c>
      <c r="D620">
        <v>0</v>
      </c>
    </row>
    <row r="621" spans="1:4" x14ac:dyDescent="0.2">
      <c r="A621" t="s">
        <v>36</v>
      </c>
      <c r="B621" t="s">
        <v>59</v>
      </c>
      <c r="C621">
        <v>2008</v>
      </c>
      <c r="D621">
        <v>0</v>
      </c>
    </row>
    <row r="622" spans="1:4" x14ac:dyDescent="0.2">
      <c r="A622" t="s">
        <v>36</v>
      </c>
      <c r="B622" t="s">
        <v>59</v>
      </c>
      <c r="C622">
        <v>2009</v>
      </c>
      <c r="D622">
        <v>0</v>
      </c>
    </row>
    <row r="623" spans="1:4" x14ac:dyDescent="0.2">
      <c r="A623" t="s">
        <v>36</v>
      </c>
      <c r="B623" t="s">
        <v>59</v>
      </c>
      <c r="C623">
        <v>2010</v>
      </c>
      <c r="D623">
        <v>0</v>
      </c>
    </row>
    <row r="624" spans="1:4" x14ac:dyDescent="0.2">
      <c r="A624" t="s">
        <v>36</v>
      </c>
      <c r="B624" t="s">
        <v>59</v>
      </c>
      <c r="C624">
        <v>2011</v>
      </c>
      <c r="D624">
        <v>0</v>
      </c>
    </row>
    <row r="625" spans="1:4" x14ac:dyDescent="0.2">
      <c r="A625" t="s">
        <v>36</v>
      </c>
      <c r="B625" t="s">
        <v>59</v>
      </c>
      <c r="C625">
        <v>2012</v>
      </c>
      <c r="D625">
        <v>0</v>
      </c>
    </row>
    <row r="626" spans="1:4" x14ac:dyDescent="0.2">
      <c r="A626" t="s">
        <v>36</v>
      </c>
      <c r="B626" t="s">
        <v>59</v>
      </c>
      <c r="C626">
        <v>2013</v>
      </c>
      <c r="D626">
        <v>0</v>
      </c>
    </row>
    <row r="627" spans="1:4" x14ac:dyDescent="0.2">
      <c r="A627" t="s">
        <v>36</v>
      </c>
      <c r="B627" t="s">
        <v>59</v>
      </c>
      <c r="C627">
        <v>2014</v>
      </c>
      <c r="D627">
        <v>272</v>
      </c>
    </row>
    <row r="628" spans="1:4" x14ac:dyDescent="0.2">
      <c r="A628" t="s">
        <v>36</v>
      </c>
      <c r="B628" t="s">
        <v>59</v>
      </c>
      <c r="C628">
        <v>2015</v>
      </c>
      <c r="D628">
        <v>0</v>
      </c>
    </row>
    <row r="629" spans="1:4" x14ac:dyDescent="0.2">
      <c r="A629" t="s">
        <v>36</v>
      </c>
      <c r="B629" t="s">
        <v>59</v>
      </c>
      <c r="C629">
        <v>2016</v>
      </c>
      <c r="D629">
        <v>0</v>
      </c>
    </row>
    <row r="630" spans="1:4" x14ac:dyDescent="0.2">
      <c r="A630" t="s">
        <v>36</v>
      </c>
      <c r="B630" t="s">
        <v>59</v>
      </c>
      <c r="C630">
        <v>2017</v>
      </c>
      <c r="D630">
        <v>0</v>
      </c>
    </row>
    <row r="631" spans="1:4" x14ac:dyDescent="0.2">
      <c r="A631" t="s">
        <v>37</v>
      </c>
      <c r="B631" t="s">
        <v>59</v>
      </c>
      <c r="C631">
        <v>2001</v>
      </c>
      <c r="D631">
        <v>0</v>
      </c>
    </row>
    <row r="632" spans="1:4" x14ac:dyDescent="0.2">
      <c r="A632" t="s">
        <v>37</v>
      </c>
      <c r="B632" t="s">
        <v>59</v>
      </c>
      <c r="C632">
        <v>2002</v>
      </c>
      <c r="D632">
        <v>0</v>
      </c>
    </row>
    <row r="633" spans="1:4" x14ac:dyDescent="0.2">
      <c r="A633" t="s">
        <v>37</v>
      </c>
      <c r="B633" t="s">
        <v>59</v>
      </c>
      <c r="C633">
        <v>2003</v>
      </c>
      <c r="D633">
        <v>0</v>
      </c>
    </row>
    <row r="634" spans="1:4" x14ac:dyDescent="0.2">
      <c r="A634" t="s">
        <v>37</v>
      </c>
      <c r="B634" t="s">
        <v>59</v>
      </c>
      <c r="C634">
        <v>2004</v>
      </c>
      <c r="D634">
        <v>0</v>
      </c>
    </row>
    <row r="635" spans="1:4" x14ac:dyDescent="0.2">
      <c r="A635" t="s">
        <v>37</v>
      </c>
      <c r="B635" t="s">
        <v>59</v>
      </c>
      <c r="C635">
        <v>2005</v>
      </c>
      <c r="D635">
        <v>0</v>
      </c>
    </row>
    <row r="636" spans="1:4" x14ac:dyDescent="0.2">
      <c r="A636" t="s">
        <v>37</v>
      </c>
      <c r="B636" t="s">
        <v>59</v>
      </c>
      <c r="C636">
        <v>2006</v>
      </c>
      <c r="D636">
        <v>0</v>
      </c>
    </row>
    <row r="637" spans="1:4" x14ac:dyDescent="0.2">
      <c r="A637" t="s">
        <v>37</v>
      </c>
      <c r="B637" t="s">
        <v>59</v>
      </c>
      <c r="C637">
        <v>2007</v>
      </c>
      <c r="D637">
        <v>0</v>
      </c>
    </row>
    <row r="638" spans="1:4" x14ac:dyDescent="0.2">
      <c r="A638" t="s">
        <v>37</v>
      </c>
      <c r="B638" t="s">
        <v>59</v>
      </c>
      <c r="C638">
        <v>2008</v>
      </c>
      <c r="D638">
        <v>0</v>
      </c>
    </row>
    <row r="639" spans="1:4" x14ac:dyDescent="0.2">
      <c r="A639" t="s">
        <v>37</v>
      </c>
      <c r="B639" t="s">
        <v>59</v>
      </c>
      <c r="C639">
        <v>2009</v>
      </c>
      <c r="D639">
        <v>0</v>
      </c>
    </row>
    <row r="640" spans="1:4" x14ac:dyDescent="0.2">
      <c r="A640" t="s">
        <v>37</v>
      </c>
      <c r="B640" t="s">
        <v>59</v>
      </c>
      <c r="C640">
        <v>2010</v>
      </c>
      <c r="D640">
        <v>0</v>
      </c>
    </row>
    <row r="641" spans="1:4" x14ac:dyDescent="0.2">
      <c r="A641" t="s">
        <v>37</v>
      </c>
      <c r="B641" t="s">
        <v>59</v>
      </c>
      <c r="C641">
        <v>2011</v>
      </c>
      <c r="D641">
        <v>0</v>
      </c>
    </row>
    <row r="642" spans="1:4" x14ac:dyDescent="0.2">
      <c r="A642" t="s">
        <v>37</v>
      </c>
      <c r="B642" t="s">
        <v>59</v>
      </c>
      <c r="C642">
        <v>2012</v>
      </c>
      <c r="D642">
        <v>0</v>
      </c>
    </row>
    <row r="643" spans="1:4" x14ac:dyDescent="0.2">
      <c r="A643" t="s">
        <v>37</v>
      </c>
      <c r="B643" t="s">
        <v>59</v>
      </c>
      <c r="C643">
        <v>2013</v>
      </c>
      <c r="D643">
        <v>0</v>
      </c>
    </row>
    <row r="644" spans="1:4" x14ac:dyDescent="0.2">
      <c r="A644" t="s">
        <v>37</v>
      </c>
      <c r="B644" t="s">
        <v>59</v>
      </c>
      <c r="C644">
        <v>2014</v>
      </c>
      <c r="D644">
        <v>0</v>
      </c>
    </row>
    <row r="645" spans="1:4" x14ac:dyDescent="0.2">
      <c r="A645" t="s">
        <v>37</v>
      </c>
      <c r="B645" t="s">
        <v>59</v>
      </c>
      <c r="C645">
        <v>2015</v>
      </c>
      <c r="D645">
        <v>0</v>
      </c>
    </row>
    <row r="646" spans="1:4" x14ac:dyDescent="0.2">
      <c r="A646" t="s">
        <v>37</v>
      </c>
      <c r="B646" t="s">
        <v>59</v>
      </c>
      <c r="C646">
        <v>2016</v>
      </c>
      <c r="D646">
        <v>0</v>
      </c>
    </row>
    <row r="647" spans="1:4" x14ac:dyDescent="0.2">
      <c r="A647" t="s">
        <v>37</v>
      </c>
      <c r="B647" t="s">
        <v>59</v>
      </c>
      <c r="C647">
        <v>2017</v>
      </c>
      <c r="D647">
        <v>42</v>
      </c>
    </row>
    <row r="648" spans="1:4" x14ac:dyDescent="0.2">
      <c r="A648" t="s">
        <v>38</v>
      </c>
      <c r="B648" t="s">
        <v>59</v>
      </c>
      <c r="C648">
        <v>2001</v>
      </c>
      <c r="D648">
        <v>0</v>
      </c>
    </row>
    <row r="649" spans="1:4" x14ac:dyDescent="0.2">
      <c r="A649" t="s">
        <v>38</v>
      </c>
      <c r="B649" t="s">
        <v>59</v>
      </c>
      <c r="C649">
        <v>2002</v>
      </c>
      <c r="D649">
        <v>0</v>
      </c>
    </row>
    <row r="650" spans="1:4" x14ac:dyDescent="0.2">
      <c r="A650" t="s">
        <v>38</v>
      </c>
      <c r="B650" t="s">
        <v>59</v>
      </c>
      <c r="C650">
        <v>2003</v>
      </c>
      <c r="D650">
        <v>0</v>
      </c>
    </row>
    <row r="651" spans="1:4" x14ac:dyDescent="0.2">
      <c r="A651" t="s">
        <v>38</v>
      </c>
      <c r="B651" t="s">
        <v>59</v>
      </c>
      <c r="C651">
        <v>2004</v>
      </c>
      <c r="D651">
        <v>11</v>
      </c>
    </row>
    <row r="652" spans="1:4" x14ac:dyDescent="0.2">
      <c r="A652" t="s">
        <v>38</v>
      </c>
      <c r="B652" t="s">
        <v>59</v>
      </c>
      <c r="C652">
        <v>2005</v>
      </c>
      <c r="D652">
        <v>7</v>
      </c>
    </row>
    <row r="653" spans="1:4" x14ac:dyDescent="0.2">
      <c r="A653" t="s">
        <v>38</v>
      </c>
      <c r="B653" t="s">
        <v>59</v>
      </c>
      <c r="C653">
        <v>2006</v>
      </c>
      <c r="D653">
        <v>13</v>
      </c>
    </row>
    <row r="654" spans="1:4" x14ac:dyDescent="0.2">
      <c r="A654" t="s">
        <v>38</v>
      </c>
      <c r="B654" t="s">
        <v>59</v>
      </c>
      <c r="C654">
        <v>2007</v>
      </c>
      <c r="D654">
        <v>4</v>
      </c>
    </row>
    <row r="655" spans="1:4" x14ac:dyDescent="0.2">
      <c r="A655" t="s">
        <v>38</v>
      </c>
      <c r="B655" t="s">
        <v>59</v>
      </c>
      <c r="C655">
        <v>2008</v>
      </c>
      <c r="D655">
        <v>4</v>
      </c>
    </row>
    <row r="656" spans="1:4" x14ac:dyDescent="0.2">
      <c r="A656" t="s">
        <v>38</v>
      </c>
      <c r="B656" t="s">
        <v>59</v>
      </c>
      <c r="C656">
        <v>2009</v>
      </c>
      <c r="D656">
        <v>86</v>
      </c>
    </row>
    <row r="657" spans="1:4" x14ac:dyDescent="0.2">
      <c r="A657" t="s">
        <v>38</v>
      </c>
      <c r="B657" t="s">
        <v>59</v>
      </c>
      <c r="C657">
        <v>2010</v>
      </c>
      <c r="D657">
        <v>19</v>
      </c>
    </row>
    <row r="658" spans="1:4" x14ac:dyDescent="0.2">
      <c r="A658" t="s">
        <v>38</v>
      </c>
      <c r="B658" t="s">
        <v>59</v>
      </c>
      <c r="C658">
        <v>2011</v>
      </c>
      <c r="D658">
        <v>14</v>
      </c>
    </row>
    <row r="659" spans="1:4" x14ac:dyDescent="0.2">
      <c r="A659" t="s">
        <v>38</v>
      </c>
      <c r="B659" t="s">
        <v>59</v>
      </c>
      <c r="C659">
        <v>2012</v>
      </c>
      <c r="D659">
        <v>72</v>
      </c>
    </row>
    <row r="660" spans="1:4" x14ac:dyDescent="0.2">
      <c r="A660" t="s">
        <v>38</v>
      </c>
      <c r="B660" t="s">
        <v>59</v>
      </c>
      <c r="C660">
        <v>2013</v>
      </c>
      <c r="D660">
        <v>88</v>
      </c>
    </row>
    <row r="661" spans="1:4" x14ac:dyDescent="0.2">
      <c r="A661" t="s">
        <v>38</v>
      </c>
      <c r="B661" t="s">
        <v>59</v>
      </c>
      <c r="C661">
        <v>2014</v>
      </c>
      <c r="D661">
        <v>30</v>
      </c>
    </row>
    <row r="662" spans="1:4" x14ac:dyDescent="0.2">
      <c r="A662" t="s">
        <v>38</v>
      </c>
      <c r="B662" t="s">
        <v>59</v>
      </c>
      <c r="C662">
        <v>2015</v>
      </c>
      <c r="D662">
        <v>0</v>
      </c>
    </row>
    <row r="663" spans="1:4" x14ac:dyDescent="0.2">
      <c r="A663" t="s">
        <v>38</v>
      </c>
      <c r="B663" t="s">
        <v>59</v>
      </c>
      <c r="C663">
        <v>2016</v>
      </c>
      <c r="D663">
        <v>0</v>
      </c>
    </row>
    <row r="664" spans="1:4" x14ac:dyDescent="0.2">
      <c r="A664" t="s">
        <v>38</v>
      </c>
      <c r="B664" t="s">
        <v>59</v>
      </c>
      <c r="C664">
        <v>2017</v>
      </c>
      <c r="D664">
        <v>0</v>
      </c>
    </row>
    <row r="665" spans="1:4" x14ac:dyDescent="0.2">
      <c r="A665" t="s">
        <v>39</v>
      </c>
      <c r="B665" t="s">
        <v>59</v>
      </c>
      <c r="C665">
        <v>2001</v>
      </c>
      <c r="D665">
        <v>0</v>
      </c>
    </row>
    <row r="666" spans="1:4" x14ac:dyDescent="0.2">
      <c r="A666" t="s">
        <v>39</v>
      </c>
      <c r="B666" t="s">
        <v>59</v>
      </c>
      <c r="C666">
        <v>2002</v>
      </c>
      <c r="D666">
        <v>0</v>
      </c>
    </row>
    <row r="667" spans="1:4" x14ac:dyDescent="0.2">
      <c r="A667" t="s">
        <v>39</v>
      </c>
      <c r="B667" t="s">
        <v>59</v>
      </c>
      <c r="C667">
        <v>2003</v>
      </c>
      <c r="D667">
        <v>0</v>
      </c>
    </row>
    <row r="668" spans="1:4" x14ac:dyDescent="0.2">
      <c r="A668" t="s">
        <v>39</v>
      </c>
      <c r="B668" t="s">
        <v>59</v>
      </c>
      <c r="C668">
        <v>2004</v>
      </c>
      <c r="D668">
        <v>0</v>
      </c>
    </row>
    <row r="669" spans="1:4" x14ac:dyDescent="0.2">
      <c r="A669" t="s">
        <v>39</v>
      </c>
      <c r="B669" t="s">
        <v>59</v>
      </c>
      <c r="C669">
        <v>2005</v>
      </c>
      <c r="D669">
        <v>0</v>
      </c>
    </row>
    <row r="670" spans="1:4" x14ac:dyDescent="0.2">
      <c r="A670" t="s">
        <v>39</v>
      </c>
      <c r="B670" t="s">
        <v>59</v>
      </c>
      <c r="C670">
        <v>2006</v>
      </c>
      <c r="D670">
        <v>0</v>
      </c>
    </row>
    <row r="671" spans="1:4" x14ac:dyDescent="0.2">
      <c r="A671" t="s">
        <v>39</v>
      </c>
      <c r="B671" t="s">
        <v>59</v>
      </c>
      <c r="C671">
        <v>2007</v>
      </c>
      <c r="D671">
        <v>0</v>
      </c>
    </row>
    <row r="672" spans="1:4" x14ac:dyDescent="0.2">
      <c r="A672" t="s">
        <v>39</v>
      </c>
      <c r="B672" t="s">
        <v>59</v>
      </c>
      <c r="C672">
        <v>2008</v>
      </c>
      <c r="D672">
        <v>0</v>
      </c>
    </row>
    <row r="673" spans="1:4" x14ac:dyDescent="0.2">
      <c r="A673" t="s">
        <v>39</v>
      </c>
      <c r="B673" t="s">
        <v>59</v>
      </c>
      <c r="C673">
        <v>2009</v>
      </c>
      <c r="D673">
        <v>0</v>
      </c>
    </row>
    <row r="674" spans="1:4" x14ac:dyDescent="0.2">
      <c r="A674" t="s">
        <v>39</v>
      </c>
      <c r="B674" t="s">
        <v>59</v>
      </c>
      <c r="C674">
        <v>2010</v>
      </c>
      <c r="D674">
        <v>0</v>
      </c>
    </row>
    <row r="675" spans="1:4" x14ac:dyDescent="0.2">
      <c r="A675" t="s">
        <v>39</v>
      </c>
      <c r="B675" t="s">
        <v>59</v>
      </c>
      <c r="C675">
        <v>2011</v>
      </c>
      <c r="D675">
        <v>0</v>
      </c>
    </row>
    <row r="676" spans="1:4" x14ac:dyDescent="0.2">
      <c r="A676" t="s">
        <v>39</v>
      </c>
      <c r="B676" t="s">
        <v>59</v>
      </c>
      <c r="C676">
        <v>2012</v>
      </c>
      <c r="D676">
        <v>6</v>
      </c>
    </row>
    <row r="677" spans="1:4" x14ac:dyDescent="0.2">
      <c r="A677" t="s">
        <v>39</v>
      </c>
      <c r="B677" t="s">
        <v>59</v>
      </c>
      <c r="C677">
        <v>2013</v>
      </c>
      <c r="D677">
        <v>0</v>
      </c>
    </row>
    <row r="678" spans="1:4" x14ac:dyDescent="0.2">
      <c r="A678" t="s">
        <v>39</v>
      </c>
      <c r="B678" t="s">
        <v>59</v>
      </c>
      <c r="C678">
        <v>2014</v>
      </c>
      <c r="D678">
        <v>0</v>
      </c>
    </row>
    <row r="679" spans="1:4" x14ac:dyDescent="0.2">
      <c r="A679" t="s">
        <v>39</v>
      </c>
      <c r="B679" t="s">
        <v>59</v>
      </c>
      <c r="C679">
        <v>2015</v>
      </c>
      <c r="D679">
        <v>0</v>
      </c>
    </row>
    <row r="680" spans="1:4" x14ac:dyDescent="0.2">
      <c r="A680" t="s">
        <v>39</v>
      </c>
      <c r="B680" t="s">
        <v>59</v>
      </c>
      <c r="C680">
        <v>2016</v>
      </c>
      <c r="D680">
        <v>35</v>
      </c>
    </row>
    <row r="681" spans="1:4" x14ac:dyDescent="0.2">
      <c r="A681" t="s">
        <v>39</v>
      </c>
      <c r="B681" t="s">
        <v>59</v>
      </c>
      <c r="C681">
        <v>2017</v>
      </c>
      <c r="D681">
        <v>12</v>
      </c>
    </row>
    <row r="682" spans="1:4" x14ac:dyDescent="0.2">
      <c r="A682" t="s">
        <v>40</v>
      </c>
      <c r="B682" t="s">
        <v>59</v>
      </c>
      <c r="C682">
        <v>2001</v>
      </c>
      <c r="D682">
        <v>0</v>
      </c>
    </row>
    <row r="683" spans="1:4" x14ac:dyDescent="0.2">
      <c r="A683" t="s">
        <v>40</v>
      </c>
      <c r="B683" t="s">
        <v>59</v>
      </c>
      <c r="C683">
        <v>2002</v>
      </c>
      <c r="D683">
        <v>0</v>
      </c>
    </row>
    <row r="684" spans="1:4" x14ac:dyDescent="0.2">
      <c r="A684" t="s">
        <v>40</v>
      </c>
      <c r="B684" t="s">
        <v>59</v>
      </c>
      <c r="C684">
        <v>2003</v>
      </c>
      <c r="D684">
        <v>0</v>
      </c>
    </row>
    <row r="685" spans="1:4" x14ac:dyDescent="0.2">
      <c r="A685" t="s">
        <v>40</v>
      </c>
      <c r="B685" t="s">
        <v>59</v>
      </c>
      <c r="C685">
        <v>2004</v>
      </c>
      <c r="D685">
        <v>0</v>
      </c>
    </row>
    <row r="686" spans="1:4" x14ac:dyDescent="0.2">
      <c r="A686" t="s">
        <v>40</v>
      </c>
      <c r="B686" t="s">
        <v>59</v>
      </c>
      <c r="C686">
        <v>2005</v>
      </c>
      <c r="D686">
        <v>0</v>
      </c>
    </row>
    <row r="687" spans="1:4" x14ac:dyDescent="0.2">
      <c r="A687" t="s">
        <v>40</v>
      </c>
      <c r="B687" t="s">
        <v>59</v>
      </c>
      <c r="C687">
        <v>2006</v>
      </c>
      <c r="D687">
        <v>0</v>
      </c>
    </row>
    <row r="688" spans="1:4" x14ac:dyDescent="0.2">
      <c r="A688" t="s">
        <v>40</v>
      </c>
      <c r="B688" t="s">
        <v>59</v>
      </c>
      <c r="C688">
        <v>2007</v>
      </c>
      <c r="D688">
        <v>0</v>
      </c>
    </row>
    <row r="689" spans="1:4" x14ac:dyDescent="0.2">
      <c r="A689" t="s">
        <v>40</v>
      </c>
      <c r="B689" t="s">
        <v>59</v>
      </c>
      <c r="C689">
        <v>2008</v>
      </c>
      <c r="D689">
        <v>0</v>
      </c>
    </row>
    <row r="690" spans="1:4" x14ac:dyDescent="0.2">
      <c r="A690" t="s">
        <v>40</v>
      </c>
      <c r="B690" t="s">
        <v>59</v>
      </c>
      <c r="C690">
        <v>2009</v>
      </c>
      <c r="D690">
        <v>11</v>
      </c>
    </row>
    <row r="691" spans="1:4" x14ac:dyDescent="0.2">
      <c r="A691" t="s">
        <v>40</v>
      </c>
      <c r="B691" t="s">
        <v>59</v>
      </c>
      <c r="C691">
        <v>2010</v>
      </c>
      <c r="D691">
        <v>323</v>
      </c>
    </row>
    <row r="692" spans="1:4" x14ac:dyDescent="0.2">
      <c r="A692" t="s">
        <v>40</v>
      </c>
      <c r="B692" t="s">
        <v>59</v>
      </c>
      <c r="C692">
        <v>2011</v>
      </c>
      <c r="D692">
        <v>8252</v>
      </c>
    </row>
    <row r="693" spans="1:4" x14ac:dyDescent="0.2">
      <c r="A693" t="s">
        <v>40</v>
      </c>
      <c r="B693" t="s">
        <v>59</v>
      </c>
      <c r="C693">
        <v>2012</v>
      </c>
      <c r="D693">
        <v>3743</v>
      </c>
    </row>
    <row r="694" spans="1:4" x14ac:dyDescent="0.2">
      <c r="A694" t="s">
        <v>40</v>
      </c>
      <c r="B694" t="s">
        <v>59</v>
      </c>
      <c r="C694">
        <v>2013</v>
      </c>
      <c r="D694">
        <v>11271</v>
      </c>
    </row>
    <row r="695" spans="1:4" x14ac:dyDescent="0.2">
      <c r="A695" t="s">
        <v>40</v>
      </c>
      <c r="B695" t="s">
        <v>59</v>
      </c>
      <c r="C695">
        <v>2014</v>
      </c>
      <c r="D695">
        <v>1803</v>
      </c>
    </row>
    <row r="696" spans="1:4" x14ac:dyDescent="0.2">
      <c r="A696" t="s">
        <v>40</v>
      </c>
      <c r="B696" t="s">
        <v>59</v>
      </c>
      <c r="C696">
        <v>2015</v>
      </c>
      <c r="D696">
        <v>2311</v>
      </c>
    </row>
    <row r="697" spans="1:4" x14ac:dyDescent="0.2">
      <c r="A697" t="s">
        <v>40</v>
      </c>
      <c r="B697" t="s">
        <v>59</v>
      </c>
      <c r="C697">
        <v>2016</v>
      </c>
      <c r="D697">
        <v>2914</v>
      </c>
    </row>
    <row r="698" spans="1:4" x14ac:dyDescent="0.2">
      <c r="A698" t="s">
        <v>40</v>
      </c>
      <c r="B698" t="s">
        <v>59</v>
      </c>
      <c r="C698">
        <v>2017</v>
      </c>
      <c r="D698">
        <v>2228</v>
      </c>
    </row>
    <row r="699" spans="1:4" x14ac:dyDescent="0.2">
      <c r="A699" t="s">
        <v>41</v>
      </c>
      <c r="B699" t="s">
        <v>59</v>
      </c>
      <c r="C699">
        <v>2001</v>
      </c>
      <c r="D699">
        <v>0</v>
      </c>
    </row>
    <row r="700" spans="1:4" x14ac:dyDescent="0.2">
      <c r="A700" t="s">
        <v>41</v>
      </c>
      <c r="B700" t="s">
        <v>59</v>
      </c>
      <c r="C700">
        <v>2002</v>
      </c>
      <c r="D700">
        <v>0</v>
      </c>
    </row>
    <row r="701" spans="1:4" x14ac:dyDescent="0.2">
      <c r="A701" t="s">
        <v>41</v>
      </c>
      <c r="B701" t="s">
        <v>59</v>
      </c>
      <c r="C701">
        <v>2003</v>
      </c>
      <c r="D701">
        <v>0</v>
      </c>
    </row>
    <row r="702" spans="1:4" x14ac:dyDescent="0.2">
      <c r="A702" t="s">
        <v>41</v>
      </c>
      <c r="B702" t="s">
        <v>59</v>
      </c>
      <c r="C702">
        <v>2004</v>
      </c>
      <c r="D702">
        <v>0</v>
      </c>
    </row>
    <row r="703" spans="1:4" x14ac:dyDescent="0.2">
      <c r="A703" t="s">
        <v>41</v>
      </c>
      <c r="B703" t="s">
        <v>59</v>
      </c>
      <c r="C703">
        <v>2005</v>
      </c>
      <c r="D703">
        <v>0</v>
      </c>
    </row>
    <row r="704" spans="1:4" x14ac:dyDescent="0.2">
      <c r="A704" t="s">
        <v>41</v>
      </c>
      <c r="B704" t="s">
        <v>59</v>
      </c>
      <c r="C704">
        <v>2006</v>
      </c>
      <c r="D704">
        <v>0</v>
      </c>
    </row>
    <row r="705" spans="1:4" x14ac:dyDescent="0.2">
      <c r="A705" t="s">
        <v>41</v>
      </c>
      <c r="B705" t="s">
        <v>59</v>
      </c>
      <c r="C705">
        <v>2007</v>
      </c>
      <c r="D705">
        <v>0</v>
      </c>
    </row>
    <row r="706" spans="1:4" x14ac:dyDescent="0.2">
      <c r="A706" t="s">
        <v>41</v>
      </c>
      <c r="B706" t="s">
        <v>59</v>
      </c>
      <c r="C706">
        <v>2008</v>
      </c>
      <c r="D706">
        <v>0</v>
      </c>
    </row>
    <row r="707" spans="1:4" x14ac:dyDescent="0.2">
      <c r="A707" t="s">
        <v>41</v>
      </c>
      <c r="B707" t="s">
        <v>59</v>
      </c>
      <c r="C707">
        <v>2009</v>
      </c>
      <c r="D707">
        <v>0</v>
      </c>
    </row>
    <row r="708" spans="1:4" x14ac:dyDescent="0.2">
      <c r="A708" t="s">
        <v>41</v>
      </c>
      <c r="B708" t="s">
        <v>59</v>
      </c>
      <c r="C708">
        <v>2010</v>
      </c>
      <c r="D708">
        <v>0</v>
      </c>
    </row>
    <row r="709" spans="1:4" x14ac:dyDescent="0.2">
      <c r="A709" t="s">
        <v>41</v>
      </c>
      <c r="B709" t="s">
        <v>59</v>
      </c>
      <c r="C709">
        <v>2011</v>
      </c>
      <c r="D709">
        <v>0</v>
      </c>
    </row>
    <row r="710" spans="1:4" x14ac:dyDescent="0.2">
      <c r="A710" t="s">
        <v>41</v>
      </c>
      <c r="B710" t="s">
        <v>59</v>
      </c>
      <c r="C710">
        <v>2012</v>
      </c>
      <c r="D710">
        <v>0</v>
      </c>
    </row>
    <row r="711" spans="1:4" x14ac:dyDescent="0.2">
      <c r="A711" t="s">
        <v>41</v>
      </c>
      <c r="B711" t="s">
        <v>59</v>
      </c>
      <c r="C711">
        <v>2013</v>
      </c>
      <c r="D711">
        <v>0</v>
      </c>
    </row>
    <row r="712" spans="1:4" x14ac:dyDescent="0.2">
      <c r="A712" t="s">
        <v>41</v>
      </c>
      <c r="B712" t="s">
        <v>59</v>
      </c>
      <c r="C712">
        <v>2014</v>
      </c>
      <c r="D712">
        <v>0</v>
      </c>
    </row>
    <row r="713" spans="1:4" x14ac:dyDescent="0.2">
      <c r="A713" t="s">
        <v>41</v>
      </c>
      <c r="B713" t="s">
        <v>59</v>
      </c>
      <c r="C713">
        <v>2015</v>
      </c>
      <c r="D713">
        <v>2161</v>
      </c>
    </row>
    <row r="714" spans="1:4" x14ac:dyDescent="0.2">
      <c r="A714" t="s">
        <v>41</v>
      </c>
      <c r="B714" t="s">
        <v>59</v>
      </c>
      <c r="C714">
        <v>2016</v>
      </c>
      <c r="D714">
        <v>5951</v>
      </c>
    </row>
    <row r="715" spans="1:4" x14ac:dyDescent="0.2">
      <c r="A715" t="s">
        <v>41</v>
      </c>
      <c r="B715" t="s">
        <v>59</v>
      </c>
      <c r="C715">
        <v>2017</v>
      </c>
      <c r="D715">
        <v>3045</v>
      </c>
    </row>
    <row r="716" spans="1:4" x14ac:dyDescent="0.2">
      <c r="A716" t="s">
        <v>42</v>
      </c>
      <c r="B716" t="s">
        <v>59</v>
      </c>
      <c r="C716">
        <v>2001</v>
      </c>
      <c r="D716">
        <v>0</v>
      </c>
    </row>
    <row r="717" spans="1:4" x14ac:dyDescent="0.2">
      <c r="A717" t="s">
        <v>42</v>
      </c>
      <c r="B717" t="s">
        <v>59</v>
      </c>
      <c r="C717">
        <v>2002</v>
      </c>
      <c r="D717">
        <v>0</v>
      </c>
    </row>
    <row r="718" spans="1:4" x14ac:dyDescent="0.2">
      <c r="A718" t="s">
        <v>42</v>
      </c>
      <c r="B718" t="s">
        <v>59</v>
      </c>
      <c r="C718">
        <v>2003</v>
      </c>
      <c r="D718">
        <v>0</v>
      </c>
    </row>
    <row r="719" spans="1:4" x14ac:dyDescent="0.2">
      <c r="A719" t="s">
        <v>42</v>
      </c>
      <c r="B719" t="s">
        <v>59</v>
      </c>
      <c r="C719">
        <v>2004</v>
      </c>
      <c r="D719">
        <v>0</v>
      </c>
    </row>
    <row r="720" spans="1:4" x14ac:dyDescent="0.2">
      <c r="A720" t="s">
        <v>42</v>
      </c>
      <c r="B720" t="s">
        <v>59</v>
      </c>
      <c r="C720">
        <v>2005</v>
      </c>
      <c r="D720">
        <v>0</v>
      </c>
    </row>
    <row r="721" spans="1:4" x14ac:dyDescent="0.2">
      <c r="A721" t="s">
        <v>42</v>
      </c>
      <c r="B721" t="s">
        <v>59</v>
      </c>
      <c r="C721">
        <v>2006</v>
      </c>
      <c r="D721">
        <v>214</v>
      </c>
    </row>
    <row r="722" spans="1:4" x14ac:dyDescent="0.2">
      <c r="A722" t="s">
        <v>42</v>
      </c>
      <c r="B722" t="s">
        <v>59</v>
      </c>
      <c r="C722">
        <v>2007</v>
      </c>
      <c r="D722">
        <v>230</v>
      </c>
    </row>
    <row r="723" spans="1:4" x14ac:dyDescent="0.2">
      <c r="A723" t="s">
        <v>42</v>
      </c>
      <c r="B723" t="s">
        <v>59</v>
      </c>
      <c r="C723">
        <v>2008</v>
      </c>
      <c r="D723">
        <v>71</v>
      </c>
    </row>
    <row r="724" spans="1:4" x14ac:dyDescent="0.2">
      <c r="A724" t="s">
        <v>42</v>
      </c>
      <c r="B724" t="s">
        <v>59</v>
      </c>
      <c r="C724">
        <v>2009</v>
      </c>
      <c r="D724">
        <v>90</v>
      </c>
    </row>
    <row r="725" spans="1:4" x14ac:dyDescent="0.2">
      <c r="A725" t="s">
        <v>42</v>
      </c>
      <c r="B725" t="s">
        <v>59</v>
      </c>
      <c r="C725">
        <v>2010</v>
      </c>
      <c r="D725">
        <v>98</v>
      </c>
    </row>
    <row r="726" spans="1:4" x14ac:dyDescent="0.2">
      <c r="A726" t="s">
        <v>42</v>
      </c>
      <c r="B726" t="s">
        <v>59</v>
      </c>
      <c r="C726">
        <v>2011</v>
      </c>
      <c r="D726">
        <v>9</v>
      </c>
    </row>
    <row r="727" spans="1:4" x14ac:dyDescent="0.2">
      <c r="A727" t="s">
        <v>42</v>
      </c>
      <c r="B727" t="s">
        <v>59</v>
      </c>
      <c r="C727">
        <v>2012</v>
      </c>
      <c r="D727">
        <v>13</v>
      </c>
    </row>
    <row r="728" spans="1:4" x14ac:dyDescent="0.2">
      <c r="A728" t="s">
        <v>42</v>
      </c>
      <c r="B728" t="s">
        <v>59</v>
      </c>
      <c r="C728">
        <v>2013</v>
      </c>
      <c r="D728">
        <v>2</v>
      </c>
    </row>
    <row r="729" spans="1:4" x14ac:dyDescent="0.2">
      <c r="A729" t="s">
        <v>42</v>
      </c>
      <c r="B729" t="s">
        <v>59</v>
      </c>
      <c r="C729">
        <v>2014</v>
      </c>
      <c r="D729">
        <v>8</v>
      </c>
    </row>
    <row r="730" spans="1:4" x14ac:dyDescent="0.2">
      <c r="A730" t="s">
        <v>42</v>
      </c>
      <c r="B730" t="s">
        <v>59</v>
      </c>
      <c r="C730">
        <v>2015</v>
      </c>
      <c r="D730">
        <v>42</v>
      </c>
    </row>
    <row r="731" spans="1:4" x14ac:dyDescent="0.2">
      <c r="A731" t="s">
        <v>42</v>
      </c>
      <c r="B731" t="s">
        <v>59</v>
      </c>
      <c r="C731">
        <v>2016</v>
      </c>
      <c r="D731">
        <v>33</v>
      </c>
    </row>
    <row r="732" spans="1:4" x14ac:dyDescent="0.2">
      <c r="A732" t="s">
        <v>42</v>
      </c>
      <c r="B732" t="s">
        <v>59</v>
      </c>
      <c r="C732">
        <v>2017</v>
      </c>
      <c r="D732">
        <v>33</v>
      </c>
    </row>
    <row r="733" spans="1:4" x14ac:dyDescent="0.2">
      <c r="A733" t="s">
        <v>43</v>
      </c>
      <c r="B733" t="s">
        <v>59</v>
      </c>
      <c r="C733">
        <v>2001</v>
      </c>
      <c r="D733">
        <v>0</v>
      </c>
    </row>
    <row r="734" spans="1:4" x14ac:dyDescent="0.2">
      <c r="A734" t="s">
        <v>43</v>
      </c>
      <c r="B734" t="s">
        <v>59</v>
      </c>
      <c r="C734">
        <v>2002</v>
      </c>
      <c r="D734">
        <v>0</v>
      </c>
    </row>
    <row r="735" spans="1:4" x14ac:dyDescent="0.2">
      <c r="A735" t="s">
        <v>43</v>
      </c>
      <c r="B735" t="s">
        <v>59</v>
      </c>
      <c r="C735">
        <v>2003</v>
      </c>
      <c r="D735">
        <v>0</v>
      </c>
    </row>
    <row r="736" spans="1:4" x14ac:dyDescent="0.2">
      <c r="A736" t="s">
        <v>43</v>
      </c>
      <c r="B736" t="s">
        <v>59</v>
      </c>
      <c r="C736">
        <v>2004</v>
      </c>
      <c r="D736">
        <v>0</v>
      </c>
    </row>
    <row r="737" spans="1:4" x14ac:dyDescent="0.2">
      <c r="A737" t="s">
        <v>43</v>
      </c>
      <c r="B737" t="s">
        <v>59</v>
      </c>
      <c r="C737">
        <v>2005</v>
      </c>
      <c r="D737">
        <v>0</v>
      </c>
    </row>
    <row r="738" spans="1:4" x14ac:dyDescent="0.2">
      <c r="A738" t="s">
        <v>43</v>
      </c>
      <c r="B738" t="s">
        <v>59</v>
      </c>
      <c r="C738">
        <v>2006</v>
      </c>
      <c r="D738">
        <v>0</v>
      </c>
    </row>
    <row r="739" spans="1:4" x14ac:dyDescent="0.2">
      <c r="A739" t="s">
        <v>43</v>
      </c>
      <c r="B739" t="s">
        <v>59</v>
      </c>
      <c r="C739">
        <v>2007</v>
      </c>
      <c r="D739">
        <v>0</v>
      </c>
    </row>
    <row r="740" spans="1:4" x14ac:dyDescent="0.2">
      <c r="A740" t="s">
        <v>43</v>
      </c>
      <c r="B740" t="s">
        <v>59</v>
      </c>
      <c r="C740">
        <v>2008</v>
      </c>
      <c r="D740">
        <v>0</v>
      </c>
    </row>
    <row r="741" spans="1:4" x14ac:dyDescent="0.2">
      <c r="A741" t="s">
        <v>43</v>
      </c>
      <c r="B741" t="s">
        <v>59</v>
      </c>
      <c r="C741">
        <v>2009</v>
      </c>
      <c r="D741">
        <v>0</v>
      </c>
    </row>
    <row r="742" spans="1:4" x14ac:dyDescent="0.2">
      <c r="A742" t="s">
        <v>43</v>
      </c>
      <c r="B742" t="s">
        <v>59</v>
      </c>
      <c r="C742">
        <v>2010</v>
      </c>
      <c r="D742">
        <v>0</v>
      </c>
    </row>
    <row r="743" spans="1:4" x14ac:dyDescent="0.2">
      <c r="A743" t="s">
        <v>43</v>
      </c>
      <c r="B743" t="s">
        <v>59</v>
      </c>
      <c r="C743">
        <v>2011</v>
      </c>
      <c r="D743">
        <v>0</v>
      </c>
    </row>
    <row r="744" spans="1:4" x14ac:dyDescent="0.2">
      <c r="A744" t="s">
        <v>43</v>
      </c>
      <c r="B744" t="s">
        <v>59</v>
      </c>
      <c r="C744">
        <v>2012</v>
      </c>
      <c r="D744">
        <v>0</v>
      </c>
    </row>
    <row r="745" spans="1:4" x14ac:dyDescent="0.2">
      <c r="A745" t="s">
        <v>43</v>
      </c>
      <c r="B745" t="s">
        <v>59</v>
      </c>
      <c r="C745">
        <v>2013</v>
      </c>
      <c r="D745">
        <v>0</v>
      </c>
    </row>
    <row r="746" spans="1:4" x14ac:dyDescent="0.2">
      <c r="A746" t="s">
        <v>43</v>
      </c>
      <c r="B746" t="s">
        <v>59</v>
      </c>
      <c r="C746">
        <v>2014</v>
      </c>
      <c r="D746">
        <v>0</v>
      </c>
    </row>
    <row r="747" spans="1:4" x14ac:dyDescent="0.2">
      <c r="A747" t="s">
        <v>43</v>
      </c>
      <c r="B747" t="s">
        <v>59</v>
      </c>
      <c r="C747">
        <v>2015</v>
      </c>
      <c r="D747">
        <v>0</v>
      </c>
    </row>
    <row r="748" spans="1:4" x14ac:dyDescent="0.2">
      <c r="A748" t="s">
        <v>43</v>
      </c>
      <c r="B748" t="s">
        <v>59</v>
      </c>
      <c r="C748">
        <v>2016</v>
      </c>
      <c r="D748">
        <v>0</v>
      </c>
    </row>
    <row r="749" spans="1:4" x14ac:dyDescent="0.2">
      <c r="A749" t="s">
        <v>43</v>
      </c>
      <c r="B749" t="s">
        <v>59</v>
      </c>
      <c r="C749">
        <v>2017</v>
      </c>
      <c r="D749">
        <v>0</v>
      </c>
    </row>
    <row r="750" spans="1:4" x14ac:dyDescent="0.2">
      <c r="A750" t="s">
        <v>44</v>
      </c>
      <c r="B750" t="s">
        <v>59</v>
      </c>
      <c r="C750">
        <v>2001</v>
      </c>
      <c r="D750">
        <v>0</v>
      </c>
    </row>
    <row r="751" spans="1:4" x14ac:dyDescent="0.2">
      <c r="A751" t="s">
        <v>44</v>
      </c>
      <c r="B751" t="s">
        <v>59</v>
      </c>
      <c r="C751">
        <v>2002</v>
      </c>
      <c r="D751">
        <v>0</v>
      </c>
    </row>
    <row r="752" spans="1:4" x14ac:dyDescent="0.2">
      <c r="A752" t="s">
        <v>44</v>
      </c>
      <c r="B752" t="s">
        <v>59</v>
      </c>
      <c r="C752">
        <v>2003</v>
      </c>
      <c r="D752">
        <v>0</v>
      </c>
    </row>
    <row r="753" spans="1:4" x14ac:dyDescent="0.2">
      <c r="A753" t="s">
        <v>44</v>
      </c>
      <c r="B753" t="s">
        <v>59</v>
      </c>
      <c r="C753">
        <v>2004</v>
      </c>
      <c r="D753">
        <v>0</v>
      </c>
    </row>
    <row r="754" spans="1:4" x14ac:dyDescent="0.2">
      <c r="A754" t="s">
        <v>44</v>
      </c>
      <c r="B754" t="s">
        <v>59</v>
      </c>
      <c r="C754">
        <v>2005</v>
      </c>
      <c r="D754">
        <v>0</v>
      </c>
    </row>
    <row r="755" spans="1:4" x14ac:dyDescent="0.2">
      <c r="A755" t="s">
        <v>44</v>
      </c>
      <c r="B755" t="s">
        <v>59</v>
      </c>
      <c r="C755">
        <v>2006</v>
      </c>
      <c r="D755">
        <v>0</v>
      </c>
    </row>
    <row r="756" spans="1:4" x14ac:dyDescent="0.2">
      <c r="A756" t="s">
        <v>44</v>
      </c>
      <c r="B756" t="s">
        <v>59</v>
      </c>
      <c r="C756">
        <v>2007</v>
      </c>
      <c r="D756">
        <v>0</v>
      </c>
    </row>
    <row r="757" spans="1:4" x14ac:dyDescent="0.2">
      <c r="A757" t="s">
        <v>44</v>
      </c>
      <c r="B757" t="s">
        <v>59</v>
      </c>
      <c r="C757">
        <v>2008</v>
      </c>
      <c r="D757">
        <v>0</v>
      </c>
    </row>
    <row r="758" spans="1:4" x14ac:dyDescent="0.2">
      <c r="A758" t="s">
        <v>44</v>
      </c>
      <c r="B758" t="s">
        <v>59</v>
      </c>
      <c r="C758">
        <v>2009</v>
      </c>
      <c r="D758">
        <v>0</v>
      </c>
    </row>
    <row r="759" spans="1:4" x14ac:dyDescent="0.2">
      <c r="A759" t="s">
        <v>44</v>
      </c>
      <c r="B759" t="s">
        <v>59</v>
      </c>
      <c r="C759">
        <v>2010</v>
      </c>
      <c r="D759">
        <v>0</v>
      </c>
    </row>
    <row r="760" spans="1:4" x14ac:dyDescent="0.2">
      <c r="A760" t="s">
        <v>44</v>
      </c>
      <c r="B760" t="s">
        <v>59</v>
      </c>
      <c r="C760">
        <v>2011</v>
      </c>
      <c r="D760">
        <v>0</v>
      </c>
    </row>
    <row r="761" spans="1:4" x14ac:dyDescent="0.2">
      <c r="A761" t="s">
        <v>44</v>
      </c>
      <c r="B761" t="s">
        <v>59</v>
      </c>
      <c r="C761">
        <v>2012</v>
      </c>
      <c r="D761">
        <v>0</v>
      </c>
    </row>
    <row r="762" spans="1:4" x14ac:dyDescent="0.2">
      <c r="A762" t="s">
        <v>44</v>
      </c>
      <c r="B762" t="s">
        <v>59</v>
      </c>
      <c r="C762">
        <v>2013</v>
      </c>
      <c r="D762">
        <v>0</v>
      </c>
    </row>
    <row r="763" spans="1:4" x14ac:dyDescent="0.2">
      <c r="A763" t="s">
        <v>44</v>
      </c>
      <c r="B763" t="s">
        <v>59</v>
      </c>
      <c r="C763">
        <v>2014</v>
      </c>
      <c r="D763">
        <v>258</v>
      </c>
    </row>
    <row r="764" spans="1:4" x14ac:dyDescent="0.2">
      <c r="A764" t="s">
        <v>44</v>
      </c>
      <c r="B764" t="s">
        <v>59</v>
      </c>
      <c r="C764">
        <v>2015</v>
      </c>
      <c r="D764">
        <v>0</v>
      </c>
    </row>
    <row r="765" spans="1:4" x14ac:dyDescent="0.2">
      <c r="A765" t="s">
        <v>44</v>
      </c>
      <c r="B765" t="s">
        <v>59</v>
      </c>
      <c r="C765">
        <v>2016</v>
      </c>
      <c r="D765">
        <v>0</v>
      </c>
    </row>
    <row r="766" spans="1:4" x14ac:dyDescent="0.2">
      <c r="A766" t="s">
        <v>44</v>
      </c>
      <c r="B766" t="s">
        <v>59</v>
      </c>
      <c r="C766">
        <v>2017</v>
      </c>
      <c r="D766">
        <v>0</v>
      </c>
    </row>
    <row r="767" spans="1:4" x14ac:dyDescent="0.2">
      <c r="A767" t="s">
        <v>45</v>
      </c>
      <c r="B767" t="s">
        <v>59</v>
      </c>
      <c r="C767">
        <v>2001</v>
      </c>
      <c r="D767">
        <v>0</v>
      </c>
    </row>
    <row r="768" spans="1:4" x14ac:dyDescent="0.2">
      <c r="A768" t="s">
        <v>45</v>
      </c>
      <c r="B768" t="s">
        <v>59</v>
      </c>
      <c r="C768">
        <v>2002</v>
      </c>
      <c r="D768">
        <v>0</v>
      </c>
    </row>
    <row r="769" spans="1:4" x14ac:dyDescent="0.2">
      <c r="A769" t="s">
        <v>45</v>
      </c>
      <c r="B769" t="s">
        <v>59</v>
      </c>
      <c r="C769">
        <v>2003</v>
      </c>
      <c r="D769">
        <v>0</v>
      </c>
    </row>
    <row r="770" spans="1:4" x14ac:dyDescent="0.2">
      <c r="A770" t="s">
        <v>45</v>
      </c>
      <c r="B770" t="s">
        <v>59</v>
      </c>
      <c r="C770">
        <v>2004</v>
      </c>
      <c r="D770">
        <v>0</v>
      </c>
    </row>
    <row r="771" spans="1:4" x14ac:dyDescent="0.2">
      <c r="A771" t="s">
        <v>45</v>
      </c>
      <c r="B771" t="s">
        <v>59</v>
      </c>
      <c r="C771">
        <v>2005</v>
      </c>
      <c r="D771">
        <v>0</v>
      </c>
    </row>
    <row r="772" spans="1:4" x14ac:dyDescent="0.2">
      <c r="A772" t="s">
        <v>45</v>
      </c>
      <c r="B772" t="s">
        <v>59</v>
      </c>
      <c r="C772">
        <v>2006</v>
      </c>
      <c r="D772">
        <v>0</v>
      </c>
    </row>
    <row r="773" spans="1:4" x14ac:dyDescent="0.2">
      <c r="A773" t="s">
        <v>45</v>
      </c>
      <c r="B773" t="s">
        <v>59</v>
      </c>
      <c r="C773">
        <v>2007</v>
      </c>
      <c r="D773">
        <v>0</v>
      </c>
    </row>
    <row r="774" spans="1:4" x14ac:dyDescent="0.2">
      <c r="A774" t="s">
        <v>45</v>
      </c>
      <c r="B774" t="s">
        <v>59</v>
      </c>
      <c r="C774">
        <v>2008</v>
      </c>
      <c r="D774">
        <v>0</v>
      </c>
    </row>
    <row r="775" spans="1:4" x14ac:dyDescent="0.2">
      <c r="A775" t="s">
        <v>45</v>
      </c>
      <c r="B775" t="s">
        <v>59</v>
      </c>
      <c r="C775">
        <v>2009</v>
      </c>
      <c r="D775">
        <v>0</v>
      </c>
    </row>
    <row r="776" spans="1:4" x14ac:dyDescent="0.2">
      <c r="A776" t="s">
        <v>45</v>
      </c>
      <c r="B776" t="s">
        <v>59</v>
      </c>
      <c r="C776">
        <v>2010</v>
      </c>
      <c r="D776">
        <v>0</v>
      </c>
    </row>
    <row r="777" spans="1:4" x14ac:dyDescent="0.2">
      <c r="A777" t="s">
        <v>45</v>
      </c>
      <c r="B777" t="s">
        <v>59</v>
      </c>
      <c r="C777">
        <v>2011</v>
      </c>
      <c r="D777">
        <v>0</v>
      </c>
    </row>
    <row r="778" spans="1:4" x14ac:dyDescent="0.2">
      <c r="A778" t="s">
        <v>45</v>
      </c>
      <c r="B778" t="s">
        <v>59</v>
      </c>
      <c r="C778">
        <v>2012</v>
      </c>
      <c r="D778">
        <v>0</v>
      </c>
    </row>
    <row r="779" spans="1:4" x14ac:dyDescent="0.2">
      <c r="A779" t="s">
        <v>45</v>
      </c>
      <c r="B779" t="s">
        <v>59</v>
      </c>
      <c r="C779">
        <v>2013</v>
      </c>
      <c r="D779">
        <v>6</v>
      </c>
    </row>
    <row r="780" spans="1:4" x14ac:dyDescent="0.2">
      <c r="A780" t="s">
        <v>45</v>
      </c>
      <c r="B780" t="s">
        <v>59</v>
      </c>
      <c r="C780">
        <v>2014</v>
      </c>
      <c r="D780">
        <v>1</v>
      </c>
    </row>
    <row r="781" spans="1:4" x14ac:dyDescent="0.2">
      <c r="A781" t="s">
        <v>45</v>
      </c>
      <c r="B781" t="s">
        <v>59</v>
      </c>
      <c r="C781">
        <v>2015</v>
      </c>
      <c r="D781">
        <v>0</v>
      </c>
    </row>
    <row r="782" spans="1:4" x14ac:dyDescent="0.2">
      <c r="A782" t="s">
        <v>45</v>
      </c>
      <c r="B782" t="s">
        <v>59</v>
      </c>
      <c r="C782">
        <v>2016</v>
      </c>
      <c r="D782">
        <v>0</v>
      </c>
    </row>
    <row r="783" spans="1:4" x14ac:dyDescent="0.2">
      <c r="A783" t="s">
        <v>45</v>
      </c>
      <c r="B783" t="s">
        <v>59</v>
      </c>
      <c r="C783">
        <v>2017</v>
      </c>
      <c r="D783">
        <v>0</v>
      </c>
    </row>
    <row r="784" spans="1:4" x14ac:dyDescent="0.2">
      <c r="A784" t="s">
        <v>46</v>
      </c>
      <c r="B784" t="s">
        <v>59</v>
      </c>
      <c r="C784">
        <v>2001</v>
      </c>
      <c r="D784">
        <v>0</v>
      </c>
    </row>
    <row r="785" spans="1:4" x14ac:dyDescent="0.2">
      <c r="A785" t="s">
        <v>46</v>
      </c>
      <c r="B785" t="s">
        <v>59</v>
      </c>
      <c r="C785">
        <v>2002</v>
      </c>
      <c r="D785">
        <v>0</v>
      </c>
    </row>
    <row r="786" spans="1:4" x14ac:dyDescent="0.2">
      <c r="A786" t="s">
        <v>46</v>
      </c>
      <c r="B786" t="s">
        <v>59</v>
      </c>
      <c r="C786">
        <v>2003</v>
      </c>
      <c r="D786">
        <v>0</v>
      </c>
    </row>
    <row r="787" spans="1:4" x14ac:dyDescent="0.2">
      <c r="A787" t="s">
        <v>46</v>
      </c>
      <c r="B787" t="s">
        <v>59</v>
      </c>
      <c r="C787">
        <v>2004</v>
      </c>
      <c r="D787">
        <v>0</v>
      </c>
    </row>
    <row r="788" spans="1:4" x14ac:dyDescent="0.2">
      <c r="A788" t="s">
        <v>46</v>
      </c>
      <c r="B788" t="s">
        <v>59</v>
      </c>
      <c r="C788">
        <v>2005</v>
      </c>
      <c r="D788">
        <v>0</v>
      </c>
    </row>
    <row r="789" spans="1:4" x14ac:dyDescent="0.2">
      <c r="A789" t="s">
        <v>46</v>
      </c>
      <c r="B789" t="s">
        <v>59</v>
      </c>
      <c r="C789">
        <v>2006</v>
      </c>
      <c r="D789">
        <v>0</v>
      </c>
    </row>
    <row r="790" spans="1:4" x14ac:dyDescent="0.2">
      <c r="A790" t="s">
        <v>46</v>
      </c>
      <c r="B790" t="s">
        <v>59</v>
      </c>
      <c r="C790">
        <v>2007</v>
      </c>
      <c r="D790">
        <v>0</v>
      </c>
    </row>
    <row r="791" spans="1:4" x14ac:dyDescent="0.2">
      <c r="A791" t="s">
        <v>46</v>
      </c>
      <c r="B791" t="s">
        <v>59</v>
      </c>
      <c r="C791">
        <v>2008</v>
      </c>
      <c r="D791">
        <v>0</v>
      </c>
    </row>
    <row r="792" spans="1:4" x14ac:dyDescent="0.2">
      <c r="A792" t="s">
        <v>46</v>
      </c>
      <c r="B792" t="s">
        <v>59</v>
      </c>
      <c r="C792">
        <v>2009</v>
      </c>
      <c r="D792">
        <v>0</v>
      </c>
    </row>
    <row r="793" spans="1:4" x14ac:dyDescent="0.2">
      <c r="A793" t="s">
        <v>46</v>
      </c>
      <c r="B793" t="s">
        <v>59</v>
      </c>
      <c r="C793">
        <v>2010</v>
      </c>
      <c r="D793">
        <v>0</v>
      </c>
    </row>
    <row r="794" spans="1:4" x14ac:dyDescent="0.2">
      <c r="A794" t="s">
        <v>46</v>
      </c>
      <c r="B794" t="s">
        <v>59</v>
      </c>
      <c r="C794">
        <v>2011</v>
      </c>
      <c r="D794">
        <v>0</v>
      </c>
    </row>
    <row r="795" spans="1:4" x14ac:dyDescent="0.2">
      <c r="A795" t="s">
        <v>46</v>
      </c>
      <c r="B795" t="s">
        <v>59</v>
      </c>
      <c r="C795">
        <v>2012</v>
      </c>
      <c r="D795">
        <v>0</v>
      </c>
    </row>
    <row r="796" spans="1:4" x14ac:dyDescent="0.2">
      <c r="A796" t="s">
        <v>46</v>
      </c>
      <c r="B796" t="s">
        <v>59</v>
      </c>
      <c r="C796">
        <v>2013</v>
      </c>
      <c r="D796">
        <v>0</v>
      </c>
    </row>
    <row r="797" spans="1:4" x14ac:dyDescent="0.2">
      <c r="A797" t="s">
        <v>46</v>
      </c>
      <c r="B797" t="s">
        <v>59</v>
      </c>
      <c r="C797">
        <v>2014</v>
      </c>
      <c r="D797">
        <v>0</v>
      </c>
    </row>
    <row r="798" spans="1:4" x14ac:dyDescent="0.2">
      <c r="A798" t="s">
        <v>46</v>
      </c>
      <c r="B798" t="s">
        <v>59</v>
      </c>
      <c r="C798">
        <v>2015</v>
      </c>
      <c r="D798">
        <v>78</v>
      </c>
    </row>
    <row r="799" spans="1:4" x14ac:dyDescent="0.2">
      <c r="A799" t="s">
        <v>46</v>
      </c>
      <c r="B799" t="s">
        <v>59</v>
      </c>
      <c r="C799">
        <v>2016</v>
      </c>
      <c r="D799">
        <v>8438</v>
      </c>
    </row>
    <row r="800" spans="1:4" x14ac:dyDescent="0.2">
      <c r="A800" t="s">
        <v>46</v>
      </c>
      <c r="B800" t="s">
        <v>59</v>
      </c>
      <c r="C800">
        <v>2017</v>
      </c>
      <c r="D800">
        <v>11608</v>
      </c>
    </row>
    <row r="801" spans="1:4" x14ac:dyDescent="0.2">
      <c r="A801" t="s">
        <v>0</v>
      </c>
      <c r="B801" t="s">
        <v>60</v>
      </c>
      <c r="C801">
        <v>2001</v>
      </c>
      <c r="D801">
        <v>0</v>
      </c>
    </row>
    <row r="802" spans="1:4" x14ac:dyDescent="0.2">
      <c r="A802" t="s">
        <v>0</v>
      </c>
      <c r="B802" t="s">
        <v>60</v>
      </c>
      <c r="C802">
        <v>2002</v>
      </c>
      <c r="D802">
        <v>0</v>
      </c>
    </row>
    <row r="803" spans="1:4" x14ac:dyDescent="0.2">
      <c r="A803" t="s">
        <v>0</v>
      </c>
      <c r="B803" t="s">
        <v>60</v>
      </c>
      <c r="C803">
        <v>2003</v>
      </c>
      <c r="D803">
        <v>0</v>
      </c>
    </row>
    <row r="804" spans="1:4" x14ac:dyDescent="0.2">
      <c r="A804" t="s">
        <v>0</v>
      </c>
      <c r="B804" t="s">
        <v>60</v>
      </c>
      <c r="C804">
        <v>2004</v>
      </c>
      <c r="D804">
        <v>0</v>
      </c>
    </row>
    <row r="805" spans="1:4" x14ac:dyDescent="0.2">
      <c r="A805" t="s">
        <v>0</v>
      </c>
      <c r="B805" t="s">
        <v>60</v>
      </c>
      <c r="C805">
        <v>2005</v>
      </c>
      <c r="D805">
        <v>0</v>
      </c>
    </row>
    <row r="806" spans="1:4" x14ac:dyDescent="0.2">
      <c r="A806" t="s">
        <v>0</v>
      </c>
      <c r="B806" t="s">
        <v>60</v>
      </c>
      <c r="C806">
        <v>2006</v>
      </c>
      <c r="D806">
        <v>0</v>
      </c>
    </row>
    <row r="807" spans="1:4" x14ac:dyDescent="0.2">
      <c r="A807" t="s">
        <v>0</v>
      </c>
      <c r="B807" t="s">
        <v>60</v>
      </c>
      <c r="C807">
        <v>2007</v>
      </c>
      <c r="D807">
        <v>0</v>
      </c>
    </row>
    <row r="808" spans="1:4" x14ac:dyDescent="0.2">
      <c r="A808" t="s">
        <v>0</v>
      </c>
      <c r="B808" t="s">
        <v>60</v>
      </c>
      <c r="C808">
        <v>2008</v>
      </c>
      <c r="D808">
        <v>0</v>
      </c>
    </row>
    <row r="809" spans="1:4" x14ac:dyDescent="0.2">
      <c r="A809" t="s">
        <v>0</v>
      </c>
      <c r="B809" t="s">
        <v>60</v>
      </c>
      <c r="C809">
        <v>2009</v>
      </c>
      <c r="D809">
        <v>240</v>
      </c>
    </row>
    <row r="810" spans="1:4" x14ac:dyDescent="0.2">
      <c r="A810" t="s">
        <v>0</v>
      </c>
      <c r="B810" t="s">
        <v>60</v>
      </c>
      <c r="C810">
        <v>2010</v>
      </c>
      <c r="D810">
        <v>89</v>
      </c>
    </row>
    <row r="811" spans="1:4" x14ac:dyDescent="0.2">
      <c r="A811" t="s">
        <v>0</v>
      </c>
      <c r="B811" t="s">
        <v>60</v>
      </c>
      <c r="C811">
        <v>2011</v>
      </c>
      <c r="D811">
        <v>77</v>
      </c>
    </row>
    <row r="812" spans="1:4" x14ac:dyDescent="0.2">
      <c r="A812" t="s">
        <v>0</v>
      </c>
      <c r="B812" t="s">
        <v>60</v>
      </c>
      <c r="C812">
        <v>2012</v>
      </c>
      <c r="D812">
        <v>142</v>
      </c>
    </row>
    <row r="813" spans="1:4" x14ac:dyDescent="0.2">
      <c r="A813" t="s">
        <v>0</v>
      </c>
      <c r="B813" t="s">
        <v>60</v>
      </c>
      <c r="C813">
        <v>2013</v>
      </c>
      <c r="D813">
        <v>385</v>
      </c>
    </row>
    <row r="814" spans="1:4" x14ac:dyDescent="0.2">
      <c r="A814" t="s">
        <v>0</v>
      </c>
      <c r="B814" t="s">
        <v>60</v>
      </c>
      <c r="C814">
        <v>2014</v>
      </c>
      <c r="D814">
        <v>2120</v>
      </c>
    </row>
    <row r="815" spans="1:4" x14ac:dyDescent="0.2">
      <c r="A815" t="s">
        <v>0</v>
      </c>
      <c r="B815" t="s">
        <v>60</v>
      </c>
      <c r="C815">
        <v>2015</v>
      </c>
      <c r="D815">
        <v>711</v>
      </c>
    </row>
    <row r="816" spans="1:4" x14ac:dyDescent="0.2">
      <c r="A816" t="s">
        <v>0</v>
      </c>
      <c r="B816" t="s">
        <v>60</v>
      </c>
      <c r="C816">
        <v>2016</v>
      </c>
      <c r="D816">
        <v>4850</v>
      </c>
    </row>
    <row r="817" spans="1:4" x14ac:dyDescent="0.2">
      <c r="A817" t="s">
        <v>0</v>
      </c>
      <c r="B817" t="s">
        <v>60</v>
      </c>
      <c r="C817">
        <v>2017</v>
      </c>
      <c r="D817">
        <v>2207</v>
      </c>
    </row>
    <row r="818" spans="1:4" x14ac:dyDescent="0.2">
      <c r="A818" t="s">
        <v>1</v>
      </c>
      <c r="B818" t="s">
        <v>60</v>
      </c>
      <c r="C818">
        <v>2001</v>
      </c>
      <c r="D818">
        <v>0</v>
      </c>
    </row>
    <row r="819" spans="1:4" x14ac:dyDescent="0.2">
      <c r="A819" t="s">
        <v>1</v>
      </c>
      <c r="B819" t="s">
        <v>60</v>
      </c>
      <c r="C819">
        <v>2002</v>
      </c>
      <c r="D819">
        <v>0</v>
      </c>
    </row>
    <row r="820" spans="1:4" x14ac:dyDescent="0.2">
      <c r="A820" t="s">
        <v>1</v>
      </c>
      <c r="B820" t="s">
        <v>60</v>
      </c>
      <c r="C820">
        <v>2003</v>
      </c>
      <c r="D820">
        <v>0</v>
      </c>
    </row>
    <row r="821" spans="1:4" x14ac:dyDescent="0.2">
      <c r="A821" t="s">
        <v>1</v>
      </c>
      <c r="B821" t="s">
        <v>60</v>
      </c>
      <c r="C821">
        <v>2004</v>
      </c>
      <c r="D821">
        <v>0</v>
      </c>
    </row>
    <row r="822" spans="1:4" x14ac:dyDescent="0.2">
      <c r="A822" t="s">
        <v>1</v>
      </c>
      <c r="B822" t="s">
        <v>60</v>
      </c>
      <c r="C822">
        <v>2005</v>
      </c>
      <c r="D822">
        <v>0</v>
      </c>
    </row>
    <row r="823" spans="1:4" x14ac:dyDescent="0.2">
      <c r="A823" t="s">
        <v>1</v>
      </c>
      <c r="B823" t="s">
        <v>60</v>
      </c>
      <c r="C823">
        <v>2006</v>
      </c>
      <c r="D823">
        <v>0</v>
      </c>
    </row>
    <row r="824" spans="1:4" x14ac:dyDescent="0.2">
      <c r="A824" t="s">
        <v>1</v>
      </c>
      <c r="B824" t="s">
        <v>60</v>
      </c>
      <c r="C824">
        <v>2007</v>
      </c>
      <c r="D824">
        <v>0</v>
      </c>
    </row>
    <row r="825" spans="1:4" x14ac:dyDescent="0.2">
      <c r="A825" t="s">
        <v>1</v>
      </c>
      <c r="B825" t="s">
        <v>60</v>
      </c>
      <c r="C825">
        <v>2008</v>
      </c>
      <c r="D825">
        <v>0</v>
      </c>
    </row>
    <row r="826" spans="1:4" x14ac:dyDescent="0.2">
      <c r="A826" t="s">
        <v>1</v>
      </c>
      <c r="B826" t="s">
        <v>60</v>
      </c>
      <c r="C826">
        <v>2009</v>
      </c>
      <c r="D826">
        <v>0</v>
      </c>
    </row>
    <row r="827" spans="1:4" x14ac:dyDescent="0.2">
      <c r="A827" t="s">
        <v>1</v>
      </c>
      <c r="B827" t="s">
        <v>60</v>
      </c>
      <c r="C827">
        <v>2010</v>
      </c>
      <c r="D827">
        <v>0</v>
      </c>
    </row>
    <row r="828" spans="1:4" x14ac:dyDescent="0.2">
      <c r="A828" t="s">
        <v>1</v>
      </c>
      <c r="B828" t="s">
        <v>60</v>
      </c>
      <c r="C828">
        <v>2011</v>
      </c>
      <c r="D828">
        <v>0</v>
      </c>
    </row>
    <row r="829" spans="1:4" x14ac:dyDescent="0.2">
      <c r="A829" t="s">
        <v>1</v>
      </c>
      <c r="B829" t="s">
        <v>60</v>
      </c>
      <c r="C829">
        <v>2012</v>
      </c>
      <c r="D829">
        <v>0</v>
      </c>
    </row>
    <row r="830" spans="1:4" x14ac:dyDescent="0.2">
      <c r="A830" t="s">
        <v>1</v>
      </c>
      <c r="B830" t="s">
        <v>60</v>
      </c>
      <c r="C830">
        <v>2013</v>
      </c>
      <c r="D830">
        <v>0</v>
      </c>
    </row>
    <row r="831" spans="1:4" x14ac:dyDescent="0.2">
      <c r="A831" t="s">
        <v>1</v>
      </c>
      <c r="B831" t="s">
        <v>60</v>
      </c>
      <c r="C831">
        <v>2014</v>
      </c>
      <c r="D831">
        <v>0</v>
      </c>
    </row>
    <row r="832" spans="1:4" x14ac:dyDescent="0.2">
      <c r="A832" t="s">
        <v>1</v>
      </c>
      <c r="B832" t="s">
        <v>60</v>
      </c>
      <c r="C832">
        <v>2015</v>
      </c>
      <c r="D832">
        <v>0</v>
      </c>
    </row>
    <row r="833" spans="1:4" x14ac:dyDescent="0.2">
      <c r="A833" t="s">
        <v>1</v>
      </c>
      <c r="B833" t="s">
        <v>60</v>
      </c>
      <c r="C833">
        <v>2016</v>
      </c>
      <c r="D833">
        <v>7</v>
      </c>
    </row>
    <row r="834" spans="1:4" x14ac:dyDescent="0.2">
      <c r="A834" t="s">
        <v>1</v>
      </c>
      <c r="B834" t="s">
        <v>60</v>
      </c>
      <c r="C834">
        <v>2017</v>
      </c>
      <c r="D834">
        <v>0</v>
      </c>
    </row>
    <row r="835" spans="1:4" x14ac:dyDescent="0.2">
      <c r="A835" t="s">
        <v>2</v>
      </c>
      <c r="B835" t="s">
        <v>60</v>
      </c>
      <c r="C835">
        <v>2001</v>
      </c>
      <c r="D835">
        <v>0</v>
      </c>
    </row>
    <row r="836" spans="1:4" x14ac:dyDescent="0.2">
      <c r="A836" t="s">
        <v>2</v>
      </c>
      <c r="B836" t="s">
        <v>60</v>
      </c>
      <c r="C836">
        <v>2002</v>
      </c>
      <c r="D836">
        <v>0</v>
      </c>
    </row>
    <row r="837" spans="1:4" x14ac:dyDescent="0.2">
      <c r="A837" t="s">
        <v>2</v>
      </c>
      <c r="B837" t="s">
        <v>60</v>
      </c>
      <c r="C837">
        <v>2003</v>
      </c>
      <c r="D837">
        <v>0</v>
      </c>
    </row>
    <row r="838" spans="1:4" x14ac:dyDescent="0.2">
      <c r="A838" t="s">
        <v>2</v>
      </c>
      <c r="B838" t="s">
        <v>60</v>
      </c>
      <c r="C838">
        <v>2004</v>
      </c>
      <c r="D838">
        <v>0</v>
      </c>
    </row>
    <row r="839" spans="1:4" x14ac:dyDescent="0.2">
      <c r="A839" t="s">
        <v>2</v>
      </c>
      <c r="B839" t="s">
        <v>60</v>
      </c>
      <c r="C839">
        <v>2005</v>
      </c>
      <c r="D839">
        <v>0</v>
      </c>
    </row>
    <row r="840" spans="1:4" x14ac:dyDescent="0.2">
      <c r="A840" t="s">
        <v>2</v>
      </c>
      <c r="B840" t="s">
        <v>60</v>
      </c>
      <c r="C840">
        <v>2006</v>
      </c>
      <c r="D840">
        <v>0</v>
      </c>
    </row>
    <row r="841" spans="1:4" x14ac:dyDescent="0.2">
      <c r="A841" t="s">
        <v>2</v>
      </c>
      <c r="B841" t="s">
        <v>60</v>
      </c>
      <c r="C841">
        <v>2007</v>
      </c>
      <c r="D841">
        <v>0</v>
      </c>
    </row>
    <row r="842" spans="1:4" x14ac:dyDescent="0.2">
      <c r="A842" t="s">
        <v>2</v>
      </c>
      <c r="B842" t="s">
        <v>60</v>
      </c>
      <c r="C842">
        <v>2008</v>
      </c>
      <c r="D842">
        <v>0</v>
      </c>
    </row>
    <row r="843" spans="1:4" x14ac:dyDescent="0.2">
      <c r="A843" t="s">
        <v>2</v>
      </c>
      <c r="B843" t="s">
        <v>60</v>
      </c>
      <c r="C843">
        <v>2009</v>
      </c>
      <c r="D843">
        <v>0</v>
      </c>
    </row>
    <row r="844" spans="1:4" x14ac:dyDescent="0.2">
      <c r="A844" t="s">
        <v>2</v>
      </c>
      <c r="B844" t="s">
        <v>60</v>
      </c>
      <c r="C844">
        <v>2010</v>
      </c>
      <c r="D844">
        <v>0</v>
      </c>
    </row>
    <row r="845" spans="1:4" x14ac:dyDescent="0.2">
      <c r="A845" t="s">
        <v>2</v>
      </c>
      <c r="B845" t="s">
        <v>60</v>
      </c>
      <c r="C845">
        <v>2011</v>
      </c>
      <c r="D845">
        <v>0</v>
      </c>
    </row>
    <row r="846" spans="1:4" x14ac:dyDescent="0.2">
      <c r="A846" t="s">
        <v>2</v>
      </c>
      <c r="B846" t="s">
        <v>60</v>
      </c>
      <c r="C846">
        <v>2012</v>
      </c>
      <c r="D846">
        <v>4</v>
      </c>
    </row>
    <row r="847" spans="1:4" x14ac:dyDescent="0.2">
      <c r="A847" t="s">
        <v>2</v>
      </c>
      <c r="B847" t="s">
        <v>60</v>
      </c>
      <c r="C847">
        <v>2013</v>
      </c>
      <c r="D847">
        <v>14797</v>
      </c>
    </row>
    <row r="848" spans="1:4" x14ac:dyDescent="0.2">
      <c r="A848" t="s">
        <v>2</v>
      </c>
      <c r="B848" t="s">
        <v>60</v>
      </c>
      <c r="C848">
        <v>2014</v>
      </c>
      <c r="D848">
        <v>16802</v>
      </c>
    </row>
    <row r="849" spans="1:4" x14ac:dyDescent="0.2">
      <c r="A849" t="s">
        <v>2</v>
      </c>
      <c r="B849" t="s">
        <v>60</v>
      </c>
      <c r="C849">
        <v>2015</v>
      </c>
      <c r="D849">
        <v>0</v>
      </c>
    </row>
    <row r="850" spans="1:4" x14ac:dyDescent="0.2">
      <c r="A850" t="s">
        <v>2</v>
      </c>
      <c r="B850" t="s">
        <v>60</v>
      </c>
      <c r="C850">
        <v>2016</v>
      </c>
      <c r="D850">
        <v>0</v>
      </c>
    </row>
    <row r="851" spans="1:4" x14ac:dyDescent="0.2">
      <c r="A851" t="s">
        <v>2</v>
      </c>
      <c r="B851" t="s">
        <v>60</v>
      </c>
      <c r="C851">
        <v>2017</v>
      </c>
      <c r="D851">
        <v>0</v>
      </c>
    </row>
    <row r="852" spans="1:4" x14ac:dyDescent="0.2">
      <c r="A852" t="s">
        <v>3</v>
      </c>
      <c r="B852" t="s">
        <v>60</v>
      </c>
      <c r="C852">
        <v>2001</v>
      </c>
      <c r="D852">
        <v>0</v>
      </c>
    </row>
    <row r="853" spans="1:4" x14ac:dyDescent="0.2">
      <c r="A853" t="s">
        <v>3</v>
      </c>
      <c r="B853" t="s">
        <v>60</v>
      </c>
      <c r="C853">
        <v>2002</v>
      </c>
      <c r="D853">
        <v>0</v>
      </c>
    </row>
    <row r="854" spans="1:4" x14ac:dyDescent="0.2">
      <c r="A854" t="s">
        <v>3</v>
      </c>
      <c r="B854" t="s">
        <v>60</v>
      </c>
      <c r="C854">
        <v>2003</v>
      </c>
      <c r="D854">
        <v>0</v>
      </c>
    </row>
    <row r="855" spans="1:4" x14ac:dyDescent="0.2">
      <c r="A855" t="s">
        <v>3</v>
      </c>
      <c r="B855" t="s">
        <v>60</v>
      </c>
      <c r="C855">
        <v>2004</v>
      </c>
      <c r="D855">
        <v>0</v>
      </c>
    </row>
    <row r="856" spans="1:4" x14ac:dyDescent="0.2">
      <c r="A856" t="s">
        <v>3</v>
      </c>
      <c r="B856" t="s">
        <v>60</v>
      </c>
      <c r="C856">
        <v>2005</v>
      </c>
      <c r="D856">
        <v>0</v>
      </c>
    </row>
    <row r="857" spans="1:4" x14ac:dyDescent="0.2">
      <c r="A857" t="s">
        <v>3</v>
      </c>
      <c r="B857" t="s">
        <v>60</v>
      </c>
      <c r="C857">
        <v>2006</v>
      </c>
      <c r="D857">
        <v>0</v>
      </c>
    </row>
    <row r="858" spans="1:4" x14ac:dyDescent="0.2">
      <c r="A858" t="s">
        <v>3</v>
      </c>
      <c r="B858" t="s">
        <v>60</v>
      </c>
      <c r="C858">
        <v>2007</v>
      </c>
      <c r="D858">
        <v>0</v>
      </c>
    </row>
    <row r="859" spans="1:4" x14ac:dyDescent="0.2">
      <c r="A859" t="s">
        <v>3</v>
      </c>
      <c r="B859" t="s">
        <v>60</v>
      </c>
      <c r="C859">
        <v>2008</v>
      </c>
      <c r="D859">
        <v>0</v>
      </c>
    </row>
    <row r="860" spans="1:4" x14ac:dyDescent="0.2">
      <c r="A860" t="s">
        <v>3</v>
      </c>
      <c r="B860" t="s">
        <v>60</v>
      </c>
      <c r="C860">
        <v>2009</v>
      </c>
      <c r="D860">
        <v>0</v>
      </c>
    </row>
    <row r="861" spans="1:4" x14ac:dyDescent="0.2">
      <c r="A861" t="s">
        <v>3</v>
      </c>
      <c r="B861" t="s">
        <v>60</v>
      </c>
      <c r="C861">
        <v>2010</v>
      </c>
      <c r="D861">
        <v>0</v>
      </c>
    </row>
    <row r="862" spans="1:4" x14ac:dyDescent="0.2">
      <c r="A862" t="s">
        <v>3</v>
      </c>
      <c r="B862" t="s">
        <v>60</v>
      </c>
      <c r="C862">
        <v>2011</v>
      </c>
      <c r="D862">
        <v>0</v>
      </c>
    </row>
    <row r="863" spans="1:4" x14ac:dyDescent="0.2">
      <c r="A863" t="s">
        <v>3</v>
      </c>
      <c r="B863" t="s">
        <v>60</v>
      </c>
      <c r="C863">
        <v>2012</v>
      </c>
      <c r="D863">
        <v>0</v>
      </c>
    </row>
    <row r="864" spans="1:4" x14ac:dyDescent="0.2">
      <c r="A864" t="s">
        <v>3</v>
      </c>
      <c r="B864" t="s">
        <v>60</v>
      </c>
      <c r="C864">
        <v>2013</v>
      </c>
      <c r="D864">
        <v>0</v>
      </c>
    </row>
    <row r="865" spans="1:4" x14ac:dyDescent="0.2">
      <c r="A865" t="s">
        <v>3</v>
      </c>
      <c r="B865" t="s">
        <v>60</v>
      </c>
      <c r="C865">
        <v>2014</v>
      </c>
      <c r="D865">
        <v>0</v>
      </c>
    </row>
    <row r="866" spans="1:4" x14ac:dyDescent="0.2">
      <c r="A866" t="s">
        <v>3</v>
      </c>
      <c r="B866" t="s">
        <v>60</v>
      </c>
      <c r="C866">
        <v>2015</v>
      </c>
      <c r="D866">
        <v>0</v>
      </c>
    </row>
    <row r="867" spans="1:4" x14ac:dyDescent="0.2">
      <c r="A867" t="s">
        <v>3</v>
      </c>
      <c r="B867" t="s">
        <v>60</v>
      </c>
      <c r="C867">
        <v>2016</v>
      </c>
      <c r="D867">
        <v>0</v>
      </c>
    </row>
    <row r="868" spans="1:4" x14ac:dyDescent="0.2">
      <c r="A868" t="s">
        <v>3</v>
      </c>
      <c r="B868" t="s">
        <v>60</v>
      </c>
      <c r="C868">
        <v>2017</v>
      </c>
      <c r="D868">
        <v>1</v>
      </c>
    </row>
    <row r="869" spans="1:4" x14ac:dyDescent="0.2">
      <c r="A869" t="s">
        <v>4</v>
      </c>
      <c r="B869" t="s">
        <v>60</v>
      </c>
      <c r="C869">
        <v>2001</v>
      </c>
      <c r="D869">
        <v>0</v>
      </c>
    </row>
    <row r="870" spans="1:4" x14ac:dyDescent="0.2">
      <c r="A870" t="s">
        <v>4</v>
      </c>
      <c r="B870" t="s">
        <v>60</v>
      </c>
      <c r="C870">
        <v>2002</v>
      </c>
      <c r="D870">
        <v>0</v>
      </c>
    </row>
    <row r="871" spans="1:4" x14ac:dyDescent="0.2">
      <c r="A871" t="s">
        <v>4</v>
      </c>
      <c r="B871" t="s">
        <v>60</v>
      </c>
      <c r="C871">
        <v>2003</v>
      </c>
      <c r="D871">
        <v>0</v>
      </c>
    </row>
    <row r="872" spans="1:4" x14ac:dyDescent="0.2">
      <c r="A872" t="s">
        <v>4</v>
      </c>
      <c r="B872" t="s">
        <v>60</v>
      </c>
      <c r="C872">
        <v>2004</v>
      </c>
      <c r="D872">
        <v>0</v>
      </c>
    </row>
    <row r="873" spans="1:4" x14ac:dyDescent="0.2">
      <c r="A873" t="s">
        <v>4</v>
      </c>
      <c r="B873" t="s">
        <v>60</v>
      </c>
      <c r="C873">
        <v>2005</v>
      </c>
      <c r="D873">
        <v>0</v>
      </c>
    </row>
    <row r="874" spans="1:4" x14ac:dyDescent="0.2">
      <c r="A874" t="s">
        <v>4</v>
      </c>
      <c r="B874" t="s">
        <v>60</v>
      </c>
      <c r="C874">
        <v>2006</v>
      </c>
      <c r="D874">
        <v>0</v>
      </c>
    </row>
    <row r="875" spans="1:4" x14ac:dyDescent="0.2">
      <c r="A875" t="s">
        <v>4</v>
      </c>
      <c r="B875" t="s">
        <v>60</v>
      </c>
      <c r="C875">
        <v>2007</v>
      </c>
      <c r="D875">
        <v>0</v>
      </c>
    </row>
    <row r="876" spans="1:4" x14ac:dyDescent="0.2">
      <c r="A876" t="s">
        <v>4</v>
      </c>
      <c r="B876" t="s">
        <v>60</v>
      </c>
      <c r="C876">
        <v>2008</v>
      </c>
      <c r="D876">
        <v>0</v>
      </c>
    </row>
    <row r="877" spans="1:4" x14ac:dyDescent="0.2">
      <c r="A877" t="s">
        <v>4</v>
      </c>
      <c r="B877" t="s">
        <v>60</v>
      </c>
      <c r="C877">
        <v>2009</v>
      </c>
      <c r="D877">
        <v>0</v>
      </c>
    </row>
    <row r="878" spans="1:4" x14ac:dyDescent="0.2">
      <c r="A878" t="s">
        <v>4</v>
      </c>
      <c r="B878" t="s">
        <v>60</v>
      </c>
      <c r="C878">
        <v>2010</v>
      </c>
      <c r="D878">
        <v>0</v>
      </c>
    </row>
    <row r="879" spans="1:4" x14ac:dyDescent="0.2">
      <c r="A879" t="s">
        <v>4</v>
      </c>
      <c r="B879" t="s">
        <v>60</v>
      </c>
      <c r="C879">
        <v>2011</v>
      </c>
      <c r="D879">
        <v>0</v>
      </c>
    </row>
    <row r="880" spans="1:4" x14ac:dyDescent="0.2">
      <c r="A880" t="s">
        <v>4</v>
      </c>
      <c r="B880" t="s">
        <v>60</v>
      </c>
      <c r="C880">
        <v>2012</v>
      </c>
      <c r="D880">
        <v>0</v>
      </c>
    </row>
    <row r="881" spans="1:4" x14ac:dyDescent="0.2">
      <c r="A881" t="s">
        <v>4</v>
      </c>
      <c r="B881" t="s">
        <v>60</v>
      </c>
      <c r="C881">
        <v>2013</v>
      </c>
      <c r="D881">
        <v>0</v>
      </c>
    </row>
    <row r="882" spans="1:4" x14ac:dyDescent="0.2">
      <c r="A882" t="s">
        <v>4</v>
      </c>
      <c r="B882" t="s">
        <v>60</v>
      </c>
      <c r="C882">
        <v>2014</v>
      </c>
      <c r="D882">
        <v>0</v>
      </c>
    </row>
    <row r="883" spans="1:4" x14ac:dyDescent="0.2">
      <c r="A883" t="s">
        <v>4</v>
      </c>
      <c r="B883" t="s">
        <v>60</v>
      </c>
      <c r="C883">
        <v>2015</v>
      </c>
      <c r="D883">
        <v>0</v>
      </c>
    </row>
    <row r="884" spans="1:4" x14ac:dyDescent="0.2">
      <c r="A884" t="s">
        <v>4</v>
      </c>
      <c r="B884" t="s">
        <v>60</v>
      </c>
      <c r="C884">
        <v>2016</v>
      </c>
      <c r="D884">
        <v>0</v>
      </c>
    </row>
    <row r="885" spans="1:4" x14ac:dyDescent="0.2">
      <c r="A885" t="s">
        <v>4</v>
      </c>
      <c r="B885" t="s">
        <v>60</v>
      </c>
      <c r="C885">
        <v>2017</v>
      </c>
      <c r="D885">
        <v>0</v>
      </c>
    </row>
    <row r="886" spans="1:4" x14ac:dyDescent="0.2">
      <c r="A886" t="s">
        <v>5</v>
      </c>
      <c r="B886" t="s">
        <v>60</v>
      </c>
      <c r="C886">
        <v>2001</v>
      </c>
      <c r="D886">
        <v>0</v>
      </c>
    </row>
    <row r="887" spans="1:4" x14ac:dyDescent="0.2">
      <c r="A887" t="s">
        <v>5</v>
      </c>
      <c r="B887" t="s">
        <v>60</v>
      </c>
      <c r="C887">
        <v>2002</v>
      </c>
      <c r="D887">
        <v>0</v>
      </c>
    </row>
    <row r="888" spans="1:4" x14ac:dyDescent="0.2">
      <c r="A888" t="s">
        <v>5</v>
      </c>
      <c r="B888" t="s">
        <v>60</v>
      </c>
      <c r="C888">
        <v>2003</v>
      </c>
      <c r="D888">
        <v>0</v>
      </c>
    </row>
    <row r="889" spans="1:4" x14ac:dyDescent="0.2">
      <c r="A889" t="s">
        <v>5</v>
      </c>
      <c r="B889" t="s">
        <v>60</v>
      </c>
      <c r="C889">
        <v>2004</v>
      </c>
      <c r="D889">
        <v>0</v>
      </c>
    </row>
    <row r="890" spans="1:4" x14ac:dyDescent="0.2">
      <c r="A890" t="s">
        <v>5</v>
      </c>
      <c r="B890" t="s">
        <v>60</v>
      </c>
      <c r="C890">
        <v>2005</v>
      </c>
      <c r="D890">
        <v>0</v>
      </c>
    </row>
    <row r="891" spans="1:4" x14ac:dyDescent="0.2">
      <c r="A891" t="s">
        <v>5</v>
      </c>
      <c r="B891" t="s">
        <v>60</v>
      </c>
      <c r="C891">
        <v>2006</v>
      </c>
      <c r="D891">
        <v>0</v>
      </c>
    </row>
    <row r="892" spans="1:4" x14ac:dyDescent="0.2">
      <c r="A892" t="s">
        <v>5</v>
      </c>
      <c r="B892" t="s">
        <v>60</v>
      </c>
      <c r="C892">
        <v>2007</v>
      </c>
      <c r="D892">
        <v>0</v>
      </c>
    </row>
    <row r="893" spans="1:4" x14ac:dyDescent="0.2">
      <c r="A893" t="s">
        <v>5</v>
      </c>
      <c r="B893" t="s">
        <v>60</v>
      </c>
      <c r="C893">
        <v>2008</v>
      </c>
      <c r="D893">
        <v>0</v>
      </c>
    </row>
    <row r="894" spans="1:4" x14ac:dyDescent="0.2">
      <c r="A894" t="s">
        <v>5</v>
      </c>
      <c r="B894" t="s">
        <v>60</v>
      </c>
      <c r="C894">
        <v>2009</v>
      </c>
      <c r="D894">
        <v>0</v>
      </c>
    </row>
    <row r="895" spans="1:4" x14ac:dyDescent="0.2">
      <c r="A895" t="s">
        <v>5</v>
      </c>
      <c r="B895" t="s">
        <v>60</v>
      </c>
      <c r="C895">
        <v>2010</v>
      </c>
      <c r="D895">
        <v>0</v>
      </c>
    </row>
    <row r="896" spans="1:4" x14ac:dyDescent="0.2">
      <c r="A896" t="s">
        <v>5</v>
      </c>
      <c r="B896" t="s">
        <v>60</v>
      </c>
      <c r="C896">
        <v>2011</v>
      </c>
      <c r="D896">
        <v>0</v>
      </c>
    </row>
    <row r="897" spans="1:4" x14ac:dyDescent="0.2">
      <c r="A897" t="s">
        <v>5</v>
      </c>
      <c r="B897" t="s">
        <v>60</v>
      </c>
      <c r="C897">
        <v>2012</v>
      </c>
      <c r="D897">
        <v>0</v>
      </c>
    </row>
    <row r="898" spans="1:4" x14ac:dyDescent="0.2">
      <c r="A898" t="s">
        <v>5</v>
      </c>
      <c r="B898" t="s">
        <v>60</v>
      </c>
      <c r="C898">
        <v>2013</v>
      </c>
      <c r="D898">
        <v>0</v>
      </c>
    </row>
    <row r="899" spans="1:4" x14ac:dyDescent="0.2">
      <c r="A899" t="s">
        <v>5</v>
      </c>
      <c r="B899" t="s">
        <v>60</v>
      </c>
      <c r="C899">
        <v>2014</v>
      </c>
      <c r="D899">
        <v>0</v>
      </c>
    </row>
    <row r="900" spans="1:4" x14ac:dyDescent="0.2">
      <c r="A900" t="s">
        <v>5</v>
      </c>
      <c r="B900" t="s">
        <v>60</v>
      </c>
      <c r="C900">
        <v>2015</v>
      </c>
      <c r="D900">
        <v>0</v>
      </c>
    </row>
    <row r="901" spans="1:4" x14ac:dyDescent="0.2">
      <c r="A901" t="s">
        <v>5</v>
      </c>
      <c r="B901" t="s">
        <v>60</v>
      </c>
      <c r="C901">
        <v>2016</v>
      </c>
      <c r="D901">
        <v>0</v>
      </c>
    </row>
    <row r="902" spans="1:4" x14ac:dyDescent="0.2">
      <c r="A902" t="s">
        <v>5</v>
      </c>
      <c r="B902" t="s">
        <v>60</v>
      </c>
      <c r="C902">
        <v>2017</v>
      </c>
      <c r="D902">
        <v>0</v>
      </c>
    </row>
    <row r="903" spans="1:4" x14ac:dyDescent="0.2">
      <c r="A903" t="s">
        <v>6</v>
      </c>
      <c r="B903" t="s">
        <v>60</v>
      </c>
      <c r="C903">
        <v>2001</v>
      </c>
      <c r="D903">
        <v>0</v>
      </c>
    </row>
    <row r="904" spans="1:4" x14ac:dyDescent="0.2">
      <c r="A904" t="s">
        <v>6</v>
      </c>
      <c r="B904" t="s">
        <v>60</v>
      </c>
      <c r="C904">
        <v>2002</v>
      </c>
      <c r="D904">
        <v>0</v>
      </c>
    </row>
    <row r="905" spans="1:4" x14ac:dyDescent="0.2">
      <c r="A905" t="s">
        <v>6</v>
      </c>
      <c r="B905" t="s">
        <v>60</v>
      </c>
      <c r="C905">
        <v>2003</v>
      </c>
      <c r="D905">
        <v>0</v>
      </c>
    </row>
    <row r="906" spans="1:4" x14ac:dyDescent="0.2">
      <c r="A906" t="s">
        <v>6</v>
      </c>
      <c r="B906" t="s">
        <v>60</v>
      </c>
      <c r="C906">
        <v>2004</v>
      </c>
      <c r="D906">
        <v>0</v>
      </c>
    </row>
    <row r="907" spans="1:4" x14ac:dyDescent="0.2">
      <c r="A907" t="s">
        <v>6</v>
      </c>
      <c r="B907" t="s">
        <v>60</v>
      </c>
      <c r="C907">
        <v>2005</v>
      </c>
      <c r="D907">
        <v>0</v>
      </c>
    </row>
    <row r="908" spans="1:4" x14ac:dyDescent="0.2">
      <c r="A908" t="s">
        <v>6</v>
      </c>
      <c r="B908" t="s">
        <v>60</v>
      </c>
      <c r="C908">
        <v>2006</v>
      </c>
      <c r="D908">
        <v>0</v>
      </c>
    </row>
    <row r="909" spans="1:4" x14ac:dyDescent="0.2">
      <c r="A909" t="s">
        <v>6</v>
      </c>
      <c r="B909" t="s">
        <v>60</v>
      </c>
      <c r="C909">
        <v>2007</v>
      </c>
      <c r="D909">
        <v>0</v>
      </c>
    </row>
    <row r="910" spans="1:4" x14ac:dyDescent="0.2">
      <c r="A910" t="s">
        <v>6</v>
      </c>
      <c r="B910" t="s">
        <v>60</v>
      </c>
      <c r="C910">
        <v>2008</v>
      </c>
      <c r="D910">
        <v>0</v>
      </c>
    </row>
    <row r="911" spans="1:4" x14ac:dyDescent="0.2">
      <c r="A911" t="s">
        <v>6</v>
      </c>
      <c r="B911" t="s">
        <v>60</v>
      </c>
      <c r="C911">
        <v>2009</v>
      </c>
      <c r="D911">
        <v>0</v>
      </c>
    </row>
    <row r="912" spans="1:4" x14ac:dyDescent="0.2">
      <c r="A912" t="s">
        <v>6</v>
      </c>
      <c r="B912" t="s">
        <v>60</v>
      </c>
      <c r="C912">
        <v>2010</v>
      </c>
      <c r="D912">
        <v>0</v>
      </c>
    </row>
    <row r="913" spans="1:4" x14ac:dyDescent="0.2">
      <c r="A913" t="s">
        <v>6</v>
      </c>
      <c r="B913" t="s">
        <v>60</v>
      </c>
      <c r="C913">
        <v>2011</v>
      </c>
      <c r="D913">
        <v>0</v>
      </c>
    </row>
    <row r="914" spans="1:4" x14ac:dyDescent="0.2">
      <c r="A914" t="s">
        <v>6</v>
      </c>
      <c r="B914" t="s">
        <v>60</v>
      </c>
      <c r="C914">
        <v>2012</v>
      </c>
      <c r="D914">
        <v>0</v>
      </c>
    </row>
    <row r="915" spans="1:4" x14ac:dyDescent="0.2">
      <c r="A915" t="s">
        <v>6</v>
      </c>
      <c r="B915" t="s">
        <v>60</v>
      </c>
      <c r="C915">
        <v>2013</v>
      </c>
      <c r="D915">
        <v>0</v>
      </c>
    </row>
    <row r="916" spans="1:4" x14ac:dyDescent="0.2">
      <c r="A916" t="s">
        <v>6</v>
      </c>
      <c r="B916" t="s">
        <v>60</v>
      </c>
      <c r="C916">
        <v>2014</v>
      </c>
      <c r="D916">
        <v>0</v>
      </c>
    </row>
    <row r="917" spans="1:4" x14ac:dyDescent="0.2">
      <c r="A917" t="s">
        <v>6</v>
      </c>
      <c r="B917" t="s">
        <v>60</v>
      </c>
      <c r="C917">
        <v>2015</v>
      </c>
      <c r="D917">
        <v>0</v>
      </c>
    </row>
    <row r="918" spans="1:4" x14ac:dyDescent="0.2">
      <c r="A918" t="s">
        <v>6</v>
      </c>
      <c r="B918" t="s">
        <v>60</v>
      </c>
      <c r="C918">
        <v>2016</v>
      </c>
      <c r="D918">
        <v>0</v>
      </c>
    </row>
    <row r="919" spans="1:4" x14ac:dyDescent="0.2">
      <c r="A919" t="s">
        <v>6</v>
      </c>
      <c r="B919" t="s">
        <v>60</v>
      </c>
      <c r="C919">
        <v>2017</v>
      </c>
      <c r="D919">
        <v>0</v>
      </c>
    </row>
    <row r="920" spans="1:4" x14ac:dyDescent="0.2">
      <c r="A920" t="s">
        <v>7</v>
      </c>
      <c r="B920" t="s">
        <v>60</v>
      </c>
      <c r="C920">
        <v>2001</v>
      </c>
      <c r="D920">
        <v>0</v>
      </c>
    </row>
    <row r="921" spans="1:4" x14ac:dyDescent="0.2">
      <c r="A921" t="s">
        <v>7</v>
      </c>
      <c r="B921" t="s">
        <v>60</v>
      </c>
      <c r="C921">
        <v>2002</v>
      </c>
      <c r="D921">
        <v>0</v>
      </c>
    </row>
    <row r="922" spans="1:4" x14ac:dyDescent="0.2">
      <c r="A922" t="s">
        <v>7</v>
      </c>
      <c r="B922" t="s">
        <v>60</v>
      </c>
      <c r="C922">
        <v>2003</v>
      </c>
      <c r="D922">
        <v>0</v>
      </c>
    </row>
    <row r="923" spans="1:4" x14ac:dyDescent="0.2">
      <c r="A923" t="s">
        <v>7</v>
      </c>
      <c r="B923" t="s">
        <v>60</v>
      </c>
      <c r="C923">
        <v>2004</v>
      </c>
      <c r="D923">
        <v>0</v>
      </c>
    </row>
    <row r="924" spans="1:4" x14ac:dyDescent="0.2">
      <c r="A924" t="s">
        <v>7</v>
      </c>
      <c r="B924" t="s">
        <v>60</v>
      </c>
      <c r="C924">
        <v>2005</v>
      </c>
      <c r="D924">
        <v>0</v>
      </c>
    </row>
    <row r="925" spans="1:4" x14ac:dyDescent="0.2">
      <c r="A925" t="s">
        <v>7</v>
      </c>
      <c r="B925" t="s">
        <v>60</v>
      </c>
      <c r="C925">
        <v>2006</v>
      </c>
      <c r="D925">
        <v>0</v>
      </c>
    </row>
    <row r="926" spans="1:4" x14ac:dyDescent="0.2">
      <c r="A926" t="s">
        <v>7</v>
      </c>
      <c r="B926" t="s">
        <v>60</v>
      </c>
      <c r="C926">
        <v>2007</v>
      </c>
      <c r="D926">
        <v>0</v>
      </c>
    </row>
    <row r="927" spans="1:4" x14ac:dyDescent="0.2">
      <c r="A927" t="s">
        <v>7</v>
      </c>
      <c r="B927" t="s">
        <v>60</v>
      </c>
      <c r="C927">
        <v>2008</v>
      </c>
      <c r="D927">
        <v>0</v>
      </c>
    </row>
    <row r="928" spans="1:4" x14ac:dyDescent="0.2">
      <c r="A928" t="s">
        <v>7</v>
      </c>
      <c r="B928" t="s">
        <v>60</v>
      </c>
      <c r="C928">
        <v>2009</v>
      </c>
      <c r="D928">
        <v>0</v>
      </c>
    </row>
    <row r="929" spans="1:4" x14ac:dyDescent="0.2">
      <c r="A929" t="s">
        <v>7</v>
      </c>
      <c r="B929" t="s">
        <v>60</v>
      </c>
      <c r="C929">
        <v>2010</v>
      </c>
      <c r="D929">
        <v>0</v>
      </c>
    </row>
    <row r="930" spans="1:4" x14ac:dyDescent="0.2">
      <c r="A930" t="s">
        <v>7</v>
      </c>
      <c r="B930" t="s">
        <v>60</v>
      </c>
      <c r="C930">
        <v>2011</v>
      </c>
      <c r="D930">
        <v>0</v>
      </c>
    </row>
    <row r="931" spans="1:4" x14ac:dyDescent="0.2">
      <c r="A931" t="s">
        <v>7</v>
      </c>
      <c r="B931" t="s">
        <v>60</v>
      </c>
      <c r="C931">
        <v>2012</v>
      </c>
      <c r="D931">
        <v>0</v>
      </c>
    </row>
    <row r="932" spans="1:4" x14ac:dyDescent="0.2">
      <c r="A932" t="s">
        <v>7</v>
      </c>
      <c r="B932" t="s">
        <v>60</v>
      </c>
      <c r="C932">
        <v>2013</v>
      </c>
      <c r="D932">
        <v>0</v>
      </c>
    </row>
    <row r="933" spans="1:4" x14ac:dyDescent="0.2">
      <c r="A933" t="s">
        <v>7</v>
      </c>
      <c r="B933" t="s">
        <v>60</v>
      </c>
      <c r="C933">
        <v>2014</v>
      </c>
      <c r="D933">
        <v>0</v>
      </c>
    </row>
    <row r="934" spans="1:4" x14ac:dyDescent="0.2">
      <c r="A934" t="s">
        <v>7</v>
      </c>
      <c r="B934" t="s">
        <v>60</v>
      </c>
      <c r="C934">
        <v>2015</v>
      </c>
      <c r="D934">
        <v>0</v>
      </c>
    </row>
    <row r="935" spans="1:4" x14ac:dyDescent="0.2">
      <c r="A935" t="s">
        <v>7</v>
      </c>
      <c r="B935" t="s">
        <v>60</v>
      </c>
      <c r="C935">
        <v>2016</v>
      </c>
      <c r="D935">
        <v>0</v>
      </c>
    </row>
    <row r="936" spans="1:4" x14ac:dyDescent="0.2">
      <c r="A936" t="s">
        <v>7</v>
      </c>
      <c r="B936" t="s">
        <v>60</v>
      </c>
      <c r="C936">
        <v>2017</v>
      </c>
      <c r="D936">
        <v>0</v>
      </c>
    </row>
    <row r="937" spans="1:4" x14ac:dyDescent="0.2">
      <c r="A937" t="s">
        <v>8</v>
      </c>
      <c r="B937" t="s">
        <v>60</v>
      </c>
      <c r="C937">
        <v>2001</v>
      </c>
      <c r="D937">
        <v>0</v>
      </c>
    </row>
    <row r="938" spans="1:4" x14ac:dyDescent="0.2">
      <c r="A938" t="s">
        <v>8</v>
      </c>
      <c r="B938" t="s">
        <v>60</v>
      </c>
      <c r="C938">
        <v>2002</v>
      </c>
      <c r="D938">
        <v>0</v>
      </c>
    </row>
    <row r="939" spans="1:4" x14ac:dyDescent="0.2">
      <c r="A939" t="s">
        <v>8</v>
      </c>
      <c r="B939" t="s">
        <v>60</v>
      </c>
      <c r="C939">
        <v>2003</v>
      </c>
      <c r="D939">
        <v>0</v>
      </c>
    </row>
    <row r="940" spans="1:4" x14ac:dyDescent="0.2">
      <c r="A940" t="s">
        <v>8</v>
      </c>
      <c r="B940" t="s">
        <v>60</v>
      </c>
      <c r="C940">
        <v>2004</v>
      </c>
      <c r="D940">
        <v>0</v>
      </c>
    </row>
    <row r="941" spans="1:4" x14ac:dyDescent="0.2">
      <c r="A941" t="s">
        <v>8</v>
      </c>
      <c r="B941" t="s">
        <v>60</v>
      </c>
      <c r="C941">
        <v>2005</v>
      </c>
      <c r="D941">
        <v>0</v>
      </c>
    </row>
    <row r="942" spans="1:4" x14ac:dyDescent="0.2">
      <c r="A942" t="s">
        <v>8</v>
      </c>
      <c r="B942" t="s">
        <v>60</v>
      </c>
      <c r="C942">
        <v>2006</v>
      </c>
      <c r="D942">
        <v>0</v>
      </c>
    </row>
    <row r="943" spans="1:4" x14ac:dyDescent="0.2">
      <c r="A943" t="s">
        <v>8</v>
      </c>
      <c r="B943" t="s">
        <v>60</v>
      </c>
      <c r="C943">
        <v>2007</v>
      </c>
      <c r="D943">
        <v>26</v>
      </c>
    </row>
    <row r="944" spans="1:4" x14ac:dyDescent="0.2">
      <c r="A944" t="s">
        <v>8</v>
      </c>
      <c r="B944" t="s">
        <v>60</v>
      </c>
      <c r="C944">
        <v>2008</v>
      </c>
      <c r="D944">
        <v>338</v>
      </c>
    </row>
    <row r="945" spans="1:4" x14ac:dyDescent="0.2">
      <c r="A945" t="s">
        <v>8</v>
      </c>
      <c r="B945" t="s">
        <v>60</v>
      </c>
      <c r="C945">
        <v>2009</v>
      </c>
      <c r="D945">
        <v>957</v>
      </c>
    </row>
    <row r="946" spans="1:4" x14ac:dyDescent="0.2">
      <c r="A946" t="s">
        <v>8</v>
      </c>
      <c r="B946" t="s">
        <v>60</v>
      </c>
      <c r="C946">
        <v>2010</v>
      </c>
      <c r="D946">
        <v>1271</v>
      </c>
    </row>
    <row r="947" spans="1:4" x14ac:dyDescent="0.2">
      <c r="A947" t="s">
        <v>8</v>
      </c>
      <c r="B947" t="s">
        <v>60</v>
      </c>
      <c r="C947">
        <v>2011</v>
      </c>
      <c r="D947">
        <v>4366</v>
      </c>
    </row>
    <row r="948" spans="1:4" x14ac:dyDescent="0.2">
      <c r="A948" t="s">
        <v>8</v>
      </c>
      <c r="B948" t="s">
        <v>60</v>
      </c>
      <c r="C948">
        <v>2012</v>
      </c>
      <c r="D948">
        <v>7033</v>
      </c>
    </row>
    <row r="949" spans="1:4" x14ac:dyDescent="0.2">
      <c r="A949" t="s">
        <v>8</v>
      </c>
      <c r="B949" t="s">
        <v>60</v>
      </c>
      <c r="C949">
        <v>2013</v>
      </c>
      <c r="D949">
        <v>9689</v>
      </c>
    </row>
    <row r="950" spans="1:4" x14ac:dyDescent="0.2">
      <c r="A950" t="s">
        <v>8</v>
      </c>
      <c r="B950" t="s">
        <v>60</v>
      </c>
      <c r="C950">
        <v>2014</v>
      </c>
      <c r="D950">
        <v>12580</v>
      </c>
    </row>
    <row r="951" spans="1:4" x14ac:dyDescent="0.2">
      <c r="A951" t="s">
        <v>8</v>
      </c>
      <c r="B951" t="s">
        <v>60</v>
      </c>
      <c r="C951">
        <v>2015</v>
      </c>
      <c r="D951">
        <v>22863</v>
      </c>
    </row>
    <row r="952" spans="1:4" x14ac:dyDescent="0.2">
      <c r="A952" t="s">
        <v>8</v>
      </c>
      <c r="B952" t="s">
        <v>60</v>
      </c>
      <c r="C952">
        <v>2016</v>
      </c>
      <c r="D952">
        <v>30853</v>
      </c>
    </row>
    <row r="953" spans="1:4" x14ac:dyDescent="0.2">
      <c r="A953" t="s">
        <v>8</v>
      </c>
      <c r="B953" t="s">
        <v>60</v>
      </c>
      <c r="C953">
        <v>2017</v>
      </c>
      <c r="D953">
        <v>23212</v>
      </c>
    </row>
    <row r="954" spans="1:4" x14ac:dyDescent="0.2">
      <c r="A954" t="s">
        <v>9</v>
      </c>
      <c r="B954" t="s">
        <v>60</v>
      </c>
      <c r="C954">
        <v>2001</v>
      </c>
      <c r="D954">
        <v>0</v>
      </c>
    </row>
    <row r="955" spans="1:4" x14ac:dyDescent="0.2">
      <c r="A955" t="s">
        <v>9</v>
      </c>
      <c r="B955" t="s">
        <v>60</v>
      </c>
      <c r="C955">
        <v>2002</v>
      </c>
      <c r="D955">
        <v>0</v>
      </c>
    </row>
    <row r="956" spans="1:4" x14ac:dyDescent="0.2">
      <c r="A956" t="s">
        <v>9</v>
      </c>
      <c r="B956" t="s">
        <v>60</v>
      </c>
      <c r="C956">
        <v>2003</v>
      </c>
      <c r="D956">
        <v>0</v>
      </c>
    </row>
    <row r="957" spans="1:4" x14ac:dyDescent="0.2">
      <c r="A957" t="s">
        <v>9</v>
      </c>
      <c r="B957" t="s">
        <v>60</v>
      </c>
      <c r="C957">
        <v>2004</v>
      </c>
      <c r="D957">
        <v>0</v>
      </c>
    </row>
    <row r="958" spans="1:4" x14ac:dyDescent="0.2">
      <c r="A958" t="s">
        <v>9</v>
      </c>
      <c r="B958" t="s">
        <v>60</v>
      </c>
      <c r="C958">
        <v>2005</v>
      </c>
      <c r="D958">
        <v>0</v>
      </c>
    </row>
    <row r="959" spans="1:4" x14ac:dyDescent="0.2">
      <c r="A959" t="s">
        <v>9</v>
      </c>
      <c r="B959" t="s">
        <v>60</v>
      </c>
      <c r="C959">
        <v>2006</v>
      </c>
      <c r="D959">
        <v>0</v>
      </c>
    </row>
    <row r="960" spans="1:4" x14ac:dyDescent="0.2">
      <c r="A960" t="s">
        <v>9</v>
      </c>
      <c r="B960" t="s">
        <v>60</v>
      </c>
      <c r="C960">
        <v>2007</v>
      </c>
      <c r="D960">
        <v>0</v>
      </c>
    </row>
    <row r="961" spans="1:4" x14ac:dyDescent="0.2">
      <c r="A961" t="s">
        <v>9</v>
      </c>
      <c r="B961" t="s">
        <v>60</v>
      </c>
      <c r="C961">
        <v>2008</v>
      </c>
      <c r="D961">
        <v>0</v>
      </c>
    </row>
    <row r="962" spans="1:4" x14ac:dyDescent="0.2">
      <c r="A962" t="s">
        <v>9</v>
      </c>
      <c r="B962" t="s">
        <v>60</v>
      </c>
      <c r="C962">
        <v>2009</v>
      </c>
      <c r="D962">
        <v>0</v>
      </c>
    </row>
    <row r="963" spans="1:4" x14ac:dyDescent="0.2">
      <c r="A963" t="s">
        <v>9</v>
      </c>
      <c r="B963" t="s">
        <v>60</v>
      </c>
      <c r="C963">
        <v>2010</v>
      </c>
      <c r="D963">
        <v>0</v>
      </c>
    </row>
    <row r="964" spans="1:4" x14ac:dyDescent="0.2">
      <c r="A964" t="s">
        <v>9</v>
      </c>
      <c r="B964" t="s">
        <v>60</v>
      </c>
      <c r="C964">
        <v>2011</v>
      </c>
      <c r="D964">
        <v>0</v>
      </c>
    </row>
    <row r="965" spans="1:4" x14ac:dyDescent="0.2">
      <c r="A965" t="s">
        <v>9</v>
      </c>
      <c r="B965" t="s">
        <v>60</v>
      </c>
      <c r="C965">
        <v>2012</v>
      </c>
      <c r="D965">
        <v>0</v>
      </c>
    </row>
    <row r="966" spans="1:4" x14ac:dyDescent="0.2">
      <c r="A966" t="s">
        <v>9</v>
      </c>
      <c r="B966" t="s">
        <v>60</v>
      </c>
      <c r="C966">
        <v>2013</v>
      </c>
      <c r="D966">
        <v>9</v>
      </c>
    </row>
    <row r="967" spans="1:4" x14ac:dyDescent="0.2">
      <c r="A967" t="s">
        <v>9</v>
      </c>
      <c r="B967" t="s">
        <v>60</v>
      </c>
      <c r="C967">
        <v>2014</v>
      </c>
      <c r="D967">
        <v>348</v>
      </c>
    </row>
    <row r="968" spans="1:4" x14ac:dyDescent="0.2">
      <c r="A968" t="s">
        <v>9</v>
      </c>
      <c r="B968" t="s">
        <v>60</v>
      </c>
      <c r="C968">
        <v>2015</v>
      </c>
      <c r="D968">
        <v>0</v>
      </c>
    </row>
    <row r="969" spans="1:4" x14ac:dyDescent="0.2">
      <c r="A969" t="s">
        <v>9</v>
      </c>
      <c r="B969" t="s">
        <v>60</v>
      </c>
      <c r="C969">
        <v>2016</v>
      </c>
      <c r="D969">
        <v>0</v>
      </c>
    </row>
    <row r="970" spans="1:4" x14ac:dyDescent="0.2">
      <c r="A970" t="s">
        <v>9</v>
      </c>
      <c r="B970" t="s">
        <v>60</v>
      </c>
      <c r="C970">
        <v>2017</v>
      </c>
      <c r="D970">
        <v>0</v>
      </c>
    </row>
    <row r="971" spans="1:4" x14ac:dyDescent="0.2">
      <c r="A971" t="s">
        <v>11</v>
      </c>
      <c r="B971" t="s">
        <v>60</v>
      </c>
      <c r="C971">
        <v>2001</v>
      </c>
      <c r="D971">
        <v>0</v>
      </c>
    </row>
    <row r="972" spans="1:4" x14ac:dyDescent="0.2">
      <c r="A972" t="s">
        <v>11</v>
      </c>
      <c r="B972" t="s">
        <v>60</v>
      </c>
      <c r="C972">
        <v>2002</v>
      </c>
      <c r="D972">
        <v>0</v>
      </c>
    </row>
    <row r="973" spans="1:4" x14ac:dyDescent="0.2">
      <c r="A973" t="s">
        <v>11</v>
      </c>
      <c r="B973" t="s">
        <v>60</v>
      </c>
      <c r="C973">
        <v>2003</v>
      </c>
      <c r="D973">
        <v>0</v>
      </c>
    </row>
    <row r="974" spans="1:4" x14ac:dyDescent="0.2">
      <c r="A974" t="s">
        <v>11</v>
      </c>
      <c r="B974" t="s">
        <v>60</v>
      </c>
      <c r="C974">
        <v>2004</v>
      </c>
      <c r="D974">
        <v>0</v>
      </c>
    </row>
    <row r="975" spans="1:4" x14ac:dyDescent="0.2">
      <c r="A975" t="s">
        <v>11</v>
      </c>
      <c r="B975" t="s">
        <v>60</v>
      </c>
      <c r="C975">
        <v>2005</v>
      </c>
      <c r="D975">
        <v>0</v>
      </c>
    </row>
    <row r="976" spans="1:4" x14ac:dyDescent="0.2">
      <c r="A976" t="s">
        <v>11</v>
      </c>
      <c r="B976" t="s">
        <v>60</v>
      </c>
      <c r="C976">
        <v>2006</v>
      </c>
      <c r="D976">
        <v>0</v>
      </c>
    </row>
    <row r="977" spans="1:4" x14ac:dyDescent="0.2">
      <c r="A977" t="s">
        <v>11</v>
      </c>
      <c r="B977" t="s">
        <v>60</v>
      </c>
      <c r="C977">
        <v>2007</v>
      </c>
      <c r="D977">
        <v>0</v>
      </c>
    </row>
    <row r="978" spans="1:4" x14ac:dyDescent="0.2">
      <c r="A978" t="s">
        <v>11</v>
      </c>
      <c r="B978" t="s">
        <v>60</v>
      </c>
      <c r="C978">
        <v>2008</v>
      </c>
      <c r="D978">
        <v>0</v>
      </c>
    </row>
    <row r="979" spans="1:4" x14ac:dyDescent="0.2">
      <c r="A979" t="s">
        <v>11</v>
      </c>
      <c r="B979" t="s">
        <v>60</v>
      </c>
      <c r="C979">
        <v>2009</v>
      </c>
      <c r="D979">
        <v>0</v>
      </c>
    </row>
    <row r="980" spans="1:4" x14ac:dyDescent="0.2">
      <c r="A980" t="s">
        <v>11</v>
      </c>
      <c r="B980" t="s">
        <v>60</v>
      </c>
      <c r="C980">
        <v>2010</v>
      </c>
      <c r="D980">
        <v>0</v>
      </c>
    </row>
    <row r="981" spans="1:4" x14ac:dyDescent="0.2">
      <c r="A981" t="s">
        <v>11</v>
      </c>
      <c r="B981" t="s">
        <v>60</v>
      </c>
      <c r="C981">
        <v>2011</v>
      </c>
      <c r="D981">
        <v>0</v>
      </c>
    </row>
    <row r="982" spans="1:4" x14ac:dyDescent="0.2">
      <c r="A982" t="s">
        <v>11</v>
      </c>
      <c r="B982" t="s">
        <v>60</v>
      </c>
      <c r="C982">
        <v>2012</v>
      </c>
      <c r="D982">
        <v>0</v>
      </c>
    </row>
    <row r="983" spans="1:4" x14ac:dyDescent="0.2">
      <c r="A983" t="s">
        <v>11</v>
      </c>
      <c r="B983" t="s">
        <v>60</v>
      </c>
      <c r="C983">
        <v>2013</v>
      </c>
      <c r="D983">
        <v>0</v>
      </c>
    </row>
    <row r="984" spans="1:4" x14ac:dyDescent="0.2">
      <c r="A984" t="s">
        <v>11</v>
      </c>
      <c r="B984" t="s">
        <v>60</v>
      </c>
      <c r="C984">
        <v>2014</v>
      </c>
      <c r="D984">
        <v>28</v>
      </c>
    </row>
    <row r="985" spans="1:4" x14ac:dyDescent="0.2">
      <c r="A985" t="s">
        <v>11</v>
      </c>
      <c r="B985" t="s">
        <v>60</v>
      </c>
      <c r="C985">
        <v>2015</v>
      </c>
      <c r="D985">
        <v>0</v>
      </c>
    </row>
    <row r="986" spans="1:4" x14ac:dyDescent="0.2">
      <c r="A986" t="s">
        <v>11</v>
      </c>
      <c r="B986" t="s">
        <v>60</v>
      </c>
      <c r="C986">
        <v>2016</v>
      </c>
      <c r="D986">
        <v>0</v>
      </c>
    </row>
    <row r="987" spans="1:4" x14ac:dyDescent="0.2">
      <c r="A987" t="s">
        <v>11</v>
      </c>
      <c r="B987" t="s">
        <v>60</v>
      </c>
      <c r="C987">
        <v>2017</v>
      </c>
      <c r="D987">
        <v>0</v>
      </c>
    </row>
    <row r="988" spans="1:4" x14ac:dyDescent="0.2">
      <c r="A988" t="s">
        <v>12</v>
      </c>
      <c r="B988" t="s">
        <v>60</v>
      </c>
      <c r="C988">
        <v>2001</v>
      </c>
      <c r="D988">
        <v>0</v>
      </c>
    </row>
    <row r="989" spans="1:4" x14ac:dyDescent="0.2">
      <c r="A989" t="s">
        <v>12</v>
      </c>
      <c r="B989" t="s">
        <v>60</v>
      </c>
      <c r="C989">
        <v>2002</v>
      </c>
      <c r="D989">
        <v>0</v>
      </c>
    </row>
    <row r="990" spans="1:4" x14ac:dyDescent="0.2">
      <c r="A990" t="s">
        <v>12</v>
      </c>
      <c r="B990" t="s">
        <v>60</v>
      </c>
      <c r="C990">
        <v>2003</v>
      </c>
      <c r="D990">
        <v>0</v>
      </c>
    </row>
    <row r="991" spans="1:4" x14ac:dyDescent="0.2">
      <c r="A991" t="s">
        <v>12</v>
      </c>
      <c r="B991" t="s">
        <v>60</v>
      </c>
      <c r="C991">
        <v>2004</v>
      </c>
      <c r="D991">
        <v>0</v>
      </c>
    </row>
    <row r="992" spans="1:4" x14ac:dyDescent="0.2">
      <c r="A992" t="s">
        <v>12</v>
      </c>
      <c r="B992" t="s">
        <v>60</v>
      </c>
      <c r="C992">
        <v>2005</v>
      </c>
      <c r="D992">
        <v>0</v>
      </c>
    </row>
    <row r="993" spans="1:4" x14ac:dyDescent="0.2">
      <c r="A993" t="s">
        <v>12</v>
      </c>
      <c r="B993" t="s">
        <v>60</v>
      </c>
      <c r="C993">
        <v>2006</v>
      </c>
      <c r="D993">
        <v>62</v>
      </c>
    </row>
    <row r="994" spans="1:4" x14ac:dyDescent="0.2">
      <c r="A994" t="s">
        <v>12</v>
      </c>
      <c r="B994" t="s">
        <v>60</v>
      </c>
      <c r="C994">
        <v>2007</v>
      </c>
      <c r="D994">
        <v>7</v>
      </c>
    </row>
    <row r="995" spans="1:4" x14ac:dyDescent="0.2">
      <c r="A995" t="s">
        <v>12</v>
      </c>
      <c r="B995" t="s">
        <v>60</v>
      </c>
      <c r="C995">
        <v>2008</v>
      </c>
      <c r="D995">
        <v>14</v>
      </c>
    </row>
    <row r="996" spans="1:4" x14ac:dyDescent="0.2">
      <c r="A996" t="s">
        <v>12</v>
      </c>
      <c r="B996" t="s">
        <v>60</v>
      </c>
      <c r="C996">
        <v>2009</v>
      </c>
      <c r="D996">
        <v>29</v>
      </c>
    </row>
    <row r="997" spans="1:4" x14ac:dyDescent="0.2">
      <c r="A997" t="s">
        <v>12</v>
      </c>
      <c r="B997" t="s">
        <v>60</v>
      </c>
      <c r="C997">
        <v>2010</v>
      </c>
      <c r="D997">
        <v>15</v>
      </c>
    </row>
    <row r="998" spans="1:4" x14ac:dyDescent="0.2">
      <c r="A998" t="s">
        <v>12</v>
      </c>
      <c r="B998" t="s">
        <v>60</v>
      </c>
      <c r="C998">
        <v>2011</v>
      </c>
      <c r="D998">
        <v>27</v>
      </c>
    </row>
    <row r="999" spans="1:4" x14ac:dyDescent="0.2">
      <c r="A999" t="s">
        <v>12</v>
      </c>
      <c r="B999" t="s">
        <v>60</v>
      </c>
      <c r="C999">
        <v>2012</v>
      </c>
      <c r="D999">
        <v>1</v>
      </c>
    </row>
    <row r="1000" spans="1:4" x14ac:dyDescent="0.2">
      <c r="A1000" t="s">
        <v>12</v>
      </c>
      <c r="B1000" t="s">
        <v>60</v>
      </c>
      <c r="C1000">
        <v>2013</v>
      </c>
      <c r="D1000">
        <v>2</v>
      </c>
    </row>
    <row r="1001" spans="1:4" x14ac:dyDescent="0.2">
      <c r="A1001" t="s">
        <v>12</v>
      </c>
      <c r="B1001" t="s">
        <v>60</v>
      </c>
      <c r="C1001">
        <v>2014</v>
      </c>
      <c r="D1001">
        <v>0</v>
      </c>
    </row>
    <row r="1002" spans="1:4" x14ac:dyDescent="0.2">
      <c r="A1002" t="s">
        <v>12</v>
      </c>
      <c r="B1002" t="s">
        <v>60</v>
      </c>
      <c r="C1002">
        <v>2015</v>
      </c>
      <c r="D1002">
        <v>0</v>
      </c>
    </row>
    <row r="1003" spans="1:4" x14ac:dyDescent="0.2">
      <c r="A1003" t="s">
        <v>12</v>
      </c>
      <c r="B1003" t="s">
        <v>60</v>
      </c>
      <c r="C1003">
        <v>2016</v>
      </c>
      <c r="D1003">
        <v>0</v>
      </c>
    </row>
    <row r="1004" spans="1:4" x14ac:dyDescent="0.2">
      <c r="A1004" t="s">
        <v>12</v>
      </c>
      <c r="B1004" t="s">
        <v>60</v>
      </c>
      <c r="C1004">
        <v>2017</v>
      </c>
      <c r="D1004">
        <v>0</v>
      </c>
    </row>
    <row r="1005" spans="1:4" x14ac:dyDescent="0.2">
      <c r="A1005" t="s">
        <v>14</v>
      </c>
      <c r="B1005" t="s">
        <v>60</v>
      </c>
      <c r="C1005">
        <v>2001</v>
      </c>
      <c r="D1005">
        <v>0</v>
      </c>
    </row>
    <row r="1006" spans="1:4" x14ac:dyDescent="0.2">
      <c r="A1006" t="s">
        <v>14</v>
      </c>
      <c r="B1006" t="s">
        <v>60</v>
      </c>
      <c r="C1006">
        <v>2002</v>
      </c>
      <c r="D1006">
        <v>0</v>
      </c>
    </row>
    <row r="1007" spans="1:4" x14ac:dyDescent="0.2">
      <c r="A1007" t="s">
        <v>14</v>
      </c>
      <c r="B1007" t="s">
        <v>60</v>
      </c>
      <c r="C1007">
        <v>2003</v>
      </c>
      <c r="D1007">
        <v>0</v>
      </c>
    </row>
    <row r="1008" spans="1:4" x14ac:dyDescent="0.2">
      <c r="A1008" t="s">
        <v>14</v>
      </c>
      <c r="B1008" t="s">
        <v>60</v>
      </c>
      <c r="C1008">
        <v>2004</v>
      </c>
      <c r="D1008">
        <v>0</v>
      </c>
    </row>
    <row r="1009" spans="1:4" x14ac:dyDescent="0.2">
      <c r="A1009" t="s">
        <v>14</v>
      </c>
      <c r="B1009" t="s">
        <v>60</v>
      </c>
      <c r="C1009">
        <v>2005</v>
      </c>
      <c r="D1009">
        <v>0</v>
      </c>
    </row>
    <row r="1010" spans="1:4" x14ac:dyDescent="0.2">
      <c r="A1010" t="s">
        <v>14</v>
      </c>
      <c r="B1010" t="s">
        <v>60</v>
      </c>
      <c r="C1010">
        <v>2006</v>
      </c>
      <c r="D1010">
        <v>0</v>
      </c>
    </row>
    <row r="1011" spans="1:4" x14ac:dyDescent="0.2">
      <c r="A1011" t="s">
        <v>14</v>
      </c>
      <c r="B1011" t="s">
        <v>60</v>
      </c>
      <c r="C1011">
        <v>2007</v>
      </c>
      <c r="D1011">
        <v>0</v>
      </c>
    </row>
    <row r="1012" spans="1:4" x14ac:dyDescent="0.2">
      <c r="A1012" t="s">
        <v>14</v>
      </c>
      <c r="B1012" t="s">
        <v>60</v>
      </c>
      <c r="C1012">
        <v>2008</v>
      </c>
      <c r="D1012">
        <v>0</v>
      </c>
    </row>
    <row r="1013" spans="1:4" x14ac:dyDescent="0.2">
      <c r="A1013" t="s">
        <v>14</v>
      </c>
      <c r="B1013" t="s">
        <v>60</v>
      </c>
      <c r="C1013">
        <v>2009</v>
      </c>
      <c r="D1013">
        <v>0</v>
      </c>
    </row>
    <row r="1014" spans="1:4" x14ac:dyDescent="0.2">
      <c r="A1014" t="s">
        <v>14</v>
      </c>
      <c r="B1014" t="s">
        <v>60</v>
      </c>
      <c r="C1014">
        <v>2010</v>
      </c>
      <c r="D1014">
        <v>0</v>
      </c>
    </row>
    <row r="1015" spans="1:4" x14ac:dyDescent="0.2">
      <c r="A1015" t="s">
        <v>14</v>
      </c>
      <c r="B1015" t="s">
        <v>60</v>
      </c>
      <c r="C1015">
        <v>2011</v>
      </c>
      <c r="D1015">
        <v>0</v>
      </c>
    </row>
    <row r="1016" spans="1:4" x14ac:dyDescent="0.2">
      <c r="A1016" t="s">
        <v>14</v>
      </c>
      <c r="B1016" t="s">
        <v>60</v>
      </c>
      <c r="C1016">
        <v>2012</v>
      </c>
      <c r="D1016">
        <v>0</v>
      </c>
    </row>
    <row r="1017" spans="1:4" x14ac:dyDescent="0.2">
      <c r="A1017" t="s">
        <v>14</v>
      </c>
      <c r="B1017" t="s">
        <v>60</v>
      </c>
      <c r="C1017">
        <v>2013</v>
      </c>
      <c r="D1017">
        <v>0</v>
      </c>
    </row>
    <row r="1018" spans="1:4" x14ac:dyDescent="0.2">
      <c r="A1018" t="s">
        <v>14</v>
      </c>
      <c r="B1018" t="s">
        <v>60</v>
      </c>
      <c r="C1018">
        <v>2014</v>
      </c>
      <c r="D1018">
        <v>12</v>
      </c>
    </row>
    <row r="1019" spans="1:4" x14ac:dyDescent="0.2">
      <c r="A1019" t="s">
        <v>14</v>
      </c>
      <c r="B1019" t="s">
        <v>60</v>
      </c>
      <c r="C1019">
        <v>2015</v>
      </c>
      <c r="D1019">
        <v>5</v>
      </c>
    </row>
    <row r="1020" spans="1:4" x14ac:dyDescent="0.2">
      <c r="A1020" t="s">
        <v>14</v>
      </c>
      <c r="B1020" t="s">
        <v>60</v>
      </c>
      <c r="C1020">
        <v>2016</v>
      </c>
      <c r="D1020">
        <v>7</v>
      </c>
    </row>
    <row r="1021" spans="1:4" x14ac:dyDescent="0.2">
      <c r="A1021" t="s">
        <v>14</v>
      </c>
      <c r="B1021" t="s">
        <v>60</v>
      </c>
      <c r="C1021">
        <v>2017</v>
      </c>
      <c r="D1021">
        <v>0</v>
      </c>
    </row>
    <row r="1022" spans="1:4" x14ac:dyDescent="0.2">
      <c r="A1022" t="s">
        <v>15</v>
      </c>
      <c r="B1022" t="s">
        <v>60</v>
      </c>
      <c r="C1022">
        <v>2001</v>
      </c>
      <c r="D1022">
        <v>0</v>
      </c>
    </row>
    <row r="1023" spans="1:4" x14ac:dyDescent="0.2">
      <c r="A1023" t="s">
        <v>15</v>
      </c>
      <c r="B1023" t="s">
        <v>60</v>
      </c>
      <c r="C1023">
        <v>2002</v>
      </c>
      <c r="D1023">
        <v>0</v>
      </c>
    </row>
    <row r="1024" spans="1:4" x14ac:dyDescent="0.2">
      <c r="A1024" t="s">
        <v>15</v>
      </c>
      <c r="B1024" t="s">
        <v>60</v>
      </c>
      <c r="C1024">
        <v>2003</v>
      </c>
      <c r="D1024">
        <v>0</v>
      </c>
    </row>
    <row r="1025" spans="1:4" x14ac:dyDescent="0.2">
      <c r="A1025" t="s">
        <v>15</v>
      </c>
      <c r="B1025" t="s">
        <v>60</v>
      </c>
      <c r="C1025">
        <v>2004</v>
      </c>
      <c r="D1025">
        <v>0</v>
      </c>
    </row>
    <row r="1026" spans="1:4" x14ac:dyDescent="0.2">
      <c r="A1026" t="s">
        <v>15</v>
      </c>
      <c r="B1026" t="s">
        <v>60</v>
      </c>
      <c r="C1026">
        <v>2005</v>
      </c>
      <c r="D1026">
        <v>0</v>
      </c>
    </row>
    <row r="1027" spans="1:4" x14ac:dyDescent="0.2">
      <c r="A1027" t="s">
        <v>15</v>
      </c>
      <c r="B1027" t="s">
        <v>60</v>
      </c>
      <c r="C1027">
        <v>2006</v>
      </c>
      <c r="D1027">
        <v>0</v>
      </c>
    </row>
    <row r="1028" spans="1:4" x14ac:dyDescent="0.2">
      <c r="A1028" t="s">
        <v>15</v>
      </c>
      <c r="B1028" t="s">
        <v>60</v>
      </c>
      <c r="C1028">
        <v>2007</v>
      </c>
      <c r="D1028">
        <v>0</v>
      </c>
    </row>
    <row r="1029" spans="1:4" x14ac:dyDescent="0.2">
      <c r="A1029" t="s">
        <v>15</v>
      </c>
      <c r="B1029" t="s">
        <v>60</v>
      </c>
      <c r="C1029">
        <v>2008</v>
      </c>
      <c r="D1029">
        <v>0</v>
      </c>
    </row>
    <row r="1030" spans="1:4" x14ac:dyDescent="0.2">
      <c r="A1030" t="s">
        <v>15</v>
      </c>
      <c r="B1030" t="s">
        <v>60</v>
      </c>
      <c r="C1030">
        <v>2009</v>
      </c>
      <c r="D1030">
        <v>0</v>
      </c>
    </row>
    <row r="1031" spans="1:4" x14ac:dyDescent="0.2">
      <c r="A1031" t="s">
        <v>15</v>
      </c>
      <c r="B1031" t="s">
        <v>60</v>
      </c>
      <c r="C1031">
        <v>2010</v>
      </c>
      <c r="D1031">
        <v>0</v>
      </c>
    </row>
    <row r="1032" spans="1:4" x14ac:dyDescent="0.2">
      <c r="A1032" t="s">
        <v>15</v>
      </c>
      <c r="B1032" t="s">
        <v>60</v>
      </c>
      <c r="C1032">
        <v>2011</v>
      </c>
      <c r="D1032">
        <v>0</v>
      </c>
    </row>
    <row r="1033" spans="1:4" x14ac:dyDescent="0.2">
      <c r="A1033" t="s">
        <v>15</v>
      </c>
      <c r="B1033" t="s">
        <v>60</v>
      </c>
      <c r="C1033">
        <v>2012</v>
      </c>
      <c r="D1033">
        <v>84</v>
      </c>
    </row>
    <row r="1034" spans="1:4" x14ac:dyDescent="0.2">
      <c r="A1034" t="s">
        <v>15</v>
      </c>
      <c r="B1034" t="s">
        <v>60</v>
      </c>
      <c r="C1034">
        <v>2013</v>
      </c>
      <c r="D1034">
        <v>393</v>
      </c>
    </row>
    <row r="1035" spans="1:4" x14ac:dyDescent="0.2">
      <c r="A1035" t="s">
        <v>15</v>
      </c>
      <c r="B1035" t="s">
        <v>60</v>
      </c>
      <c r="C1035">
        <v>2014</v>
      </c>
      <c r="D1035">
        <v>11</v>
      </c>
    </row>
    <row r="1036" spans="1:4" x14ac:dyDescent="0.2">
      <c r="A1036" t="s">
        <v>15</v>
      </c>
      <c r="B1036" t="s">
        <v>60</v>
      </c>
      <c r="C1036">
        <v>2015</v>
      </c>
      <c r="D1036">
        <v>12</v>
      </c>
    </row>
    <row r="1037" spans="1:4" x14ac:dyDescent="0.2">
      <c r="A1037" t="s">
        <v>15</v>
      </c>
      <c r="B1037" t="s">
        <v>60</v>
      </c>
      <c r="C1037">
        <v>2016</v>
      </c>
      <c r="D1037">
        <v>79</v>
      </c>
    </row>
    <row r="1038" spans="1:4" x14ac:dyDescent="0.2">
      <c r="A1038" t="s">
        <v>15</v>
      </c>
      <c r="B1038" t="s">
        <v>60</v>
      </c>
      <c r="C1038">
        <v>2017</v>
      </c>
      <c r="D1038">
        <v>1</v>
      </c>
    </row>
    <row r="1039" spans="1:4" x14ac:dyDescent="0.2">
      <c r="A1039" t="s">
        <v>16</v>
      </c>
      <c r="B1039" t="s">
        <v>60</v>
      </c>
      <c r="C1039">
        <v>2001</v>
      </c>
      <c r="D1039">
        <v>0</v>
      </c>
    </row>
    <row r="1040" spans="1:4" x14ac:dyDescent="0.2">
      <c r="A1040" t="s">
        <v>16</v>
      </c>
      <c r="B1040" t="s">
        <v>60</v>
      </c>
      <c r="C1040">
        <v>2002</v>
      </c>
      <c r="D1040">
        <v>0</v>
      </c>
    </row>
    <row r="1041" spans="1:4" x14ac:dyDescent="0.2">
      <c r="A1041" t="s">
        <v>16</v>
      </c>
      <c r="B1041" t="s">
        <v>60</v>
      </c>
      <c r="C1041">
        <v>2003</v>
      </c>
      <c r="D1041">
        <v>0</v>
      </c>
    </row>
    <row r="1042" spans="1:4" x14ac:dyDescent="0.2">
      <c r="A1042" t="s">
        <v>16</v>
      </c>
      <c r="B1042" t="s">
        <v>60</v>
      </c>
      <c r="C1042">
        <v>2004</v>
      </c>
      <c r="D1042">
        <v>0</v>
      </c>
    </row>
    <row r="1043" spans="1:4" x14ac:dyDescent="0.2">
      <c r="A1043" t="s">
        <v>16</v>
      </c>
      <c r="B1043" t="s">
        <v>60</v>
      </c>
      <c r="C1043">
        <v>2005</v>
      </c>
      <c r="D1043">
        <v>0</v>
      </c>
    </row>
    <row r="1044" spans="1:4" x14ac:dyDescent="0.2">
      <c r="A1044" t="s">
        <v>16</v>
      </c>
      <c r="B1044" t="s">
        <v>60</v>
      </c>
      <c r="C1044">
        <v>2006</v>
      </c>
      <c r="D1044">
        <v>0</v>
      </c>
    </row>
    <row r="1045" spans="1:4" x14ac:dyDescent="0.2">
      <c r="A1045" t="s">
        <v>16</v>
      </c>
      <c r="B1045" t="s">
        <v>60</v>
      </c>
      <c r="C1045">
        <v>2007</v>
      </c>
      <c r="D1045">
        <v>0</v>
      </c>
    </row>
    <row r="1046" spans="1:4" x14ac:dyDescent="0.2">
      <c r="A1046" t="s">
        <v>16</v>
      </c>
      <c r="B1046" t="s">
        <v>60</v>
      </c>
      <c r="C1046">
        <v>2008</v>
      </c>
      <c r="D1046">
        <v>0</v>
      </c>
    </row>
    <row r="1047" spans="1:4" x14ac:dyDescent="0.2">
      <c r="A1047" t="s">
        <v>16</v>
      </c>
      <c r="B1047" t="s">
        <v>60</v>
      </c>
      <c r="C1047">
        <v>2009</v>
      </c>
      <c r="D1047">
        <v>0</v>
      </c>
    </row>
    <row r="1048" spans="1:4" x14ac:dyDescent="0.2">
      <c r="A1048" t="s">
        <v>16</v>
      </c>
      <c r="B1048" t="s">
        <v>60</v>
      </c>
      <c r="C1048">
        <v>2010</v>
      </c>
      <c r="D1048">
        <v>0</v>
      </c>
    </row>
    <row r="1049" spans="1:4" x14ac:dyDescent="0.2">
      <c r="A1049" t="s">
        <v>16</v>
      </c>
      <c r="B1049" t="s">
        <v>60</v>
      </c>
      <c r="C1049">
        <v>2011</v>
      </c>
      <c r="D1049">
        <v>0</v>
      </c>
    </row>
    <row r="1050" spans="1:4" x14ac:dyDescent="0.2">
      <c r="A1050" t="s">
        <v>16</v>
      </c>
      <c r="B1050" t="s">
        <v>60</v>
      </c>
      <c r="C1050">
        <v>2012</v>
      </c>
      <c r="D1050">
        <v>0</v>
      </c>
    </row>
    <row r="1051" spans="1:4" x14ac:dyDescent="0.2">
      <c r="A1051" t="s">
        <v>16</v>
      </c>
      <c r="B1051" t="s">
        <v>60</v>
      </c>
      <c r="C1051">
        <v>2013</v>
      </c>
      <c r="D1051">
        <v>0</v>
      </c>
    </row>
    <row r="1052" spans="1:4" x14ac:dyDescent="0.2">
      <c r="A1052" t="s">
        <v>16</v>
      </c>
      <c r="B1052" t="s">
        <v>60</v>
      </c>
      <c r="C1052">
        <v>2014</v>
      </c>
      <c r="D1052">
        <v>0</v>
      </c>
    </row>
    <row r="1053" spans="1:4" x14ac:dyDescent="0.2">
      <c r="A1053" t="s">
        <v>16</v>
      </c>
      <c r="B1053" t="s">
        <v>60</v>
      </c>
      <c r="C1053">
        <v>2015</v>
      </c>
      <c r="D1053">
        <v>0</v>
      </c>
    </row>
    <row r="1054" spans="1:4" x14ac:dyDescent="0.2">
      <c r="A1054" t="s">
        <v>16</v>
      </c>
      <c r="B1054" t="s">
        <v>60</v>
      </c>
      <c r="C1054">
        <v>2016</v>
      </c>
      <c r="D1054">
        <v>78</v>
      </c>
    </row>
    <row r="1055" spans="1:4" x14ac:dyDescent="0.2">
      <c r="A1055" t="s">
        <v>16</v>
      </c>
      <c r="B1055" t="s">
        <v>60</v>
      </c>
      <c r="C1055">
        <v>2017</v>
      </c>
      <c r="D1055">
        <v>1733</v>
      </c>
    </row>
    <row r="1056" spans="1:4" x14ac:dyDescent="0.2">
      <c r="A1056" t="s">
        <v>17</v>
      </c>
      <c r="B1056" t="s">
        <v>60</v>
      </c>
      <c r="C1056">
        <v>2001</v>
      </c>
      <c r="D1056">
        <v>0</v>
      </c>
    </row>
    <row r="1057" spans="1:4" x14ac:dyDescent="0.2">
      <c r="A1057" t="s">
        <v>17</v>
      </c>
      <c r="B1057" t="s">
        <v>60</v>
      </c>
      <c r="C1057">
        <v>2002</v>
      </c>
      <c r="D1057">
        <v>0</v>
      </c>
    </row>
    <row r="1058" spans="1:4" x14ac:dyDescent="0.2">
      <c r="A1058" t="s">
        <v>17</v>
      </c>
      <c r="B1058" t="s">
        <v>60</v>
      </c>
      <c r="C1058">
        <v>2003</v>
      </c>
      <c r="D1058">
        <v>0</v>
      </c>
    </row>
    <row r="1059" spans="1:4" x14ac:dyDescent="0.2">
      <c r="A1059" t="s">
        <v>17</v>
      </c>
      <c r="B1059" t="s">
        <v>60</v>
      </c>
      <c r="C1059">
        <v>2004</v>
      </c>
      <c r="D1059">
        <v>0</v>
      </c>
    </row>
    <row r="1060" spans="1:4" x14ac:dyDescent="0.2">
      <c r="A1060" t="s">
        <v>17</v>
      </c>
      <c r="B1060" t="s">
        <v>60</v>
      </c>
      <c r="C1060">
        <v>2005</v>
      </c>
      <c r="D1060">
        <v>0</v>
      </c>
    </row>
    <row r="1061" spans="1:4" x14ac:dyDescent="0.2">
      <c r="A1061" t="s">
        <v>17</v>
      </c>
      <c r="B1061" t="s">
        <v>60</v>
      </c>
      <c r="C1061">
        <v>2006</v>
      </c>
      <c r="D1061">
        <v>0</v>
      </c>
    </row>
    <row r="1062" spans="1:4" x14ac:dyDescent="0.2">
      <c r="A1062" t="s">
        <v>17</v>
      </c>
      <c r="B1062" t="s">
        <v>60</v>
      </c>
      <c r="C1062">
        <v>2007</v>
      </c>
      <c r="D1062">
        <v>0</v>
      </c>
    </row>
    <row r="1063" spans="1:4" x14ac:dyDescent="0.2">
      <c r="A1063" t="s">
        <v>17</v>
      </c>
      <c r="B1063" t="s">
        <v>60</v>
      </c>
      <c r="C1063">
        <v>2008</v>
      </c>
      <c r="D1063">
        <v>0</v>
      </c>
    </row>
    <row r="1064" spans="1:4" x14ac:dyDescent="0.2">
      <c r="A1064" t="s">
        <v>17</v>
      </c>
      <c r="B1064" t="s">
        <v>60</v>
      </c>
      <c r="C1064">
        <v>2009</v>
      </c>
      <c r="D1064">
        <v>0</v>
      </c>
    </row>
    <row r="1065" spans="1:4" x14ac:dyDescent="0.2">
      <c r="A1065" t="s">
        <v>17</v>
      </c>
      <c r="B1065" t="s">
        <v>60</v>
      </c>
      <c r="C1065">
        <v>2010</v>
      </c>
      <c r="D1065">
        <v>0</v>
      </c>
    </row>
    <row r="1066" spans="1:4" x14ac:dyDescent="0.2">
      <c r="A1066" t="s">
        <v>17</v>
      </c>
      <c r="B1066" t="s">
        <v>60</v>
      </c>
      <c r="C1066">
        <v>2011</v>
      </c>
      <c r="D1066">
        <v>0</v>
      </c>
    </row>
    <row r="1067" spans="1:4" x14ac:dyDescent="0.2">
      <c r="A1067" t="s">
        <v>17</v>
      </c>
      <c r="B1067" t="s">
        <v>60</v>
      </c>
      <c r="C1067">
        <v>2012</v>
      </c>
      <c r="D1067">
        <v>0</v>
      </c>
    </row>
    <row r="1068" spans="1:4" x14ac:dyDescent="0.2">
      <c r="A1068" t="s">
        <v>17</v>
      </c>
      <c r="B1068" t="s">
        <v>60</v>
      </c>
      <c r="C1068">
        <v>2013</v>
      </c>
      <c r="D1068">
        <v>0</v>
      </c>
    </row>
    <row r="1069" spans="1:4" x14ac:dyDescent="0.2">
      <c r="A1069" t="s">
        <v>17</v>
      </c>
      <c r="B1069" t="s">
        <v>60</v>
      </c>
      <c r="C1069">
        <v>2014</v>
      </c>
      <c r="D1069">
        <v>0</v>
      </c>
    </row>
    <row r="1070" spans="1:4" x14ac:dyDescent="0.2">
      <c r="A1070" t="s">
        <v>17</v>
      </c>
      <c r="B1070" t="s">
        <v>60</v>
      </c>
      <c r="C1070">
        <v>2015</v>
      </c>
      <c r="D1070">
        <v>361</v>
      </c>
    </row>
    <row r="1071" spans="1:4" x14ac:dyDescent="0.2">
      <c r="A1071" t="s">
        <v>17</v>
      </c>
      <c r="B1071" t="s">
        <v>60</v>
      </c>
      <c r="C1071">
        <v>2016</v>
      </c>
      <c r="D1071">
        <v>250</v>
      </c>
    </row>
    <row r="1072" spans="1:4" x14ac:dyDescent="0.2">
      <c r="A1072" t="s">
        <v>17</v>
      </c>
      <c r="B1072" t="s">
        <v>60</v>
      </c>
      <c r="C1072">
        <v>2017</v>
      </c>
      <c r="D1072">
        <v>0</v>
      </c>
    </row>
    <row r="1073" spans="1:4" x14ac:dyDescent="0.2">
      <c r="A1073" t="s">
        <v>18</v>
      </c>
      <c r="B1073" t="s">
        <v>60</v>
      </c>
      <c r="C1073">
        <v>2001</v>
      </c>
      <c r="D1073">
        <v>0</v>
      </c>
    </row>
    <row r="1074" spans="1:4" x14ac:dyDescent="0.2">
      <c r="A1074" t="s">
        <v>18</v>
      </c>
      <c r="B1074" t="s">
        <v>60</v>
      </c>
      <c r="C1074">
        <v>2002</v>
      </c>
      <c r="D1074">
        <v>0</v>
      </c>
    </row>
    <row r="1075" spans="1:4" x14ac:dyDescent="0.2">
      <c r="A1075" t="s">
        <v>18</v>
      </c>
      <c r="B1075" t="s">
        <v>60</v>
      </c>
      <c r="C1075">
        <v>2003</v>
      </c>
      <c r="D1075">
        <v>0</v>
      </c>
    </row>
    <row r="1076" spans="1:4" x14ac:dyDescent="0.2">
      <c r="A1076" t="s">
        <v>18</v>
      </c>
      <c r="B1076" t="s">
        <v>60</v>
      </c>
      <c r="C1076">
        <v>2004</v>
      </c>
      <c r="D1076">
        <v>0</v>
      </c>
    </row>
    <row r="1077" spans="1:4" x14ac:dyDescent="0.2">
      <c r="A1077" t="s">
        <v>18</v>
      </c>
      <c r="B1077" t="s">
        <v>60</v>
      </c>
      <c r="C1077">
        <v>2005</v>
      </c>
      <c r="D1077">
        <v>0</v>
      </c>
    </row>
    <row r="1078" spans="1:4" x14ac:dyDescent="0.2">
      <c r="A1078" t="s">
        <v>18</v>
      </c>
      <c r="B1078" t="s">
        <v>60</v>
      </c>
      <c r="C1078">
        <v>2006</v>
      </c>
      <c r="D1078">
        <v>0</v>
      </c>
    </row>
    <row r="1079" spans="1:4" x14ac:dyDescent="0.2">
      <c r="A1079" t="s">
        <v>18</v>
      </c>
      <c r="B1079" t="s">
        <v>60</v>
      </c>
      <c r="C1079">
        <v>2007</v>
      </c>
      <c r="D1079">
        <v>0</v>
      </c>
    </row>
    <row r="1080" spans="1:4" x14ac:dyDescent="0.2">
      <c r="A1080" t="s">
        <v>18</v>
      </c>
      <c r="B1080" t="s">
        <v>60</v>
      </c>
      <c r="C1080">
        <v>2008</v>
      </c>
      <c r="D1080">
        <v>0</v>
      </c>
    </row>
    <row r="1081" spans="1:4" x14ac:dyDescent="0.2">
      <c r="A1081" t="s">
        <v>18</v>
      </c>
      <c r="B1081" t="s">
        <v>60</v>
      </c>
      <c r="C1081">
        <v>2009</v>
      </c>
      <c r="D1081">
        <v>0</v>
      </c>
    </row>
    <row r="1082" spans="1:4" x14ac:dyDescent="0.2">
      <c r="A1082" t="s">
        <v>18</v>
      </c>
      <c r="B1082" t="s">
        <v>60</v>
      </c>
      <c r="C1082">
        <v>2010</v>
      </c>
      <c r="D1082">
        <v>0</v>
      </c>
    </row>
    <row r="1083" spans="1:4" x14ac:dyDescent="0.2">
      <c r="A1083" t="s">
        <v>18</v>
      </c>
      <c r="B1083" t="s">
        <v>60</v>
      </c>
      <c r="C1083">
        <v>2011</v>
      </c>
      <c r="D1083">
        <v>0</v>
      </c>
    </row>
    <row r="1084" spans="1:4" x14ac:dyDescent="0.2">
      <c r="A1084" t="s">
        <v>18</v>
      </c>
      <c r="B1084" t="s">
        <v>60</v>
      </c>
      <c r="C1084">
        <v>2012</v>
      </c>
      <c r="D1084">
        <v>0</v>
      </c>
    </row>
    <row r="1085" spans="1:4" x14ac:dyDescent="0.2">
      <c r="A1085" t="s">
        <v>18</v>
      </c>
      <c r="B1085" t="s">
        <v>60</v>
      </c>
      <c r="C1085">
        <v>2013</v>
      </c>
      <c r="D1085">
        <v>0</v>
      </c>
    </row>
    <row r="1086" spans="1:4" x14ac:dyDescent="0.2">
      <c r="A1086" t="s">
        <v>18</v>
      </c>
      <c r="B1086" t="s">
        <v>60</v>
      </c>
      <c r="C1086">
        <v>2014</v>
      </c>
      <c r="D1086">
        <v>73</v>
      </c>
    </row>
    <row r="1087" spans="1:4" x14ac:dyDescent="0.2">
      <c r="A1087" t="s">
        <v>18</v>
      </c>
      <c r="B1087" t="s">
        <v>60</v>
      </c>
      <c r="C1087">
        <v>2015</v>
      </c>
      <c r="D1087">
        <v>0</v>
      </c>
    </row>
    <row r="1088" spans="1:4" x14ac:dyDescent="0.2">
      <c r="A1088" t="s">
        <v>18</v>
      </c>
      <c r="B1088" t="s">
        <v>60</v>
      </c>
      <c r="C1088">
        <v>2016</v>
      </c>
      <c r="D1088">
        <v>12</v>
      </c>
    </row>
    <row r="1089" spans="1:4" x14ac:dyDescent="0.2">
      <c r="A1089" t="s">
        <v>18</v>
      </c>
      <c r="B1089" t="s">
        <v>60</v>
      </c>
      <c r="C1089">
        <v>2017</v>
      </c>
      <c r="D1089">
        <v>0</v>
      </c>
    </row>
    <row r="1090" spans="1:4" x14ac:dyDescent="0.2">
      <c r="A1090" t="s">
        <v>19</v>
      </c>
      <c r="B1090" t="s">
        <v>60</v>
      </c>
      <c r="C1090">
        <v>2001</v>
      </c>
      <c r="D1090">
        <v>22</v>
      </c>
    </row>
    <row r="1091" spans="1:4" x14ac:dyDescent="0.2">
      <c r="A1091" t="s">
        <v>19</v>
      </c>
      <c r="B1091" t="s">
        <v>60</v>
      </c>
      <c r="C1091">
        <v>2002</v>
      </c>
      <c r="D1091">
        <v>663</v>
      </c>
    </row>
    <row r="1092" spans="1:4" x14ac:dyDescent="0.2">
      <c r="A1092" t="s">
        <v>19</v>
      </c>
      <c r="B1092" t="s">
        <v>60</v>
      </c>
      <c r="C1092">
        <v>2003</v>
      </c>
      <c r="D1092">
        <v>324</v>
      </c>
    </row>
    <row r="1093" spans="1:4" x14ac:dyDescent="0.2">
      <c r="A1093" t="s">
        <v>19</v>
      </c>
      <c r="B1093" t="s">
        <v>60</v>
      </c>
      <c r="C1093">
        <v>2004</v>
      </c>
      <c r="D1093">
        <v>565</v>
      </c>
    </row>
    <row r="1094" spans="1:4" x14ac:dyDescent="0.2">
      <c r="A1094" t="s">
        <v>19</v>
      </c>
      <c r="B1094" t="s">
        <v>60</v>
      </c>
      <c r="C1094">
        <v>2005</v>
      </c>
      <c r="D1094">
        <v>1614</v>
      </c>
    </row>
    <row r="1095" spans="1:4" x14ac:dyDescent="0.2">
      <c r="A1095" t="s">
        <v>19</v>
      </c>
      <c r="B1095" t="s">
        <v>60</v>
      </c>
      <c r="C1095">
        <v>2006</v>
      </c>
      <c r="D1095">
        <v>314</v>
      </c>
    </row>
    <row r="1096" spans="1:4" x14ac:dyDescent="0.2">
      <c r="A1096" t="s">
        <v>19</v>
      </c>
      <c r="B1096" t="s">
        <v>60</v>
      </c>
      <c r="C1096">
        <v>2007</v>
      </c>
      <c r="D1096">
        <v>374</v>
      </c>
    </row>
    <row r="1097" spans="1:4" x14ac:dyDescent="0.2">
      <c r="A1097" t="s">
        <v>19</v>
      </c>
      <c r="B1097" t="s">
        <v>60</v>
      </c>
      <c r="C1097">
        <v>2008</v>
      </c>
      <c r="D1097">
        <v>462</v>
      </c>
    </row>
    <row r="1098" spans="1:4" x14ac:dyDescent="0.2">
      <c r="A1098" t="s">
        <v>19</v>
      </c>
      <c r="B1098" t="s">
        <v>60</v>
      </c>
      <c r="C1098">
        <v>2009</v>
      </c>
      <c r="D1098">
        <v>213</v>
      </c>
    </row>
    <row r="1099" spans="1:4" x14ac:dyDescent="0.2">
      <c r="A1099" t="s">
        <v>19</v>
      </c>
      <c r="B1099" t="s">
        <v>60</v>
      </c>
      <c r="C1099">
        <v>2010</v>
      </c>
      <c r="D1099">
        <v>216</v>
      </c>
    </row>
    <row r="1100" spans="1:4" x14ac:dyDescent="0.2">
      <c r="A1100" t="s">
        <v>19</v>
      </c>
      <c r="B1100" t="s">
        <v>60</v>
      </c>
      <c r="C1100">
        <v>2011</v>
      </c>
      <c r="D1100">
        <v>291</v>
      </c>
    </row>
    <row r="1101" spans="1:4" x14ac:dyDescent="0.2">
      <c r="A1101" t="s">
        <v>19</v>
      </c>
      <c r="B1101" t="s">
        <v>60</v>
      </c>
      <c r="C1101">
        <v>2012</v>
      </c>
      <c r="D1101">
        <v>282</v>
      </c>
    </row>
    <row r="1102" spans="1:4" x14ac:dyDescent="0.2">
      <c r="A1102" t="s">
        <v>19</v>
      </c>
      <c r="B1102" t="s">
        <v>60</v>
      </c>
      <c r="C1102">
        <v>2013</v>
      </c>
      <c r="D1102">
        <v>203</v>
      </c>
    </row>
    <row r="1103" spans="1:4" x14ac:dyDescent="0.2">
      <c r="A1103" t="s">
        <v>19</v>
      </c>
      <c r="B1103" t="s">
        <v>60</v>
      </c>
      <c r="C1103">
        <v>2014</v>
      </c>
      <c r="D1103">
        <v>207</v>
      </c>
    </row>
    <row r="1104" spans="1:4" x14ac:dyDescent="0.2">
      <c r="A1104" t="s">
        <v>19</v>
      </c>
      <c r="B1104" t="s">
        <v>60</v>
      </c>
      <c r="C1104">
        <v>2015</v>
      </c>
      <c r="D1104">
        <v>300</v>
      </c>
    </row>
    <row r="1105" spans="1:4" x14ac:dyDescent="0.2">
      <c r="A1105" t="s">
        <v>19</v>
      </c>
      <c r="B1105" t="s">
        <v>60</v>
      </c>
      <c r="C1105">
        <v>2016</v>
      </c>
      <c r="D1105">
        <v>240</v>
      </c>
    </row>
    <row r="1106" spans="1:4" x14ac:dyDescent="0.2">
      <c r="A1106" t="s">
        <v>19</v>
      </c>
      <c r="B1106" t="s">
        <v>60</v>
      </c>
      <c r="C1106">
        <v>2017</v>
      </c>
      <c r="D1106">
        <v>470</v>
      </c>
    </row>
    <row r="1107" spans="1:4" x14ac:dyDescent="0.2">
      <c r="A1107" t="s">
        <v>20</v>
      </c>
      <c r="B1107" t="s">
        <v>60</v>
      </c>
      <c r="C1107">
        <v>2001</v>
      </c>
      <c r="D1107">
        <v>0</v>
      </c>
    </row>
    <row r="1108" spans="1:4" x14ac:dyDescent="0.2">
      <c r="A1108" t="s">
        <v>20</v>
      </c>
      <c r="B1108" t="s">
        <v>60</v>
      </c>
      <c r="C1108">
        <v>2002</v>
      </c>
      <c r="D1108">
        <v>0</v>
      </c>
    </row>
    <row r="1109" spans="1:4" x14ac:dyDescent="0.2">
      <c r="A1109" t="s">
        <v>20</v>
      </c>
      <c r="B1109" t="s">
        <v>60</v>
      </c>
      <c r="C1109">
        <v>2003</v>
      </c>
      <c r="D1109">
        <v>0</v>
      </c>
    </row>
    <row r="1110" spans="1:4" x14ac:dyDescent="0.2">
      <c r="A1110" t="s">
        <v>20</v>
      </c>
      <c r="B1110" t="s">
        <v>60</v>
      </c>
      <c r="C1110">
        <v>2004</v>
      </c>
      <c r="D1110">
        <v>0</v>
      </c>
    </row>
    <row r="1111" spans="1:4" x14ac:dyDescent="0.2">
      <c r="A1111" t="s">
        <v>20</v>
      </c>
      <c r="B1111" t="s">
        <v>60</v>
      </c>
      <c r="C1111">
        <v>2005</v>
      </c>
      <c r="D1111">
        <v>0</v>
      </c>
    </row>
    <row r="1112" spans="1:4" x14ac:dyDescent="0.2">
      <c r="A1112" t="s">
        <v>20</v>
      </c>
      <c r="B1112" t="s">
        <v>60</v>
      </c>
      <c r="C1112">
        <v>2006</v>
      </c>
      <c r="D1112">
        <v>0</v>
      </c>
    </row>
    <row r="1113" spans="1:4" x14ac:dyDescent="0.2">
      <c r="A1113" t="s">
        <v>20</v>
      </c>
      <c r="B1113" t="s">
        <v>60</v>
      </c>
      <c r="C1113">
        <v>2007</v>
      </c>
      <c r="D1113">
        <v>0</v>
      </c>
    </row>
    <row r="1114" spans="1:4" x14ac:dyDescent="0.2">
      <c r="A1114" t="s">
        <v>20</v>
      </c>
      <c r="B1114" t="s">
        <v>60</v>
      </c>
      <c r="C1114">
        <v>2008</v>
      </c>
      <c r="D1114">
        <v>0</v>
      </c>
    </row>
    <row r="1115" spans="1:4" x14ac:dyDescent="0.2">
      <c r="A1115" t="s">
        <v>20</v>
      </c>
      <c r="B1115" t="s">
        <v>60</v>
      </c>
      <c r="C1115">
        <v>2009</v>
      </c>
      <c r="D1115">
        <v>0</v>
      </c>
    </row>
    <row r="1116" spans="1:4" x14ac:dyDescent="0.2">
      <c r="A1116" t="s">
        <v>20</v>
      </c>
      <c r="B1116" t="s">
        <v>60</v>
      </c>
      <c r="C1116">
        <v>2010</v>
      </c>
      <c r="D1116">
        <v>0</v>
      </c>
    </row>
    <row r="1117" spans="1:4" x14ac:dyDescent="0.2">
      <c r="A1117" t="s">
        <v>20</v>
      </c>
      <c r="B1117" t="s">
        <v>60</v>
      </c>
      <c r="C1117">
        <v>2011</v>
      </c>
      <c r="D1117">
        <v>0</v>
      </c>
    </row>
    <row r="1118" spans="1:4" x14ac:dyDescent="0.2">
      <c r="A1118" t="s">
        <v>20</v>
      </c>
      <c r="B1118" t="s">
        <v>60</v>
      </c>
      <c r="C1118">
        <v>2012</v>
      </c>
      <c r="D1118">
        <v>0</v>
      </c>
    </row>
    <row r="1119" spans="1:4" x14ac:dyDescent="0.2">
      <c r="A1119" t="s">
        <v>20</v>
      </c>
      <c r="B1119" t="s">
        <v>60</v>
      </c>
      <c r="C1119">
        <v>2013</v>
      </c>
      <c r="D1119">
        <v>172</v>
      </c>
    </row>
    <row r="1120" spans="1:4" x14ac:dyDescent="0.2">
      <c r="A1120" t="s">
        <v>20</v>
      </c>
      <c r="B1120" t="s">
        <v>60</v>
      </c>
      <c r="C1120">
        <v>2014</v>
      </c>
      <c r="D1120">
        <v>0</v>
      </c>
    </row>
    <row r="1121" spans="1:4" x14ac:dyDescent="0.2">
      <c r="A1121" t="s">
        <v>20</v>
      </c>
      <c r="B1121" t="s">
        <v>60</v>
      </c>
      <c r="C1121">
        <v>2015</v>
      </c>
      <c r="D1121">
        <v>0</v>
      </c>
    </row>
    <row r="1122" spans="1:4" x14ac:dyDescent="0.2">
      <c r="A1122" t="s">
        <v>20</v>
      </c>
      <c r="B1122" t="s">
        <v>60</v>
      </c>
      <c r="C1122">
        <v>2016</v>
      </c>
      <c r="D1122">
        <v>0</v>
      </c>
    </row>
    <row r="1123" spans="1:4" x14ac:dyDescent="0.2">
      <c r="A1123" t="s">
        <v>20</v>
      </c>
      <c r="B1123" t="s">
        <v>60</v>
      </c>
      <c r="C1123">
        <v>2017</v>
      </c>
      <c r="D1123">
        <v>0</v>
      </c>
    </row>
    <row r="1124" spans="1:4" x14ac:dyDescent="0.2">
      <c r="A1124" t="s">
        <v>21</v>
      </c>
      <c r="B1124" t="s">
        <v>60</v>
      </c>
      <c r="C1124">
        <v>2001</v>
      </c>
      <c r="D1124">
        <v>0</v>
      </c>
    </row>
    <row r="1125" spans="1:4" x14ac:dyDescent="0.2">
      <c r="A1125" t="s">
        <v>21</v>
      </c>
      <c r="B1125" t="s">
        <v>60</v>
      </c>
      <c r="C1125">
        <v>2002</v>
      </c>
      <c r="D1125">
        <v>0</v>
      </c>
    </row>
    <row r="1126" spans="1:4" x14ac:dyDescent="0.2">
      <c r="A1126" t="s">
        <v>21</v>
      </c>
      <c r="B1126" t="s">
        <v>60</v>
      </c>
      <c r="C1126">
        <v>2003</v>
      </c>
      <c r="D1126">
        <v>0</v>
      </c>
    </row>
    <row r="1127" spans="1:4" x14ac:dyDescent="0.2">
      <c r="A1127" t="s">
        <v>21</v>
      </c>
      <c r="B1127" t="s">
        <v>60</v>
      </c>
      <c r="C1127">
        <v>2004</v>
      </c>
      <c r="D1127">
        <v>752</v>
      </c>
    </row>
    <row r="1128" spans="1:4" x14ac:dyDescent="0.2">
      <c r="A1128" t="s">
        <v>21</v>
      </c>
      <c r="B1128" t="s">
        <v>60</v>
      </c>
      <c r="C1128">
        <v>2005</v>
      </c>
      <c r="D1128">
        <v>7385</v>
      </c>
    </row>
    <row r="1129" spans="1:4" x14ac:dyDescent="0.2">
      <c r="A1129" t="s">
        <v>21</v>
      </c>
      <c r="B1129" t="s">
        <v>60</v>
      </c>
      <c r="C1129">
        <v>2006</v>
      </c>
      <c r="D1129">
        <v>3602</v>
      </c>
    </row>
    <row r="1130" spans="1:4" x14ac:dyDescent="0.2">
      <c r="A1130" t="s">
        <v>21</v>
      </c>
      <c r="B1130" t="s">
        <v>60</v>
      </c>
      <c r="C1130">
        <v>2007</v>
      </c>
      <c r="D1130">
        <v>1742</v>
      </c>
    </row>
    <row r="1131" spans="1:4" x14ac:dyDescent="0.2">
      <c r="A1131" t="s">
        <v>21</v>
      </c>
      <c r="B1131" t="s">
        <v>60</v>
      </c>
      <c r="C1131">
        <v>2008</v>
      </c>
      <c r="D1131">
        <v>690</v>
      </c>
    </row>
    <row r="1132" spans="1:4" x14ac:dyDescent="0.2">
      <c r="A1132" t="s">
        <v>21</v>
      </c>
      <c r="B1132" t="s">
        <v>60</v>
      </c>
      <c r="C1132">
        <v>2009</v>
      </c>
      <c r="D1132">
        <v>1861</v>
      </c>
    </row>
    <row r="1133" spans="1:4" x14ac:dyDescent="0.2">
      <c r="A1133" t="s">
        <v>21</v>
      </c>
      <c r="B1133" t="s">
        <v>60</v>
      </c>
      <c r="C1133">
        <v>2010</v>
      </c>
      <c r="D1133">
        <v>2675</v>
      </c>
    </row>
    <row r="1134" spans="1:4" x14ac:dyDescent="0.2">
      <c r="A1134" t="s">
        <v>21</v>
      </c>
      <c r="B1134" t="s">
        <v>60</v>
      </c>
      <c r="C1134">
        <v>2011</v>
      </c>
      <c r="D1134">
        <v>2836</v>
      </c>
    </row>
    <row r="1135" spans="1:4" x14ac:dyDescent="0.2">
      <c r="A1135" t="s">
        <v>21</v>
      </c>
      <c r="B1135" t="s">
        <v>60</v>
      </c>
      <c r="C1135">
        <v>2012</v>
      </c>
      <c r="D1135">
        <v>1401</v>
      </c>
    </row>
    <row r="1136" spans="1:4" x14ac:dyDescent="0.2">
      <c r="A1136" t="s">
        <v>21</v>
      </c>
      <c r="B1136" t="s">
        <v>60</v>
      </c>
      <c r="C1136">
        <v>2013</v>
      </c>
      <c r="D1136">
        <v>1673</v>
      </c>
    </row>
    <row r="1137" spans="1:4" x14ac:dyDescent="0.2">
      <c r="A1137" t="s">
        <v>21</v>
      </c>
      <c r="B1137" t="s">
        <v>60</v>
      </c>
      <c r="C1137">
        <v>2014</v>
      </c>
      <c r="D1137">
        <v>402</v>
      </c>
    </row>
    <row r="1138" spans="1:4" x14ac:dyDescent="0.2">
      <c r="A1138" t="s">
        <v>21</v>
      </c>
      <c r="B1138" t="s">
        <v>60</v>
      </c>
      <c r="C1138">
        <v>2015</v>
      </c>
      <c r="D1138">
        <v>45057</v>
      </c>
    </row>
    <row r="1139" spans="1:4" x14ac:dyDescent="0.2">
      <c r="A1139" t="s">
        <v>21</v>
      </c>
      <c r="B1139" t="s">
        <v>60</v>
      </c>
      <c r="C1139">
        <v>2016</v>
      </c>
      <c r="D1139">
        <v>2875</v>
      </c>
    </row>
    <row r="1140" spans="1:4" x14ac:dyDescent="0.2">
      <c r="A1140" t="s">
        <v>21</v>
      </c>
      <c r="B1140" t="s">
        <v>60</v>
      </c>
      <c r="C1140">
        <v>2017</v>
      </c>
      <c r="D1140">
        <v>1350</v>
      </c>
    </row>
    <row r="1141" spans="1:4" x14ac:dyDescent="0.2">
      <c r="A1141" t="s">
        <v>22</v>
      </c>
      <c r="B1141" t="s">
        <v>60</v>
      </c>
      <c r="C1141">
        <v>2001</v>
      </c>
      <c r="D1141">
        <v>0</v>
      </c>
    </row>
    <row r="1142" spans="1:4" x14ac:dyDescent="0.2">
      <c r="A1142" t="s">
        <v>22</v>
      </c>
      <c r="B1142" t="s">
        <v>60</v>
      </c>
      <c r="C1142">
        <v>2002</v>
      </c>
      <c r="D1142">
        <v>0</v>
      </c>
    </row>
    <row r="1143" spans="1:4" x14ac:dyDescent="0.2">
      <c r="A1143" t="s">
        <v>22</v>
      </c>
      <c r="B1143" t="s">
        <v>60</v>
      </c>
      <c r="C1143">
        <v>2003</v>
      </c>
      <c r="D1143">
        <v>0</v>
      </c>
    </row>
    <row r="1144" spans="1:4" x14ac:dyDescent="0.2">
      <c r="A1144" t="s">
        <v>22</v>
      </c>
      <c r="B1144" t="s">
        <v>60</v>
      </c>
      <c r="C1144">
        <v>2004</v>
      </c>
      <c r="D1144">
        <v>0</v>
      </c>
    </row>
    <row r="1145" spans="1:4" x14ac:dyDescent="0.2">
      <c r="A1145" t="s">
        <v>22</v>
      </c>
      <c r="B1145" t="s">
        <v>60</v>
      </c>
      <c r="C1145">
        <v>2005</v>
      </c>
      <c r="D1145">
        <v>0</v>
      </c>
    </row>
    <row r="1146" spans="1:4" x14ac:dyDescent="0.2">
      <c r="A1146" t="s">
        <v>22</v>
      </c>
      <c r="B1146" t="s">
        <v>60</v>
      </c>
      <c r="C1146">
        <v>2006</v>
      </c>
      <c r="D1146">
        <v>0</v>
      </c>
    </row>
    <row r="1147" spans="1:4" x14ac:dyDescent="0.2">
      <c r="A1147" t="s">
        <v>22</v>
      </c>
      <c r="B1147" t="s">
        <v>60</v>
      </c>
      <c r="C1147">
        <v>2007</v>
      </c>
      <c r="D1147">
        <v>0</v>
      </c>
    </row>
    <row r="1148" spans="1:4" x14ac:dyDescent="0.2">
      <c r="A1148" t="s">
        <v>22</v>
      </c>
      <c r="B1148" t="s">
        <v>60</v>
      </c>
      <c r="C1148">
        <v>2008</v>
      </c>
      <c r="D1148">
        <v>0</v>
      </c>
    </row>
    <row r="1149" spans="1:4" x14ac:dyDescent="0.2">
      <c r="A1149" t="s">
        <v>22</v>
      </c>
      <c r="B1149" t="s">
        <v>60</v>
      </c>
      <c r="C1149">
        <v>2009</v>
      </c>
      <c r="D1149">
        <v>0</v>
      </c>
    </row>
    <row r="1150" spans="1:4" x14ac:dyDescent="0.2">
      <c r="A1150" t="s">
        <v>22</v>
      </c>
      <c r="B1150" t="s">
        <v>60</v>
      </c>
      <c r="C1150">
        <v>2010</v>
      </c>
      <c r="D1150">
        <v>0</v>
      </c>
    </row>
    <row r="1151" spans="1:4" x14ac:dyDescent="0.2">
      <c r="A1151" t="s">
        <v>22</v>
      </c>
      <c r="B1151" t="s">
        <v>60</v>
      </c>
      <c r="C1151">
        <v>2011</v>
      </c>
      <c r="D1151">
        <v>0</v>
      </c>
    </row>
    <row r="1152" spans="1:4" x14ac:dyDescent="0.2">
      <c r="A1152" t="s">
        <v>22</v>
      </c>
      <c r="B1152" t="s">
        <v>60</v>
      </c>
      <c r="C1152">
        <v>2012</v>
      </c>
      <c r="D1152">
        <v>0</v>
      </c>
    </row>
    <row r="1153" spans="1:4" x14ac:dyDescent="0.2">
      <c r="A1153" t="s">
        <v>22</v>
      </c>
      <c r="B1153" t="s">
        <v>60</v>
      </c>
      <c r="C1153">
        <v>2013</v>
      </c>
      <c r="D1153">
        <v>162</v>
      </c>
    </row>
    <row r="1154" spans="1:4" x14ac:dyDescent="0.2">
      <c r="A1154" t="s">
        <v>22</v>
      </c>
      <c r="B1154" t="s">
        <v>60</v>
      </c>
      <c r="C1154">
        <v>2014</v>
      </c>
      <c r="D1154">
        <v>5</v>
      </c>
    </row>
    <row r="1155" spans="1:4" x14ac:dyDescent="0.2">
      <c r="A1155" t="s">
        <v>22</v>
      </c>
      <c r="B1155" t="s">
        <v>60</v>
      </c>
      <c r="C1155">
        <v>2015</v>
      </c>
      <c r="D1155">
        <v>0</v>
      </c>
    </row>
    <row r="1156" spans="1:4" x14ac:dyDescent="0.2">
      <c r="A1156" t="s">
        <v>22</v>
      </c>
      <c r="B1156" t="s">
        <v>60</v>
      </c>
      <c r="C1156">
        <v>2016</v>
      </c>
      <c r="D1156">
        <v>176</v>
      </c>
    </row>
    <row r="1157" spans="1:4" x14ac:dyDescent="0.2">
      <c r="A1157" t="s">
        <v>22</v>
      </c>
      <c r="B1157" t="s">
        <v>60</v>
      </c>
      <c r="C1157">
        <v>2017</v>
      </c>
      <c r="D1157">
        <v>0</v>
      </c>
    </row>
    <row r="1158" spans="1:4" x14ac:dyDescent="0.2">
      <c r="A1158" t="s">
        <v>23</v>
      </c>
      <c r="B1158" t="s">
        <v>60</v>
      </c>
      <c r="C1158">
        <v>2001</v>
      </c>
      <c r="D1158">
        <v>0</v>
      </c>
    </row>
    <row r="1159" spans="1:4" x14ac:dyDescent="0.2">
      <c r="A1159" t="s">
        <v>23</v>
      </c>
      <c r="B1159" t="s">
        <v>60</v>
      </c>
      <c r="C1159">
        <v>2002</v>
      </c>
      <c r="D1159">
        <v>0</v>
      </c>
    </row>
    <row r="1160" spans="1:4" x14ac:dyDescent="0.2">
      <c r="A1160" t="s">
        <v>23</v>
      </c>
      <c r="B1160" t="s">
        <v>60</v>
      </c>
      <c r="C1160">
        <v>2003</v>
      </c>
      <c r="D1160">
        <v>0</v>
      </c>
    </row>
    <row r="1161" spans="1:4" x14ac:dyDescent="0.2">
      <c r="A1161" t="s">
        <v>23</v>
      </c>
      <c r="B1161" t="s">
        <v>60</v>
      </c>
      <c r="C1161">
        <v>2004</v>
      </c>
      <c r="D1161">
        <v>0</v>
      </c>
    </row>
    <row r="1162" spans="1:4" x14ac:dyDescent="0.2">
      <c r="A1162" t="s">
        <v>23</v>
      </c>
      <c r="B1162" t="s">
        <v>60</v>
      </c>
      <c r="C1162">
        <v>2005</v>
      </c>
      <c r="D1162">
        <v>0</v>
      </c>
    </row>
    <row r="1163" spans="1:4" x14ac:dyDescent="0.2">
      <c r="A1163" t="s">
        <v>23</v>
      </c>
      <c r="B1163" t="s">
        <v>60</v>
      </c>
      <c r="C1163">
        <v>2006</v>
      </c>
      <c r="D1163">
        <v>0</v>
      </c>
    </row>
    <row r="1164" spans="1:4" x14ac:dyDescent="0.2">
      <c r="A1164" t="s">
        <v>23</v>
      </c>
      <c r="B1164" t="s">
        <v>60</v>
      </c>
      <c r="C1164">
        <v>2007</v>
      </c>
      <c r="D1164">
        <v>0</v>
      </c>
    </row>
    <row r="1165" spans="1:4" x14ac:dyDescent="0.2">
      <c r="A1165" t="s">
        <v>23</v>
      </c>
      <c r="B1165" t="s">
        <v>60</v>
      </c>
      <c r="C1165">
        <v>2008</v>
      </c>
      <c r="D1165">
        <v>0</v>
      </c>
    </row>
    <row r="1166" spans="1:4" x14ac:dyDescent="0.2">
      <c r="A1166" t="s">
        <v>23</v>
      </c>
      <c r="B1166" t="s">
        <v>60</v>
      </c>
      <c r="C1166">
        <v>2009</v>
      </c>
      <c r="D1166">
        <v>0</v>
      </c>
    </row>
    <row r="1167" spans="1:4" x14ac:dyDescent="0.2">
      <c r="A1167" t="s">
        <v>23</v>
      </c>
      <c r="B1167" t="s">
        <v>60</v>
      </c>
      <c r="C1167">
        <v>2010</v>
      </c>
      <c r="D1167">
        <v>0</v>
      </c>
    </row>
    <row r="1168" spans="1:4" x14ac:dyDescent="0.2">
      <c r="A1168" t="s">
        <v>23</v>
      </c>
      <c r="B1168" t="s">
        <v>60</v>
      </c>
      <c r="C1168">
        <v>2011</v>
      </c>
      <c r="D1168">
        <v>0</v>
      </c>
    </row>
    <row r="1169" spans="1:4" x14ac:dyDescent="0.2">
      <c r="A1169" t="s">
        <v>23</v>
      </c>
      <c r="B1169" t="s">
        <v>60</v>
      </c>
      <c r="C1169">
        <v>2012</v>
      </c>
      <c r="D1169">
        <v>0</v>
      </c>
    </row>
    <row r="1170" spans="1:4" x14ac:dyDescent="0.2">
      <c r="A1170" t="s">
        <v>23</v>
      </c>
      <c r="B1170" t="s">
        <v>60</v>
      </c>
      <c r="C1170">
        <v>2013</v>
      </c>
      <c r="D1170">
        <v>0</v>
      </c>
    </row>
    <row r="1171" spans="1:4" x14ac:dyDescent="0.2">
      <c r="A1171" t="s">
        <v>23</v>
      </c>
      <c r="B1171" t="s">
        <v>60</v>
      </c>
      <c r="C1171">
        <v>2014</v>
      </c>
      <c r="D1171">
        <v>0</v>
      </c>
    </row>
    <row r="1172" spans="1:4" x14ac:dyDescent="0.2">
      <c r="A1172" t="s">
        <v>23</v>
      </c>
      <c r="B1172" t="s">
        <v>60</v>
      </c>
      <c r="C1172">
        <v>2015</v>
      </c>
      <c r="D1172">
        <v>0</v>
      </c>
    </row>
    <row r="1173" spans="1:4" x14ac:dyDescent="0.2">
      <c r="A1173" t="s">
        <v>23</v>
      </c>
      <c r="B1173" t="s">
        <v>60</v>
      </c>
      <c r="C1173">
        <v>2016</v>
      </c>
      <c r="D1173">
        <v>0</v>
      </c>
    </row>
    <row r="1174" spans="1:4" x14ac:dyDescent="0.2">
      <c r="A1174" t="s">
        <v>23</v>
      </c>
      <c r="B1174" t="s">
        <v>60</v>
      </c>
      <c r="C1174">
        <v>2017</v>
      </c>
      <c r="D1174">
        <v>0</v>
      </c>
    </row>
    <row r="1175" spans="1:4" x14ac:dyDescent="0.2">
      <c r="A1175" t="s">
        <v>24</v>
      </c>
      <c r="B1175" t="s">
        <v>60</v>
      </c>
      <c r="C1175">
        <v>2001</v>
      </c>
      <c r="D1175">
        <v>0</v>
      </c>
    </row>
    <row r="1176" spans="1:4" x14ac:dyDescent="0.2">
      <c r="A1176" t="s">
        <v>24</v>
      </c>
      <c r="B1176" t="s">
        <v>60</v>
      </c>
      <c r="C1176">
        <v>2002</v>
      </c>
      <c r="D1176">
        <v>0</v>
      </c>
    </row>
    <row r="1177" spans="1:4" x14ac:dyDescent="0.2">
      <c r="A1177" t="s">
        <v>24</v>
      </c>
      <c r="B1177" t="s">
        <v>60</v>
      </c>
      <c r="C1177">
        <v>2003</v>
      </c>
      <c r="D1177">
        <v>0</v>
      </c>
    </row>
    <row r="1178" spans="1:4" x14ac:dyDescent="0.2">
      <c r="A1178" t="s">
        <v>24</v>
      </c>
      <c r="B1178" t="s">
        <v>60</v>
      </c>
      <c r="C1178">
        <v>2004</v>
      </c>
      <c r="D1178">
        <v>0</v>
      </c>
    </row>
    <row r="1179" spans="1:4" x14ac:dyDescent="0.2">
      <c r="A1179" t="s">
        <v>24</v>
      </c>
      <c r="B1179" t="s">
        <v>60</v>
      </c>
      <c r="C1179">
        <v>2005</v>
      </c>
      <c r="D1179">
        <v>0</v>
      </c>
    </row>
    <row r="1180" spans="1:4" x14ac:dyDescent="0.2">
      <c r="A1180" t="s">
        <v>24</v>
      </c>
      <c r="B1180" t="s">
        <v>60</v>
      </c>
      <c r="C1180">
        <v>2006</v>
      </c>
      <c r="D1180">
        <v>0</v>
      </c>
    </row>
    <row r="1181" spans="1:4" x14ac:dyDescent="0.2">
      <c r="A1181" t="s">
        <v>24</v>
      </c>
      <c r="B1181" t="s">
        <v>60</v>
      </c>
      <c r="C1181">
        <v>2007</v>
      </c>
      <c r="D1181">
        <v>0</v>
      </c>
    </row>
    <row r="1182" spans="1:4" x14ac:dyDescent="0.2">
      <c r="A1182" t="s">
        <v>24</v>
      </c>
      <c r="B1182" t="s">
        <v>60</v>
      </c>
      <c r="C1182">
        <v>2008</v>
      </c>
      <c r="D1182">
        <v>0</v>
      </c>
    </row>
    <row r="1183" spans="1:4" x14ac:dyDescent="0.2">
      <c r="A1183" t="s">
        <v>24</v>
      </c>
      <c r="B1183" t="s">
        <v>60</v>
      </c>
      <c r="C1183">
        <v>2009</v>
      </c>
      <c r="D1183">
        <v>0</v>
      </c>
    </row>
    <row r="1184" spans="1:4" x14ac:dyDescent="0.2">
      <c r="A1184" t="s">
        <v>24</v>
      </c>
      <c r="B1184" t="s">
        <v>60</v>
      </c>
      <c r="C1184">
        <v>2010</v>
      </c>
      <c r="D1184">
        <v>0</v>
      </c>
    </row>
    <row r="1185" spans="1:4" x14ac:dyDescent="0.2">
      <c r="A1185" t="s">
        <v>24</v>
      </c>
      <c r="B1185" t="s">
        <v>60</v>
      </c>
      <c r="C1185">
        <v>2011</v>
      </c>
      <c r="D1185">
        <v>0</v>
      </c>
    </row>
    <row r="1186" spans="1:4" x14ac:dyDescent="0.2">
      <c r="A1186" t="s">
        <v>24</v>
      </c>
      <c r="B1186" t="s">
        <v>60</v>
      </c>
      <c r="C1186">
        <v>2012</v>
      </c>
      <c r="D1186">
        <v>0</v>
      </c>
    </row>
    <row r="1187" spans="1:4" x14ac:dyDescent="0.2">
      <c r="A1187" t="s">
        <v>24</v>
      </c>
      <c r="B1187" t="s">
        <v>60</v>
      </c>
      <c r="C1187">
        <v>2013</v>
      </c>
      <c r="D1187">
        <v>0</v>
      </c>
    </row>
    <row r="1188" spans="1:4" x14ac:dyDescent="0.2">
      <c r="A1188" t="s">
        <v>24</v>
      </c>
      <c r="B1188" t="s">
        <v>60</v>
      </c>
      <c r="C1188">
        <v>2014</v>
      </c>
      <c r="D1188">
        <v>0</v>
      </c>
    </row>
    <row r="1189" spans="1:4" x14ac:dyDescent="0.2">
      <c r="A1189" t="s">
        <v>24</v>
      </c>
      <c r="B1189" t="s">
        <v>60</v>
      </c>
      <c r="C1189">
        <v>2015</v>
      </c>
      <c r="D1189">
        <v>0</v>
      </c>
    </row>
    <row r="1190" spans="1:4" x14ac:dyDescent="0.2">
      <c r="A1190" t="s">
        <v>24</v>
      </c>
      <c r="B1190" t="s">
        <v>60</v>
      </c>
      <c r="C1190">
        <v>2016</v>
      </c>
      <c r="D1190">
        <v>0</v>
      </c>
    </row>
    <row r="1191" spans="1:4" x14ac:dyDescent="0.2">
      <c r="A1191" t="s">
        <v>24</v>
      </c>
      <c r="B1191" t="s">
        <v>60</v>
      </c>
      <c r="C1191">
        <v>2017</v>
      </c>
      <c r="D1191">
        <v>0</v>
      </c>
    </row>
    <row r="1192" spans="1:4" x14ac:dyDescent="0.2">
      <c r="A1192" t="s">
        <v>25</v>
      </c>
      <c r="B1192" t="s">
        <v>60</v>
      </c>
      <c r="C1192">
        <v>2001</v>
      </c>
      <c r="D1192">
        <v>0</v>
      </c>
    </row>
    <row r="1193" spans="1:4" x14ac:dyDescent="0.2">
      <c r="A1193" t="s">
        <v>25</v>
      </c>
      <c r="B1193" t="s">
        <v>60</v>
      </c>
      <c r="C1193">
        <v>2002</v>
      </c>
      <c r="D1193">
        <v>0</v>
      </c>
    </row>
    <row r="1194" spans="1:4" x14ac:dyDescent="0.2">
      <c r="A1194" t="s">
        <v>25</v>
      </c>
      <c r="B1194" t="s">
        <v>60</v>
      </c>
      <c r="C1194">
        <v>2003</v>
      </c>
      <c r="D1194">
        <v>0</v>
      </c>
    </row>
    <row r="1195" spans="1:4" x14ac:dyDescent="0.2">
      <c r="A1195" t="s">
        <v>25</v>
      </c>
      <c r="B1195" t="s">
        <v>60</v>
      </c>
      <c r="C1195">
        <v>2004</v>
      </c>
      <c r="D1195">
        <v>0</v>
      </c>
    </row>
    <row r="1196" spans="1:4" x14ac:dyDescent="0.2">
      <c r="A1196" t="s">
        <v>25</v>
      </c>
      <c r="B1196" t="s">
        <v>60</v>
      </c>
      <c r="C1196">
        <v>2005</v>
      </c>
      <c r="D1196">
        <v>0</v>
      </c>
    </row>
    <row r="1197" spans="1:4" x14ac:dyDescent="0.2">
      <c r="A1197" t="s">
        <v>25</v>
      </c>
      <c r="B1197" t="s">
        <v>60</v>
      </c>
      <c r="C1197">
        <v>2006</v>
      </c>
      <c r="D1197">
        <v>0</v>
      </c>
    </row>
    <row r="1198" spans="1:4" x14ac:dyDescent="0.2">
      <c r="A1198" t="s">
        <v>25</v>
      </c>
      <c r="B1198" t="s">
        <v>60</v>
      </c>
      <c r="C1198">
        <v>2007</v>
      </c>
      <c r="D1198">
        <v>0</v>
      </c>
    </row>
    <row r="1199" spans="1:4" x14ac:dyDescent="0.2">
      <c r="A1199" t="s">
        <v>25</v>
      </c>
      <c r="B1199" t="s">
        <v>60</v>
      </c>
      <c r="C1199">
        <v>2008</v>
      </c>
      <c r="D1199">
        <v>0</v>
      </c>
    </row>
    <row r="1200" spans="1:4" x14ac:dyDescent="0.2">
      <c r="A1200" t="s">
        <v>25</v>
      </c>
      <c r="B1200" t="s">
        <v>60</v>
      </c>
      <c r="C1200">
        <v>2009</v>
      </c>
      <c r="D1200">
        <v>0</v>
      </c>
    </row>
    <row r="1201" spans="1:4" x14ac:dyDescent="0.2">
      <c r="A1201" t="s">
        <v>25</v>
      </c>
      <c r="B1201" t="s">
        <v>60</v>
      </c>
      <c r="C1201">
        <v>2010</v>
      </c>
      <c r="D1201">
        <v>0</v>
      </c>
    </row>
    <row r="1202" spans="1:4" x14ac:dyDescent="0.2">
      <c r="A1202" t="s">
        <v>25</v>
      </c>
      <c r="B1202" t="s">
        <v>60</v>
      </c>
      <c r="C1202">
        <v>2011</v>
      </c>
      <c r="D1202">
        <v>0</v>
      </c>
    </row>
    <row r="1203" spans="1:4" x14ac:dyDescent="0.2">
      <c r="A1203" t="s">
        <v>25</v>
      </c>
      <c r="B1203" t="s">
        <v>60</v>
      </c>
      <c r="C1203">
        <v>2012</v>
      </c>
      <c r="D1203">
        <v>0</v>
      </c>
    </row>
    <row r="1204" spans="1:4" x14ac:dyDescent="0.2">
      <c r="A1204" t="s">
        <v>25</v>
      </c>
      <c r="B1204" t="s">
        <v>60</v>
      </c>
      <c r="C1204">
        <v>2013</v>
      </c>
      <c r="D1204">
        <v>0</v>
      </c>
    </row>
    <row r="1205" spans="1:4" x14ac:dyDescent="0.2">
      <c r="A1205" t="s">
        <v>25</v>
      </c>
      <c r="B1205" t="s">
        <v>60</v>
      </c>
      <c r="C1205">
        <v>2014</v>
      </c>
      <c r="D1205">
        <v>0</v>
      </c>
    </row>
    <row r="1206" spans="1:4" x14ac:dyDescent="0.2">
      <c r="A1206" t="s">
        <v>25</v>
      </c>
      <c r="B1206" t="s">
        <v>60</v>
      </c>
      <c r="C1206">
        <v>2015</v>
      </c>
      <c r="D1206">
        <v>0</v>
      </c>
    </row>
    <row r="1207" spans="1:4" x14ac:dyDescent="0.2">
      <c r="A1207" t="s">
        <v>25</v>
      </c>
      <c r="B1207" t="s">
        <v>60</v>
      </c>
      <c r="C1207">
        <v>2016</v>
      </c>
      <c r="D1207">
        <v>0</v>
      </c>
    </row>
    <row r="1208" spans="1:4" x14ac:dyDescent="0.2">
      <c r="A1208" t="s">
        <v>25</v>
      </c>
      <c r="B1208" t="s">
        <v>60</v>
      </c>
      <c r="C1208">
        <v>2017</v>
      </c>
      <c r="D1208">
        <v>0</v>
      </c>
    </row>
    <row r="1209" spans="1:4" x14ac:dyDescent="0.2">
      <c r="A1209" t="s">
        <v>26</v>
      </c>
      <c r="B1209" t="s">
        <v>60</v>
      </c>
      <c r="C1209">
        <v>2001</v>
      </c>
      <c r="D1209">
        <v>0</v>
      </c>
    </row>
    <row r="1210" spans="1:4" x14ac:dyDescent="0.2">
      <c r="A1210" t="s">
        <v>26</v>
      </c>
      <c r="B1210" t="s">
        <v>60</v>
      </c>
      <c r="C1210">
        <v>2002</v>
      </c>
      <c r="D1210">
        <v>0</v>
      </c>
    </row>
    <row r="1211" spans="1:4" x14ac:dyDescent="0.2">
      <c r="A1211" t="s">
        <v>26</v>
      </c>
      <c r="B1211" t="s">
        <v>60</v>
      </c>
      <c r="C1211">
        <v>2003</v>
      </c>
      <c r="D1211">
        <v>0</v>
      </c>
    </row>
    <row r="1212" spans="1:4" x14ac:dyDescent="0.2">
      <c r="A1212" t="s">
        <v>26</v>
      </c>
      <c r="B1212" t="s">
        <v>60</v>
      </c>
      <c r="C1212">
        <v>2004</v>
      </c>
      <c r="D1212">
        <v>0</v>
      </c>
    </row>
    <row r="1213" spans="1:4" x14ac:dyDescent="0.2">
      <c r="A1213" t="s">
        <v>26</v>
      </c>
      <c r="B1213" t="s">
        <v>60</v>
      </c>
      <c r="C1213">
        <v>2005</v>
      </c>
      <c r="D1213">
        <v>0</v>
      </c>
    </row>
    <row r="1214" spans="1:4" x14ac:dyDescent="0.2">
      <c r="A1214" t="s">
        <v>26</v>
      </c>
      <c r="B1214" t="s">
        <v>60</v>
      </c>
      <c r="C1214">
        <v>2006</v>
      </c>
      <c r="D1214">
        <v>0</v>
      </c>
    </row>
    <row r="1215" spans="1:4" x14ac:dyDescent="0.2">
      <c r="A1215" t="s">
        <v>26</v>
      </c>
      <c r="B1215" t="s">
        <v>60</v>
      </c>
      <c r="C1215">
        <v>2007</v>
      </c>
      <c r="D1215">
        <v>0</v>
      </c>
    </row>
    <row r="1216" spans="1:4" x14ac:dyDescent="0.2">
      <c r="A1216" t="s">
        <v>26</v>
      </c>
      <c r="B1216" t="s">
        <v>60</v>
      </c>
      <c r="C1216">
        <v>2008</v>
      </c>
      <c r="D1216">
        <v>0</v>
      </c>
    </row>
    <row r="1217" spans="1:4" x14ac:dyDescent="0.2">
      <c r="A1217" t="s">
        <v>26</v>
      </c>
      <c r="B1217" t="s">
        <v>60</v>
      </c>
      <c r="C1217">
        <v>2009</v>
      </c>
      <c r="D1217">
        <v>0</v>
      </c>
    </row>
    <row r="1218" spans="1:4" x14ac:dyDescent="0.2">
      <c r="A1218" t="s">
        <v>26</v>
      </c>
      <c r="B1218" t="s">
        <v>60</v>
      </c>
      <c r="C1218">
        <v>2010</v>
      </c>
      <c r="D1218">
        <v>0</v>
      </c>
    </row>
    <row r="1219" spans="1:4" x14ac:dyDescent="0.2">
      <c r="A1219" t="s">
        <v>26</v>
      </c>
      <c r="B1219" t="s">
        <v>60</v>
      </c>
      <c r="C1219">
        <v>2011</v>
      </c>
      <c r="D1219">
        <v>0</v>
      </c>
    </row>
    <row r="1220" spans="1:4" x14ac:dyDescent="0.2">
      <c r="A1220" t="s">
        <v>26</v>
      </c>
      <c r="B1220" t="s">
        <v>60</v>
      </c>
      <c r="C1220">
        <v>2012</v>
      </c>
      <c r="D1220">
        <v>0</v>
      </c>
    </row>
    <row r="1221" spans="1:4" x14ac:dyDescent="0.2">
      <c r="A1221" t="s">
        <v>26</v>
      </c>
      <c r="B1221" t="s">
        <v>60</v>
      </c>
      <c r="C1221">
        <v>2013</v>
      </c>
      <c r="D1221">
        <v>0</v>
      </c>
    </row>
    <row r="1222" spans="1:4" x14ac:dyDescent="0.2">
      <c r="A1222" t="s">
        <v>26</v>
      </c>
      <c r="B1222" t="s">
        <v>60</v>
      </c>
      <c r="C1222">
        <v>2014</v>
      </c>
      <c r="D1222">
        <v>0</v>
      </c>
    </row>
    <row r="1223" spans="1:4" x14ac:dyDescent="0.2">
      <c r="A1223" t="s">
        <v>26</v>
      </c>
      <c r="B1223" t="s">
        <v>60</v>
      </c>
      <c r="C1223">
        <v>2015</v>
      </c>
      <c r="D1223">
        <v>0</v>
      </c>
    </row>
    <row r="1224" spans="1:4" x14ac:dyDescent="0.2">
      <c r="A1224" t="s">
        <v>26</v>
      </c>
      <c r="B1224" t="s">
        <v>60</v>
      </c>
      <c r="C1224">
        <v>2016</v>
      </c>
      <c r="D1224">
        <v>35046</v>
      </c>
    </row>
    <row r="1225" spans="1:4" x14ac:dyDescent="0.2">
      <c r="A1225" t="s">
        <v>26</v>
      </c>
      <c r="B1225" t="s">
        <v>60</v>
      </c>
      <c r="C1225">
        <v>2017</v>
      </c>
      <c r="D1225">
        <v>15448</v>
      </c>
    </row>
    <row r="1226" spans="1:4" x14ac:dyDescent="0.2">
      <c r="A1226" t="s">
        <v>27</v>
      </c>
      <c r="B1226" t="s">
        <v>60</v>
      </c>
      <c r="C1226">
        <v>2001</v>
      </c>
      <c r="D1226">
        <v>0</v>
      </c>
    </row>
    <row r="1227" spans="1:4" x14ac:dyDescent="0.2">
      <c r="A1227" t="s">
        <v>27</v>
      </c>
      <c r="B1227" t="s">
        <v>60</v>
      </c>
      <c r="C1227">
        <v>2002</v>
      </c>
      <c r="D1227">
        <v>0</v>
      </c>
    </row>
    <row r="1228" spans="1:4" x14ac:dyDescent="0.2">
      <c r="A1228" t="s">
        <v>27</v>
      </c>
      <c r="B1228" t="s">
        <v>60</v>
      </c>
      <c r="C1228">
        <v>2003</v>
      </c>
      <c r="D1228">
        <v>0</v>
      </c>
    </row>
    <row r="1229" spans="1:4" x14ac:dyDescent="0.2">
      <c r="A1229" t="s">
        <v>27</v>
      </c>
      <c r="B1229" t="s">
        <v>60</v>
      </c>
      <c r="C1229">
        <v>2004</v>
      </c>
      <c r="D1229">
        <v>0</v>
      </c>
    </row>
    <row r="1230" spans="1:4" x14ac:dyDescent="0.2">
      <c r="A1230" t="s">
        <v>27</v>
      </c>
      <c r="B1230" t="s">
        <v>60</v>
      </c>
      <c r="C1230">
        <v>2005</v>
      </c>
      <c r="D1230">
        <v>0</v>
      </c>
    </row>
    <row r="1231" spans="1:4" x14ac:dyDescent="0.2">
      <c r="A1231" t="s">
        <v>27</v>
      </c>
      <c r="B1231" t="s">
        <v>60</v>
      </c>
      <c r="C1231">
        <v>2006</v>
      </c>
      <c r="D1231">
        <v>0</v>
      </c>
    </row>
    <row r="1232" spans="1:4" x14ac:dyDescent="0.2">
      <c r="A1232" t="s">
        <v>27</v>
      </c>
      <c r="B1232" t="s">
        <v>60</v>
      </c>
      <c r="C1232">
        <v>2007</v>
      </c>
      <c r="D1232">
        <v>0</v>
      </c>
    </row>
    <row r="1233" spans="1:4" x14ac:dyDescent="0.2">
      <c r="A1233" t="s">
        <v>27</v>
      </c>
      <c r="B1233" t="s">
        <v>60</v>
      </c>
      <c r="C1233">
        <v>2008</v>
      </c>
      <c r="D1233">
        <v>0</v>
      </c>
    </row>
    <row r="1234" spans="1:4" x14ac:dyDescent="0.2">
      <c r="A1234" t="s">
        <v>27</v>
      </c>
      <c r="B1234" t="s">
        <v>60</v>
      </c>
      <c r="C1234">
        <v>2009</v>
      </c>
      <c r="D1234">
        <v>0</v>
      </c>
    </row>
    <row r="1235" spans="1:4" x14ac:dyDescent="0.2">
      <c r="A1235" t="s">
        <v>27</v>
      </c>
      <c r="B1235" t="s">
        <v>60</v>
      </c>
      <c r="C1235">
        <v>2010</v>
      </c>
      <c r="D1235">
        <v>0</v>
      </c>
    </row>
    <row r="1236" spans="1:4" x14ac:dyDescent="0.2">
      <c r="A1236" t="s">
        <v>27</v>
      </c>
      <c r="B1236" t="s">
        <v>60</v>
      </c>
      <c r="C1236">
        <v>2011</v>
      </c>
      <c r="D1236">
        <v>0</v>
      </c>
    </row>
    <row r="1237" spans="1:4" x14ac:dyDescent="0.2">
      <c r="A1237" t="s">
        <v>27</v>
      </c>
      <c r="B1237" t="s">
        <v>60</v>
      </c>
      <c r="C1237">
        <v>2012</v>
      </c>
      <c r="D1237">
        <v>0</v>
      </c>
    </row>
    <row r="1238" spans="1:4" x14ac:dyDescent="0.2">
      <c r="A1238" t="s">
        <v>27</v>
      </c>
      <c r="B1238" t="s">
        <v>60</v>
      </c>
      <c r="C1238">
        <v>2013</v>
      </c>
      <c r="D1238">
        <v>0</v>
      </c>
    </row>
    <row r="1239" spans="1:4" x14ac:dyDescent="0.2">
      <c r="A1239" t="s">
        <v>27</v>
      </c>
      <c r="B1239" t="s">
        <v>60</v>
      </c>
      <c r="C1239">
        <v>2014</v>
      </c>
      <c r="D1239">
        <v>0</v>
      </c>
    </row>
    <row r="1240" spans="1:4" x14ac:dyDescent="0.2">
      <c r="A1240" t="s">
        <v>27</v>
      </c>
      <c r="B1240" t="s">
        <v>60</v>
      </c>
      <c r="C1240">
        <v>2015</v>
      </c>
      <c r="D1240">
        <v>0</v>
      </c>
    </row>
    <row r="1241" spans="1:4" x14ac:dyDescent="0.2">
      <c r="A1241" t="s">
        <v>27</v>
      </c>
      <c r="B1241" t="s">
        <v>60</v>
      </c>
      <c r="C1241">
        <v>2016</v>
      </c>
      <c r="D1241">
        <v>487</v>
      </c>
    </row>
    <row r="1242" spans="1:4" x14ac:dyDescent="0.2">
      <c r="A1242" t="s">
        <v>27</v>
      </c>
      <c r="B1242" t="s">
        <v>60</v>
      </c>
      <c r="C1242">
        <v>2017</v>
      </c>
      <c r="D1242">
        <v>0</v>
      </c>
    </row>
    <row r="1243" spans="1:4" x14ac:dyDescent="0.2">
      <c r="A1243" t="s">
        <v>28</v>
      </c>
      <c r="B1243" t="s">
        <v>60</v>
      </c>
      <c r="C1243">
        <v>2001</v>
      </c>
      <c r="D1243">
        <v>0</v>
      </c>
    </row>
    <row r="1244" spans="1:4" x14ac:dyDescent="0.2">
      <c r="A1244" t="s">
        <v>28</v>
      </c>
      <c r="B1244" t="s">
        <v>60</v>
      </c>
      <c r="C1244">
        <v>2002</v>
      </c>
      <c r="D1244">
        <v>0</v>
      </c>
    </row>
    <row r="1245" spans="1:4" x14ac:dyDescent="0.2">
      <c r="A1245" t="s">
        <v>28</v>
      </c>
      <c r="B1245" t="s">
        <v>60</v>
      </c>
      <c r="C1245">
        <v>2003</v>
      </c>
      <c r="D1245">
        <v>0</v>
      </c>
    </row>
    <row r="1246" spans="1:4" x14ac:dyDescent="0.2">
      <c r="A1246" t="s">
        <v>28</v>
      </c>
      <c r="B1246" t="s">
        <v>60</v>
      </c>
      <c r="C1246">
        <v>2004</v>
      </c>
      <c r="D1246">
        <v>0</v>
      </c>
    </row>
    <row r="1247" spans="1:4" x14ac:dyDescent="0.2">
      <c r="A1247" t="s">
        <v>28</v>
      </c>
      <c r="B1247" t="s">
        <v>60</v>
      </c>
      <c r="C1247">
        <v>2005</v>
      </c>
      <c r="D1247">
        <v>0</v>
      </c>
    </row>
    <row r="1248" spans="1:4" x14ac:dyDescent="0.2">
      <c r="A1248" t="s">
        <v>28</v>
      </c>
      <c r="B1248" t="s">
        <v>60</v>
      </c>
      <c r="C1248">
        <v>2006</v>
      </c>
      <c r="D1248">
        <v>0</v>
      </c>
    </row>
    <row r="1249" spans="1:4" x14ac:dyDescent="0.2">
      <c r="A1249" t="s">
        <v>28</v>
      </c>
      <c r="B1249" t="s">
        <v>60</v>
      </c>
      <c r="C1249">
        <v>2007</v>
      </c>
      <c r="D1249">
        <v>0</v>
      </c>
    </row>
    <row r="1250" spans="1:4" x14ac:dyDescent="0.2">
      <c r="A1250" t="s">
        <v>28</v>
      </c>
      <c r="B1250" t="s">
        <v>60</v>
      </c>
      <c r="C1250">
        <v>2008</v>
      </c>
      <c r="D1250">
        <v>0</v>
      </c>
    </row>
    <row r="1251" spans="1:4" x14ac:dyDescent="0.2">
      <c r="A1251" t="s">
        <v>28</v>
      </c>
      <c r="B1251" t="s">
        <v>60</v>
      </c>
      <c r="C1251">
        <v>2009</v>
      </c>
      <c r="D1251">
        <v>0</v>
      </c>
    </row>
    <row r="1252" spans="1:4" x14ac:dyDescent="0.2">
      <c r="A1252" t="s">
        <v>28</v>
      </c>
      <c r="B1252" t="s">
        <v>60</v>
      </c>
      <c r="C1252">
        <v>2010</v>
      </c>
      <c r="D1252">
        <v>0</v>
      </c>
    </row>
    <row r="1253" spans="1:4" x14ac:dyDescent="0.2">
      <c r="A1253" t="s">
        <v>28</v>
      </c>
      <c r="B1253" t="s">
        <v>60</v>
      </c>
      <c r="C1253">
        <v>2011</v>
      </c>
      <c r="D1253">
        <v>0</v>
      </c>
    </row>
    <row r="1254" spans="1:4" x14ac:dyDescent="0.2">
      <c r="A1254" t="s">
        <v>28</v>
      </c>
      <c r="B1254" t="s">
        <v>60</v>
      </c>
      <c r="C1254">
        <v>2012</v>
      </c>
      <c r="D1254">
        <v>0</v>
      </c>
    </row>
    <row r="1255" spans="1:4" x14ac:dyDescent="0.2">
      <c r="A1255" t="s">
        <v>28</v>
      </c>
      <c r="B1255" t="s">
        <v>60</v>
      </c>
      <c r="C1255">
        <v>2013</v>
      </c>
      <c r="D1255">
        <v>0</v>
      </c>
    </row>
    <row r="1256" spans="1:4" x14ac:dyDescent="0.2">
      <c r="A1256" t="s">
        <v>28</v>
      </c>
      <c r="B1256" t="s">
        <v>60</v>
      </c>
      <c r="C1256">
        <v>2014</v>
      </c>
      <c r="D1256">
        <v>0</v>
      </c>
    </row>
    <row r="1257" spans="1:4" x14ac:dyDescent="0.2">
      <c r="A1257" t="s">
        <v>28</v>
      </c>
      <c r="B1257" t="s">
        <v>60</v>
      </c>
      <c r="C1257">
        <v>2015</v>
      </c>
      <c r="D1257">
        <v>1</v>
      </c>
    </row>
    <row r="1258" spans="1:4" x14ac:dyDescent="0.2">
      <c r="A1258" t="s">
        <v>28</v>
      </c>
      <c r="B1258" t="s">
        <v>60</v>
      </c>
      <c r="C1258">
        <v>2016</v>
      </c>
      <c r="D1258">
        <v>10</v>
      </c>
    </row>
    <row r="1259" spans="1:4" x14ac:dyDescent="0.2">
      <c r="A1259" t="s">
        <v>28</v>
      </c>
      <c r="B1259" t="s">
        <v>60</v>
      </c>
      <c r="C1259">
        <v>2017</v>
      </c>
      <c r="D1259">
        <v>0</v>
      </c>
    </row>
    <row r="1260" spans="1:4" x14ac:dyDescent="0.2">
      <c r="A1260" t="s">
        <v>29</v>
      </c>
      <c r="B1260" t="s">
        <v>60</v>
      </c>
      <c r="C1260">
        <v>2001</v>
      </c>
      <c r="D1260">
        <v>0</v>
      </c>
    </row>
    <row r="1261" spans="1:4" x14ac:dyDescent="0.2">
      <c r="A1261" t="s">
        <v>29</v>
      </c>
      <c r="B1261" t="s">
        <v>60</v>
      </c>
      <c r="C1261">
        <v>2002</v>
      </c>
      <c r="D1261">
        <v>0</v>
      </c>
    </row>
    <row r="1262" spans="1:4" x14ac:dyDescent="0.2">
      <c r="A1262" t="s">
        <v>29</v>
      </c>
      <c r="B1262" t="s">
        <v>60</v>
      </c>
      <c r="C1262">
        <v>2003</v>
      </c>
      <c r="D1262">
        <v>0</v>
      </c>
    </row>
    <row r="1263" spans="1:4" x14ac:dyDescent="0.2">
      <c r="A1263" t="s">
        <v>29</v>
      </c>
      <c r="B1263" t="s">
        <v>60</v>
      </c>
      <c r="C1263">
        <v>2004</v>
      </c>
      <c r="D1263">
        <v>0</v>
      </c>
    </row>
    <row r="1264" spans="1:4" x14ac:dyDescent="0.2">
      <c r="A1264" t="s">
        <v>29</v>
      </c>
      <c r="B1264" t="s">
        <v>60</v>
      </c>
      <c r="C1264">
        <v>2005</v>
      </c>
      <c r="D1264">
        <v>0</v>
      </c>
    </row>
    <row r="1265" spans="1:4" x14ac:dyDescent="0.2">
      <c r="A1265" t="s">
        <v>29</v>
      </c>
      <c r="B1265" t="s">
        <v>60</v>
      </c>
      <c r="C1265">
        <v>2006</v>
      </c>
      <c r="D1265">
        <v>0</v>
      </c>
    </row>
    <row r="1266" spans="1:4" x14ac:dyDescent="0.2">
      <c r="A1266" t="s">
        <v>29</v>
      </c>
      <c r="B1266" t="s">
        <v>60</v>
      </c>
      <c r="C1266">
        <v>2007</v>
      </c>
      <c r="D1266">
        <v>0</v>
      </c>
    </row>
    <row r="1267" spans="1:4" x14ac:dyDescent="0.2">
      <c r="A1267" t="s">
        <v>29</v>
      </c>
      <c r="B1267" t="s">
        <v>60</v>
      </c>
      <c r="C1267">
        <v>2008</v>
      </c>
      <c r="D1267">
        <v>0</v>
      </c>
    </row>
    <row r="1268" spans="1:4" x14ac:dyDescent="0.2">
      <c r="A1268" t="s">
        <v>29</v>
      </c>
      <c r="B1268" t="s">
        <v>60</v>
      </c>
      <c r="C1268">
        <v>2009</v>
      </c>
      <c r="D1268">
        <v>0</v>
      </c>
    </row>
    <row r="1269" spans="1:4" x14ac:dyDescent="0.2">
      <c r="A1269" t="s">
        <v>29</v>
      </c>
      <c r="B1269" t="s">
        <v>60</v>
      </c>
      <c r="C1269">
        <v>2010</v>
      </c>
      <c r="D1269">
        <v>0</v>
      </c>
    </row>
    <row r="1270" spans="1:4" x14ac:dyDescent="0.2">
      <c r="A1270" t="s">
        <v>29</v>
      </c>
      <c r="B1270" t="s">
        <v>60</v>
      </c>
      <c r="C1270">
        <v>2011</v>
      </c>
      <c r="D1270">
        <v>0</v>
      </c>
    </row>
    <row r="1271" spans="1:4" x14ac:dyDescent="0.2">
      <c r="A1271" t="s">
        <v>29</v>
      </c>
      <c r="B1271" t="s">
        <v>60</v>
      </c>
      <c r="C1271">
        <v>2012</v>
      </c>
      <c r="D1271">
        <v>0</v>
      </c>
    </row>
    <row r="1272" spans="1:4" x14ac:dyDescent="0.2">
      <c r="A1272" t="s">
        <v>29</v>
      </c>
      <c r="B1272" t="s">
        <v>60</v>
      </c>
      <c r="C1272">
        <v>2013</v>
      </c>
      <c r="D1272">
        <v>0</v>
      </c>
    </row>
    <row r="1273" spans="1:4" x14ac:dyDescent="0.2">
      <c r="A1273" t="s">
        <v>29</v>
      </c>
      <c r="B1273" t="s">
        <v>60</v>
      </c>
      <c r="C1273">
        <v>2014</v>
      </c>
      <c r="D1273">
        <v>0</v>
      </c>
    </row>
    <row r="1274" spans="1:4" x14ac:dyDescent="0.2">
      <c r="A1274" t="s">
        <v>29</v>
      </c>
      <c r="B1274" t="s">
        <v>60</v>
      </c>
      <c r="C1274">
        <v>2015</v>
      </c>
      <c r="D1274">
        <v>7</v>
      </c>
    </row>
    <row r="1275" spans="1:4" x14ac:dyDescent="0.2">
      <c r="A1275" t="s">
        <v>29</v>
      </c>
      <c r="B1275" t="s">
        <v>60</v>
      </c>
      <c r="C1275">
        <v>2016</v>
      </c>
      <c r="D1275">
        <v>687</v>
      </c>
    </row>
    <row r="1276" spans="1:4" x14ac:dyDescent="0.2">
      <c r="A1276" t="s">
        <v>29</v>
      </c>
      <c r="B1276" t="s">
        <v>60</v>
      </c>
      <c r="C1276">
        <v>2017</v>
      </c>
      <c r="D1276">
        <v>523</v>
      </c>
    </row>
    <row r="1277" spans="1:4" x14ac:dyDescent="0.2">
      <c r="A1277" t="s">
        <v>31</v>
      </c>
      <c r="B1277" t="s">
        <v>60</v>
      </c>
      <c r="C1277">
        <v>2001</v>
      </c>
      <c r="D1277">
        <v>0</v>
      </c>
    </row>
    <row r="1278" spans="1:4" x14ac:dyDescent="0.2">
      <c r="A1278" t="s">
        <v>31</v>
      </c>
      <c r="B1278" t="s">
        <v>60</v>
      </c>
      <c r="C1278">
        <v>2002</v>
      </c>
      <c r="D1278">
        <v>0</v>
      </c>
    </row>
    <row r="1279" spans="1:4" x14ac:dyDescent="0.2">
      <c r="A1279" t="s">
        <v>31</v>
      </c>
      <c r="B1279" t="s">
        <v>60</v>
      </c>
      <c r="C1279">
        <v>2003</v>
      </c>
      <c r="D1279">
        <v>0</v>
      </c>
    </row>
    <row r="1280" spans="1:4" x14ac:dyDescent="0.2">
      <c r="A1280" t="s">
        <v>31</v>
      </c>
      <c r="B1280" t="s">
        <v>60</v>
      </c>
      <c r="C1280">
        <v>2004</v>
      </c>
      <c r="D1280">
        <v>0</v>
      </c>
    </row>
    <row r="1281" spans="1:4" x14ac:dyDescent="0.2">
      <c r="A1281" t="s">
        <v>31</v>
      </c>
      <c r="B1281" t="s">
        <v>60</v>
      </c>
      <c r="C1281">
        <v>2005</v>
      </c>
      <c r="D1281">
        <v>0</v>
      </c>
    </row>
    <row r="1282" spans="1:4" x14ac:dyDescent="0.2">
      <c r="A1282" t="s">
        <v>31</v>
      </c>
      <c r="B1282" t="s">
        <v>60</v>
      </c>
      <c r="C1282">
        <v>2006</v>
      </c>
      <c r="D1282">
        <v>0</v>
      </c>
    </row>
    <row r="1283" spans="1:4" x14ac:dyDescent="0.2">
      <c r="A1283" t="s">
        <v>31</v>
      </c>
      <c r="B1283" t="s">
        <v>60</v>
      </c>
      <c r="C1283">
        <v>2007</v>
      </c>
      <c r="D1283">
        <v>0</v>
      </c>
    </row>
    <row r="1284" spans="1:4" x14ac:dyDescent="0.2">
      <c r="A1284" t="s">
        <v>31</v>
      </c>
      <c r="B1284" t="s">
        <v>60</v>
      </c>
      <c r="C1284">
        <v>2008</v>
      </c>
      <c r="D1284">
        <v>0</v>
      </c>
    </row>
    <row r="1285" spans="1:4" x14ac:dyDescent="0.2">
      <c r="A1285" t="s">
        <v>31</v>
      </c>
      <c r="B1285" t="s">
        <v>60</v>
      </c>
      <c r="C1285">
        <v>2009</v>
      </c>
      <c r="D1285">
        <v>0</v>
      </c>
    </row>
    <row r="1286" spans="1:4" x14ac:dyDescent="0.2">
      <c r="A1286" t="s">
        <v>31</v>
      </c>
      <c r="B1286" t="s">
        <v>60</v>
      </c>
      <c r="C1286">
        <v>2010</v>
      </c>
      <c r="D1286">
        <v>0</v>
      </c>
    </row>
    <row r="1287" spans="1:4" x14ac:dyDescent="0.2">
      <c r="A1287" t="s">
        <v>31</v>
      </c>
      <c r="B1287" t="s">
        <v>60</v>
      </c>
      <c r="C1287">
        <v>2011</v>
      </c>
      <c r="D1287">
        <v>0</v>
      </c>
    </row>
    <row r="1288" spans="1:4" x14ac:dyDescent="0.2">
      <c r="A1288" t="s">
        <v>31</v>
      </c>
      <c r="B1288" t="s">
        <v>60</v>
      </c>
      <c r="C1288">
        <v>2012</v>
      </c>
      <c r="D1288">
        <v>3</v>
      </c>
    </row>
    <row r="1289" spans="1:4" x14ac:dyDescent="0.2">
      <c r="A1289" t="s">
        <v>31</v>
      </c>
      <c r="B1289" t="s">
        <v>60</v>
      </c>
      <c r="C1289">
        <v>2013</v>
      </c>
      <c r="D1289">
        <v>24</v>
      </c>
    </row>
    <row r="1290" spans="1:4" x14ac:dyDescent="0.2">
      <c r="A1290" t="s">
        <v>31</v>
      </c>
      <c r="B1290" t="s">
        <v>60</v>
      </c>
      <c r="C1290">
        <v>2014</v>
      </c>
      <c r="D1290">
        <v>84</v>
      </c>
    </row>
    <row r="1291" spans="1:4" x14ac:dyDescent="0.2">
      <c r="A1291" t="s">
        <v>31</v>
      </c>
      <c r="B1291" t="s">
        <v>60</v>
      </c>
      <c r="C1291">
        <v>2015</v>
      </c>
      <c r="D1291">
        <v>0</v>
      </c>
    </row>
    <row r="1292" spans="1:4" x14ac:dyDescent="0.2">
      <c r="A1292" t="s">
        <v>31</v>
      </c>
      <c r="B1292" t="s">
        <v>60</v>
      </c>
      <c r="C1292">
        <v>2016</v>
      </c>
      <c r="D1292">
        <v>0</v>
      </c>
    </row>
    <row r="1293" spans="1:4" x14ac:dyDescent="0.2">
      <c r="A1293" t="s">
        <v>31</v>
      </c>
      <c r="B1293" t="s">
        <v>60</v>
      </c>
      <c r="C1293">
        <v>2017</v>
      </c>
      <c r="D1293">
        <v>0</v>
      </c>
    </row>
    <row r="1294" spans="1:4" x14ac:dyDescent="0.2">
      <c r="A1294" t="s">
        <v>32</v>
      </c>
      <c r="B1294" t="s">
        <v>60</v>
      </c>
      <c r="C1294">
        <v>2001</v>
      </c>
      <c r="D1294">
        <v>0</v>
      </c>
    </row>
    <row r="1295" spans="1:4" x14ac:dyDescent="0.2">
      <c r="A1295" t="s">
        <v>32</v>
      </c>
      <c r="B1295" t="s">
        <v>60</v>
      </c>
      <c r="C1295">
        <v>2002</v>
      </c>
      <c r="D1295">
        <v>0</v>
      </c>
    </row>
    <row r="1296" spans="1:4" x14ac:dyDescent="0.2">
      <c r="A1296" t="s">
        <v>32</v>
      </c>
      <c r="B1296" t="s">
        <v>60</v>
      </c>
      <c r="C1296">
        <v>2003</v>
      </c>
      <c r="D1296">
        <v>0</v>
      </c>
    </row>
    <row r="1297" spans="1:4" x14ac:dyDescent="0.2">
      <c r="A1297" t="s">
        <v>32</v>
      </c>
      <c r="B1297" t="s">
        <v>60</v>
      </c>
      <c r="C1297">
        <v>2004</v>
      </c>
      <c r="D1297">
        <v>0</v>
      </c>
    </row>
    <row r="1298" spans="1:4" x14ac:dyDescent="0.2">
      <c r="A1298" t="s">
        <v>32</v>
      </c>
      <c r="B1298" t="s">
        <v>60</v>
      </c>
      <c r="C1298">
        <v>2005</v>
      </c>
      <c r="D1298">
        <v>0</v>
      </c>
    </row>
    <row r="1299" spans="1:4" x14ac:dyDescent="0.2">
      <c r="A1299" t="s">
        <v>32</v>
      </c>
      <c r="B1299" t="s">
        <v>60</v>
      </c>
      <c r="C1299">
        <v>2006</v>
      </c>
      <c r="D1299">
        <v>0</v>
      </c>
    </row>
    <row r="1300" spans="1:4" x14ac:dyDescent="0.2">
      <c r="A1300" t="s">
        <v>32</v>
      </c>
      <c r="B1300" t="s">
        <v>60</v>
      </c>
      <c r="C1300">
        <v>2007</v>
      </c>
      <c r="D1300">
        <v>0</v>
      </c>
    </row>
    <row r="1301" spans="1:4" x14ac:dyDescent="0.2">
      <c r="A1301" t="s">
        <v>32</v>
      </c>
      <c r="B1301" t="s">
        <v>60</v>
      </c>
      <c r="C1301">
        <v>2008</v>
      </c>
      <c r="D1301">
        <v>0</v>
      </c>
    </row>
    <row r="1302" spans="1:4" x14ac:dyDescent="0.2">
      <c r="A1302" t="s">
        <v>32</v>
      </c>
      <c r="B1302" t="s">
        <v>60</v>
      </c>
      <c r="C1302">
        <v>2009</v>
      </c>
      <c r="D1302">
        <v>0</v>
      </c>
    </row>
    <row r="1303" spans="1:4" x14ac:dyDescent="0.2">
      <c r="A1303" t="s">
        <v>32</v>
      </c>
      <c r="B1303" t="s">
        <v>60</v>
      </c>
      <c r="C1303">
        <v>2010</v>
      </c>
      <c r="D1303">
        <v>0</v>
      </c>
    </row>
    <row r="1304" spans="1:4" x14ac:dyDescent="0.2">
      <c r="A1304" t="s">
        <v>32</v>
      </c>
      <c r="B1304" t="s">
        <v>60</v>
      </c>
      <c r="C1304">
        <v>2011</v>
      </c>
      <c r="D1304">
        <v>0</v>
      </c>
    </row>
    <row r="1305" spans="1:4" x14ac:dyDescent="0.2">
      <c r="A1305" t="s">
        <v>32</v>
      </c>
      <c r="B1305" t="s">
        <v>60</v>
      </c>
      <c r="C1305">
        <v>2012</v>
      </c>
      <c r="D1305">
        <v>1073</v>
      </c>
    </row>
    <row r="1306" spans="1:4" x14ac:dyDescent="0.2">
      <c r="A1306" t="s">
        <v>32</v>
      </c>
      <c r="B1306" t="s">
        <v>60</v>
      </c>
      <c r="C1306">
        <v>2013</v>
      </c>
      <c r="D1306">
        <v>113</v>
      </c>
    </row>
    <row r="1307" spans="1:4" x14ac:dyDescent="0.2">
      <c r="A1307" t="s">
        <v>32</v>
      </c>
      <c r="B1307" t="s">
        <v>60</v>
      </c>
      <c r="C1307">
        <v>2014</v>
      </c>
      <c r="D1307">
        <v>43</v>
      </c>
    </row>
    <row r="1308" spans="1:4" x14ac:dyDescent="0.2">
      <c r="A1308" t="s">
        <v>32</v>
      </c>
      <c r="B1308" t="s">
        <v>60</v>
      </c>
      <c r="C1308">
        <v>2015</v>
      </c>
      <c r="D1308">
        <v>8</v>
      </c>
    </row>
    <row r="1309" spans="1:4" x14ac:dyDescent="0.2">
      <c r="A1309" t="s">
        <v>32</v>
      </c>
      <c r="B1309" t="s">
        <v>60</v>
      </c>
      <c r="C1309">
        <v>2016</v>
      </c>
      <c r="D1309">
        <v>0</v>
      </c>
    </row>
    <row r="1310" spans="1:4" x14ac:dyDescent="0.2">
      <c r="A1310" t="s">
        <v>32</v>
      </c>
      <c r="B1310" t="s">
        <v>60</v>
      </c>
      <c r="C1310">
        <v>2017</v>
      </c>
      <c r="D1310">
        <v>0</v>
      </c>
    </row>
    <row r="1311" spans="1:4" x14ac:dyDescent="0.2">
      <c r="A1311" t="s">
        <v>33</v>
      </c>
      <c r="B1311" t="s">
        <v>60</v>
      </c>
      <c r="C1311">
        <v>2001</v>
      </c>
      <c r="D1311">
        <v>0</v>
      </c>
    </row>
    <row r="1312" spans="1:4" x14ac:dyDescent="0.2">
      <c r="A1312" t="s">
        <v>33</v>
      </c>
      <c r="B1312" t="s">
        <v>60</v>
      </c>
      <c r="C1312">
        <v>2002</v>
      </c>
      <c r="D1312">
        <v>0</v>
      </c>
    </row>
    <row r="1313" spans="1:4" x14ac:dyDescent="0.2">
      <c r="A1313" t="s">
        <v>33</v>
      </c>
      <c r="B1313" t="s">
        <v>60</v>
      </c>
      <c r="C1313">
        <v>2003</v>
      </c>
      <c r="D1313">
        <v>175</v>
      </c>
    </row>
    <row r="1314" spans="1:4" x14ac:dyDescent="0.2">
      <c r="A1314" t="s">
        <v>33</v>
      </c>
      <c r="B1314" t="s">
        <v>60</v>
      </c>
      <c r="C1314">
        <v>2004</v>
      </c>
      <c r="D1314">
        <v>21</v>
      </c>
    </row>
    <row r="1315" spans="1:4" x14ac:dyDescent="0.2">
      <c r="A1315" t="s">
        <v>33</v>
      </c>
      <c r="B1315" t="s">
        <v>60</v>
      </c>
      <c r="C1315">
        <v>2005</v>
      </c>
      <c r="D1315">
        <v>28394</v>
      </c>
    </row>
    <row r="1316" spans="1:4" x14ac:dyDescent="0.2">
      <c r="A1316" t="s">
        <v>33</v>
      </c>
      <c r="B1316" t="s">
        <v>60</v>
      </c>
      <c r="C1316">
        <v>2006</v>
      </c>
      <c r="D1316">
        <v>8186</v>
      </c>
    </row>
    <row r="1317" spans="1:4" x14ac:dyDescent="0.2">
      <c r="A1317" t="s">
        <v>33</v>
      </c>
      <c r="B1317" t="s">
        <v>60</v>
      </c>
      <c r="C1317">
        <v>2007</v>
      </c>
      <c r="D1317">
        <v>9525</v>
      </c>
    </row>
    <row r="1318" spans="1:4" x14ac:dyDescent="0.2">
      <c r="A1318" t="s">
        <v>33</v>
      </c>
      <c r="B1318" t="s">
        <v>60</v>
      </c>
      <c r="C1318">
        <v>2008</v>
      </c>
      <c r="D1318">
        <v>12189</v>
      </c>
    </row>
    <row r="1319" spans="1:4" x14ac:dyDescent="0.2">
      <c r="A1319" t="s">
        <v>33</v>
      </c>
      <c r="B1319" t="s">
        <v>60</v>
      </c>
      <c r="C1319">
        <v>2009</v>
      </c>
      <c r="D1319">
        <v>2664</v>
      </c>
    </row>
    <row r="1320" spans="1:4" x14ac:dyDescent="0.2">
      <c r="A1320" t="s">
        <v>33</v>
      </c>
      <c r="B1320" t="s">
        <v>60</v>
      </c>
      <c r="C1320">
        <v>2010</v>
      </c>
      <c r="D1320">
        <v>3518</v>
      </c>
    </row>
    <row r="1321" spans="1:4" x14ac:dyDescent="0.2">
      <c r="A1321" t="s">
        <v>33</v>
      </c>
      <c r="B1321" t="s">
        <v>60</v>
      </c>
      <c r="C1321">
        <v>2011</v>
      </c>
      <c r="D1321">
        <v>869</v>
      </c>
    </row>
    <row r="1322" spans="1:4" x14ac:dyDescent="0.2">
      <c r="A1322" t="s">
        <v>33</v>
      </c>
      <c r="B1322" t="s">
        <v>60</v>
      </c>
      <c r="C1322">
        <v>2012</v>
      </c>
      <c r="D1322">
        <v>1584</v>
      </c>
    </row>
    <row r="1323" spans="1:4" x14ac:dyDescent="0.2">
      <c r="A1323" t="s">
        <v>33</v>
      </c>
      <c r="B1323" t="s">
        <v>60</v>
      </c>
      <c r="C1323">
        <v>2013</v>
      </c>
      <c r="D1323">
        <v>967</v>
      </c>
    </row>
    <row r="1324" spans="1:4" x14ac:dyDescent="0.2">
      <c r="A1324" t="s">
        <v>33</v>
      </c>
      <c r="B1324" t="s">
        <v>60</v>
      </c>
      <c r="C1324">
        <v>2014</v>
      </c>
      <c r="D1324">
        <v>9</v>
      </c>
    </row>
    <row r="1325" spans="1:4" x14ac:dyDescent="0.2">
      <c r="A1325" t="s">
        <v>33</v>
      </c>
      <c r="B1325" t="s">
        <v>60</v>
      </c>
      <c r="C1325">
        <v>2015</v>
      </c>
      <c r="D1325">
        <v>616</v>
      </c>
    </row>
    <row r="1326" spans="1:4" x14ac:dyDescent="0.2">
      <c r="A1326" t="s">
        <v>33</v>
      </c>
      <c r="B1326" t="s">
        <v>60</v>
      </c>
      <c r="C1326">
        <v>2016</v>
      </c>
      <c r="D1326">
        <v>2301</v>
      </c>
    </row>
    <row r="1327" spans="1:4" x14ac:dyDescent="0.2">
      <c r="A1327" t="s">
        <v>33</v>
      </c>
      <c r="B1327" t="s">
        <v>60</v>
      </c>
      <c r="C1327">
        <v>2017</v>
      </c>
      <c r="D1327">
        <v>68</v>
      </c>
    </row>
    <row r="1328" spans="1:4" x14ac:dyDescent="0.2">
      <c r="A1328" t="s">
        <v>34</v>
      </c>
      <c r="B1328" t="s">
        <v>60</v>
      </c>
      <c r="C1328">
        <v>2001</v>
      </c>
      <c r="D1328">
        <v>0</v>
      </c>
    </row>
    <row r="1329" spans="1:4" x14ac:dyDescent="0.2">
      <c r="A1329" t="s">
        <v>34</v>
      </c>
      <c r="B1329" t="s">
        <v>60</v>
      </c>
      <c r="C1329">
        <v>2002</v>
      </c>
      <c r="D1329">
        <v>0</v>
      </c>
    </row>
    <row r="1330" spans="1:4" x14ac:dyDescent="0.2">
      <c r="A1330" t="s">
        <v>34</v>
      </c>
      <c r="B1330" t="s">
        <v>60</v>
      </c>
      <c r="C1330">
        <v>2003</v>
      </c>
      <c r="D1330">
        <v>0</v>
      </c>
    </row>
    <row r="1331" spans="1:4" x14ac:dyDescent="0.2">
      <c r="A1331" t="s">
        <v>34</v>
      </c>
      <c r="B1331" t="s">
        <v>60</v>
      </c>
      <c r="C1331">
        <v>2004</v>
      </c>
      <c r="D1331">
        <v>0</v>
      </c>
    </row>
    <row r="1332" spans="1:4" x14ac:dyDescent="0.2">
      <c r="A1332" t="s">
        <v>34</v>
      </c>
      <c r="B1332" t="s">
        <v>60</v>
      </c>
      <c r="C1332">
        <v>2005</v>
      </c>
      <c r="D1332">
        <v>0</v>
      </c>
    </row>
    <row r="1333" spans="1:4" x14ac:dyDescent="0.2">
      <c r="A1333" t="s">
        <v>34</v>
      </c>
      <c r="B1333" t="s">
        <v>60</v>
      </c>
      <c r="C1333">
        <v>2006</v>
      </c>
      <c r="D1333">
        <v>0</v>
      </c>
    </row>
    <row r="1334" spans="1:4" x14ac:dyDescent="0.2">
      <c r="A1334" t="s">
        <v>34</v>
      </c>
      <c r="B1334" t="s">
        <v>60</v>
      </c>
      <c r="C1334">
        <v>2007</v>
      </c>
      <c r="D1334">
        <v>0</v>
      </c>
    </row>
    <row r="1335" spans="1:4" x14ac:dyDescent="0.2">
      <c r="A1335" t="s">
        <v>34</v>
      </c>
      <c r="B1335" t="s">
        <v>60</v>
      </c>
      <c r="C1335">
        <v>2008</v>
      </c>
      <c r="D1335">
        <v>0</v>
      </c>
    </row>
    <row r="1336" spans="1:4" x14ac:dyDescent="0.2">
      <c r="A1336" t="s">
        <v>34</v>
      </c>
      <c r="B1336" t="s">
        <v>60</v>
      </c>
      <c r="C1336">
        <v>2009</v>
      </c>
      <c r="D1336">
        <v>0</v>
      </c>
    </row>
    <row r="1337" spans="1:4" x14ac:dyDescent="0.2">
      <c r="A1337" t="s">
        <v>34</v>
      </c>
      <c r="B1337" t="s">
        <v>60</v>
      </c>
      <c r="C1337">
        <v>2010</v>
      </c>
      <c r="D1337">
        <v>13</v>
      </c>
    </row>
    <row r="1338" spans="1:4" x14ac:dyDescent="0.2">
      <c r="A1338" t="s">
        <v>34</v>
      </c>
      <c r="B1338" t="s">
        <v>60</v>
      </c>
      <c r="C1338">
        <v>2011</v>
      </c>
      <c r="D1338">
        <v>435</v>
      </c>
    </row>
    <row r="1339" spans="1:4" x14ac:dyDescent="0.2">
      <c r="A1339" t="s">
        <v>34</v>
      </c>
      <c r="B1339" t="s">
        <v>60</v>
      </c>
      <c r="C1339">
        <v>2012</v>
      </c>
      <c r="D1339">
        <v>338</v>
      </c>
    </row>
    <row r="1340" spans="1:4" x14ac:dyDescent="0.2">
      <c r="A1340" t="s">
        <v>34</v>
      </c>
      <c r="B1340" t="s">
        <v>60</v>
      </c>
      <c r="C1340">
        <v>2013</v>
      </c>
      <c r="D1340">
        <v>105</v>
      </c>
    </row>
    <row r="1341" spans="1:4" x14ac:dyDescent="0.2">
      <c r="A1341" t="s">
        <v>34</v>
      </c>
      <c r="B1341" t="s">
        <v>60</v>
      </c>
      <c r="C1341">
        <v>2014</v>
      </c>
      <c r="D1341">
        <v>158</v>
      </c>
    </row>
    <row r="1342" spans="1:4" x14ac:dyDescent="0.2">
      <c r="A1342" t="s">
        <v>34</v>
      </c>
      <c r="B1342" t="s">
        <v>60</v>
      </c>
      <c r="C1342">
        <v>2015</v>
      </c>
      <c r="D1342">
        <v>136</v>
      </c>
    </row>
    <row r="1343" spans="1:4" x14ac:dyDescent="0.2">
      <c r="A1343" t="s">
        <v>34</v>
      </c>
      <c r="B1343" t="s">
        <v>60</v>
      </c>
      <c r="C1343">
        <v>2016</v>
      </c>
      <c r="D1343">
        <v>54</v>
      </c>
    </row>
    <row r="1344" spans="1:4" x14ac:dyDescent="0.2">
      <c r="A1344" t="s">
        <v>34</v>
      </c>
      <c r="B1344" t="s">
        <v>60</v>
      </c>
      <c r="C1344">
        <v>2017</v>
      </c>
      <c r="D1344">
        <v>41</v>
      </c>
    </row>
    <row r="1345" spans="1:4" x14ac:dyDescent="0.2">
      <c r="A1345" t="s">
        <v>35</v>
      </c>
      <c r="B1345" t="s">
        <v>60</v>
      </c>
      <c r="C1345">
        <v>2001</v>
      </c>
      <c r="D1345">
        <v>0</v>
      </c>
    </row>
    <row r="1346" spans="1:4" x14ac:dyDescent="0.2">
      <c r="A1346" t="s">
        <v>35</v>
      </c>
      <c r="B1346" t="s">
        <v>60</v>
      </c>
      <c r="C1346">
        <v>2002</v>
      </c>
      <c r="D1346">
        <v>0</v>
      </c>
    </row>
    <row r="1347" spans="1:4" x14ac:dyDescent="0.2">
      <c r="A1347" t="s">
        <v>35</v>
      </c>
      <c r="B1347" t="s">
        <v>60</v>
      </c>
      <c r="C1347">
        <v>2003</v>
      </c>
      <c r="D1347">
        <v>0</v>
      </c>
    </row>
    <row r="1348" spans="1:4" x14ac:dyDescent="0.2">
      <c r="A1348" t="s">
        <v>35</v>
      </c>
      <c r="B1348" t="s">
        <v>60</v>
      </c>
      <c r="C1348">
        <v>2004</v>
      </c>
      <c r="D1348">
        <v>0</v>
      </c>
    </row>
    <row r="1349" spans="1:4" x14ac:dyDescent="0.2">
      <c r="A1349" t="s">
        <v>35</v>
      </c>
      <c r="B1349" t="s">
        <v>60</v>
      </c>
      <c r="C1349">
        <v>2005</v>
      </c>
      <c r="D1349">
        <v>0</v>
      </c>
    </row>
    <row r="1350" spans="1:4" x14ac:dyDescent="0.2">
      <c r="A1350" t="s">
        <v>35</v>
      </c>
      <c r="B1350" t="s">
        <v>60</v>
      </c>
      <c r="C1350">
        <v>2006</v>
      </c>
      <c r="D1350">
        <v>0</v>
      </c>
    </row>
    <row r="1351" spans="1:4" x14ac:dyDescent="0.2">
      <c r="A1351" t="s">
        <v>35</v>
      </c>
      <c r="B1351" t="s">
        <v>60</v>
      </c>
      <c r="C1351">
        <v>2007</v>
      </c>
      <c r="D1351">
        <v>0</v>
      </c>
    </row>
    <row r="1352" spans="1:4" x14ac:dyDescent="0.2">
      <c r="A1352" t="s">
        <v>35</v>
      </c>
      <c r="B1352" t="s">
        <v>60</v>
      </c>
      <c r="C1352">
        <v>2008</v>
      </c>
      <c r="D1352">
        <v>0</v>
      </c>
    </row>
    <row r="1353" spans="1:4" x14ac:dyDescent="0.2">
      <c r="A1353" t="s">
        <v>35</v>
      </c>
      <c r="B1353" t="s">
        <v>60</v>
      </c>
      <c r="C1353">
        <v>2009</v>
      </c>
      <c r="D1353">
        <v>0</v>
      </c>
    </row>
    <row r="1354" spans="1:4" x14ac:dyDescent="0.2">
      <c r="A1354" t="s">
        <v>35</v>
      </c>
      <c r="B1354" t="s">
        <v>60</v>
      </c>
      <c r="C1354">
        <v>2010</v>
      </c>
      <c r="D1354">
        <v>0</v>
      </c>
    </row>
    <row r="1355" spans="1:4" x14ac:dyDescent="0.2">
      <c r="A1355" t="s">
        <v>35</v>
      </c>
      <c r="B1355" t="s">
        <v>60</v>
      </c>
      <c r="C1355">
        <v>2011</v>
      </c>
      <c r="D1355">
        <v>0</v>
      </c>
    </row>
    <row r="1356" spans="1:4" x14ac:dyDescent="0.2">
      <c r="A1356" t="s">
        <v>35</v>
      </c>
      <c r="B1356" t="s">
        <v>60</v>
      </c>
      <c r="C1356">
        <v>2012</v>
      </c>
      <c r="D1356">
        <v>0</v>
      </c>
    </row>
    <row r="1357" spans="1:4" x14ac:dyDescent="0.2">
      <c r="A1357" t="s">
        <v>35</v>
      </c>
      <c r="B1357" t="s">
        <v>60</v>
      </c>
      <c r="C1357">
        <v>2013</v>
      </c>
      <c r="D1357">
        <v>0</v>
      </c>
    </row>
    <row r="1358" spans="1:4" x14ac:dyDescent="0.2">
      <c r="A1358" t="s">
        <v>35</v>
      </c>
      <c r="B1358" t="s">
        <v>60</v>
      </c>
      <c r="C1358">
        <v>2014</v>
      </c>
      <c r="D1358">
        <v>0</v>
      </c>
    </row>
    <row r="1359" spans="1:4" x14ac:dyDescent="0.2">
      <c r="A1359" t="s">
        <v>35</v>
      </c>
      <c r="B1359" t="s">
        <v>60</v>
      </c>
      <c r="C1359">
        <v>2015</v>
      </c>
      <c r="D1359">
        <v>0</v>
      </c>
    </row>
    <row r="1360" spans="1:4" x14ac:dyDescent="0.2">
      <c r="A1360" t="s">
        <v>35</v>
      </c>
      <c r="B1360" t="s">
        <v>60</v>
      </c>
      <c r="C1360">
        <v>2016</v>
      </c>
      <c r="D1360">
        <v>1781</v>
      </c>
    </row>
    <row r="1361" spans="1:4" x14ac:dyDescent="0.2">
      <c r="A1361" t="s">
        <v>35</v>
      </c>
      <c r="B1361" t="s">
        <v>60</v>
      </c>
      <c r="C1361">
        <v>2017</v>
      </c>
      <c r="D1361">
        <v>6</v>
      </c>
    </row>
    <row r="1362" spans="1:4" x14ac:dyDescent="0.2">
      <c r="A1362" t="s">
        <v>36</v>
      </c>
      <c r="B1362" t="s">
        <v>60</v>
      </c>
      <c r="C1362">
        <v>2001</v>
      </c>
      <c r="D1362">
        <v>0</v>
      </c>
    </row>
    <row r="1363" spans="1:4" x14ac:dyDescent="0.2">
      <c r="A1363" t="s">
        <v>36</v>
      </c>
      <c r="B1363" t="s">
        <v>60</v>
      </c>
      <c r="C1363">
        <v>2002</v>
      </c>
      <c r="D1363">
        <v>0</v>
      </c>
    </row>
    <row r="1364" spans="1:4" x14ac:dyDescent="0.2">
      <c r="A1364" t="s">
        <v>36</v>
      </c>
      <c r="B1364" t="s">
        <v>60</v>
      </c>
      <c r="C1364">
        <v>2003</v>
      </c>
      <c r="D1364">
        <v>0</v>
      </c>
    </row>
    <row r="1365" spans="1:4" x14ac:dyDescent="0.2">
      <c r="A1365" t="s">
        <v>36</v>
      </c>
      <c r="B1365" t="s">
        <v>60</v>
      </c>
      <c r="C1365">
        <v>2004</v>
      </c>
      <c r="D1365">
        <v>0</v>
      </c>
    </row>
    <row r="1366" spans="1:4" x14ac:dyDescent="0.2">
      <c r="A1366" t="s">
        <v>36</v>
      </c>
      <c r="B1366" t="s">
        <v>60</v>
      </c>
      <c r="C1366">
        <v>2005</v>
      </c>
      <c r="D1366">
        <v>0</v>
      </c>
    </row>
    <row r="1367" spans="1:4" x14ac:dyDescent="0.2">
      <c r="A1367" t="s">
        <v>36</v>
      </c>
      <c r="B1367" t="s">
        <v>60</v>
      </c>
      <c r="C1367">
        <v>2006</v>
      </c>
      <c r="D1367">
        <v>0</v>
      </c>
    </row>
    <row r="1368" spans="1:4" x14ac:dyDescent="0.2">
      <c r="A1368" t="s">
        <v>36</v>
      </c>
      <c r="B1368" t="s">
        <v>60</v>
      </c>
      <c r="C1368">
        <v>2007</v>
      </c>
      <c r="D1368">
        <v>0</v>
      </c>
    </row>
    <row r="1369" spans="1:4" x14ac:dyDescent="0.2">
      <c r="A1369" t="s">
        <v>36</v>
      </c>
      <c r="B1369" t="s">
        <v>60</v>
      </c>
      <c r="C1369">
        <v>2008</v>
      </c>
      <c r="D1369">
        <v>0</v>
      </c>
    </row>
    <row r="1370" spans="1:4" x14ac:dyDescent="0.2">
      <c r="A1370" t="s">
        <v>36</v>
      </c>
      <c r="B1370" t="s">
        <v>60</v>
      </c>
      <c r="C1370">
        <v>2009</v>
      </c>
      <c r="D1370">
        <v>0</v>
      </c>
    </row>
    <row r="1371" spans="1:4" x14ac:dyDescent="0.2">
      <c r="A1371" t="s">
        <v>36</v>
      </c>
      <c r="B1371" t="s">
        <v>60</v>
      </c>
      <c r="C1371">
        <v>2010</v>
      </c>
      <c r="D1371">
        <v>0</v>
      </c>
    </row>
    <row r="1372" spans="1:4" x14ac:dyDescent="0.2">
      <c r="A1372" t="s">
        <v>36</v>
      </c>
      <c r="B1372" t="s">
        <v>60</v>
      </c>
      <c r="C1372">
        <v>2011</v>
      </c>
      <c r="D1372">
        <v>0</v>
      </c>
    </row>
    <row r="1373" spans="1:4" x14ac:dyDescent="0.2">
      <c r="A1373" t="s">
        <v>36</v>
      </c>
      <c r="B1373" t="s">
        <v>60</v>
      </c>
      <c r="C1373">
        <v>2012</v>
      </c>
      <c r="D1373">
        <v>0</v>
      </c>
    </row>
    <row r="1374" spans="1:4" x14ac:dyDescent="0.2">
      <c r="A1374" t="s">
        <v>36</v>
      </c>
      <c r="B1374" t="s">
        <v>60</v>
      </c>
      <c r="C1374">
        <v>2013</v>
      </c>
      <c r="D1374">
        <v>0</v>
      </c>
    </row>
    <row r="1375" spans="1:4" x14ac:dyDescent="0.2">
      <c r="A1375" t="s">
        <v>36</v>
      </c>
      <c r="B1375" t="s">
        <v>60</v>
      </c>
      <c r="C1375">
        <v>2014</v>
      </c>
      <c r="D1375">
        <v>272</v>
      </c>
    </row>
    <row r="1376" spans="1:4" x14ac:dyDescent="0.2">
      <c r="A1376" t="s">
        <v>36</v>
      </c>
      <c r="B1376" t="s">
        <v>60</v>
      </c>
      <c r="C1376">
        <v>2015</v>
      </c>
      <c r="D1376">
        <v>0</v>
      </c>
    </row>
    <row r="1377" spans="1:4" x14ac:dyDescent="0.2">
      <c r="A1377" t="s">
        <v>36</v>
      </c>
      <c r="B1377" t="s">
        <v>60</v>
      </c>
      <c r="C1377">
        <v>2016</v>
      </c>
      <c r="D1377">
        <v>0</v>
      </c>
    </row>
    <row r="1378" spans="1:4" x14ac:dyDescent="0.2">
      <c r="A1378" t="s">
        <v>36</v>
      </c>
      <c r="B1378" t="s">
        <v>60</v>
      </c>
      <c r="C1378">
        <v>2017</v>
      </c>
      <c r="D1378">
        <v>0</v>
      </c>
    </row>
    <row r="1379" spans="1:4" x14ac:dyDescent="0.2">
      <c r="A1379" t="s">
        <v>37</v>
      </c>
      <c r="B1379" t="s">
        <v>60</v>
      </c>
      <c r="C1379">
        <v>2001</v>
      </c>
      <c r="D1379">
        <v>0</v>
      </c>
    </row>
    <row r="1380" spans="1:4" x14ac:dyDescent="0.2">
      <c r="A1380" t="s">
        <v>37</v>
      </c>
      <c r="B1380" t="s">
        <v>60</v>
      </c>
      <c r="C1380">
        <v>2002</v>
      </c>
      <c r="D1380">
        <v>0</v>
      </c>
    </row>
    <row r="1381" spans="1:4" x14ac:dyDescent="0.2">
      <c r="A1381" t="s">
        <v>37</v>
      </c>
      <c r="B1381" t="s">
        <v>60</v>
      </c>
      <c r="C1381">
        <v>2003</v>
      </c>
      <c r="D1381">
        <v>0</v>
      </c>
    </row>
    <row r="1382" spans="1:4" x14ac:dyDescent="0.2">
      <c r="A1382" t="s">
        <v>37</v>
      </c>
      <c r="B1382" t="s">
        <v>60</v>
      </c>
      <c r="C1382">
        <v>2004</v>
      </c>
      <c r="D1382">
        <v>0</v>
      </c>
    </row>
    <row r="1383" spans="1:4" x14ac:dyDescent="0.2">
      <c r="A1383" t="s">
        <v>37</v>
      </c>
      <c r="B1383" t="s">
        <v>60</v>
      </c>
      <c r="C1383">
        <v>2005</v>
      </c>
      <c r="D1383">
        <v>0</v>
      </c>
    </row>
    <row r="1384" spans="1:4" x14ac:dyDescent="0.2">
      <c r="A1384" t="s">
        <v>37</v>
      </c>
      <c r="B1384" t="s">
        <v>60</v>
      </c>
      <c r="C1384">
        <v>2006</v>
      </c>
      <c r="D1384">
        <v>0</v>
      </c>
    </row>
    <row r="1385" spans="1:4" x14ac:dyDescent="0.2">
      <c r="A1385" t="s">
        <v>37</v>
      </c>
      <c r="B1385" t="s">
        <v>60</v>
      </c>
      <c r="C1385">
        <v>2007</v>
      </c>
      <c r="D1385">
        <v>0</v>
      </c>
    </row>
    <row r="1386" spans="1:4" x14ac:dyDescent="0.2">
      <c r="A1386" t="s">
        <v>37</v>
      </c>
      <c r="B1386" t="s">
        <v>60</v>
      </c>
      <c r="C1386">
        <v>2008</v>
      </c>
      <c r="D1386">
        <v>0</v>
      </c>
    </row>
    <row r="1387" spans="1:4" x14ac:dyDescent="0.2">
      <c r="A1387" t="s">
        <v>37</v>
      </c>
      <c r="B1387" t="s">
        <v>60</v>
      </c>
      <c r="C1387">
        <v>2009</v>
      </c>
      <c r="D1387">
        <v>0</v>
      </c>
    </row>
    <row r="1388" spans="1:4" x14ac:dyDescent="0.2">
      <c r="A1388" t="s">
        <v>37</v>
      </c>
      <c r="B1388" t="s">
        <v>60</v>
      </c>
      <c r="C1388">
        <v>2010</v>
      </c>
      <c r="D1388">
        <v>0</v>
      </c>
    </row>
    <row r="1389" spans="1:4" x14ac:dyDescent="0.2">
      <c r="A1389" t="s">
        <v>37</v>
      </c>
      <c r="B1389" t="s">
        <v>60</v>
      </c>
      <c r="C1389">
        <v>2011</v>
      </c>
      <c r="D1389">
        <v>0</v>
      </c>
    </row>
    <row r="1390" spans="1:4" x14ac:dyDescent="0.2">
      <c r="A1390" t="s">
        <v>37</v>
      </c>
      <c r="B1390" t="s">
        <v>60</v>
      </c>
      <c r="C1390">
        <v>2012</v>
      </c>
      <c r="D1390">
        <v>0</v>
      </c>
    </row>
    <row r="1391" spans="1:4" x14ac:dyDescent="0.2">
      <c r="A1391" t="s">
        <v>37</v>
      </c>
      <c r="B1391" t="s">
        <v>60</v>
      </c>
      <c r="C1391">
        <v>2013</v>
      </c>
      <c r="D1391">
        <v>0</v>
      </c>
    </row>
    <row r="1392" spans="1:4" x14ac:dyDescent="0.2">
      <c r="A1392" t="s">
        <v>37</v>
      </c>
      <c r="B1392" t="s">
        <v>60</v>
      </c>
      <c r="C1392">
        <v>2014</v>
      </c>
      <c r="D1392">
        <v>0</v>
      </c>
    </row>
    <row r="1393" spans="1:4" x14ac:dyDescent="0.2">
      <c r="A1393" t="s">
        <v>37</v>
      </c>
      <c r="B1393" t="s">
        <v>60</v>
      </c>
      <c r="C1393">
        <v>2015</v>
      </c>
      <c r="D1393">
        <v>0</v>
      </c>
    </row>
    <row r="1394" spans="1:4" x14ac:dyDescent="0.2">
      <c r="A1394" t="s">
        <v>37</v>
      </c>
      <c r="B1394" t="s">
        <v>60</v>
      </c>
      <c r="C1394">
        <v>2016</v>
      </c>
      <c r="D1394">
        <v>0</v>
      </c>
    </row>
    <row r="1395" spans="1:4" x14ac:dyDescent="0.2">
      <c r="A1395" t="s">
        <v>37</v>
      </c>
      <c r="B1395" t="s">
        <v>60</v>
      </c>
      <c r="C1395">
        <v>2017</v>
      </c>
      <c r="D1395">
        <v>42</v>
      </c>
    </row>
    <row r="1396" spans="1:4" x14ac:dyDescent="0.2">
      <c r="A1396" t="s">
        <v>38</v>
      </c>
      <c r="B1396" t="s">
        <v>60</v>
      </c>
      <c r="C1396">
        <v>2001</v>
      </c>
      <c r="D1396">
        <v>0</v>
      </c>
    </row>
    <row r="1397" spans="1:4" x14ac:dyDescent="0.2">
      <c r="A1397" t="s">
        <v>38</v>
      </c>
      <c r="B1397" t="s">
        <v>60</v>
      </c>
      <c r="C1397">
        <v>2002</v>
      </c>
      <c r="D1397">
        <v>0</v>
      </c>
    </row>
    <row r="1398" spans="1:4" x14ac:dyDescent="0.2">
      <c r="A1398" t="s">
        <v>38</v>
      </c>
      <c r="B1398" t="s">
        <v>60</v>
      </c>
      <c r="C1398">
        <v>2003</v>
      </c>
      <c r="D1398">
        <v>0</v>
      </c>
    </row>
    <row r="1399" spans="1:4" x14ac:dyDescent="0.2">
      <c r="A1399" t="s">
        <v>38</v>
      </c>
      <c r="B1399" t="s">
        <v>60</v>
      </c>
      <c r="C1399">
        <v>2004</v>
      </c>
      <c r="D1399">
        <v>81</v>
      </c>
    </row>
    <row r="1400" spans="1:4" x14ac:dyDescent="0.2">
      <c r="A1400" t="s">
        <v>38</v>
      </c>
      <c r="B1400" t="s">
        <v>60</v>
      </c>
      <c r="C1400">
        <v>2005</v>
      </c>
      <c r="D1400">
        <v>99</v>
      </c>
    </row>
    <row r="1401" spans="1:4" x14ac:dyDescent="0.2">
      <c r="A1401" t="s">
        <v>38</v>
      </c>
      <c r="B1401" t="s">
        <v>60</v>
      </c>
      <c r="C1401">
        <v>2006</v>
      </c>
      <c r="D1401">
        <v>116</v>
      </c>
    </row>
    <row r="1402" spans="1:4" x14ac:dyDescent="0.2">
      <c r="A1402" t="s">
        <v>38</v>
      </c>
      <c r="B1402" t="s">
        <v>60</v>
      </c>
      <c r="C1402">
        <v>2007</v>
      </c>
      <c r="D1402">
        <v>16</v>
      </c>
    </row>
    <row r="1403" spans="1:4" x14ac:dyDescent="0.2">
      <c r="A1403" t="s">
        <v>38</v>
      </c>
      <c r="B1403" t="s">
        <v>60</v>
      </c>
      <c r="C1403">
        <v>2008</v>
      </c>
      <c r="D1403">
        <v>95</v>
      </c>
    </row>
    <row r="1404" spans="1:4" x14ac:dyDescent="0.2">
      <c r="A1404" t="s">
        <v>38</v>
      </c>
      <c r="B1404" t="s">
        <v>60</v>
      </c>
      <c r="C1404">
        <v>2009</v>
      </c>
      <c r="D1404">
        <v>188</v>
      </c>
    </row>
    <row r="1405" spans="1:4" x14ac:dyDescent="0.2">
      <c r="A1405" t="s">
        <v>38</v>
      </c>
      <c r="B1405" t="s">
        <v>60</v>
      </c>
      <c r="C1405">
        <v>2010</v>
      </c>
      <c r="D1405">
        <v>393</v>
      </c>
    </row>
    <row r="1406" spans="1:4" x14ac:dyDescent="0.2">
      <c r="A1406" t="s">
        <v>38</v>
      </c>
      <c r="B1406" t="s">
        <v>60</v>
      </c>
      <c r="C1406">
        <v>2011</v>
      </c>
      <c r="D1406">
        <v>112</v>
      </c>
    </row>
    <row r="1407" spans="1:4" x14ac:dyDescent="0.2">
      <c r="A1407" t="s">
        <v>38</v>
      </c>
      <c r="B1407" t="s">
        <v>60</v>
      </c>
      <c r="C1407">
        <v>2012</v>
      </c>
      <c r="D1407">
        <v>331</v>
      </c>
    </row>
    <row r="1408" spans="1:4" x14ac:dyDescent="0.2">
      <c r="A1408" t="s">
        <v>38</v>
      </c>
      <c r="B1408" t="s">
        <v>60</v>
      </c>
      <c r="C1408">
        <v>2013</v>
      </c>
      <c r="D1408">
        <v>165</v>
      </c>
    </row>
    <row r="1409" spans="1:4" x14ac:dyDescent="0.2">
      <c r="A1409" t="s">
        <v>38</v>
      </c>
      <c r="B1409" t="s">
        <v>60</v>
      </c>
      <c r="C1409">
        <v>2014</v>
      </c>
      <c r="D1409">
        <v>43</v>
      </c>
    </row>
    <row r="1410" spans="1:4" x14ac:dyDescent="0.2">
      <c r="A1410" t="s">
        <v>38</v>
      </c>
      <c r="B1410" t="s">
        <v>60</v>
      </c>
      <c r="C1410">
        <v>2015</v>
      </c>
      <c r="D1410">
        <v>0</v>
      </c>
    </row>
    <row r="1411" spans="1:4" x14ac:dyDescent="0.2">
      <c r="A1411" t="s">
        <v>38</v>
      </c>
      <c r="B1411" t="s">
        <v>60</v>
      </c>
      <c r="C1411">
        <v>2016</v>
      </c>
      <c r="D1411">
        <v>0</v>
      </c>
    </row>
    <row r="1412" spans="1:4" x14ac:dyDescent="0.2">
      <c r="A1412" t="s">
        <v>38</v>
      </c>
      <c r="B1412" t="s">
        <v>60</v>
      </c>
      <c r="C1412">
        <v>2017</v>
      </c>
      <c r="D1412">
        <v>0</v>
      </c>
    </row>
    <row r="1413" spans="1:4" x14ac:dyDescent="0.2">
      <c r="A1413" t="s">
        <v>39</v>
      </c>
      <c r="B1413" t="s">
        <v>60</v>
      </c>
      <c r="C1413">
        <v>2001</v>
      </c>
      <c r="D1413">
        <v>0</v>
      </c>
    </row>
    <row r="1414" spans="1:4" x14ac:dyDescent="0.2">
      <c r="A1414" t="s">
        <v>39</v>
      </c>
      <c r="B1414" t="s">
        <v>60</v>
      </c>
      <c r="C1414">
        <v>2002</v>
      </c>
      <c r="D1414">
        <v>0</v>
      </c>
    </row>
    <row r="1415" spans="1:4" x14ac:dyDescent="0.2">
      <c r="A1415" t="s">
        <v>39</v>
      </c>
      <c r="B1415" t="s">
        <v>60</v>
      </c>
      <c r="C1415">
        <v>2003</v>
      </c>
      <c r="D1415">
        <v>0</v>
      </c>
    </row>
    <row r="1416" spans="1:4" x14ac:dyDescent="0.2">
      <c r="A1416" t="s">
        <v>39</v>
      </c>
      <c r="B1416" t="s">
        <v>60</v>
      </c>
      <c r="C1416">
        <v>2004</v>
      </c>
      <c r="D1416">
        <v>0</v>
      </c>
    </row>
    <row r="1417" spans="1:4" x14ac:dyDescent="0.2">
      <c r="A1417" t="s">
        <v>39</v>
      </c>
      <c r="B1417" t="s">
        <v>60</v>
      </c>
      <c r="C1417">
        <v>2005</v>
      </c>
      <c r="D1417">
        <v>0</v>
      </c>
    </row>
    <row r="1418" spans="1:4" x14ac:dyDescent="0.2">
      <c r="A1418" t="s">
        <v>39</v>
      </c>
      <c r="B1418" t="s">
        <v>60</v>
      </c>
      <c r="C1418">
        <v>2006</v>
      </c>
      <c r="D1418">
        <v>0</v>
      </c>
    </row>
    <row r="1419" spans="1:4" x14ac:dyDescent="0.2">
      <c r="A1419" t="s">
        <v>39</v>
      </c>
      <c r="B1419" t="s">
        <v>60</v>
      </c>
      <c r="C1419">
        <v>2007</v>
      </c>
      <c r="D1419">
        <v>0</v>
      </c>
    </row>
    <row r="1420" spans="1:4" x14ac:dyDescent="0.2">
      <c r="A1420" t="s">
        <v>39</v>
      </c>
      <c r="B1420" t="s">
        <v>60</v>
      </c>
      <c r="C1420">
        <v>2008</v>
      </c>
      <c r="D1420">
        <v>0</v>
      </c>
    </row>
    <row r="1421" spans="1:4" x14ac:dyDescent="0.2">
      <c r="A1421" t="s">
        <v>39</v>
      </c>
      <c r="B1421" t="s">
        <v>60</v>
      </c>
      <c r="C1421">
        <v>2009</v>
      </c>
      <c r="D1421">
        <v>0</v>
      </c>
    </row>
    <row r="1422" spans="1:4" x14ac:dyDescent="0.2">
      <c r="A1422" t="s">
        <v>39</v>
      </c>
      <c r="B1422" t="s">
        <v>60</v>
      </c>
      <c r="C1422">
        <v>2010</v>
      </c>
      <c r="D1422">
        <v>0</v>
      </c>
    </row>
    <row r="1423" spans="1:4" x14ac:dyDescent="0.2">
      <c r="A1423" t="s">
        <v>39</v>
      </c>
      <c r="B1423" t="s">
        <v>60</v>
      </c>
      <c r="C1423">
        <v>2011</v>
      </c>
      <c r="D1423">
        <v>0</v>
      </c>
    </row>
    <row r="1424" spans="1:4" x14ac:dyDescent="0.2">
      <c r="A1424" t="s">
        <v>39</v>
      </c>
      <c r="B1424" t="s">
        <v>60</v>
      </c>
      <c r="C1424">
        <v>2012</v>
      </c>
      <c r="D1424">
        <v>13</v>
      </c>
    </row>
    <row r="1425" spans="1:4" x14ac:dyDescent="0.2">
      <c r="A1425" t="s">
        <v>39</v>
      </c>
      <c r="B1425" t="s">
        <v>60</v>
      </c>
      <c r="C1425">
        <v>2013</v>
      </c>
      <c r="D1425">
        <v>12</v>
      </c>
    </row>
    <row r="1426" spans="1:4" x14ac:dyDescent="0.2">
      <c r="A1426" t="s">
        <v>39</v>
      </c>
      <c r="B1426" t="s">
        <v>60</v>
      </c>
      <c r="C1426">
        <v>2014</v>
      </c>
      <c r="D1426">
        <v>0</v>
      </c>
    </row>
    <row r="1427" spans="1:4" x14ac:dyDescent="0.2">
      <c r="A1427" t="s">
        <v>39</v>
      </c>
      <c r="B1427" t="s">
        <v>60</v>
      </c>
      <c r="C1427">
        <v>2015</v>
      </c>
      <c r="D1427">
        <v>0</v>
      </c>
    </row>
    <row r="1428" spans="1:4" x14ac:dyDescent="0.2">
      <c r="A1428" t="s">
        <v>39</v>
      </c>
      <c r="B1428" t="s">
        <v>60</v>
      </c>
      <c r="C1428">
        <v>2016</v>
      </c>
      <c r="D1428">
        <v>38</v>
      </c>
    </row>
    <row r="1429" spans="1:4" x14ac:dyDescent="0.2">
      <c r="A1429" t="s">
        <v>39</v>
      </c>
      <c r="B1429" t="s">
        <v>60</v>
      </c>
      <c r="C1429">
        <v>2017</v>
      </c>
      <c r="D1429">
        <v>12</v>
      </c>
    </row>
    <row r="1430" spans="1:4" x14ac:dyDescent="0.2">
      <c r="A1430" t="s">
        <v>40</v>
      </c>
      <c r="B1430" t="s">
        <v>60</v>
      </c>
      <c r="C1430">
        <v>2001</v>
      </c>
      <c r="D1430">
        <v>0</v>
      </c>
    </row>
    <row r="1431" spans="1:4" x14ac:dyDescent="0.2">
      <c r="A1431" t="s">
        <v>40</v>
      </c>
      <c r="B1431" t="s">
        <v>60</v>
      </c>
      <c r="C1431">
        <v>2002</v>
      </c>
      <c r="D1431">
        <v>0</v>
      </c>
    </row>
    <row r="1432" spans="1:4" x14ac:dyDescent="0.2">
      <c r="A1432" t="s">
        <v>40</v>
      </c>
      <c r="B1432" t="s">
        <v>60</v>
      </c>
      <c r="C1432">
        <v>2003</v>
      </c>
      <c r="D1432">
        <v>0</v>
      </c>
    </row>
    <row r="1433" spans="1:4" x14ac:dyDescent="0.2">
      <c r="A1433" t="s">
        <v>40</v>
      </c>
      <c r="B1433" t="s">
        <v>60</v>
      </c>
      <c r="C1433">
        <v>2004</v>
      </c>
      <c r="D1433">
        <v>0</v>
      </c>
    </row>
    <row r="1434" spans="1:4" x14ac:dyDescent="0.2">
      <c r="A1434" t="s">
        <v>40</v>
      </c>
      <c r="B1434" t="s">
        <v>60</v>
      </c>
      <c r="C1434">
        <v>2005</v>
      </c>
      <c r="D1434">
        <v>0</v>
      </c>
    </row>
    <row r="1435" spans="1:4" x14ac:dyDescent="0.2">
      <c r="A1435" t="s">
        <v>40</v>
      </c>
      <c r="B1435" t="s">
        <v>60</v>
      </c>
      <c r="C1435">
        <v>2006</v>
      </c>
      <c r="D1435">
        <v>0</v>
      </c>
    </row>
    <row r="1436" spans="1:4" x14ac:dyDescent="0.2">
      <c r="A1436" t="s">
        <v>40</v>
      </c>
      <c r="B1436" t="s">
        <v>60</v>
      </c>
      <c r="C1436">
        <v>2007</v>
      </c>
      <c r="D1436">
        <v>0</v>
      </c>
    </row>
    <row r="1437" spans="1:4" x14ac:dyDescent="0.2">
      <c r="A1437" t="s">
        <v>40</v>
      </c>
      <c r="B1437" t="s">
        <v>60</v>
      </c>
      <c r="C1437">
        <v>2008</v>
      </c>
      <c r="D1437">
        <v>0</v>
      </c>
    </row>
    <row r="1438" spans="1:4" x14ac:dyDescent="0.2">
      <c r="A1438" t="s">
        <v>40</v>
      </c>
      <c r="B1438" t="s">
        <v>60</v>
      </c>
      <c r="C1438">
        <v>2009</v>
      </c>
      <c r="D1438">
        <v>11</v>
      </c>
    </row>
    <row r="1439" spans="1:4" x14ac:dyDescent="0.2">
      <c r="A1439" t="s">
        <v>40</v>
      </c>
      <c r="B1439" t="s">
        <v>60</v>
      </c>
      <c r="C1439">
        <v>2010</v>
      </c>
      <c r="D1439">
        <v>323</v>
      </c>
    </row>
    <row r="1440" spans="1:4" x14ac:dyDescent="0.2">
      <c r="A1440" t="s">
        <v>40</v>
      </c>
      <c r="B1440" t="s">
        <v>60</v>
      </c>
      <c r="C1440">
        <v>2011</v>
      </c>
      <c r="D1440">
        <v>8250</v>
      </c>
    </row>
    <row r="1441" spans="1:4" x14ac:dyDescent="0.2">
      <c r="A1441" t="s">
        <v>40</v>
      </c>
      <c r="B1441" t="s">
        <v>60</v>
      </c>
      <c r="C1441">
        <v>2012</v>
      </c>
      <c r="D1441">
        <v>3742</v>
      </c>
    </row>
    <row r="1442" spans="1:4" x14ac:dyDescent="0.2">
      <c r="A1442" t="s">
        <v>40</v>
      </c>
      <c r="B1442" t="s">
        <v>60</v>
      </c>
      <c r="C1442">
        <v>2013</v>
      </c>
      <c r="D1442">
        <v>11267</v>
      </c>
    </row>
    <row r="1443" spans="1:4" x14ac:dyDescent="0.2">
      <c r="A1443" t="s">
        <v>40</v>
      </c>
      <c r="B1443" t="s">
        <v>60</v>
      </c>
      <c r="C1443">
        <v>2014</v>
      </c>
      <c r="D1443">
        <v>1803</v>
      </c>
    </row>
    <row r="1444" spans="1:4" x14ac:dyDescent="0.2">
      <c r="A1444" t="s">
        <v>40</v>
      </c>
      <c r="B1444" t="s">
        <v>60</v>
      </c>
      <c r="C1444">
        <v>2015</v>
      </c>
      <c r="D1444">
        <v>2311</v>
      </c>
    </row>
    <row r="1445" spans="1:4" x14ac:dyDescent="0.2">
      <c r="A1445" t="s">
        <v>40</v>
      </c>
      <c r="B1445" t="s">
        <v>60</v>
      </c>
      <c r="C1445">
        <v>2016</v>
      </c>
      <c r="D1445">
        <v>2913</v>
      </c>
    </row>
    <row r="1446" spans="1:4" x14ac:dyDescent="0.2">
      <c r="A1446" t="s">
        <v>40</v>
      </c>
      <c r="B1446" t="s">
        <v>60</v>
      </c>
      <c r="C1446">
        <v>2017</v>
      </c>
      <c r="D1446">
        <v>2240</v>
      </c>
    </row>
    <row r="1447" spans="1:4" x14ac:dyDescent="0.2">
      <c r="A1447" t="s">
        <v>41</v>
      </c>
      <c r="B1447" t="s">
        <v>60</v>
      </c>
      <c r="C1447">
        <v>2001</v>
      </c>
      <c r="D1447">
        <v>0</v>
      </c>
    </row>
    <row r="1448" spans="1:4" x14ac:dyDescent="0.2">
      <c r="A1448" t="s">
        <v>41</v>
      </c>
      <c r="B1448" t="s">
        <v>60</v>
      </c>
      <c r="C1448">
        <v>2002</v>
      </c>
      <c r="D1448">
        <v>0</v>
      </c>
    </row>
    <row r="1449" spans="1:4" x14ac:dyDescent="0.2">
      <c r="A1449" t="s">
        <v>41</v>
      </c>
      <c r="B1449" t="s">
        <v>60</v>
      </c>
      <c r="C1449">
        <v>2003</v>
      </c>
      <c r="D1449">
        <v>0</v>
      </c>
    </row>
    <row r="1450" spans="1:4" x14ac:dyDescent="0.2">
      <c r="A1450" t="s">
        <v>41</v>
      </c>
      <c r="B1450" t="s">
        <v>60</v>
      </c>
      <c r="C1450">
        <v>2004</v>
      </c>
      <c r="D1450">
        <v>0</v>
      </c>
    </row>
    <row r="1451" spans="1:4" x14ac:dyDescent="0.2">
      <c r="A1451" t="s">
        <v>41</v>
      </c>
      <c r="B1451" t="s">
        <v>60</v>
      </c>
      <c r="C1451">
        <v>2005</v>
      </c>
      <c r="D1451">
        <v>0</v>
      </c>
    </row>
    <row r="1452" spans="1:4" x14ac:dyDescent="0.2">
      <c r="A1452" t="s">
        <v>41</v>
      </c>
      <c r="B1452" t="s">
        <v>60</v>
      </c>
      <c r="C1452">
        <v>2006</v>
      </c>
      <c r="D1452">
        <v>0</v>
      </c>
    </row>
    <row r="1453" spans="1:4" x14ac:dyDescent="0.2">
      <c r="A1453" t="s">
        <v>41</v>
      </c>
      <c r="B1453" t="s">
        <v>60</v>
      </c>
      <c r="C1453">
        <v>2007</v>
      </c>
      <c r="D1453">
        <v>0</v>
      </c>
    </row>
    <row r="1454" spans="1:4" x14ac:dyDescent="0.2">
      <c r="A1454" t="s">
        <v>41</v>
      </c>
      <c r="B1454" t="s">
        <v>60</v>
      </c>
      <c r="C1454">
        <v>2008</v>
      </c>
      <c r="D1454">
        <v>0</v>
      </c>
    </row>
    <row r="1455" spans="1:4" x14ac:dyDescent="0.2">
      <c r="A1455" t="s">
        <v>41</v>
      </c>
      <c r="B1455" t="s">
        <v>60</v>
      </c>
      <c r="C1455">
        <v>2009</v>
      </c>
      <c r="D1455">
        <v>0</v>
      </c>
    </row>
    <row r="1456" spans="1:4" x14ac:dyDescent="0.2">
      <c r="A1456" t="s">
        <v>41</v>
      </c>
      <c r="B1456" t="s">
        <v>60</v>
      </c>
      <c r="C1456">
        <v>2010</v>
      </c>
      <c r="D1456">
        <v>0</v>
      </c>
    </row>
    <row r="1457" spans="1:4" x14ac:dyDescent="0.2">
      <c r="A1457" t="s">
        <v>41</v>
      </c>
      <c r="B1457" t="s">
        <v>60</v>
      </c>
      <c r="C1457">
        <v>2011</v>
      </c>
      <c r="D1457">
        <v>0</v>
      </c>
    </row>
    <row r="1458" spans="1:4" x14ac:dyDescent="0.2">
      <c r="A1458" t="s">
        <v>41</v>
      </c>
      <c r="B1458" t="s">
        <v>60</v>
      </c>
      <c r="C1458">
        <v>2012</v>
      </c>
      <c r="D1458">
        <v>0</v>
      </c>
    </row>
    <row r="1459" spans="1:4" x14ac:dyDescent="0.2">
      <c r="A1459" t="s">
        <v>41</v>
      </c>
      <c r="B1459" t="s">
        <v>60</v>
      </c>
      <c r="C1459">
        <v>2013</v>
      </c>
      <c r="D1459">
        <v>0</v>
      </c>
    </row>
    <row r="1460" spans="1:4" x14ac:dyDescent="0.2">
      <c r="A1460" t="s">
        <v>41</v>
      </c>
      <c r="B1460" t="s">
        <v>60</v>
      </c>
      <c r="C1460">
        <v>2014</v>
      </c>
      <c r="D1460">
        <v>0</v>
      </c>
    </row>
    <row r="1461" spans="1:4" x14ac:dyDescent="0.2">
      <c r="A1461" t="s">
        <v>41</v>
      </c>
      <c r="B1461" t="s">
        <v>60</v>
      </c>
      <c r="C1461">
        <v>2015</v>
      </c>
      <c r="D1461">
        <v>2957</v>
      </c>
    </row>
    <row r="1462" spans="1:4" x14ac:dyDescent="0.2">
      <c r="A1462" t="s">
        <v>41</v>
      </c>
      <c r="B1462" t="s">
        <v>60</v>
      </c>
      <c r="C1462">
        <v>2016</v>
      </c>
      <c r="D1462">
        <v>5951</v>
      </c>
    </row>
    <row r="1463" spans="1:4" x14ac:dyDescent="0.2">
      <c r="A1463" t="s">
        <v>41</v>
      </c>
      <c r="B1463" t="s">
        <v>60</v>
      </c>
      <c r="C1463">
        <v>2017</v>
      </c>
      <c r="D1463">
        <v>3045</v>
      </c>
    </row>
    <row r="1464" spans="1:4" x14ac:dyDescent="0.2">
      <c r="A1464" t="s">
        <v>42</v>
      </c>
      <c r="B1464" t="s">
        <v>60</v>
      </c>
      <c r="C1464">
        <v>2001</v>
      </c>
      <c r="D1464">
        <v>0</v>
      </c>
    </row>
    <row r="1465" spans="1:4" x14ac:dyDescent="0.2">
      <c r="A1465" t="s">
        <v>42</v>
      </c>
      <c r="B1465" t="s">
        <v>60</v>
      </c>
      <c r="C1465">
        <v>2002</v>
      </c>
      <c r="D1465">
        <v>0</v>
      </c>
    </row>
    <row r="1466" spans="1:4" x14ac:dyDescent="0.2">
      <c r="A1466" t="s">
        <v>42</v>
      </c>
      <c r="B1466" t="s">
        <v>60</v>
      </c>
      <c r="C1466">
        <v>2003</v>
      </c>
      <c r="D1466">
        <v>0</v>
      </c>
    </row>
    <row r="1467" spans="1:4" x14ac:dyDescent="0.2">
      <c r="A1467" t="s">
        <v>42</v>
      </c>
      <c r="B1467" t="s">
        <v>60</v>
      </c>
      <c r="C1467">
        <v>2004</v>
      </c>
      <c r="D1467">
        <v>0</v>
      </c>
    </row>
    <row r="1468" spans="1:4" x14ac:dyDescent="0.2">
      <c r="A1468" t="s">
        <v>42</v>
      </c>
      <c r="B1468" t="s">
        <v>60</v>
      </c>
      <c r="C1468">
        <v>2005</v>
      </c>
      <c r="D1468">
        <v>0</v>
      </c>
    </row>
    <row r="1469" spans="1:4" x14ac:dyDescent="0.2">
      <c r="A1469" t="s">
        <v>42</v>
      </c>
      <c r="B1469" t="s">
        <v>60</v>
      </c>
      <c r="C1469">
        <v>2006</v>
      </c>
      <c r="D1469">
        <v>852</v>
      </c>
    </row>
    <row r="1470" spans="1:4" x14ac:dyDescent="0.2">
      <c r="A1470" t="s">
        <v>42</v>
      </c>
      <c r="B1470" t="s">
        <v>60</v>
      </c>
      <c r="C1470">
        <v>2007</v>
      </c>
      <c r="D1470">
        <v>827</v>
      </c>
    </row>
    <row r="1471" spans="1:4" x14ac:dyDescent="0.2">
      <c r="A1471" t="s">
        <v>42</v>
      </c>
      <c r="B1471" t="s">
        <v>60</v>
      </c>
      <c r="C1471">
        <v>2008</v>
      </c>
      <c r="D1471">
        <v>194</v>
      </c>
    </row>
    <row r="1472" spans="1:4" x14ac:dyDescent="0.2">
      <c r="A1472" t="s">
        <v>42</v>
      </c>
      <c r="B1472" t="s">
        <v>60</v>
      </c>
      <c r="C1472">
        <v>2009</v>
      </c>
      <c r="D1472">
        <v>256</v>
      </c>
    </row>
    <row r="1473" spans="1:4" x14ac:dyDescent="0.2">
      <c r="A1473" t="s">
        <v>42</v>
      </c>
      <c r="B1473" t="s">
        <v>60</v>
      </c>
      <c r="C1473">
        <v>2010</v>
      </c>
      <c r="D1473">
        <v>210</v>
      </c>
    </row>
    <row r="1474" spans="1:4" x14ac:dyDescent="0.2">
      <c r="A1474" t="s">
        <v>42</v>
      </c>
      <c r="B1474" t="s">
        <v>60</v>
      </c>
      <c r="C1474">
        <v>2011</v>
      </c>
      <c r="D1474">
        <v>11</v>
      </c>
    </row>
    <row r="1475" spans="1:4" x14ac:dyDescent="0.2">
      <c r="A1475" t="s">
        <v>42</v>
      </c>
      <c r="B1475" t="s">
        <v>60</v>
      </c>
      <c r="C1475">
        <v>2012</v>
      </c>
      <c r="D1475">
        <v>16</v>
      </c>
    </row>
    <row r="1476" spans="1:4" x14ac:dyDescent="0.2">
      <c r="A1476" t="s">
        <v>42</v>
      </c>
      <c r="B1476" t="s">
        <v>60</v>
      </c>
      <c r="C1476">
        <v>2013</v>
      </c>
      <c r="D1476">
        <v>6</v>
      </c>
    </row>
    <row r="1477" spans="1:4" x14ac:dyDescent="0.2">
      <c r="A1477" t="s">
        <v>42</v>
      </c>
      <c r="B1477" t="s">
        <v>60</v>
      </c>
      <c r="C1477">
        <v>2014</v>
      </c>
      <c r="D1477">
        <v>29</v>
      </c>
    </row>
    <row r="1478" spans="1:4" x14ac:dyDescent="0.2">
      <c r="A1478" t="s">
        <v>42</v>
      </c>
      <c r="B1478" t="s">
        <v>60</v>
      </c>
      <c r="C1478">
        <v>2015</v>
      </c>
      <c r="D1478">
        <v>123</v>
      </c>
    </row>
    <row r="1479" spans="1:4" x14ac:dyDescent="0.2">
      <c r="A1479" t="s">
        <v>42</v>
      </c>
      <c r="B1479" t="s">
        <v>60</v>
      </c>
      <c r="C1479">
        <v>2016</v>
      </c>
      <c r="D1479">
        <v>105</v>
      </c>
    </row>
    <row r="1480" spans="1:4" x14ac:dyDescent="0.2">
      <c r="A1480" t="s">
        <v>42</v>
      </c>
      <c r="B1480" t="s">
        <v>60</v>
      </c>
      <c r="C1480">
        <v>2017</v>
      </c>
      <c r="D1480">
        <v>114</v>
      </c>
    </row>
    <row r="1481" spans="1:4" x14ac:dyDescent="0.2">
      <c r="A1481" t="s">
        <v>43</v>
      </c>
      <c r="B1481" t="s">
        <v>60</v>
      </c>
      <c r="C1481">
        <v>2001</v>
      </c>
      <c r="D1481">
        <v>0</v>
      </c>
    </row>
    <row r="1482" spans="1:4" x14ac:dyDescent="0.2">
      <c r="A1482" t="s">
        <v>43</v>
      </c>
      <c r="B1482" t="s">
        <v>60</v>
      </c>
      <c r="C1482">
        <v>2002</v>
      </c>
      <c r="D1482">
        <v>0</v>
      </c>
    </row>
    <row r="1483" spans="1:4" x14ac:dyDescent="0.2">
      <c r="A1483" t="s">
        <v>43</v>
      </c>
      <c r="B1483" t="s">
        <v>60</v>
      </c>
      <c r="C1483">
        <v>2003</v>
      </c>
      <c r="D1483">
        <v>0</v>
      </c>
    </row>
    <row r="1484" spans="1:4" x14ac:dyDescent="0.2">
      <c r="A1484" t="s">
        <v>43</v>
      </c>
      <c r="B1484" t="s">
        <v>60</v>
      </c>
      <c r="C1484">
        <v>2004</v>
      </c>
      <c r="D1484">
        <v>0</v>
      </c>
    </row>
    <row r="1485" spans="1:4" x14ac:dyDescent="0.2">
      <c r="A1485" t="s">
        <v>43</v>
      </c>
      <c r="B1485" t="s">
        <v>60</v>
      </c>
      <c r="C1485">
        <v>2005</v>
      </c>
      <c r="D1485">
        <v>0</v>
      </c>
    </row>
    <row r="1486" spans="1:4" x14ac:dyDescent="0.2">
      <c r="A1486" t="s">
        <v>43</v>
      </c>
      <c r="B1486" t="s">
        <v>60</v>
      </c>
      <c r="C1486">
        <v>2006</v>
      </c>
      <c r="D1486">
        <v>0</v>
      </c>
    </row>
    <row r="1487" spans="1:4" x14ac:dyDescent="0.2">
      <c r="A1487" t="s">
        <v>43</v>
      </c>
      <c r="B1487" t="s">
        <v>60</v>
      </c>
      <c r="C1487">
        <v>2007</v>
      </c>
      <c r="D1487">
        <v>0</v>
      </c>
    </row>
    <row r="1488" spans="1:4" x14ac:dyDescent="0.2">
      <c r="A1488" t="s">
        <v>43</v>
      </c>
      <c r="B1488" t="s">
        <v>60</v>
      </c>
      <c r="C1488">
        <v>2008</v>
      </c>
      <c r="D1488">
        <v>0</v>
      </c>
    </row>
    <row r="1489" spans="1:4" x14ac:dyDescent="0.2">
      <c r="A1489" t="s">
        <v>43</v>
      </c>
      <c r="B1489" t="s">
        <v>60</v>
      </c>
      <c r="C1489">
        <v>2009</v>
      </c>
      <c r="D1489">
        <v>0</v>
      </c>
    </row>
    <row r="1490" spans="1:4" x14ac:dyDescent="0.2">
      <c r="A1490" t="s">
        <v>43</v>
      </c>
      <c r="B1490" t="s">
        <v>60</v>
      </c>
      <c r="C1490">
        <v>2010</v>
      </c>
      <c r="D1490">
        <v>0</v>
      </c>
    </row>
    <row r="1491" spans="1:4" x14ac:dyDescent="0.2">
      <c r="A1491" t="s">
        <v>43</v>
      </c>
      <c r="B1491" t="s">
        <v>60</v>
      </c>
      <c r="C1491">
        <v>2011</v>
      </c>
      <c r="D1491">
        <v>0</v>
      </c>
    </row>
    <row r="1492" spans="1:4" x14ac:dyDescent="0.2">
      <c r="A1492" t="s">
        <v>43</v>
      </c>
      <c r="B1492" t="s">
        <v>60</v>
      </c>
      <c r="C1492">
        <v>2012</v>
      </c>
      <c r="D1492">
        <v>0</v>
      </c>
    </row>
    <row r="1493" spans="1:4" x14ac:dyDescent="0.2">
      <c r="A1493" t="s">
        <v>43</v>
      </c>
      <c r="B1493" t="s">
        <v>60</v>
      </c>
      <c r="C1493">
        <v>2013</v>
      </c>
      <c r="D1493">
        <v>0</v>
      </c>
    </row>
    <row r="1494" spans="1:4" x14ac:dyDescent="0.2">
      <c r="A1494" t="s">
        <v>43</v>
      </c>
      <c r="B1494" t="s">
        <v>60</v>
      </c>
      <c r="C1494">
        <v>2014</v>
      </c>
      <c r="D1494">
        <v>0</v>
      </c>
    </row>
    <row r="1495" spans="1:4" x14ac:dyDescent="0.2">
      <c r="A1495" t="s">
        <v>43</v>
      </c>
      <c r="B1495" t="s">
        <v>60</v>
      </c>
      <c r="C1495">
        <v>2015</v>
      </c>
      <c r="D1495">
        <v>0</v>
      </c>
    </row>
    <row r="1496" spans="1:4" x14ac:dyDescent="0.2">
      <c r="A1496" t="s">
        <v>43</v>
      </c>
      <c r="B1496" t="s">
        <v>60</v>
      </c>
      <c r="C1496">
        <v>2016</v>
      </c>
      <c r="D1496">
        <v>0</v>
      </c>
    </row>
    <row r="1497" spans="1:4" x14ac:dyDescent="0.2">
      <c r="A1497" t="s">
        <v>43</v>
      </c>
      <c r="B1497" t="s">
        <v>60</v>
      </c>
      <c r="C1497">
        <v>2017</v>
      </c>
      <c r="D1497">
        <v>0</v>
      </c>
    </row>
    <row r="1498" spans="1:4" x14ac:dyDescent="0.2">
      <c r="A1498" t="s">
        <v>44</v>
      </c>
      <c r="B1498" t="s">
        <v>60</v>
      </c>
      <c r="C1498">
        <v>2001</v>
      </c>
      <c r="D1498">
        <v>0</v>
      </c>
    </row>
    <row r="1499" spans="1:4" x14ac:dyDescent="0.2">
      <c r="A1499" t="s">
        <v>44</v>
      </c>
      <c r="B1499" t="s">
        <v>60</v>
      </c>
      <c r="C1499">
        <v>2002</v>
      </c>
      <c r="D1499">
        <v>0</v>
      </c>
    </row>
    <row r="1500" spans="1:4" x14ac:dyDescent="0.2">
      <c r="A1500" t="s">
        <v>44</v>
      </c>
      <c r="B1500" t="s">
        <v>60</v>
      </c>
      <c r="C1500">
        <v>2003</v>
      </c>
      <c r="D1500">
        <v>0</v>
      </c>
    </row>
    <row r="1501" spans="1:4" x14ac:dyDescent="0.2">
      <c r="A1501" t="s">
        <v>44</v>
      </c>
      <c r="B1501" t="s">
        <v>60</v>
      </c>
      <c r="C1501">
        <v>2004</v>
      </c>
      <c r="D1501">
        <v>0</v>
      </c>
    </row>
    <row r="1502" spans="1:4" x14ac:dyDescent="0.2">
      <c r="A1502" t="s">
        <v>44</v>
      </c>
      <c r="B1502" t="s">
        <v>60</v>
      </c>
      <c r="C1502">
        <v>2005</v>
      </c>
      <c r="D1502">
        <v>0</v>
      </c>
    </row>
    <row r="1503" spans="1:4" x14ac:dyDescent="0.2">
      <c r="A1503" t="s">
        <v>44</v>
      </c>
      <c r="B1503" t="s">
        <v>60</v>
      </c>
      <c r="C1503">
        <v>2006</v>
      </c>
      <c r="D1503">
        <v>0</v>
      </c>
    </row>
    <row r="1504" spans="1:4" x14ac:dyDescent="0.2">
      <c r="A1504" t="s">
        <v>44</v>
      </c>
      <c r="B1504" t="s">
        <v>60</v>
      </c>
      <c r="C1504">
        <v>2007</v>
      </c>
      <c r="D1504">
        <v>0</v>
      </c>
    </row>
    <row r="1505" spans="1:4" x14ac:dyDescent="0.2">
      <c r="A1505" t="s">
        <v>44</v>
      </c>
      <c r="B1505" t="s">
        <v>60</v>
      </c>
      <c r="C1505">
        <v>2008</v>
      </c>
      <c r="D1505">
        <v>0</v>
      </c>
    </row>
    <row r="1506" spans="1:4" x14ac:dyDescent="0.2">
      <c r="A1506" t="s">
        <v>44</v>
      </c>
      <c r="B1506" t="s">
        <v>60</v>
      </c>
      <c r="C1506">
        <v>2009</v>
      </c>
      <c r="D1506">
        <v>0</v>
      </c>
    </row>
    <row r="1507" spans="1:4" x14ac:dyDescent="0.2">
      <c r="A1507" t="s">
        <v>44</v>
      </c>
      <c r="B1507" t="s">
        <v>60</v>
      </c>
      <c r="C1507">
        <v>2010</v>
      </c>
      <c r="D1507">
        <v>0</v>
      </c>
    </row>
    <row r="1508" spans="1:4" x14ac:dyDescent="0.2">
      <c r="A1508" t="s">
        <v>44</v>
      </c>
      <c r="B1508" t="s">
        <v>60</v>
      </c>
      <c r="C1508">
        <v>2011</v>
      </c>
      <c r="D1508">
        <v>0</v>
      </c>
    </row>
    <row r="1509" spans="1:4" x14ac:dyDescent="0.2">
      <c r="A1509" t="s">
        <v>44</v>
      </c>
      <c r="B1509" t="s">
        <v>60</v>
      </c>
      <c r="C1509">
        <v>2012</v>
      </c>
      <c r="D1509">
        <v>0</v>
      </c>
    </row>
    <row r="1510" spans="1:4" x14ac:dyDescent="0.2">
      <c r="A1510" t="s">
        <v>44</v>
      </c>
      <c r="B1510" t="s">
        <v>60</v>
      </c>
      <c r="C1510">
        <v>2013</v>
      </c>
      <c r="D1510">
        <v>0</v>
      </c>
    </row>
    <row r="1511" spans="1:4" x14ac:dyDescent="0.2">
      <c r="A1511" t="s">
        <v>44</v>
      </c>
      <c r="B1511" t="s">
        <v>60</v>
      </c>
      <c r="C1511">
        <v>2014</v>
      </c>
      <c r="D1511">
        <v>258</v>
      </c>
    </row>
    <row r="1512" spans="1:4" x14ac:dyDescent="0.2">
      <c r="A1512" t="s">
        <v>44</v>
      </c>
      <c r="B1512" t="s">
        <v>60</v>
      </c>
      <c r="C1512">
        <v>2015</v>
      </c>
      <c r="D1512">
        <v>0</v>
      </c>
    </row>
    <row r="1513" spans="1:4" x14ac:dyDescent="0.2">
      <c r="A1513" t="s">
        <v>44</v>
      </c>
      <c r="B1513" t="s">
        <v>60</v>
      </c>
      <c r="C1513">
        <v>2016</v>
      </c>
      <c r="D1513">
        <v>0</v>
      </c>
    </row>
    <row r="1514" spans="1:4" x14ac:dyDescent="0.2">
      <c r="A1514" t="s">
        <v>44</v>
      </c>
      <c r="B1514" t="s">
        <v>60</v>
      </c>
      <c r="C1514">
        <v>2017</v>
      </c>
      <c r="D1514">
        <v>0</v>
      </c>
    </row>
    <row r="1515" spans="1:4" x14ac:dyDescent="0.2">
      <c r="A1515" t="s">
        <v>45</v>
      </c>
      <c r="B1515" t="s">
        <v>60</v>
      </c>
      <c r="C1515">
        <v>2001</v>
      </c>
      <c r="D1515">
        <v>0</v>
      </c>
    </row>
    <row r="1516" spans="1:4" x14ac:dyDescent="0.2">
      <c r="A1516" t="s">
        <v>45</v>
      </c>
      <c r="B1516" t="s">
        <v>60</v>
      </c>
      <c r="C1516">
        <v>2002</v>
      </c>
      <c r="D1516">
        <v>0</v>
      </c>
    </row>
    <row r="1517" spans="1:4" x14ac:dyDescent="0.2">
      <c r="A1517" t="s">
        <v>45</v>
      </c>
      <c r="B1517" t="s">
        <v>60</v>
      </c>
      <c r="C1517">
        <v>2003</v>
      </c>
      <c r="D1517">
        <v>0</v>
      </c>
    </row>
    <row r="1518" spans="1:4" x14ac:dyDescent="0.2">
      <c r="A1518" t="s">
        <v>45</v>
      </c>
      <c r="B1518" t="s">
        <v>60</v>
      </c>
      <c r="C1518">
        <v>2004</v>
      </c>
      <c r="D1518">
        <v>0</v>
      </c>
    </row>
    <row r="1519" spans="1:4" x14ac:dyDescent="0.2">
      <c r="A1519" t="s">
        <v>45</v>
      </c>
      <c r="B1519" t="s">
        <v>60</v>
      </c>
      <c r="C1519">
        <v>2005</v>
      </c>
      <c r="D1519">
        <v>0</v>
      </c>
    </row>
    <row r="1520" spans="1:4" x14ac:dyDescent="0.2">
      <c r="A1520" t="s">
        <v>45</v>
      </c>
      <c r="B1520" t="s">
        <v>60</v>
      </c>
      <c r="C1520">
        <v>2006</v>
      </c>
      <c r="D1520">
        <v>0</v>
      </c>
    </row>
    <row r="1521" spans="1:4" x14ac:dyDescent="0.2">
      <c r="A1521" t="s">
        <v>45</v>
      </c>
      <c r="B1521" t="s">
        <v>60</v>
      </c>
      <c r="C1521">
        <v>2007</v>
      </c>
      <c r="D1521">
        <v>0</v>
      </c>
    </row>
    <row r="1522" spans="1:4" x14ac:dyDescent="0.2">
      <c r="A1522" t="s">
        <v>45</v>
      </c>
      <c r="B1522" t="s">
        <v>60</v>
      </c>
      <c r="C1522">
        <v>2008</v>
      </c>
      <c r="D1522">
        <v>0</v>
      </c>
    </row>
    <row r="1523" spans="1:4" x14ac:dyDescent="0.2">
      <c r="A1523" t="s">
        <v>45</v>
      </c>
      <c r="B1523" t="s">
        <v>60</v>
      </c>
      <c r="C1523">
        <v>2009</v>
      </c>
      <c r="D1523">
        <v>0</v>
      </c>
    </row>
    <row r="1524" spans="1:4" x14ac:dyDescent="0.2">
      <c r="A1524" t="s">
        <v>45</v>
      </c>
      <c r="B1524" t="s">
        <v>60</v>
      </c>
      <c r="C1524">
        <v>2010</v>
      </c>
      <c r="D1524">
        <v>0</v>
      </c>
    </row>
    <row r="1525" spans="1:4" x14ac:dyDescent="0.2">
      <c r="A1525" t="s">
        <v>45</v>
      </c>
      <c r="B1525" t="s">
        <v>60</v>
      </c>
      <c r="C1525">
        <v>2011</v>
      </c>
      <c r="D1525">
        <v>0</v>
      </c>
    </row>
    <row r="1526" spans="1:4" x14ac:dyDescent="0.2">
      <c r="A1526" t="s">
        <v>45</v>
      </c>
      <c r="B1526" t="s">
        <v>60</v>
      </c>
      <c r="C1526">
        <v>2012</v>
      </c>
      <c r="D1526">
        <v>0</v>
      </c>
    </row>
    <row r="1527" spans="1:4" x14ac:dyDescent="0.2">
      <c r="A1527" t="s">
        <v>45</v>
      </c>
      <c r="B1527" t="s">
        <v>60</v>
      </c>
      <c r="C1527">
        <v>2013</v>
      </c>
      <c r="D1527">
        <v>13</v>
      </c>
    </row>
    <row r="1528" spans="1:4" x14ac:dyDescent="0.2">
      <c r="A1528" t="s">
        <v>45</v>
      </c>
      <c r="B1528" t="s">
        <v>60</v>
      </c>
      <c r="C1528">
        <v>2014</v>
      </c>
      <c r="D1528">
        <v>1</v>
      </c>
    </row>
    <row r="1529" spans="1:4" x14ac:dyDescent="0.2">
      <c r="A1529" t="s">
        <v>45</v>
      </c>
      <c r="B1529" t="s">
        <v>60</v>
      </c>
      <c r="C1529">
        <v>2015</v>
      </c>
      <c r="D1529">
        <v>0</v>
      </c>
    </row>
    <row r="1530" spans="1:4" x14ac:dyDescent="0.2">
      <c r="A1530" t="s">
        <v>45</v>
      </c>
      <c r="B1530" t="s">
        <v>60</v>
      </c>
      <c r="C1530">
        <v>2016</v>
      </c>
      <c r="D1530">
        <v>0</v>
      </c>
    </row>
    <row r="1531" spans="1:4" x14ac:dyDescent="0.2">
      <c r="A1531" t="s">
        <v>45</v>
      </c>
      <c r="B1531" t="s">
        <v>60</v>
      </c>
      <c r="C1531">
        <v>2017</v>
      </c>
      <c r="D1531">
        <v>0</v>
      </c>
    </row>
    <row r="1532" spans="1:4" x14ac:dyDescent="0.2">
      <c r="A1532" t="s">
        <v>46</v>
      </c>
      <c r="B1532" t="s">
        <v>60</v>
      </c>
      <c r="C1532">
        <v>2001</v>
      </c>
      <c r="D1532">
        <v>0</v>
      </c>
    </row>
    <row r="1533" spans="1:4" x14ac:dyDescent="0.2">
      <c r="A1533" t="s">
        <v>46</v>
      </c>
      <c r="B1533" t="s">
        <v>60</v>
      </c>
      <c r="C1533">
        <v>2002</v>
      </c>
      <c r="D1533">
        <v>0</v>
      </c>
    </row>
    <row r="1534" spans="1:4" x14ac:dyDescent="0.2">
      <c r="A1534" t="s">
        <v>46</v>
      </c>
      <c r="B1534" t="s">
        <v>60</v>
      </c>
      <c r="C1534">
        <v>2003</v>
      </c>
      <c r="D1534">
        <v>0</v>
      </c>
    </row>
    <row r="1535" spans="1:4" x14ac:dyDescent="0.2">
      <c r="A1535" t="s">
        <v>46</v>
      </c>
      <c r="B1535" t="s">
        <v>60</v>
      </c>
      <c r="C1535">
        <v>2004</v>
      </c>
      <c r="D1535">
        <v>0</v>
      </c>
    </row>
    <row r="1536" spans="1:4" x14ac:dyDescent="0.2">
      <c r="A1536" t="s">
        <v>46</v>
      </c>
      <c r="B1536" t="s">
        <v>60</v>
      </c>
      <c r="C1536">
        <v>2005</v>
      </c>
      <c r="D1536">
        <v>0</v>
      </c>
    </row>
    <row r="1537" spans="1:4" x14ac:dyDescent="0.2">
      <c r="A1537" t="s">
        <v>46</v>
      </c>
      <c r="B1537" t="s">
        <v>60</v>
      </c>
      <c r="C1537">
        <v>2006</v>
      </c>
      <c r="D1537">
        <v>0</v>
      </c>
    </row>
    <row r="1538" spans="1:4" x14ac:dyDescent="0.2">
      <c r="A1538" t="s">
        <v>46</v>
      </c>
      <c r="B1538" t="s">
        <v>60</v>
      </c>
      <c r="C1538">
        <v>2007</v>
      </c>
      <c r="D1538">
        <v>0</v>
      </c>
    </row>
    <row r="1539" spans="1:4" x14ac:dyDescent="0.2">
      <c r="A1539" t="s">
        <v>46</v>
      </c>
      <c r="B1539" t="s">
        <v>60</v>
      </c>
      <c r="C1539">
        <v>2008</v>
      </c>
      <c r="D1539">
        <v>0</v>
      </c>
    </row>
    <row r="1540" spans="1:4" x14ac:dyDescent="0.2">
      <c r="A1540" t="s">
        <v>46</v>
      </c>
      <c r="B1540" t="s">
        <v>60</v>
      </c>
      <c r="C1540">
        <v>2009</v>
      </c>
      <c r="D1540">
        <v>0</v>
      </c>
    </row>
    <row r="1541" spans="1:4" x14ac:dyDescent="0.2">
      <c r="A1541" t="s">
        <v>46</v>
      </c>
      <c r="B1541" t="s">
        <v>60</v>
      </c>
      <c r="C1541">
        <v>2010</v>
      </c>
      <c r="D1541">
        <v>0</v>
      </c>
    </row>
    <row r="1542" spans="1:4" x14ac:dyDescent="0.2">
      <c r="A1542" t="s">
        <v>46</v>
      </c>
      <c r="B1542" t="s">
        <v>60</v>
      </c>
      <c r="C1542">
        <v>2011</v>
      </c>
      <c r="D1542">
        <v>0</v>
      </c>
    </row>
    <row r="1543" spans="1:4" x14ac:dyDescent="0.2">
      <c r="A1543" t="s">
        <v>46</v>
      </c>
      <c r="B1543" t="s">
        <v>60</v>
      </c>
      <c r="C1543">
        <v>2012</v>
      </c>
      <c r="D1543">
        <v>0</v>
      </c>
    </row>
    <row r="1544" spans="1:4" x14ac:dyDescent="0.2">
      <c r="A1544" t="s">
        <v>46</v>
      </c>
      <c r="B1544" t="s">
        <v>60</v>
      </c>
      <c r="C1544">
        <v>2013</v>
      </c>
      <c r="D1544">
        <v>0</v>
      </c>
    </row>
    <row r="1545" spans="1:4" x14ac:dyDescent="0.2">
      <c r="A1545" t="s">
        <v>46</v>
      </c>
      <c r="B1545" t="s">
        <v>60</v>
      </c>
      <c r="C1545">
        <v>2014</v>
      </c>
      <c r="D1545">
        <v>0</v>
      </c>
    </row>
    <row r="1546" spans="1:4" x14ac:dyDescent="0.2">
      <c r="A1546" t="s">
        <v>46</v>
      </c>
      <c r="B1546" t="s">
        <v>60</v>
      </c>
      <c r="C1546">
        <v>2015</v>
      </c>
      <c r="D1546">
        <v>78</v>
      </c>
    </row>
    <row r="1547" spans="1:4" x14ac:dyDescent="0.2">
      <c r="A1547" t="s">
        <v>46</v>
      </c>
      <c r="B1547" t="s">
        <v>60</v>
      </c>
      <c r="C1547">
        <v>2016</v>
      </c>
      <c r="D1547">
        <v>8438</v>
      </c>
    </row>
    <row r="1548" spans="1:4" x14ac:dyDescent="0.2">
      <c r="A1548" t="s">
        <v>46</v>
      </c>
      <c r="B1548" t="s">
        <v>60</v>
      </c>
      <c r="C1548">
        <v>2017</v>
      </c>
      <c r="D1548">
        <v>11777</v>
      </c>
    </row>
    <row r="1549" spans="1:4" x14ac:dyDescent="0.2">
      <c r="A1549" t="s">
        <v>30</v>
      </c>
      <c r="B1549" t="s">
        <v>60</v>
      </c>
      <c r="C1549">
        <v>2001</v>
      </c>
      <c r="D1549">
        <v>0</v>
      </c>
    </row>
    <row r="1550" spans="1:4" x14ac:dyDescent="0.2">
      <c r="A1550" t="s">
        <v>30</v>
      </c>
      <c r="B1550" t="s">
        <v>60</v>
      </c>
      <c r="C1550">
        <v>2002</v>
      </c>
      <c r="D1550">
        <v>0</v>
      </c>
    </row>
    <row r="1551" spans="1:4" x14ac:dyDescent="0.2">
      <c r="A1551" t="s">
        <v>30</v>
      </c>
      <c r="B1551" t="s">
        <v>60</v>
      </c>
      <c r="C1551">
        <v>2003</v>
      </c>
      <c r="D1551">
        <v>0</v>
      </c>
    </row>
    <row r="1552" spans="1:4" x14ac:dyDescent="0.2">
      <c r="A1552" t="s">
        <v>30</v>
      </c>
      <c r="B1552" t="s">
        <v>60</v>
      </c>
      <c r="C1552">
        <v>2004</v>
      </c>
      <c r="D1552">
        <v>0</v>
      </c>
    </row>
    <row r="1553" spans="1:4" x14ac:dyDescent="0.2">
      <c r="A1553" t="s">
        <v>30</v>
      </c>
      <c r="B1553" t="s">
        <v>60</v>
      </c>
      <c r="C1553">
        <v>2005</v>
      </c>
      <c r="D1553">
        <v>0</v>
      </c>
    </row>
    <row r="1554" spans="1:4" x14ac:dyDescent="0.2">
      <c r="A1554" t="s">
        <v>30</v>
      </c>
      <c r="B1554" t="s">
        <v>60</v>
      </c>
      <c r="C1554">
        <v>2006</v>
      </c>
      <c r="D1554">
        <v>0</v>
      </c>
    </row>
    <row r="1555" spans="1:4" x14ac:dyDescent="0.2">
      <c r="A1555" t="s">
        <v>30</v>
      </c>
      <c r="B1555" t="s">
        <v>60</v>
      </c>
      <c r="C1555">
        <v>2007</v>
      </c>
      <c r="D1555">
        <v>0</v>
      </c>
    </row>
    <row r="1556" spans="1:4" x14ac:dyDescent="0.2">
      <c r="A1556" t="s">
        <v>30</v>
      </c>
      <c r="B1556" t="s">
        <v>60</v>
      </c>
      <c r="C1556">
        <v>2008</v>
      </c>
      <c r="D1556">
        <v>0</v>
      </c>
    </row>
    <row r="1557" spans="1:4" x14ac:dyDescent="0.2">
      <c r="A1557" t="s">
        <v>30</v>
      </c>
      <c r="B1557" t="s">
        <v>60</v>
      </c>
      <c r="C1557">
        <v>2009</v>
      </c>
      <c r="D1557">
        <v>0</v>
      </c>
    </row>
    <row r="1558" spans="1:4" x14ac:dyDescent="0.2">
      <c r="A1558" t="s">
        <v>30</v>
      </c>
      <c r="B1558" t="s">
        <v>60</v>
      </c>
      <c r="C1558">
        <v>2010</v>
      </c>
      <c r="D1558">
        <v>0</v>
      </c>
    </row>
    <row r="1559" spans="1:4" x14ac:dyDescent="0.2">
      <c r="A1559" t="s">
        <v>30</v>
      </c>
      <c r="B1559" t="s">
        <v>60</v>
      </c>
      <c r="C1559">
        <v>2011</v>
      </c>
      <c r="D1559">
        <v>0</v>
      </c>
    </row>
    <row r="1560" spans="1:4" x14ac:dyDescent="0.2">
      <c r="A1560" t="s">
        <v>30</v>
      </c>
      <c r="B1560" t="s">
        <v>60</v>
      </c>
      <c r="C1560">
        <v>2012</v>
      </c>
      <c r="D1560">
        <v>0</v>
      </c>
    </row>
    <row r="1561" spans="1:4" x14ac:dyDescent="0.2">
      <c r="A1561" t="s">
        <v>30</v>
      </c>
      <c r="B1561" t="s">
        <v>60</v>
      </c>
      <c r="C1561">
        <v>2013</v>
      </c>
      <c r="D1561">
        <v>0</v>
      </c>
    </row>
    <row r="1562" spans="1:4" x14ac:dyDescent="0.2">
      <c r="A1562" t="s">
        <v>30</v>
      </c>
      <c r="B1562" t="s">
        <v>60</v>
      </c>
      <c r="C1562">
        <v>2014</v>
      </c>
      <c r="D1562">
        <v>0</v>
      </c>
    </row>
    <row r="1563" spans="1:4" x14ac:dyDescent="0.2">
      <c r="A1563" t="s">
        <v>30</v>
      </c>
      <c r="B1563" t="s">
        <v>60</v>
      </c>
      <c r="C1563">
        <v>2015</v>
      </c>
      <c r="D1563">
        <v>680</v>
      </c>
    </row>
    <row r="1564" spans="1:4" x14ac:dyDescent="0.2">
      <c r="A1564" t="s">
        <v>30</v>
      </c>
      <c r="B1564" t="s">
        <v>60</v>
      </c>
      <c r="C1564">
        <v>2016</v>
      </c>
      <c r="D1564">
        <v>1541</v>
      </c>
    </row>
    <row r="1565" spans="1:4" x14ac:dyDescent="0.2">
      <c r="A1565" t="s">
        <v>30</v>
      </c>
      <c r="B1565" t="s">
        <v>60</v>
      </c>
      <c r="C1565">
        <v>2017</v>
      </c>
      <c r="D1565">
        <v>0</v>
      </c>
    </row>
    <row r="1566" spans="1:4" x14ac:dyDescent="0.2">
      <c r="A1566" t="s">
        <v>10</v>
      </c>
      <c r="B1566" t="s">
        <v>60</v>
      </c>
      <c r="C1566">
        <v>2001</v>
      </c>
      <c r="D1566">
        <v>0</v>
      </c>
    </row>
    <row r="1567" spans="1:4" x14ac:dyDescent="0.2">
      <c r="A1567" t="s">
        <v>10</v>
      </c>
      <c r="B1567" t="s">
        <v>60</v>
      </c>
      <c r="C1567">
        <v>2002</v>
      </c>
      <c r="D1567">
        <v>0</v>
      </c>
    </row>
    <row r="1568" spans="1:4" x14ac:dyDescent="0.2">
      <c r="A1568" t="s">
        <v>10</v>
      </c>
      <c r="B1568" t="s">
        <v>60</v>
      </c>
      <c r="C1568">
        <v>2003</v>
      </c>
      <c r="D1568">
        <v>0</v>
      </c>
    </row>
    <row r="1569" spans="1:4" x14ac:dyDescent="0.2">
      <c r="A1569" t="s">
        <v>10</v>
      </c>
      <c r="B1569" t="s">
        <v>60</v>
      </c>
      <c r="C1569">
        <v>2004</v>
      </c>
      <c r="D1569">
        <v>0</v>
      </c>
    </row>
    <row r="1570" spans="1:4" x14ac:dyDescent="0.2">
      <c r="A1570" t="s">
        <v>10</v>
      </c>
      <c r="B1570" t="s">
        <v>60</v>
      </c>
      <c r="C1570">
        <v>2005</v>
      </c>
      <c r="D1570">
        <v>0</v>
      </c>
    </row>
    <row r="1571" spans="1:4" x14ac:dyDescent="0.2">
      <c r="A1571" t="s">
        <v>10</v>
      </c>
      <c r="B1571" t="s">
        <v>60</v>
      </c>
      <c r="C1571">
        <v>2006</v>
      </c>
      <c r="D1571">
        <v>0</v>
      </c>
    </row>
    <row r="1572" spans="1:4" x14ac:dyDescent="0.2">
      <c r="A1572" t="s">
        <v>10</v>
      </c>
      <c r="B1572" t="s">
        <v>60</v>
      </c>
      <c r="C1572">
        <v>2007</v>
      </c>
      <c r="D1572">
        <v>0</v>
      </c>
    </row>
    <row r="1573" spans="1:4" x14ac:dyDescent="0.2">
      <c r="A1573" t="s">
        <v>10</v>
      </c>
      <c r="B1573" t="s">
        <v>60</v>
      </c>
      <c r="C1573">
        <v>2008</v>
      </c>
      <c r="D1573">
        <v>0</v>
      </c>
    </row>
    <row r="1574" spans="1:4" x14ac:dyDescent="0.2">
      <c r="A1574" t="s">
        <v>10</v>
      </c>
      <c r="B1574" t="s">
        <v>60</v>
      </c>
      <c r="C1574">
        <v>2009</v>
      </c>
      <c r="D1574">
        <v>0</v>
      </c>
    </row>
    <row r="1575" spans="1:4" x14ac:dyDescent="0.2">
      <c r="A1575" t="s">
        <v>10</v>
      </c>
      <c r="B1575" t="s">
        <v>60</v>
      </c>
      <c r="C1575">
        <v>2010</v>
      </c>
      <c r="D1575">
        <v>0</v>
      </c>
    </row>
    <row r="1576" spans="1:4" x14ac:dyDescent="0.2">
      <c r="A1576" t="s">
        <v>10</v>
      </c>
      <c r="B1576" t="s">
        <v>60</v>
      </c>
      <c r="C1576">
        <v>2011</v>
      </c>
      <c r="D1576">
        <v>0</v>
      </c>
    </row>
    <row r="1577" spans="1:4" x14ac:dyDescent="0.2">
      <c r="A1577" t="s">
        <v>10</v>
      </c>
      <c r="B1577" t="s">
        <v>60</v>
      </c>
      <c r="C1577">
        <v>2012</v>
      </c>
      <c r="D1577">
        <v>0</v>
      </c>
    </row>
    <row r="1578" spans="1:4" x14ac:dyDescent="0.2">
      <c r="A1578" t="s">
        <v>10</v>
      </c>
      <c r="B1578" t="s">
        <v>60</v>
      </c>
      <c r="C1578">
        <v>2013</v>
      </c>
      <c r="D1578">
        <v>0</v>
      </c>
    </row>
    <row r="1579" spans="1:4" x14ac:dyDescent="0.2">
      <c r="A1579" t="s">
        <v>10</v>
      </c>
      <c r="B1579" t="s">
        <v>60</v>
      </c>
      <c r="C1579">
        <v>2014</v>
      </c>
      <c r="D1579">
        <v>0</v>
      </c>
    </row>
    <row r="1580" spans="1:4" x14ac:dyDescent="0.2">
      <c r="A1580" t="s">
        <v>10</v>
      </c>
      <c r="B1580" t="s">
        <v>60</v>
      </c>
      <c r="C1580">
        <v>2015</v>
      </c>
      <c r="D1580">
        <v>0</v>
      </c>
    </row>
    <row r="1581" spans="1:4" x14ac:dyDescent="0.2">
      <c r="A1581" t="s">
        <v>10</v>
      </c>
      <c r="B1581" t="s">
        <v>60</v>
      </c>
      <c r="C1581">
        <v>2016</v>
      </c>
      <c r="D1581">
        <v>0</v>
      </c>
    </row>
    <row r="1582" spans="1:4" x14ac:dyDescent="0.2">
      <c r="A1582" t="s">
        <v>10</v>
      </c>
      <c r="B1582" t="s">
        <v>60</v>
      </c>
      <c r="C1582">
        <v>2017</v>
      </c>
      <c r="D1582">
        <v>134</v>
      </c>
    </row>
    <row r="1583" spans="1:4" x14ac:dyDescent="0.2">
      <c r="A1583" t="s">
        <v>13</v>
      </c>
      <c r="B1583" t="s">
        <v>60</v>
      </c>
      <c r="C1583">
        <v>2001</v>
      </c>
      <c r="D1583">
        <v>0</v>
      </c>
    </row>
    <row r="1584" spans="1:4" x14ac:dyDescent="0.2">
      <c r="A1584" t="s">
        <v>13</v>
      </c>
      <c r="B1584" t="s">
        <v>60</v>
      </c>
      <c r="C1584">
        <v>2002</v>
      </c>
      <c r="D1584">
        <v>0</v>
      </c>
    </row>
    <row r="1585" spans="1:4" x14ac:dyDescent="0.2">
      <c r="A1585" t="s">
        <v>13</v>
      </c>
      <c r="B1585" t="s">
        <v>60</v>
      </c>
      <c r="C1585">
        <v>2003</v>
      </c>
      <c r="D1585">
        <v>0</v>
      </c>
    </row>
    <row r="1586" spans="1:4" x14ac:dyDescent="0.2">
      <c r="A1586" t="s">
        <v>13</v>
      </c>
      <c r="B1586" t="s">
        <v>60</v>
      </c>
      <c r="C1586">
        <v>2004</v>
      </c>
      <c r="D1586">
        <v>0</v>
      </c>
    </row>
    <row r="1587" spans="1:4" x14ac:dyDescent="0.2">
      <c r="A1587" t="s">
        <v>13</v>
      </c>
      <c r="B1587" t="s">
        <v>60</v>
      </c>
      <c r="C1587">
        <v>2005</v>
      </c>
      <c r="D1587">
        <v>0</v>
      </c>
    </row>
    <row r="1588" spans="1:4" x14ac:dyDescent="0.2">
      <c r="A1588" t="s">
        <v>13</v>
      </c>
      <c r="B1588" t="s">
        <v>60</v>
      </c>
      <c r="C1588">
        <v>2006</v>
      </c>
      <c r="D1588">
        <v>0</v>
      </c>
    </row>
    <row r="1589" spans="1:4" x14ac:dyDescent="0.2">
      <c r="A1589" t="s">
        <v>13</v>
      </c>
      <c r="B1589" t="s">
        <v>60</v>
      </c>
      <c r="C1589">
        <v>2007</v>
      </c>
      <c r="D1589">
        <v>0</v>
      </c>
    </row>
    <row r="1590" spans="1:4" x14ac:dyDescent="0.2">
      <c r="A1590" t="s">
        <v>13</v>
      </c>
      <c r="B1590" t="s">
        <v>60</v>
      </c>
      <c r="C1590">
        <v>2008</v>
      </c>
      <c r="D1590">
        <v>0</v>
      </c>
    </row>
    <row r="1591" spans="1:4" x14ac:dyDescent="0.2">
      <c r="A1591" t="s">
        <v>13</v>
      </c>
      <c r="B1591" t="s">
        <v>60</v>
      </c>
      <c r="C1591">
        <v>2009</v>
      </c>
      <c r="D1591">
        <v>0</v>
      </c>
    </row>
    <row r="1592" spans="1:4" x14ac:dyDescent="0.2">
      <c r="A1592" t="s">
        <v>13</v>
      </c>
      <c r="B1592" t="s">
        <v>60</v>
      </c>
      <c r="C1592">
        <v>2010</v>
      </c>
      <c r="D1592">
        <v>0</v>
      </c>
    </row>
    <row r="1593" spans="1:4" x14ac:dyDescent="0.2">
      <c r="A1593" t="s">
        <v>13</v>
      </c>
      <c r="B1593" t="s">
        <v>60</v>
      </c>
      <c r="C1593">
        <v>2011</v>
      </c>
      <c r="D1593">
        <v>0</v>
      </c>
    </row>
    <row r="1594" spans="1:4" x14ac:dyDescent="0.2">
      <c r="A1594" t="s">
        <v>13</v>
      </c>
      <c r="B1594" t="s">
        <v>60</v>
      </c>
      <c r="C1594">
        <v>2012</v>
      </c>
      <c r="D1594">
        <v>0</v>
      </c>
    </row>
    <row r="1595" spans="1:4" x14ac:dyDescent="0.2">
      <c r="A1595" t="s">
        <v>13</v>
      </c>
      <c r="B1595" t="s">
        <v>60</v>
      </c>
      <c r="C1595">
        <v>2013</v>
      </c>
      <c r="D1595">
        <v>0</v>
      </c>
    </row>
    <row r="1596" spans="1:4" x14ac:dyDescent="0.2">
      <c r="A1596" t="s">
        <v>13</v>
      </c>
      <c r="B1596" t="s">
        <v>60</v>
      </c>
      <c r="C1596">
        <v>2014</v>
      </c>
      <c r="D1596">
        <v>0</v>
      </c>
    </row>
    <row r="1597" spans="1:4" x14ac:dyDescent="0.2">
      <c r="A1597" t="s">
        <v>13</v>
      </c>
      <c r="B1597" t="s">
        <v>60</v>
      </c>
      <c r="C1597">
        <v>2015</v>
      </c>
      <c r="D1597">
        <v>0</v>
      </c>
    </row>
    <row r="1598" spans="1:4" x14ac:dyDescent="0.2">
      <c r="A1598" t="s">
        <v>13</v>
      </c>
      <c r="B1598" t="s">
        <v>60</v>
      </c>
      <c r="C1598">
        <v>2016</v>
      </c>
      <c r="D1598">
        <v>0</v>
      </c>
    </row>
    <row r="1599" spans="1:4" x14ac:dyDescent="0.2">
      <c r="A1599" t="s">
        <v>13</v>
      </c>
      <c r="B1599" t="s">
        <v>60</v>
      </c>
      <c r="C1599">
        <v>2017</v>
      </c>
      <c r="D1599">
        <v>1022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122"/>
  <sheetViews>
    <sheetView zoomScale="140" zoomScaleNormal="140" workbookViewId="0">
      <selection activeCell="I7" sqref="I7"/>
    </sheetView>
  </sheetViews>
  <sheetFormatPr baseColWidth="10" defaultRowHeight="16" x14ac:dyDescent="0.2"/>
  <cols>
    <col min="1" max="2" width="15.5" customWidth="1"/>
    <col min="3" max="5" width="5.33203125" customWidth="1"/>
    <col min="6" max="9" width="6.5" customWidth="1"/>
    <col min="10" max="10" width="5.33203125" customWidth="1"/>
    <col min="11" max="15" width="6.5" customWidth="1"/>
    <col min="16" max="18" width="7.5" customWidth="1"/>
    <col min="19" max="19" width="10.83203125" customWidth="1"/>
    <col min="20" max="20" width="10.1640625" customWidth="1"/>
    <col min="21" max="21" width="11" bestFit="1" customWidth="1"/>
    <col min="22" max="22" width="10.1640625" customWidth="1"/>
    <col min="23" max="23" width="11" bestFit="1" customWidth="1"/>
    <col min="24" max="24" width="10.1640625" customWidth="1"/>
    <col min="25" max="25" width="11" bestFit="1" customWidth="1"/>
    <col min="26" max="26" width="10.1640625" customWidth="1"/>
    <col min="27" max="27" width="11" bestFit="1" customWidth="1"/>
    <col min="28" max="28" width="10.1640625" customWidth="1"/>
    <col min="29" max="29" width="11" bestFit="1" customWidth="1"/>
    <col min="30" max="30" width="10.1640625" customWidth="1"/>
    <col min="31" max="31" width="11" bestFit="1" customWidth="1"/>
    <col min="32" max="32" width="10.1640625" customWidth="1"/>
    <col min="33" max="33" width="11" bestFit="1" customWidth="1"/>
    <col min="34" max="34" width="10.1640625" customWidth="1"/>
    <col min="35" max="35" width="11" bestFit="1" customWidth="1"/>
    <col min="36" max="36" width="10.6640625" customWidth="1"/>
  </cols>
  <sheetData>
    <row r="2" spans="1:19" x14ac:dyDescent="0.2">
      <c r="S2" s="4" t="s">
        <v>54</v>
      </c>
    </row>
    <row r="3" spans="1:19" x14ac:dyDescent="0.2">
      <c r="A3" s="1" t="s">
        <v>51</v>
      </c>
      <c r="B3" s="1" t="s">
        <v>53</v>
      </c>
    </row>
    <row r="4" spans="1:19" x14ac:dyDescent="0.2">
      <c r="A4" s="1" t="s">
        <v>49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 t="s">
        <v>50</v>
      </c>
    </row>
    <row r="5" spans="1:19" x14ac:dyDescent="0.2">
      <c r="A5" s="2" t="s">
        <v>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2">
      <c r="A6" s="8" t="s">
        <v>60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240</v>
      </c>
      <c r="K6" s="7">
        <v>89</v>
      </c>
      <c r="L6" s="7">
        <v>77</v>
      </c>
      <c r="M6" s="7">
        <v>142</v>
      </c>
      <c r="N6" s="7">
        <v>385</v>
      </c>
      <c r="O6" s="7">
        <v>2120</v>
      </c>
      <c r="P6" s="7">
        <v>711</v>
      </c>
      <c r="Q6" s="7">
        <v>4850</v>
      </c>
      <c r="R6" s="7">
        <v>2207</v>
      </c>
      <c r="S6" s="7">
        <v>10821</v>
      </c>
    </row>
    <row r="7" spans="1:19" x14ac:dyDescent="0.2">
      <c r="A7" s="8" t="s">
        <v>59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2</v>
      </c>
      <c r="K7" s="7">
        <v>0</v>
      </c>
      <c r="L7" s="7">
        <v>0</v>
      </c>
      <c r="M7" s="7">
        <v>0</v>
      </c>
      <c r="N7" s="7">
        <v>0</v>
      </c>
      <c r="O7" s="7">
        <v>44</v>
      </c>
      <c r="P7" s="7">
        <v>1</v>
      </c>
      <c r="Q7" s="7">
        <v>3628</v>
      </c>
      <c r="R7" s="7">
        <v>1487</v>
      </c>
      <c r="S7" s="7">
        <v>5162</v>
      </c>
    </row>
    <row r="8" spans="1:19" x14ac:dyDescent="0.2">
      <c r="A8" s="2" t="s">
        <v>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2">
      <c r="A9" s="8" t="s">
        <v>60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7</v>
      </c>
      <c r="R9" s="7">
        <v>0</v>
      </c>
      <c r="S9" s="7">
        <v>7</v>
      </c>
    </row>
    <row r="10" spans="1:19" x14ac:dyDescent="0.2">
      <c r="A10" s="8" t="s">
        <v>59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7</v>
      </c>
      <c r="R10" s="7">
        <v>0</v>
      </c>
      <c r="S10" s="7">
        <v>7</v>
      </c>
    </row>
    <row r="11" spans="1:19" x14ac:dyDescent="0.2">
      <c r="A11" s="2" t="s">
        <v>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2">
      <c r="A12" s="8" t="s">
        <v>60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4</v>
      </c>
      <c r="N12" s="7">
        <v>14797</v>
      </c>
      <c r="O12" s="7">
        <v>16802</v>
      </c>
      <c r="P12" s="7">
        <v>0</v>
      </c>
      <c r="Q12" s="7">
        <v>0</v>
      </c>
      <c r="R12" s="7">
        <v>0</v>
      </c>
      <c r="S12" s="7">
        <v>31603</v>
      </c>
    </row>
    <row r="13" spans="1:19" x14ac:dyDescent="0.2">
      <c r="A13" s="8" t="s">
        <v>59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4</v>
      </c>
      <c r="N13" s="7">
        <v>14797</v>
      </c>
      <c r="O13" s="7">
        <v>16802</v>
      </c>
      <c r="P13" s="7">
        <v>0</v>
      </c>
      <c r="Q13" s="7">
        <v>0</v>
      </c>
      <c r="R13" s="7">
        <v>0</v>
      </c>
      <c r="S13" s="7">
        <v>31603</v>
      </c>
    </row>
    <row r="14" spans="1:19" x14ac:dyDescent="0.2">
      <c r="A14" s="2" t="s">
        <v>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2">
      <c r="A15" s="8" t="s">
        <v>60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1</v>
      </c>
      <c r="S15" s="7">
        <v>1</v>
      </c>
    </row>
    <row r="16" spans="1:19" x14ac:dyDescent="0.2">
      <c r="A16" s="8" t="s">
        <v>59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1</v>
      </c>
      <c r="S16" s="7">
        <v>1</v>
      </c>
    </row>
    <row r="17" spans="1:19" x14ac:dyDescent="0.2">
      <c r="A17" s="2" t="s">
        <v>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2">
      <c r="A18" s="8" t="s">
        <v>60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26</v>
      </c>
      <c r="I18" s="7">
        <v>338</v>
      </c>
      <c r="J18" s="7">
        <v>957</v>
      </c>
      <c r="K18" s="7">
        <v>1271</v>
      </c>
      <c r="L18" s="7">
        <v>4366</v>
      </c>
      <c r="M18" s="7">
        <v>7033</v>
      </c>
      <c r="N18" s="7">
        <v>9689</v>
      </c>
      <c r="O18" s="7">
        <v>12580</v>
      </c>
      <c r="P18" s="7">
        <v>22863</v>
      </c>
      <c r="Q18" s="7">
        <v>30853</v>
      </c>
      <c r="R18" s="7">
        <v>23212</v>
      </c>
      <c r="S18" s="7">
        <v>113188</v>
      </c>
    </row>
    <row r="19" spans="1:19" x14ac:dyDescent="0.2">
      <c r="A19" s="8" t="s">
        <v>59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26</v>
      </c>
      <c r="I19" s="7">
        <v>338</v>
      </c>
      <c r="J19" s="7">
        <v>956</v>
      </c>
      <c r="K19" s="7">
        <v>1271</v>
      </c>
      <c r="L19" s="7">
        <v>4366</v>
      </c>
      <c r="M19" s="7">
        <v>7033</v>
      </c>
      <c r="N19" s="7">
        <v>9688</v>
      </c>
      <c r="O19" s="7">
        <v>12579</v>
      </c>
      <c r="P19" s="7">
        <v>22862</v>
      </c>
      <c r="Q19" s="7">
        <v>30841</v>
      </c>
      <c r="R19" s="7">
        <v>22813</v>
      </c>
      <c r="S19" s="7">
        <v>112773</v>
      </c>
    </row>
    <row r="20" spans="1:19" x14ac:dyDescent="0.2">
      <c r="A20" s="2" t="s">
        <v>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2">
      <c r="A21" s="8" t="s">
        <v>60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9</v>
      </c>
      <c r="O21" s="7">
        <v>348</v>
      </c>
      <c r="P21" s="7">
        <v>0</v>
      </c>
      <c r="Q21" s="7">
        <v>0</v>
      </c>
      <c r="R21" s="7">
        <v>0</v>
      </c>
      <c r="S21" s="7">
        <v>357</v>
      </c>
    </row>
    <row r="22" spans="1:19" x14ac:dyDescent="0.2">
      <c r="A22" s="8" t="s">
        <v>59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3</v>
      </c>
      <c r="O22" s="7">
        <v>346</v>
      </c>
      <c r="P22" s="7">
        <v>0</v>
      </c>
      <c r="Q22" s="7">
        <v>0</v>
      </c>
      <c r="R22" s="7">
        <v>0</v>
      </c>
      <c r="S22" s="7">
        <v>349</v>
      </c>
    </row>
    <row r="23" spans="1:19" x14ac:dyDescent="0.2">
      <c r="A23" s="2" t="s">
        <v>10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x14ac:dyDescent="0.2">
      <c r="A24" s="8" t="s">
        <v>60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134</v>
      </c>
      <c r="S24" s="7">
        <v>134</v>
      </c>
    </row>
    <row r="25" spans="1:19" x14ac:dyDescent="0.2">
      <c r="A25" s="8" t="s">
        <v>59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108</v>
      </c>
      <c r="S25" s="7">
        <v>108</v>
      </c>
    </row>
    <row r="26" spans="1:19" x14ac:dyDescent="0.2">
      <c r="A26" s="2" t="s">
        <v>11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x14ac:dyDescent="0.2">
      <c r="A27" s="8" t="s">
        <v>60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28</v>
      </c>
      <c r="P27" s="7">
        <v>0</v>
      </c>
      <c r="Q27" s="7">
        <v>0</v>
      </c>
      <c r="R27" s="7">
        <v>0</v>
      </c>
      <c r="S27" s="7">
        <v>28</v>
      </c>
    </row>
    <row r="28" spans="1:19" x14ac:dyDescent="0.2">
      <c r="A28" s="8" t="s">
        <v>59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28</v>
      </c>
      <c r="P28" s="7">
        <v>0</v>
      </c>
      <c r="Q28" s="7">
        <v>0</v>
      </c>
      <c r="R28" s="7">
        <v>0</v>
      </c>
      <c r="S28" s="7">
        <v>28</v>
      </c>
    </row>
    <row r="29" spans="1:19" x14ac:dyDescent="0.2">
      <c r="A29" s="2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2">
      <c r="A30" s="8" t="s">
        <v>60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62</v>
      </c>
      <c r="H30" s="7">
        <v>7</v>
      </c>
      <c r="I30" s="7">
        <v>14</v>
      </c>
      <c r="J30" s="7">
        <v>29</v>
      </c>
      <c r="K30" s="7">
        <v>15</v>
      </c>
      <c r="L30" s="7">
        <v>27</v>
      </c>
      <c r="M30" s="7">
        <v>1</v>
      </c>
      <c r="N30" s="7">
        <v>2</v>
      </c>
      <c r="O30" s="7">
        <v>0</v>
      </c>
      <c r="P30" s="7">
        <v>0</v>
      </c>
      <c r="Q30" s="7">
        <v>0</v>
      </c>
      <c r="R30" s="7">
        <v>0</v>
      </c>
      <c r="S30" s="7">
        <v>157</v>
      </c>
    </row>
    <row r="31" spans="1:19" x14ac:dyDescent="0.2">
      <c r="A31" s="8" t="s">
        <v>59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15</v>
      </c>
      <c r="H31" s="7">
        <v>2</v>
      </c>
      <c r="I31" s="7">
        <v>5</v>
      </c>
      <c r="J31" s="7">
        <v>11</v>
      </c>
      <c r="K31" s="7">
        <v>5</v>
      </c>
      <c r="L31" s="7">
        <v>12</v>
      </c>
      <c r="M31" s="7">
        <v>1</v>
      </c>
      <c r="N31" s="7">
        <v>2</v>
      </c>
      <c r="O31" s="7">
        <v>0</v>
      </c>
      <c r="P31" s="7">
        <v>0</v>
      </c>
      <c r="Q31" s="7">
        <v>0</v>
      </c>
      <c r="R31" s="7">
        <v>0</v>
      </c>
      <c r="S31" s="7">
        <v>53</v>
      </c>
    </row>
    <row r="32" spans="1:19" x14ac:dyDescent="0.2">
      <c r="A32" s="2" t="s">
        <v>13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2">
      <c r="A33" s="8" t="s">
        <v>60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1022</v>
      </c>
      <c r="S33" s="7">
        <v>1022</v>
      </c>
    </row>
    <row r="34" spans="1:19" x14ac:dyDescent="0.2">
      <c r="A34" s="8" t="s">
        <v>59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330</v>
      </c>
      <c r="S34" s="7">
        <v>330</v>
      </c>
    </row>
    <row r="35" spans="1:19" x14ac:dyDescent="0.2">
      <c r="A35" s="2" t="s">
        <v>14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x14ac:dyDescent="0.2">
      <c r="A36" s="8" t="s">
        <v>60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12</v>
      </c>
      <c r="P36" s="7">
        <v>5</v>
      </c>
      <c r="Q36" s="7">
        <v>7</v>
      </c>
      <c r="R36" s="7">
        <v>0</v>
      </c>
      <c r="S36" s="7">
        <v>24</v>
      </c>
    </row>
    <row r="37" spans="1:19" x14ac:dyDescent="0.2">
      <c r="A37" s="8" t="s">
        <v>59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11</v>
      </c>
      <c r="P37" s="7">
        <v>3</v>
      </c>
      <c r="Q37" s="7">
        <v>7</v>
      </c>
      <c r="R37" s="7">
        <v>0</v>
      </c>
      <c r="S37" s="7">
        <v>21</v>
      </c>
    </row>
    <row r="38" spans="1:19" x14ac:dyDescent="0.2">
      <c r="A38" s="2" t="s">
        <v>15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x14ac:dyDescent="0.2">
      <c r="A39" s="8" t="s">
        <v>60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84</v>
      </c>
      <c r="N39" s="7">
        <v>393</v>
      </c>
      <c r="O39" s="7">
        <v>11</v>
      </c>
      <c r="P39" s="7">
        <v>12</v>
      </c>
      <c r="Q39" s="7">
        <v>79</v>
      </c>
      <c r="R39" s="7">
        <v>1</v>
      </c>
      <c r="S39" s="7">
        <v>580</v>
      </c>
    </row>
    <row r="40" spans="1:19" x14ac:dyDescent="0.2">
      <c r="A40" s="8" t="s">
        <v>59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1</v>
      </c>
      <c r="N40" s="7">
        <v>93</v>
      </c>
      <c r="O40" s="7">
        <v>4</v>
      </c>
      <c r="P40" s="7">
        <v>4</v>
      </c>
      <c r="Q40" s="7">
        <v>27</v>
      </c>
      <c r="R40" s="7">
        <v>1</v>
      </c>
      <c r="S40" s="7">
        <v>130</v>
      </c>
    </row>
    <row r="41" spans="1:19" x14ac:dyDescent="0.2">
      <c r="A41" s="2" t="s">
        <v>16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x14ac:dyDescent="0.2">
      <c r="A42" s="8" t="s">
        <v>60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78</v>
      </c>
      <c r="R42" s="7">
        <v>1733</v>
      </c>
      <c r="S42" s="7">
        <v>1811</v>
      </c>
    </row>
    <row r="43" spans="1:19" x14ac:dyDescent="0.2">
      <c r="A43" s="8" t="s">
        <v>59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78</v>
      </c>
      <c r="R43" s="7">
        <v>1733</v>
      </c>
      <c r="S43" s="7">
        <v>1811</v>
      </c>
    </row>
    <row r="44" spans="1:19" x14ac:dyDescent="0.2">
      <c r="A44" s="2" t="s">
        <v>17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x14ac:dyDescent="0.2">
      <c r="A45" s="8" t="s">
        <v>60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361</v>
      </c>
      <c r="Q45" s="7">
        <v>250</v>
      </c>
      <c r="R45" s="7">
        <v>0</v>
      </c>
      <c r="S45" s="7">
        <v>611</v>
      </c>
    </row>
    <row r="46" spans="1:19" x14ac:dyDescent="0.2">
      <c r="A46" s="8" t="s">
        <v>59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361</v>
      </c>
      <c r="Q46" s="7">
        <v>250</v>
      </c>
      <c r="R46" s="7">
        <v>0</v>
      </c>
      <c r="S46" s="7">
        <v>611</v>
      </c>
    </row>
    <row r="47" spans="1:19" x14ac:dyDescent="0.2">
      <c r="A47" s="2" t="s">
        <v>18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">
      <c r="A48" s="8" t="s">
        <v>60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73</v>
      </c>
      <c r="P48" s="7">
        <v>0</v>
      </c>
      <c r="Q48" s="7">
        <v>12</v>
      </c>
      <c r="R48" s="7">
        <v>0</v>
      </c>
      <c r="S48" s="7">
        <v>85</v>
      </c>
    </row>
    <row r="49" spans="1:19" x14ac:dyDescent="0.2">
      <c r="A49" s="8" t="s">
        <v>59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24</v>
      </c>
      <c r="P49" s="7">
        <v>0</v>
      </c>
      <c r="Q49" s="7">
        <v>12</v>
      </c>
      <c r="R49" s="7">
        <v>0</v>
      </c>
      <c r="S49" s="7">
        <v>36</v>
      </c>
    </row>
    <row r="50" spans="1:19" x14ac:dyDescent="0.2">
      <c r="A50" s="2" t="s">
        <v>19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x14ac:dyDescent="0.2">
      <c r="A51" s="8" t="s">
        <v>60</v>
      </c>
      <c r="B51" s="7">
        <v>22</v>
      </c>
      <c r="C51" s="7">
        <v>663</v>
      </c>
      <c r="D51" s="7">
        <v>324</v>
      </c>
      <c r="E51" s="7">
        <v>565</v>
      </c>
      <c r="F51" s="7">
        <v>1614</v>
      </c>
      <c r="G51" s="7">
        <v>314</v>
      </c>
      <c r="H51" s="7">
        <v>374</v>
      </c>
      <c r="I51" s="7">
        <v>462</v>
      </c>
      <c r="J51" s="7">
        <v>213</v>
      </c>
      <c r="K51" s="7">
        <v>216</v>
      </c>
      <c r="L51" s="7">
        <v>291</v>
      </c>
      <c r="M51" s="7">
        <v>282</v>
      </c>
      <c r="N51" s="7">
        <v>203</v>
      </c>
      <c r="O51" s="7">
        <v>207</v>
      </c>
      <c r="P51" s="7">
        <v>300</v>
      </c>
      <c r="Q51" s="7">
        <v>240</v>
      </c>
      <c r="R51" s="7">
        <v>470</v>
      </c>
      <c r="S51" s="7">
        <v>6760</v>
      </c>
    </row>
    <row r="52" spans="1:19" x14ac:dyDescent="0.2">
      <c r="A52" s="8" t="s">
        <v>59</v>
      </c>
      <c r="B52" s="7">
        <v>10</v>
      </c>
      <c r="C52" s="7">
        <v>263</v>
      </c>
      <c r="D52" s="7">
        <v>170</v>
      </c>
      <c r="E52" s="7">
        <v>284</v>
      </c>
      <c r="F52" s="7">
        <v>769</v>
      </c>
      <c r="G52" s="7">
        <v>124</v>
      </c>
      <c r="H52" s="7">
        <v>184</v>
      </c>
      <c r="I52" s="7">
        <v>102</v>
      </c>
      <c r="J52" s="7">
        <v>68</v>
      </c>
      <c r="K52" s="7">
        <v>98</v>
      </c>
      <c r="L52" s="7">
        <v>147</v>
      </c>
      <c r="M52" s="7">
        <v>159</v>
      </c>
      <c r="N52" s="7">
        <v>86</v>
      </c>
      <c r="O52" s="7">
        <v>119</v>
      </c>
      <c r="P52" s="7">
        <v>90</v>
      </c>
      <c r="Q52" s="7">
        <v>73</v>
      </c>
      <c r="R52" s="7">
        <v>240</v>
      </c>
      <c r="S52" s="7">
        <v>2986</v>
      </c>
    </row>
    <row r="53" spans="1:19" x14ac:dyDescent="0.2">
      <c r="A53" s="2" t="s">
        <v>20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 x14ac:dyDescent="0.2">
      <c r="A54" s="8" t="s">
        <v>60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172</v>
      </c>
      <c r="O54" s="7">
        <v>0</v>
      </c>
      <c r="P54" s="7">
        <v>0</v>
      </c>
      <c r="Q54" s="7">
        <v>0</v>
      </c>
      <c r="R54" s="7">
        <v>0</v>
      </c>
      <c r="S54" s="7">
        <v>172</v>
      </c>
    </row>
    <row r="55" spans="1:19" x14ac:dyDescent="0.2">
      <c r="A55" s="8" t="s">
        <v>59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172</v>
      </c>
      <c r="O55" s="7">
        <v>0</v>
      </c>
      <c r="P55" s="7">
        <v>0</v>
      </c>
      <c r="Q55" s="7">
        <v>0</v>
      </c>
      <c r="R55" s="7">
        <v>0</v>
      </c>
      <c r="S55" s="7">
        <v>172</v>
      </c>
    </row>
    <row r="56" spans="1:19" x14ac:dyDescent="0.2">
      <c r="A56" s="2" t="s">
        <v>21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19" x14ac:dyDescent="0.2">
      <c r="A57" s="8" t="s">
        <v>60</v>
      </c>
      <c r="B57" s="7">
        <v>0</v>
      </c>
      <c r="C57" s="7">
        <v>0</v>
      </c>
      <c r="D57" s="7">
        <v>0</v>
      </c>
      <c r="E57" s="7">
        <v>752</v>
      </c>
      <c r="F57" s="7">
        <v>7385</v>
      </c>
      <c r="G57" s="7">
        <v>3602</v>
      </c>
      <c r="H57" s="7">
        <v>1742</v>
      </c>
      <c r="I57" s="7">
        <v>690</v>
      </c>
      <c r="J57" s="7">
        <v>1861</v>
      </c>
      <c r="K57" s="7">
        <v>2675</v>
      </c>
      <c r="L57" s="7">
        <v>2836</v>
      </c>
      <c r="M57" s="7">
        <v>1401</v>
      </c>
      <c r="N57" s="7">
        <v>1673</v>
      </c>
      <c r="O57" s="7">
        <v>402</v>
      </c>
      <c r="P57" s="7">
        <v>45057</v>
      </c>
      <c r="Q57" s="7">
        <v>2875</v>
      </c>
      <c r="R57" s="7">
        <v>1350</v>
      </c>
      <c r="S57" s="7">
        <v>74301</v>
      </c>
    </row>
    <row r="58" spans="1:19" x14ac:dyDescent="0.2">
      <c r="A58" s="8" t="s">
        <v>59</v>
      </c>
      <c r="B58" s="7">
        <v>0</v>
      </c>
      <c r="C58" s="7">
        <v>0</v>
      </c>
      <c r="D58" s="7">
        <v>0</v>
      </c>
      <c r="E58" s="7">
        <v>0</v>
      </c>
      <c r="F58" s="7">
        <v>1837</v>
      </c>
      <c r="G58" s="7">
        <v>571</v>
      </c>
      <c r="H58" s="7">
        <v>308</v>
      </c>
      <c r="I58" s="7">
        <v>186</v>
      </c>
      <c r="J58" s="7">
        <v>325</v>
      </c>
      <c r="K58" s="7">
        <v>586</v>
      </c>
      <c r="L58" s="7">
        <v>746</v>
      </c>
      <c r="M58" s="7">
        <v>451</v>
      </c>
      <c r="N58" s="7">
        <v>767</v>
      </c>
      <c r="O58" s="7">
        <v>291</v>
      </c>
      <c r="P58" s="7">
        <v>45020</v>
      </c>
      <c r="Q58" s="7">
        <v>2875</v>
      </c>
      <c r="R58" s="7">
        <v>1333</v>
      </c>
      <c r="S58" s="7">
        <v>55296</v>
      </c>
    </row>
    <row r="59" spans="1:19" x14ac:dyDescent="0.2">
      <c r="A59" s="2" t="s">
        <v>22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19" x14ac:dyDescent="0.2">
      <c r="A60" s="8" t="s">
        <v>60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162</v>
      </c>
      <c r="O60" s="7">
        <v>5</v>
      </c>
      <c r="P60" s="7">
        <v>0</v>
      </c>
      <c r="Q60" s="7">
        <v>176</v>
      </c>
      <c r="R60" s="7">
        <v>0</v>
      </c>
      <c r="S60" s="7">
        <v>343</v>
      </c>
    </row>
    <row r="61" spans="1:19" x14ac:dyDescent="0.2">
      <c r="A61" s="8" t="s">
        <v>59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160</v>
      </c>
      <c r="O61" s="7">
        <v>5</v>
      </c>
      <c r="P61" s="7">
        <v>0</v>
      </c>
      <c r="Q61" s="7">
        <v>176</v>
      </c>
      <c r="R61" s="7">
        <v>0</v>
      </c>
      <c r="S61" s="7">
        <v>341</v>
      </c>
    </row>
    <row r="62" spans="1:19" x14ac:dyDescent="0.2">
      <c r="A62" s="2" t="s">
        <v>26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19" x14ac:dyDescent="0.2">
      <c r="A63" s="8" t="s">
        <v>60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35046</v>
      </c>
      <c r="R63" s="7">
        <v>15448</v>
      </c>
      <c r="S63" s="7">
        <v>50494</v>
      </c>
    </row>
    <row r="64" spans="1:19" x14ac:dyDescent="0.2">
      <c r="A64" s="8" t="s">
        <v>59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35038</v>
      </c>
      <c r="R64" s="7">
        <v>15447</v>
      </c>
      <c r="S64" s="7">
        <v>50485</v>
      </c>
    </row>
    <row r="65" spans="1:19" x14ac:dyDescent="0.2">
      <c r="A65" s="2" t="s">
        <v>27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1:19" x14ac:dyDescent="0.2">
      <c r="A66" s="8" t="s">
        <v>60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487</v>
      </c>
      <c r="R66" s="7">
        <v>0</v>
      </c>
      <c r="S66" s="7">
        <v>487</v>
      </c>
    </row>
    <row r="67" spans="1:19" x14ac:dyDescent="0.2">
      <c r="A67" s="8" t="s">
        <v>59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477</v>
      </c>
      <c r="R67" s="7">
        <v>0</v>
      </c>
      <c r="S67" s="7">
        <v>477</v>
      </c>
    </row>
    <row r="68" spans="1:19" x14ac:dyDescent="0.2">
      <c r="A68" s="2" t="s">
        <v>28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1:19" x14ac:dyDescent="0.2">
      <c r="A69" s="8" t="s">
        <v>60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1</v>
      </c>
      <c r="Q69" s="7">
        <v>10</v>
      </c>
      <c r="R69" s="7">
        <v>0</v>
      </c>
      <c r="S69" s="7">
        <v>11</v>
      </c>
    </row>
    <row r="70" spans="1:19" x14ac:dyDescent="0.2">
      <c r="A70" s="8" t="s">
        <v>59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1</v>
      </c>
      <c r="Q70" s="7">
        <v>10</v>
      </c>
      <c r="R70" s="7">
        <v>0</v>
      </c>
      <c r="S70" s="7">
        <v>11</v>
      </c>
    </row>
    <row r="71" spans="1:19" x14ac:dyDescent="0.2">
      <c r="A71" s="2" t="s">
        <v>29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1:19" x14ac:dyDescent="0.2">
      <c r="A72" s="8" t="s">
        <v>60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7</v>
      </c>
      <c r="Q72" s="7">
        <v>687</v>
      </c>
      <c r="R72" s="7">
        <v>523</v>
      </c>
      <c r="S72" s="7">
        <v>1217</v>
      </c>
    </row>
    <row r="73" spans="1:19" x14ac:dyDescent="0.2">
      <c r="A73" s="8" t="s">
        <v>59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7</v>
      </c>
      <c r="Q73" s="7">
        <v>687</v>
      </c>
      <c r="R73" s="7">
        <v>523</v>
      </c>
      <c r="S73" s="7">
        <v>1217</v>
      </c>
    </row>
    <row r="74" spans="1:19" x14ac:dyDescent="0.2">
      <c r="A74" s="2" t="s">
        <v>30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1:19" x14ac:dyDescent="0.2">
      <c r="A75" s="8" t="s">
        <v>60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680</v>
      </c>
      <c r="Q75" s="7">
        <v>1541</v>
      </c>
      <c r="R75" s="7">
        <v>0</v>
      </c>
      <c r="S75" s="7">
        <v>2221</v>
      </c>
    </row>
    <row r="76" spans="1:19" x14ac:dyDescent="0.2">
      <c r="A76" s="8" t="s">
        <v>59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680</v>
      </c>
      <c r="Q76" s="7">
        <v>1541</v>
      </c>
      <c r="R76" s="7">
        <v>0</v>
      </c>
      <c r="S76" s="7">
        <v>2221</v>
      </c>
    </row>
    <row r="77" spans="1:19" x14ac:dyDescent="0.2">
      <c r="A77" s="2" t="s">
        <v>31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1:19" x14ac:dyDescent="0.2">
      <c r="A78" s="8" t="s">
        <v>60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3</v>
      </c>
      <c r="N78" s="7">
        <v>24</v>
      </c>
      <c r="O78" s="7">
        <v>84</v>
      </c>
      <c r="P78" s="7">
        <v>0</v>
      </c>
      <c r="Q78" s="7">
        <v>0</v>
      </c>
      <c r="R78" s="7">
        <v>0</v>
      </c>
      <c r="S78" s="7">
        <v>111</v>
      </c>
    </row>
    <row r="79" spans="1:19" x14ac:dyDescent="0.2">
      <c r="A79" s="8" t="s">
        <v>59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3</v>
      </c>
      <c r="N79" s="7">
        <v>24</v>
      </c>
      <c r="O79" s="7">
        <v>84</v>
      </c>
      <c r="P79" s="7">
        <v>0</v>
      </c>
      <c r="Q79" s="7">
        <v>0</v>
      </c>
      <c r="R79" s="7">
        <v>0</v>
      </c>
      <c r="S79" s="7">
        <v>111</v>
      </c>
    </row>
    <row r="80" spans="1:19" x14ac:dyDescent="0.2">
      <c r="A80" s="2" t="s">
        <v>32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1:19" x14ac:dyDescent="0.2">
      <c r="A81" s="8" t="s">
        <v>60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1073</v>
      </c>
      <c r="N81" s="7">
        <v>113</v>
      </c>
      <c r="O81" s="7">
        <v>43</v>
      </c>
      <c r="P81" s="7">
        <v>8</v>
      </c>
      <c r="Q81" s="7">
        <v>0</v>
      </c>
      <c r="R81" s="7">
        <v>0</v>
      </c>
      <c r="S81" s="7">
        <v>1237</v>
      </c>
    </row>
    <row r="82" spans="1:19" x14ac:dyDescent="0.2">
      <c r="A82" s="8" t="s">
        <v>59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1073</v>
      </c>
      <c r="N82" s="7">
        <v>113</v>
      </c>
      <c r="O82" s="7">
        <v>43</v>
      </c>
      <c r="P82" s="7">
        <v>8</v>
      </c>
      <c r="Q82" s="7">
        <v>0</v>
      </c>
      <c r="R82" s="7">
        <v>0</v>
      </c>
      <c r="S82" s="7">
        <v>1237</v>
      </c>
    </row>
    <row r="83" spans="1:19" x14ac:dyDescent="0.2">
      <c r="A83" s="2" t="s">
        <v>33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1:19" x14ac:dyDescent="0.2">
      <c r="A84" s="8" t="s">
        <v>60</v>
      </c>
      <c r="B84" s="7">
        <v>0</v>
      </c>
      <c r="C84" s="7">
        <v>0</v>
      </c>
      <c r="D84" s="7">
        <v>175</v>
      </c>
      <c r="E84" s="7">
        <v>21</v>
      </c>
      <c r="F84" s="7">
        <v>28394</v>
      </c>
      <c r="G84" s="7">
        <v>8186</v>
      </c>
      <c r="H84" s="7">
        <v>9525</v>
      </c>
      <c r="I84" s="7">
        <v>12189</v>
      </c>
      <c r="J84" s="7">
        <v>2664</v>
      </c>
      <c r="K84" s="7">
        <v>3518</v>
      </c>
      <c r="L84" s="7">
        <v>869</v>
      </c>
      <c r="M84" s="7">
        <v>1584</v>
      </c>
      <c r="N84" s="7">
        <v>967</v>
      </c>
      <c r="O84" s="7">
        <v>9</v>
      </c>
      <c r="P84" s="7">
        <v>616</v>
      </c>
      <c r="Q84" s="7">
        <v>2301</v>
      </c>
      <c r="R84" s="7">
        <v>68</v>
      </c>
      <c r="S84" s="7">
        <v>71086</v>
      </c>
    </row>
    <row r="85" spans="1:19" x14ac:dyDescent="0.2">
      <c r="A85" s="8" t="s">
        <v>59</v>
      </c>
      <c r="B85" s="7">
        <v>0</v>
      </c>
      <c r="C85" s="7">
        <v>0</v>
      </c>
      <c r="D85" s="7">
        <v>0</v>
      </c>
      <c r="E85" s="7">
        <v>0</v>
      </c>
      <c r="F85" s="7">
        <v>5189</v>
      </c>
      <c r="G85" s="7">
        <v>1170</v>
      </c>
      <c r="H85" s="7">
        <v>1480</v>
      </c>
      <c r="I85" s="7">
        <v>3423</v>
      </c>
      <c r="J85" s="7">
        <v>1634</v>
      </c>
      <c r="K85" s="7">
        <v>2215</v>
      </c>
      <c r="L85" s="7">
        <v>732</v>
      </c>
      <c r="M85" s="7">
        <v>1555</v>
      </c>
      <c r="N85" s="7">
        <v>47</v>
      </c>
      <c r="O85" s="7">
        <v>3</v>
      </c>
      <c r="P85" s="7">
        <v>18</v>
      </c>
      <c r="Q85" s="7">
        <v>2286</v>
      </c>
      <c r="R85" s="7">
        <v>68</v>
      </c>
      <c r="S85" s="7">
        <v>19820</v>
      </c>
    </row>
    <row r="86" spans="1:19" x14ac:dyDescent="0.2">
      <c r="A86" s="2" t="s">
        <v>34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1:19" x14ac:dyDescent="0.2">
      <c r="A87" s="8" t="s">
        <v>60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13</v>
      </c>
      <c r="L87" s="7">
        <v>435</v>
      </c>
      <c r="M87" s="7">
        <v>338</v>
      </c>
      <c r="N87" s="7">
        <v>105</v>
      </c>
      <c r="O87" s="7">
        <v>158</v>
      </c>
      <c r="P87" s="7">
        <v>136</v>
      </c>
      <c r="Q87" s="7">
        <v>54</v>
      </c>
      <c r="R87" s="7">
        <v>41</v>
      </c>
      <c r="S87" s="7">
        <v>1280</v>
      </c>
    </row>
    <row r="88" spans="1:19" x14ac:dyDescent="0.2">
      <c r="A88" s="8" t="s">
        <v>59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10</v>
      </c>
      <c r="L88" s="7">
        <v>210</v>
      </c>
      <c r="M88" s="7">
        <v>61</v>
      </c>
      <c r="N88" s="7">
        <v>42</v>
      </c>
      <c r="O88" s="7">
        <v>88</v>
      </c>
      <c r="P88" s="7">
        <v>69</v>
      </c>
      <c r="Q88" s="7">
        <v>11</v>
      </c>
      <c r="R88" s="7">
        <v>23</v>
      </c>
      <c r="S88" s="7">
        <v>514</v>
      </c>
    </row>
    <row r="89" spans="1:19" x14ac:dyDescent="0.2">
      <c r="A89" s="2" t="s">
        <v>35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1:19" x14ac:dyDescent="0.2">
      <c r="A90" s="8" t="s">
        <v>60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1781</v>
      </c>
      <c r="R90" s="7">
        <v>6</v>
      </c>
      <c r="S90" s="7">
        <v>1787</v>
      </c>
    </row>
    <row r="91" spans="1:19" x14ac:dyDescent="0.2">
      <c r="A91" s="8" t="s">
        <v>59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1781</v>
      </c>
      <c r="R91" s="7">
        <v>6</v>
      </c>
      <c r="S91" s="7">
        <v>1787</v>
      </c>
    </row>
    <row r="92" spans="1:19" x14ac:dyDescent="0.2">
      <c r="A92" s="2" t="s">
        <v>36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1:19" x14ac:dyDescent="0.2">
      <c r="A93" s="8" t="s">
        <v>60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272</v>
      </c>
      <c r="P93" s="7">
        <v>0</v>
      </c>
      <c r="Q93" s="7">
        <v>0</v>
      </c>
      <c r="R93" s="7">
        <v>0</v>
      </c>
      <c r="S93" s="7">
        <v>272</v>
      </c>
    </row>
    <row r="94" spans="1:19" x14ac:dyDescent="0.2">
      <c r="A94" s="8" t="s">
        <v>59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272</v>
      </c>
      <c r="P94" s="7">
        <v>0</v>
      </c>
      <c r="Q94" s="7">
        <v>0</v>
      </c>
      <c r="R94" s="7">
        <v>0</v>
      </c>
      <c r="S94" s="7">
        <v>272</v>
      </c>
    </row>
    <row r="95" spans="1:19" x14ac:dyDescent="0.2">
      <c r="A95" s="2" t="s">
        <v>37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1:19" x14ac:dyDescent="0.2">
      <c r="A96" s="8" t="s">
        <v>60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42</v>
      </c>
      <c r="S96" s="7">
        <v>42</v>
      </c>
    </row>
    <row r="97" spans="1:19" x14ac:dyDescent="0.2">
      <c r="A97" s="8" t="s">
        <v>59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42</v>
      </c>
      <c r="S97" s="7">
        <v>42</v>
      </c>
    </row>
    <row r="98" spans="1:19" x14ac:dyDescent="0.2">
      <c r="A98" s="2" t="s">
        <v>38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1:19" x14ac:dyDescent="0.2">
      <c r="A99" s="8" t="s">
        <v>60</v>
      </c>
      <c r="B99" s="7">
        <v>0</v>
      </c>
      <c r="C99" s="7">
        <v>0</v>
      </c>
      <c r="D99" s="7">
        <v>0</v>
      </c>
      <c r="E99" s="7">
        <v>81</v>
      </c>
      <c r="F99" s="7">
        <v>99</v>
      </c>
      <c r="G99" s="7">
        <v>116</v>
      </c>
      <c r="H99" s="7">
        <v>16</v>
      </c>
      <c r="I99" s="7">
        <v>95</v>
      </c>
      <c r="J99" s="7">
        <v>188</v>
      </c>
      <c r="K99" s="7">
        <v>393</v>
      </c>
      <c r="L99" s="7">
        <v>112</v>
      </c>
      <c r="M99" s="7">
        <v>331</v>
      </c>
      <c r="N99" s="7">
        <v>165</v>
      </c>
      <c r="O99" s="7">
        <v>43</v>
      </c>
      <c r="P99" s="7">
        <v>0</v>
      </c>
      <c r="Q99" s="7">
        <v>0</v>
      </c>
      <c r="R99" s="7">
        <v>0</v>
      </c>
      <c r="S99" s="7">
        <v>1639</v>
      </c>
    </row>
    <row r="100" spans="1:19" x14ac:dyDescent="0.2">
      <c r="A100" s="8" t="s">
        <v>59</v>
      </c>
      <c r="B100" s="7">
        <v>0</v>
      </c>
      <c r="C100" s="7">
        <v>0</v>
      </c>
      <c r="D100" s="7">
        <v>0</v>
      </c>
      <c r="E100" s="7">
        <v>11</v>
      </c>
      <c r="F100" s="7">
        <v>7</v>
      </c>
      <c r="G100" s="7">
        <v>13</v>
      </c>
      <c r="H100" s="7">
        <v>4</v>
      </c>
      <c r="I100" s="7">
        <v>4</v>
      </c>
      <c r="J100" s="7">
        <v>86</v>
      </c>
      <c r="K100" s="7">
        <v>19</v>
      </c>
      <c r="L100" s="7">
        <v>14</v>
      </c>
      <c r="M100" s="7">
        <v>72</v>
      </c>
      <c r="N100" s="7">
        <v>88</v>
      </c>
      <c r="O100" s="7">
        <v>30</v>
      </c>
      <c r="P100" s="7">
        <v>0</v>
      </c>
      <c r="Q100" s="7">
        <v>0</v>
      </c>
      <c r="R100" s="7">
        <v>0</v>
      </c>
      <c r="S100" s="7">
        <v>348</v>
      </c>
    </row>
    <row r="101" spans="1:19" x14ac:dyDescent="0.2">
      <c r="A101" s="2" t="s">
        <v>39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1:19" x14ac:dyDescent="0.2">
      <c r="A102" s="8" t="s">
        <v>60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13</v>
      </c>
      <c r="N102" s="7">
        <v>12</v>
      </c>
      <c r="O102" s="7">
        <v>0</v>
      </c>
      <c r="P102" s="7">
        <v>0</v>
      </c>
      <c r="Q102" s="7">
        <v>38</v>
      </c>
      <c r="R102" s="7">
        <v>12</v>
      </c>
      <c r="S102" s="7">
        <v>75</v>
      </c>
    </row>
    <row r="103" spans="1:19" x14ac:dyDescent="0.2">
      <c r="A103" s="8" t="s">
        <v>59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6</v>
      </c>
      <c r="N103" s="7">
        <v>0</v>
      </c>
      <c r="O103" s="7">
        <v>0</v>
      </c>
      <c r="P103" s="7">
        <v>0</v>
      </c>
      <c r="Q103" s="7">
        <v>35</v>
      </c>
      <c r="R103" s="7">
        <v>12</v>
      </c>
      <c r="S103" s="7">
        <v>53</v>
      </c>
    </row>
    <row r="104" spans="1:19" x14ac:dyDescent="0.2">
      <c r="A104" s="2" t="s">
        <v>40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1:19" x14ac:dyDescent="0.2">
      <c r="A105" s="8" t="s">
        <v>60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11</v>
      </c>
      <c r="K105" s="7">
        <v>323</v>
      </c>
      <c r="L105" s="7">
        <v>8250</v>
      </c>
      <c r="M105" s="7">
        <v>3742</v>
      </c>
      <c r="N105" s="7">
        <v>11267</v>
      </c>
      <c r="O105" s="7">
        <v>1803</v>
      </c>
      <c r="P105" s="7">
        <v>2311</v>
      </c>
      <c r="Q105" s="7">
        <v>2913</v>
      </c>
      <c r="R105" s="7">
        <v>2240</v>
      </c>
      <c r="S105" s="7">
        <v>32860</v>
      </c>
    </row>
    <row r="106" spans="1:19" x14ac:dyDescent="0.2">
      <c r="A106" s="8" t="s">
        <v>59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11</v>
      </c>
      <c r="K106" s="7">
        <v>323</v>
      </c>
      <c r="L106" s="7">
        <v>8252</v>
      </c>
      <c r="M106" s="7">
        <v>3743</v>
      </c>
      <c r="N106" s="7">
        <v>11271</v>
      </c>
      <c r="O106" s="7">
        <v>1803</v>
      </c>
      <c r="P106" s="7">
        <v>2311</v>
      </c>
      <c r="Q106" s="7">
        <v>2914</v>
      </c>
      <c r="R106" s="7">
        <v>2228</v>
      </c>
      <c r="S106" s="7">
        <v>32856</v>
      </c>
    </row>
    <row r="107" spans="1:19" x14ac:dyDescent="0.2">
      <c r="A107" s="2" t="s">
        <v>41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1:19" x14ac:dyDescent="0.2">
      <c r="A108" s="8" t="s">
        <v>60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2957</v>
      </c>
      <c r="Q108" s="7">
        <v>5951</v>
      </c>
      <c r="R108" s="7">
        <v>3045</v>
      </c>
      <c r="S108" s="7">
        <v>11953</v>
      </c>
    </row>
    <row r="109" spans="1:19" x14ac:dyDescent="0.2">
      <c r="A109" s="8" t="s">
        <v>59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2161</v>
      </c>
      <c r="Q109" s="7">
        <v>5951</v>
      </c>
      <c r="R109" s="7">
        <v>3045</v>
      </c>
      <c r="S109" s="7">
        <v>11157</v>
      </c>
    </row>
    <row r="110" spans="1:19" x14ac:dyDescent="0.2">
      <c r="A110" s="2" t="s">
        <v>42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1:19" x14ac:dyDescent="0.2">
      <c r="A111" s="8" t="s">
        <v>60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852</v>
      </c>
      <c r="H111" s="7">
        <v>827</v>
      </c>
      <c r="I111" s="7">
        <v>194</v>
      </c>
      <c r="J111" s="7">
        <v>256</v>
      </c>
      <c r="K111" s="7">
        <v>210</v>
      </c>
      <c r="L111" s="7">
        <v>11</v>
      </c>
      <c r="M111" s="7">
        <v>16</v>
      </c>
      <c r="N111" s="7">
        <v>6</v>
      </c>
      <c r="O111" s="7">
        <v>29</v>
      </c>
      <c r="P111" s="7">
        <v>123</v>
      </c>
      <c r="Q111" s="7">
        <v>105</v>
      </c>
      <c r="R111" s="7">
        <v>114</v>
      </c>
      <c r="S111" s="7">
        <v>2743</v>
      </c>
    </row>
    <row r="112" spans="1:19" x14ac:dyDescent="0.2">
      <c r="A112" s="8" t="s">
        <v>59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214</v>
      </c>
      <c r="H112" s="7">
        <v>230</v>
      </c>
      <c r="I112" s="7">
        <v>71</v>
      </c>
      <c r="J112" s="7">
        <v>90</v>
      </c>
      <c r="K112" s="7">
        <v>98</v>
      </c>
      <c r="L112" s="7">
        <v>9</v>
      </c>
      <c r="M112" s="7">
        <v>13</v>
      </c>
      <c r="N112" s="7">
        <v>2</v>
      </c>
      <c r="O112" s="7">
        <v>8</v>
      </c>
      <c r="P112" s="7">
        <v>42</v>
      </c>
      <c r="Q112" s="7">
        <v>33</v>
      </c>
      <c r="R112" s="7">
        <v>33</v>
      </c>
      <c r="S112" s="7">
        <v>843</v>
      </c>
    </row>
    <row r="113" spans="1:19" x14ac:dyDescent="0.2">
      <c r="A113" s="2" t="s">
        <v>44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1:19" x14ac:dyDescent="0.2">
      <c r="A114" s="8" t="s">
        <v>60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258</v>
      </c>
      <c r="P114" s="7">
        <v>0</v>
      </c>
      <c r="Q114" s="7">
        <v>0</v>
      </c>
      <c r="R114" s="7">
        <v>0</v>
      </c>
      <c r="S114" s="7">
        <v>258</v>
      </c>
    </row>
    <row r="115" spans="1:19" x14ac:dyDescent="0.2">
      <c r="A115" s="8" t="s">
        <v>59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258</v>
      </c>
      <c r="P115" s="7">
        <v>0</v>
      </c>
      <c r="Q115" s="7">
        <v>0</v>
      </c>
      <c r="R115" s="7">
        <v>0</v>
      </c>
      <c r="S115" s="7">
        <v>258</v>
      </c>
    </row>
    <row r="116" spans="1:19" x14ac:dyDescent="0.2">
      <c r="A116" s="2" t="s">
        <v>45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1:19" x14ac:dyDescent="0.2">
      <c r="A117" s="8" t="s">
        <v>60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13</v>
      </c>
      <c r="O117" s="7">
        <v>1</v>
      </c>
      <c r="P117" s="7">
        <v>0</v>
      </c>
      <c r="Q117" s="7">
        <v>0</v>
      </c>
      <c r="R117" s="7">
        <v>0</v>
      </c>
      <c r="S117" s="7">
        <v>14</v>
      </c>
    </row>
    <row r="118" spans="1:19" x14ac:dyDescent="0.2">
      <c r="A118" s="8" t="s">
        <v>59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6</v>
      </c>
      <c r="O118" s="7">
        <v>1</v>
      </c>
      <c r="P118" s="7">
        <v>0</v>
      </c>
      <c r="Q118" s="7">
        <v>0</v>
      </c>
      <c r="R118" s="7">
        <v>0</v>
      </c>
      <c r="S118" s="7">
        <v>7</v>
      </c>
    </row>
    <row r="119" spans="1:19" x14ac:dyDescent="0.2">
      <c r="A119" s="2" t="s">
        <v>46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1:19" x14ac:dyDescent="0.2">
      <c r="A120" s="8" t="s">
        <v>60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78</v>
      </c>
      <c r="Q120" s="7">
        <v>8438</v>
      </c>
      <c r="R120" s="7">
        <v>11777</v>
      </c>
      <c r="S120" s="7">
        <v>20293</v>
      </c>
    </row>
    <row r="121" spans="1:19" x14ac:dyDescent="0.2">
      <c r="A121" s="8" t="s">
        <v>59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78</v>
      </c>
      <c r="Q121" s="7">
        <v>8438</v>
      </c>
      <c r="R121" s="7">
        <v>11608</v>
      </c>
      <c r="S121" s="7">
        <v>20124</v>
      </c>
    </row>
    <row r="122" spans="1:19" x14ac:dyDescent="0.2">
      <c r="A122" s="2" t="s">
        <v>50</v>
      </c>
      <c r="B122" s="7">
        <v>32</v>
      </c>
      <c r="C122" s="7">
        <v>926</v>
      </c>
      <c r="D122" s="7">
        <v>669</v>
      </c>
      <c r="E122" s="7">
        <v>1714</v>
      </c>
      <c r="F122" s="7">
        <v>45294</v>
      </c>
      <c r="G122" s="7">
        <v>15239</v>
      </c>
      <c r="H122" s="7">
        <v>14751</v>
      </c>
      <c r="I122" s="7">
        <v>18111</v>
      </c>
      <c r="J122" s="7">
        <v>9602</v>
      </c>
      <c r="K122" s="7">
        <v>13348</v>
      </c>
      <c r="L122" s="7">
        <v>31762</v>
      </c>
      <c r="M122" s="7">
        <v>30222</v>
      </c>
      <c r="N122" s="7">
        <v>77518</v>
      </c>
      <c r="O122" s="7">
        <v>68131</v>
      </c>
      <c r="P122" s="7">
        <v>149942</v>
      </c>
      <c r="Q122" s="7">
        <v>195955</v>
      </c>
      <c r="R122" s="7">
        <v>124527</v>
      </c>
      <c r="S122" s="7">
        <v>797743</v>
      </c>
    </row>
  </sheetData>
  <sortState ref="A3:AJ45">
    <sortCondition ref="A6"/>
  </sortState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Spinner 3">
              <controlPr defaultSize="0" autoPict="0">
                <anchor moveWithCells="1" sizeWithCells="1">
                  <from>
                    <xdr:col>24</xdr:col>
                    <xdr:colOff>0</xdr:colOff>
                    <xdr:row>2</xdr:row>
                    <xdr:rowOff>0</xdr:rowOff>
                  </from>
                  <to>
                    <xdr:col>24</xdr:col>
                    <xdr:colOff>292100</xdr:colOff>
                    <xdr:row>3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1"/>
  <sheetViews>
    <sheetView workbookViewId="0">
      <selection activeCell="Z29" sqref="Z29"/>
    </sheetView>
  </sheetViews>
  <sheetFormatPr baseColWidth="10" defaultRowHeight="16" x14ac:dyDescent="0.2"/>
  <cols>
    <col min="2" max="2" width="13.1640625" bestFit="1" customWidth="1"/>
    <col min="3" max="3" width="11.1640625" style="9" bestFit="1" customWidth="1"/>
    <col min="4" max="4" width="10.33203125" style="9" bestFit="1" customWidth="1"/>
    <col min="5" max="5" width="12.33203125" bestFit="1" customWidth="1"/>
  </cols>
  <sheetData>
    <row r="1" spans="1:15" x14ac:dyDescent="0.2">
      <c r="A1" s="25" t="s">
        <v>67</v>
      </c>
      <c r="B1" s="25"/>
      <c r="C1" s="25"/>
      <c r="D1" s="25"/>
      <c r="E1" s="25"/>
    </row>
    <row r="2" spans="1:15" x14ac:dyDescent="0.2">
      <c r="A2" s="19" t="s">
        <v>70</v>
      </c>
      <c r="B2" s="19" t="s">
        <v>61</v>
      </c>
      <c r="C2" s="20" t="s">
        <v>59</v>
      </c>
      <c r="D2" s="20" t="s">
        <v>60</v>
      </c>
      <c r="E2" s="19" t="s">
        <v>69</v>
      </c>
    </row>
    <row r="3" spans="1:15" x14ac:dyDescent="0.2">
      <c r="A3">
        <v>1</v>
      </c>
      <c r="B3" s="6" t="s">
        <v>38</v>
      </c>
      <c r="C3" s="10">
        <f>GETPIVOTDATA("Count",Summary!$A$5,"Node",$B3,"Type",C$2)</f>
        <v>348</v>
      </c>
      <c r="D3" s="10">
        <f>GETPIVOTDATA("Count",Summary!$A$5,"Node",$B3,"Type",D$2)</f>
        <v>1639</v>
      </c>
      <c r="E3" s="21">
        <f>D3/C3</f>
        <v>4.7097701149425291</v>
      </c>
      <c r="I3" s="18" t="s">
        <v>68</v>
      </c>
      <c r="J3" s="18"/>
      <c r="K3" s="18"/>
      <c r="L3">
        <v>13</v>
      </c>
      <c r="M3" s="9"/>
      <c r="O3">
        <v>3</v>
      </c>
    </row>
    <row r="4" spans="1:15" x14ac:dyDescent="0.2">
      <c r="A4">
        <v>2</v>
      </c>
      <c r="B4" s="6" t="s">
        <v>15</v>
      </c>
      <c r="C4" s="10">
        <f>GETPIVOTDATA("Count",Summary!$A$5,"Node",$B4,"Type",C$2)</f>
        <v>130</v>
      </c>
      <c r="D4" s="10">
        <f>GETPIVOTDATA("Count",Summary!$A$5,"Node",$B4,"Type",D$2)</f>
        <v>580</v>
      </c>
      <c r="E4" s="21">
        <f>D4/C4</f>
        <v>4.4615384615384617</v>
      </c>
      <c r="J4" s="26" t="s">
        <v>60</v>
      </c>
      <c r="K4" s="26" t="s">
        <v>59</v>
      </c>
      <c r="L4" s="26" t="str">
        <f>INDEX(B3:B41,L3)</f>
        <v>LTER</v>
      </c>
      <c r="M4" s="28" t="s">
        <v>60</v>
      </c>
      <c r="N4" s="28" t="s">
        <v>59</v>
      </c>
      <c r="O4" s="28" t="str">
        <f>INDEX(B3:B41,O3)</f>
        <v>PISCO</v>
      </c>
    </row>
    <row r="5" spans="1:15" x14ac:dyDescent="0.2">
      <c r="A5">
        <v>3</v>
      </c>
      <c r="B5" s="6" t="s">
        <v>33</v>
      </c>
      <c r="C5" s="10">
        <f>GETPIVOTDATA("Count",Summary!$A$5,"Node",$B5,"Type",C$2)</f>
        <v>19820</v>
      </c>
      <c r="D5" s="10">
        <f>GETPIVOTDATA("Count",Summary!$A$5,"Node",$B5,"Type",D$2)</f>
        <v>71086</v>
      </c>
      <c r="E5" s="21">
        <f>D5/C5</f>
        <v>3.5865792129162464</v>
      </c>
      <c r="I5">
        <v>2001</v>
      </c>
      <c r="J5" s="26">
        <f>GETPIVOTDATA("Count",Summary!$A$5,"Node",$L$4,"Type",J$4,"Year",$I5)</f>
        <v>0</v>
      </c>
      <c r="K5" s="26">
        <f>GETPIVOTDATA("Count",Summary!$A$5,"Node",$L$4,"Type",K$4,"Year",$I5)</f>
        <v>0</v>
      </c>
      <c r="L5" s="27">
        <f>IF(K5&gt;0,J5/K5,0)</f>
        <v>0</v>
      </c>
      <c r="M5" s="28">
        <f>GETPIVOTDATA("Count",Summary!$A$5,"Node",$O$4,"Type",M$4,"Year",$I5)</f>
        <v>0</v>
      </c>
      <c r="N5" s="28">
        <f>GETPIVOTDATA("Count",Summary!$A$5,"Node",$O$4,"Type",N$4,"Year",$I5)</f>
        <v>0</v>
      </c>
      <c r="O5" s="29">
        <f>IF(N5&gt;0,M5/N5,0)</f>
        <v>0</v>
      </c>
    </row>
    <row r="6" spans="1:15" x14ac:dyDescent="0.2">
      <c r="A6">
        <v>4</v>
      </c>
      <c r="B6" s="6" t="s">
        <v>42</v>
      </c>
      <c r="C6" s="10">
        <f>GETPIVOTDATA("Count",Summary!$A$5,"Node",$B6,"Type",C$2)</f>
        <v>843</v>
      </c>
      <c r="D6" s="10">
        <f>GETPIVOTDATA("Count",Summary!$A$5,"Node",$B6,"Type",D$2)</f>
        <v>2743</v>
      </c>
      <c r="E6" s="21">
        <f>D6/C6</f>
        <v>3.2538552787663106</v>
      </c>
      <c r="H6" s="5"/>
      <c r="I6">
        <v>2002</v>
      </c>
      <c r="J6" s="26">
        <f>GETPIVOTDATA("Count",Summary!$A$5,"Node",$L$4,"Type",J$4,"Year",$I6)</f>
        <v>0</v>
      </c>
      <c r="K6" s="26">
        <f>GETPIVOTDATA("Count",Summary!$A$5,"Node",$L$4,"Type",K$4,"Year",$I6)</f>
        <v>0</v>
      </c>
      <c r="L6" s="27">
        <f t="shared" ref="L6:L22" si="0">IF(K6&gt;0,J6/K6,0)</f>
        <v>0</v>
      </c>
      <c r="M6" s="28">
        <f>GETPIVOTDATA("Count",Summary!$A$5,"Node",$O$4,"Type",M$4,"Year",$I6)</f>
        <v>0</v>
      </c>
      <c r="N6" s="28">
        <f>GETPIVOTDATA("Count",Summary!$A$5,"Node",$O$4,"Type",N$4,"Year",$I6)</f>
        <v>0</v>
      </c>
      <c r="O6" s="29">
        <f t="shared" ref="O6:O22" si="1">IF(N6&gt;0,M6/N6,0)</f>
        <v>0</v>
      </c>
    </row>
    <row r="7" spans="1:15" x14ac:dyDescent="0.2">
      <c r="A7">
        <v>5</v>
      </c>
      <c r="B7" s="6" t="s">
        <v>13</v>
      </c>
      <c r="C7" s="10">
        <f>GETPIVOTDATA("Count",Summary!$A$5,"Node",$B7,"Type",C$2)</f>
        <v>330</v>
      </c>
      <c r="D7" s="10">
        <f>GETPIVOTDATA("Count",Summary!$A$5,"Node",$B7,"Type",D$2)</f>
        <v>1022</v>
      </c>
      <c r="E7" s="21">
        <f>D7/C7</f>
        <v>3.0969696969696972</v>
      </c>
      <c r="H7" s="5"/>
      <c r="I7">
        <v>2003</v>
      </c>
      <c r="J7" s="26">
        <f>GETPIVOTDATA("Count",Summary!$A$5,"Node",$L$4,"Type",J$4,"Year",$I7)</f>
        <v>0</v>
      </c>
      <c r="K7" s="26">
        <f>GETPIVOTDATA("Count",Summary!$A$5,"Node",$L$4,"Type",K$4,"Year",$I7)</f>
        <v>0</v>
      </c>
      <c r="L7" s="27">
        <f t="shared" si="0"/>
        <v>0</v>
      </c>
      <c r="M7" s="28">
        <f>GETPIVOTDATA("Count",Summary!$A$5,"Node",$O$4,"Type",M$4,"Year",$I7)</f>
        <v>175</v>
      </c>
      <c r="N7" s="28">
        <f>GETPIVOTDATA("Count",Summary!$A$5,"Node",$O$4,"Type",N$4,"Year",$I7)</f>
        <v>0</v>
      </c>
      <c r="O7" s="29">
        <f t="shared" si="1"/>
        <v>0</v>
      </c>
    </row>
    <row r="8" spans="1:15" x14ac:dyDescent="0.2">
      <c r="A8">
        <v>6</v>
      </c>
      <c r="B8" s="6" t="s">
        <v>12</v>
      </c>
      <c r="C8" s="10">
        <f>GETPIVOTDATA("Count",Summary!$A$5,"Node",$B8,"Type",C$2)</f>
        <v>53</v>
      </c>
      <c r="D8" s="10">
        <f>GETPIVOTDATA("Count",Summary!$A$5,"Node",$B8,"Type",D$2)</f>
        <v>157</v>
      </c>
      <c r="E8" s="21">
        <f>D8/C8</f>
        <v>2.9622641509433962</v>
      </c>
      <c r="H8" s="5"/>
      <c r="I8">
        <v>2004</v>
      </c>
      <c r="J8" s="26">
        <f>GETPIVOTDATA("Count",Summary!$A$5,"Node",$L$4,"Type",J$4,"Year",$I8)</f>
        <v>752</v>
      </c>
      <c r="K8" s="26">
        <f>GETPIVOTDATA("Count",Summary!$A$5,"Node",$L$4,"Type",K$4,"Year",$I8)</f>
        <v>0</v>
      </c>
      <c r="L8" s="27">
        <f t="shared" si="0"/>
        <v>0</v>
      </c>
      <c r="M8" s="28">
        <f>GETPIVOTDATA("Count",Summary!$A$5,"Node",$O$4,"Type",M$4,"Year",$I8)</f>
        <v>21</v>
      </c>
      <c r="N8" s="28">
        <f>GETPIVOTDATA("Count",Summary!$A$5,"Node",$O$4,"Type",N$4,"Year",$I8)</f>
        <v>0</v>
      </c>
      <c r="O8" s="29">
        <f t="shared" si="1"/>
        <v>0</v>
      </c>
    </row>
    <row r="9" spans="1:15" x14ac:dyDescent="0.2">
      <c r="A9">
        <v>7</v>
      </c>
      <c r="B9" s="6" t="s">
        <v>34</v>
      </c>
      <c r="C9" s="10">
        <f>GETPIVOTDATA("Count",Summary!$A$5,"Node",$B9,"Type",C$2)</f>
        <v>514</v>
      </c>
      <c r="D9" s="10">
        <f>GETPIVOTDATA("Count",Summary!$A$5,"Node",$B9,"Type",D$2)</f>
        <v>1280</v>
      </c>
      <c r="E9" s="21">
        <f>D9/C9</f>
        <v>2.4902723735408561</v>
      </c>
      <c r="H9" s="5"/>
      <c r="I9">
        <v>2005</v>
      </c>
      <c r="J9" s="26">
        <f>GETPIVOTDATA("Count",Summary!$A$5,"Node",$L$4,"Type",J$4,"Year",$I9)</f>
        <v>7385</v>
      </c>
      <c r="K9" s="26">
        <f>GETPIVOTDATA("Count",Summary!$A$5,"Node",$L$4,"Type",K$4,"Year",$I9)</f>
        <v>1837</v>
      </c>
      <c r="L9" s="27">
        <f t="shared" si="0"/>
        <v>4.0201415351115948</v>
      </c>
      <c r="M9" s="28">
        <f>GETPIVOTDATA("Count",Summary!$A$5,"Node",$O$4,"Type",M$4,"Year",$I9)</f>
        <v>28394</v>
      </c>
      <c r="N9" s="28">
        <f>GETPIVOTDATA("Count",Summary!$A$5,"Node",$O$4,"Type",N$4,"Year",$I9)</f>
        <v>5189</v>
      </c>
      <c r="O9" s="29">
        <f t="shared" si="1"/>
        <v>5.4719599152052423</v>
      </c>
    </row>
    <row r="10" spans="1:15" x14ac:dyDescent="0.2">
      <c r="A10">
        <v>8</v>
      </c>
      <c r="B10" s="6" t="s">
        <v>18</v>
      </c>
      <c r="C10" s="10">
        <f>GETPIVOTDATA("Count",Summary!$A$5,"Node",$B10,"Type",C$2)</f>
        <v>36</v>
      </c>
      <c r="D10" s="10">
        <f>GETPIVOTDATA("Count",Summary!$A$5,"Node",$B10,"Type",D$2)</f>
        <v>85</v>
      </c>
      <c r="E10" s="21">
        <f>D10/C10</f>
        <v>2.3611111111111112</v>
      </c>
      <c r="H10" s="5"/>
      <c r="I10">
        <v>2006</v>
      </c>
      <c r="J10" s="26">
        <f>GETPIVOTDATA("Count",Summary!$A$5,"Node",$L$4,"Type",J$4,"Year",$I10)</f>
        <v>3602</v>
      </c>
      <c r="K10" s="26">
        <f>GETPIVOTDATA("Count",Summary!$A$5,"Node",$L$4,"Type",K$4,"Year",$I10)</f>
        <v>571</v>
      </c>
      <c r="L10" s="27">
        <f t="shared" si="0"/>
        <v>6.3082311733800349</v>
      </c>
      <c r="M10" s="28">
        <f>GETPIVOTDATA("Count",Summary!$A$5,"Node",$O$4,"Type",M$4,"Year",$I10)</f>
        <v>8186</v>
      </c>
      <c r="N10" s="28">
        <f>GETPIVOTDATA("Count",Summary!$A$5,"Node",$O$4,"Type",N$4,"Year",$I10)</f>
        <v>1170</v>
      </c>
      <c r="O10" s="29">
        <f t="shared" si="1"/>
        <v>6.9965811965811966</v>
      </c>
    </row>
    <row r="11" spans="1:15" x14ac:dyDescent="0.2">
      <c r="A11">
        <v>9</v>
      </c>
      <c r="B11" s="6" t="s">
        <v>19</v>
      </c>
      <c r="C11" s="10">
        <f>GETPIVOTDATA("Count",Summary!$A$5,"Node",$B11,"Type",C$2)</f>
        <v>2986</v>
      </c>
      <c r="D11" s="10">
        <f>GETPIVOTDATA("Count",Summary!$A$5,"Node",$B11,"Type",D$2)</f>
        <v>6760</v>
      </c>
      <c r="E11" s="21">
        <f>D11/C11</f>
        <v>2.263898191560616</v>
      </c>
      <c r="H11" s="5"/>
      <c r="I11">
        <v>2007</v>
      </c>
      <c r="J11" s="26">
        <f>GETPIVOTDATA("Count",Summary!$A$5,"Node",$L$4,"Type",J$4,"Year",$I11)</f>
        <v>1742</v>
      </c>
      <c r="K11" s="26">
        <f>GETPIVOTDATA("Count",Summary!$A$5,"Node",$L$4,"Type",K$4,"Year",$I11)</f>
        <v>308</v>
      </c>
      <c r="L11" s="27">
        <f t="shared" si="0"/>
        <v>5.6558441558441555</v>
      </c>
      <c r="M11" s="28">
        <f>GETPIVOTDATA("Count",Summary!$A$5,"Node",$O$4,"Type",M$4,"Year",$I11)</f>
        <v>9525</v>
      </c>
      <c r="N11" s="28">
        <f>GETPIVOTDATA("Count",Summary!$A$5,"Node",$O$4,"Type",N$4,"Year",$I11)</f>
        <v>1480</v>
      </c>
      <c r="O11" s="29">
        <f t="shared" si="1"/>
        <v>6.4358108108108105</v>
      </c>
    </row>
    <row r="12" spans="1:15" x14ac:dyDescent="0.2">
      <c r="A12">
        <v>10</v>
      </c>
      <c r="B12" s="6" t="s">
        <v>0</v>
      </c>
      <c r="C12" s="10">
        <f>GETPIVOTDATA("Count",Summary!$A$5,"Node",$B12,"Type",C$2)</f>
        <v>5162</v>
      </c>
      <c r="D12" s="10">
        <f>GETPIVOTDATA("Count",Summary!$A$5,"Node",$B12,"Type",D$2)</f>
        <v>10821</v>
      </c>
      <c r="E12" s="21">
        <f>D12/C12</f>
        <v>2.0962805114296783</v>
      </c>
      <c r="H12" s="5"/>
      <c r="I12">
        <v>2008</v>
      </c>
      <c r="J12" s="26">
        <f>GETPIVOTDATA("Count",Summary!$A$5,"Node",$L$4,"Type",J$4,"Year",$I12)</f>
        <v>690</v>
      </c>
      <c r="K12" s="26">
        <f>GETPIVOTDATA("Count",Summary!$A$5,"Node",$L$4,"Type",K$4,"Year",$I12)</f>
        <v>186</v>
      </c>
      <c r="L12" s="27">
        <f t="shared" si="0"/>
        <v>3.7096774193548385</v>
      </c>
      <c r="M12" s="28">
        <f>GETPIVOTDATA("Count",Summary!$A$5,"Node",$O$4,"Type",M$4,"Year",$I12)</f>
        <v>12189</v>
      </c>
      <c r="N12" s="28">
        <f>GETPIVOTDATA("Count",Summary!$A$5,"Node",$O$4,"Type",N$4,"Year",$I12)</f>
        <v>3423</v>
      </c>
      <c r="O12" s="29">
        <f t="shared" si="1"/>
        <v>3.5609114811568801</v>
      </c>
    </row>
    <row r="13" spans="1:15" x14ac:dyDescent="0.2">
      <c r="A13">
        <v>11</v>
      </c>
      <c r="B13" s="6" t="s">
        <v>45</v>
      </c>
      <c r="C13" s="10">
        <f>GETPIVOTDATA("Count",Summary!$A$5,"Node",$B13,"Type",C$2)</f>
        <v>7</v>
      </c>
      <c r="D13" s="10">
        <f>GETPIVOTDATA("Count",Summary!$A$5,"Node",$B13,"Type",D$2)</f>
        <v>14</v>
      </c>
      <c r="E13" s="21">
        <f>D13/C13</f>
        <v>2</v>
      </c>
      <c r="H13" s="5"/>
      <c r="I13">
        <v>2009</v>
      </c>
      <c r="J13" s="26">
        <f>GETPIVOTDATA("Count",Summary!$A$5,"Node",$L$4,"Type",J$4,"Year",$I13)</f>
        <v>1861</v>
      </c>
      <c r="K13" s="26">
        <f>GETPIVOTDATA("Count",Summary!$A$5,"Node",$L$4,"Type",K$4,"Year",$I13)</f>
        <v>325</v>
      </c>
      <c r="L13" s="27">
        <f t="shared" si="0"/>
        <v>5.7261538461538466</v>
      </c>
      <c r="M13" s="28">
        <f>GETPIVOTDATA("Count",Summary!$A$5,"Node",$O$4,"Type",M$4,"Year",$I13)</f>
        <v>2664</v>
      </c>
      <c r="N13" s="28">
        <f>GETPIVOTDATA("Count",Summary!$A$5,"Node",$O$4,"Type",N$4,"Year",$I13)</f>
        <v>1634</v>
      </c>
      <c r="O13" s="29">
        <f t="shared" si="1"/>
        <v>1.6303549571603426</v>
      </c>
    </row>
    <row r="14" spans="1:15" x14ac:dyDescent="0.2">
      <c r="A14">
        <v>12</v>
      </c>
      <c r="B14" s="6" t="s">
        <v>39</v>
      </c>
      <c r="C14" s="10">
        <f>GETPIVOTDATA("Count",Summary!$A$5,"Node",$B14,"Type",C$2)</f>
        <v>53</v>
      </c>
      <c r="D14" s="10">
        <f>GETPIVOTDATA("Count",Summary!$A$5,"Node",$B14,"Type",D$2)</f>
        <v>75</v>
      </c>
      <c r="E14" s="21">
        <f>D14/C14</f>
        <v>1.4150943396226414</v>
      </c>
      <c r="H14" s="5"/>
      <c r="I14">
        <v>2010</v>
      </c>
      <c r="J14" s="26">
        <f>GETPIVOTDATA("Count",Summary!$A$5,"Node",$L$4,"Type",J$4,"Year",$I14)</f>
        <v>2675</v>
      </c>
      <c r="K14" s="26">
        <f>GETPIVOTDATA("Count",Summary!$A$5,"Node",$L$4,"Type",K$4,"Year",$I14)</f>
        <v>586</v>
      </c>
      <c r="L14" s="27">
        <f t="shared" si="0"/>
        <v>4.5648464163822524</v>
      </c>
      <c r="M14" s="28">
        <f>GETPIVOTDATA("Count",Summary!$A$5,"Node",$O$4,"Type",M$4,"Year",$I14)</f>
        <v>3518</v>
      </c>
      <c r="N14" s="28">
        <f>GETPIVOTDATA("Count",Summary!$A$5,"Node",$O$4,"Type",N$4,"Year",$I14)</f>
        <v>2215</v>
      </c>
      <c r="O14" s="29">
        <f t="shared" si="1"/>
        <v>1.5882618510158013</v>
      </c>
    </row>
    <row r="15" spans="1:15" x14ac:dyDescent="0.2">
      <c r="A15">
        <v>13</v>
      </c>
      <c r="B15" s="6" t="s">
        <v>21</v>
      </c>
      <c r="C15" s="10">
        <f>GETPIVOTDATA("Count",Summary!$A$5,"Node",$B15,"Type",C$2)</f>
        <v>55296</v>
      </c>
      <c r="D15" s="10">
        <f>GETPIVOTDATA("Count",Summary!$A$5,"Node",$B15,"Type",D$2)</f>
        <v>74301</v>
      </c>
      <c r="E15" s="21">
        <f>D15/C15</f>
        <v>1.3436957465277777</v>
      </c>
      <c r="H15" s="5"/>
      <c r="I15">
        <v>2011</v>
      </c>
      <c r="J15" s="26">
        <f>GETPIVOTDATA("Count",Summary!$A$5,"Node",$L$4,"Type",J$4,"Year",$I15)</f>
        <v>2836</v>
      </c>
      <c r="K15" s="26">
        <f>GETPIVOTDATA("Count",Summary!$A$5,"Node",$L$4,"Type",K$4,"Year",$I15)</f>
        <v>746</v>
      </c>
      <c r="L15" s="27">
        <f t="shared" si="0"/>
        <v>3.8016085790884717</v>
      </c>
      <c r="M15" s="28">
        <f>GETPIVOTDATA("Count",Summary!$A$5,"Node",$O$4,"Type",M$4,"Year",$I15)</f>
        <v>869</v>
      </c>
      <c r="N15" s="28">
        <f>GETPIVOTDATA("Count",Summary!$A$5,"Node",$O$4,"Type",N$4,"Year",$I15)</f>
        <v>732</v>
      </c>
      <c r="O15" s="29">
        <f t="shared" si="1"/>
        <v>1.1871584699453552</v>
      </c>
    </row>
    <row r="16" spans="1:15" x14ac:dyDescent="0.2">
      <c r="A16">
        <v>14</v>
      </c>
      <c r="B16" s="6" t="s">
        <v>10</v>
      </c>
      <c r="C16" s="10">
        <f>GETPIVOTDATA("Count",Summary!$A$5,"Node",$B16,"Type",C$2)</f>
        <v>108</v>
      </c>
      <c r="D16" s="10">
        <f>GETPIVOTDATA("Count",Summary!$A$5,"Node",$B16,"Type",D$2)</f>
        <v>134</v>
      </c>
      <c r="E16" s="21">
        <f>D16/C16</f>
        <v>1.2407407407407407</v>
      </c>
      <c r="H16" s="5"/>
      <c r="I16">
        <v>2012</v>
      </c>
      <c r="J16" s="26">
        <f>GETPIVOTDATA("Count",Summary!$A$5,"Node",$L$4,"Type",J$4,"Year",$I16)</f>
        <v>1401</v>
      </c>
      <c r="K16" s="26">
        <f>GETPIVOTDATA("Count",Summary!$A$5,"Node",$L$4,"Type",K$4,"Year",$I16)</f>
        <v>451</v>
      </c>
      <c r="L16" s="27">
        <f t="shared" si="0"/>
        <v>3.106430155210643</v>
      </c>
      <c r="M16" s="28">
        <f>GETPIVOTDATA("Count",Summary!$A$5,"Node",$O$4,"Type",M$4,"Year",$I16)</f>
        <v>1584</v>
      </c>
      <c r="N16" s="28">
        <f>GETPIVOTDATA("Count",Summary!$A$5,"Node",$O$4,"Type",N$4,"Year",$I16)</f>
        <v>1555</v>
      </c>
      <c r="O16" s="29">
        <f t="shared" si="1"/>
        <v>1.0186495176848875</v>
      </c>
    </row>
    <row r="17" spans="1:15" x14ac:dyDescent="0.2">
      <c r="A17">
        <v>15</v>
      </c>
      <c r="B17" s="6" t="s">
        <v>14</v>
      </c>
      <c r="C17" s="10">
        <f>GETPIVOTDATA("Count",Summary!$A$5,"Node",$B17,"Type",C$2)</f>
        <v>21</v>
      </c>
      <c r="D17" s="10">
        <f>GETPIVOTDATA("Count",Summary!$A$5,"Node",$B17,"Type",D$2)</f>
        <v>24</v>
      </c>
      <c r="E17" s="21">
        <f>D17/C17</f>
        <v>1.1428571428571428</v>
      </c>
      <c r="H17" s="5"/>
      <c r="I17">
        <v>2013</v>
      </c>
      <c r="J17" s="26">
        <f>GETPIVOTDATA("Count",Summary!$A$5,"Node",$L$4,"Type",J$4,"Year",$I17)</f>
        <v>1673</v>
      </c>
      <c r="K17" s="26">
        <f>GETPIVOTDATA("Count",Summary!$A$5,"Node",$L$4,"Type",K$4,"Year",$I17)</f>
        <v>767</v>
      </c>
      <c r="L17" s="27">
        <f t="shared" si="0"/>
        <v>2.1812255541069101</v>
      </c>
      <c r="M17" s="28">
        <f>GETPIVOTDATA("Count",Summary!$A$5,"Node",$O$4,"Type",M$4,"Year",$I17)</f>
        <v>967</v>
      </c>
      <c r="N17" s="28">
        <f>GETPIVOTDATA("Count",Summary!$A$5,"Node",$O$4,"Type",N$4,"Year",$I17)</f>
        <v>47</v>
      </c>
      <c r="O17" s="29">
        <f t="shared" si="1"/>
        <v>20.574468085106382</v>
      </c>
    </row>
    <row r="18" spans="1:15" x14ac:dyDescent="0.2">
      <c r="A18">
        <v>16</v>
      </c>
      <c r="B18" s="6" t="s">
        <v>41</v>
      </c>
      <c r="C18" s="10">
        <f>GETPIVOTDATA("Count",Summary!$A$5,"Node",$B18,"Type",C$2)</f>
        <v>11157</v>
      </c>
      <c r="D18" s="10">
        <f>GETPIVOTDATA("Count",Summary!$A$5,"Node",$B18,"Type",D$2)</f>
        <v>11953</v>
      </c>
      <c r="E18" s="21">
        <f>D18/C18</f>
        <v>1.0713453437303935</v>
      </c>
      <c r="H18" s="5"/>
      <c r="I18">
        <v>2014</v>
      </c>
      <c r="J18" s="26">
        <f>GETPIVOTDATA("Count",Summary!$A$5,"Node",$L$4,"Type",J$4,"Year",$I18)</f>
        <v>402</v>
      </c>
      <c r="K18" s="26">
        <f>GETPIVOTDATA("Count",Summary!$A$5,"Node",$L$4,"Type",K$4,"Year",$I18)</f>
        <v>291</v>
      </c>
      <c r="L18" s="27">
        <f t="shared" si="0"/>
        <v>1.3814432989690721</v>
      </c>
      <c r="M18" s="28">
        <f>GETPIVOTDATA("Count",Summary!$A$5,"Node",$O$4,"Type",M$4,"Year",$I18)</f>
        <v>9</v>
      </c>
      <c r="N18" s="28">
        <f>GETPIVOTDATA("Count",Summary!$A$5,"Node",$O$4,"Type",N$4,"Year",$I18)</f>
        <v>3</v>
      </c>
      <c r="O18" s="29">
        <f t="shared" si="1"/>
        <v>3</v>
      </c>
    </row>
    <row r="19" spans="1:15" x14ac:dyDescent="0.2">
      <c r="A19">
        <v>17</v>
      </c>
      <c r="B19" s="6" t="s">
        <v>9</v>
      </c>
      <c r="C19" s="10">
        <f>GETPIVOTDATA("Count",Summary!$A$5,"Node",$B19,"Type",C$2)</f>
        <v>349</v>
      </c>
      <c r="D19" s="10">
        <f>GETPIVOTDATA("Count",Summary!$A$5,"Node",$B19,"Type",D$2)</f>
        <v>357</v>
      </c>
      <c r="E19" s="21">
        <f>D19/C19</f>
        <v>1.0229226361031518</v>
      </c>
      <c r="H19" s="5"/>
      <c r="I19">
        <v>2015</v>
      </c>
      <c r="J19" s="26">
        <f>GETPIVOTDATA("Count",Summary!$A$5,"Node",$L$4,"Type",J$4,"Year",$I19)</f>
        <v>45057</v>
      </c>
      <c r="K19" s="26">
        <f>GETPIVOTDATA("Count",Summary!$A$5,"Node",$L$4,"Type",K$4,"Year",$I19)</f>
        <v>45020</v>
      </c>
      <c r="L19" s="27">
        <f t="shared" si="0"/>
        <v>1.0008218569524656</v>
      </c>
      <c r="M19" s="28">
        <f>GETPIVOTDATA("Count",Summary!$A$5,"Node",$O$4,"Type",M$4,"Year",$I19)</f>
        <v>616</v>
      </c>
      <c r="N19" s="28">
        <f>GETPIVOTDATA("Count",Summary!$A$5,"Node",$O$4,"Type",N$4,"Year",$I19)</f>
        <v>18</v>
      </c>
      <c r="O19" s="29">
        <f t="shared" si="1"/>
        <v>34.222222222222221</v>
      </c>
    </row>
    <row r="20" spans="1:15" x14ac:dyDescent="0.2">
      <c r="A20">
        <v>18</v>
      </c>
      <c r="B20" s="6" t="s">
        <v>27</v>
      </c>
      <c r="C20" s="10">
        <f>GETPIVOTDATA("Count",Summary!$A$5,"Node",$B20,"Type",C$2)</f>
        <v>477</v>
      </c>
      <c r="D20" s="10">
        <f>GETPIVOTDATA("Count",Summary!$A$5,"Node",$B20,"Type",D$2)</f>
        <v>487</v>
      </c>
      <c r="E20" s="21">
        <f>D20/C20</f>
        <v>1.020964360587002</v>
      </c>
      <c r="H20" s="5"/>
      <c r="I20">
        <v>2016</v>
      </c>
      <c r="J20" s="26">
        <f>GETPIVOTDATA("Count",Summary!$A$5,"Node",$L$4,"Type",J$4,"Year",$I20)</f>
        <v>2875</v>
      </c>
      <c r="K20" s="26">
        <f>GETPIVOTDATA("Count",Summary!$A$5,"Node",$L$4,"Type",K$4,"Year",$I20)</f>
        <v>2875</v>
      </c>
      <c r="L20" s="27">
        <f t="shared" si="0"/>
        <v>1</v>
      </c>
      <c r="M20" s="28">
        <f>GETPIVOTDATA("Count",Summary!$A$5,"Node",$O$4,"Type",M$4,"Year",$I20)</f>
        <v>2301</v>
      </c>
      <c r="N20" s="28">
        <f>GETPIVOTDATA("Count",Summary!$A$5,"Node",$O$4,"Type",N$4,"Year",$I20)</f>
        <v>2286</v>
      </c>
      <c r="O20" s="29">
        <f t="shared" si="1"/>
        <v>1.0065616797900263</v>
      </c>
    </row>
    <row r="21" spans="1:15" x14ac:dyDescent="0.2">
      <c r="A21">
        <v>19</v>
      </c>
      <c r="B21" s="6" t="s">
        <v>46</v>
      </c>
      <c r="C21" s="10">
        <f>GETPIVOTDATA("Count",Summary!$A$5,"Node",$B21,"Type",C$2)</f>
        <v>20124</v>
      </c>
      <c r="D21" s="10">
        <f>GETPIVOTDATA("Count",Summary!$A$5,"Node",$B21,"Type",D$2)</f>
        <v>20293</v>
      </c>
      <c r="E21" s="21">
        <f>D21/C21</f>
        <v>1.0083979328165376</v>
      </c>
      <c r="H21" s="5"/>
      <c r="I21">
        <v>2017</v>
      </c>
      <c r="J21" s="26">
        <f>GETPIVOTDATA("Count",Summary!$A$5,"Node",$L$4,"Type",J$4,"Year",$I21)</f>
        <v>1350</v>
      </c>
      <c r="K21" s="26">
        <f>GETPIVOTDATA("Count",Summary!$A$5,"Node",$L$4,"Type",K$4,"Year",$I21)</f>
        <v>1333</v>
      </c>
      <c r="L21" s="27">
        <f t="shared" si="0"/>
        <v>1.0127531882970742</v>
      </c>
      <c r="M21" s="28">
        <f>GETPIVOTDATA("Count",Summary!$A$5,"Node",$O$4,"Type",M$4,"Year",$I21)</f>
        <v>68</v>
      </c>
      <c r="N21" s="28">
        <f>GETPIVOTDATA("Count",Summary!$A$5,"Node",$O$4,"Type",N$4,"Year",$I21)</f>
        <v>68</v>
      </c>
      <c r="O21" s="29">
        <f t="shared" si="1"/>
        <v>1</v>
      </c>
    </row>
    <row r="22" spans="1:15" x14ac:dyDescent="0.2">
      <c r="A22">
        <v>20</v>
      </c>
      <c r="B22" s="6" t="s">
        <v>22</v>
      </c>
      <c r="C22" s="10">
        <f>GETPIVOTDATA("Count",Summary!$A$5,"Node",$B22,"Type",C$2)</f>
        <v>341</v>
      </c>
      <c r="D22" s="10">
        <f>GETPIVOTDATA("Count",Summary!$A$5,"Node",$B22,"Type",D$2)</f>
        <v>343</v>
      </c>
      <c r="E22" s="21">
        <f>D22/C22</f>
        <v>1.0058651026392962</v>
      </c>
      <c r="H22" s="5"/>
      <c r="J22">
        <f>SUM(J5:J21)</f>
        <v>74301</v>
      </c>
      <c r="K22">
        <f>SUM(K5:K21)</f>
        <v>55296</v>
      </c>
      <c r="L22" s="17">
        <f>J22-K22</f>
        <v>19005</v>
      </c>
      <c r="M22">
        <f>SUM(M5:M21)</f>
        <v>71086</v>
      </c>
      <c r="N22">
        <f>SUM(N5:N21)</f>
        <v>19820</v>
      </c>
      <c r="O22" s="16">
        <f t="shared" si="1"/>
        <v>3.5865792129162464</v>
      </c>
    </row>
    <row r="23" spans="1:15" x14ac:dyDescent="0.2">
      <c r="A23">
        <v>21</v>
      </c>
      <c r="B23" s="6" t="s">
        <v>8</v>
      </c>
      <c r="C23" s="10">
        <f>GETPIVOTDATA("Count",Summary!$A$5,"Node",$B23,"Type",C$2)</f>
        <v>112773</v>
      </c>
      <c r="D23" s="10">
        <f>GETPIVOTDATA("Count",Summary!$A$5,"Node",$B23,"Type",D$2)</f>
        <v>113188</v>
      </c>
      <c r="E23" s="21">
        <f>D23/C23</f>
        <v>1.0036799588553997</v>
      </c>
      <c r="H23" s="5"/>
    </row>
    <row r="24" spans="1:15" x14ac:dyDescent="0.2">
      <c r="A24">
        <v>22</v>
      </c>
      <c r="B24" s="6" t="s">
        <v>26</v>
      </c>
      <c r="C24" s="10">
        <f>GETPIVOTDATA("Count",Summary!$A$5,"Node",$B24,"Type",C$2)</f>
        <v>50485</v>
      </c>
      <c r="D24" s="10">
        <f>GETPIVOTDATA("Count",Summary!$A$5,"Node",$B24,"Type",D$2)</f>
        <v>50494</v>
      </c>
      <c r="E24" s="21">
        <f>D24/C24</f>
        <v>1.000178270773497</v>
      </c>
      <c r="H24" s="5"/>
    </row>
    <row r="25" spans="1:15" x14ac:dyDescent="0.2">
      <c r="A25">
        <v>23</v>
      </c>
      <c r="B25" s="6" t="s">
        <v>40</v>
      </c>
      <c r="C25" s="10">
        <f>GETPIVOTDATA("Count",Summary!$A$5,"Node",$B25,"Type",C$2)</f>
        <v>32856</v>
      </c>
      <c r="D25" s="10">
        <f>GETPIVOTDATA("Count",Summary!$A$5,"Node",$B25,"Type",D$2)</f>
        <v>32860</v>
      </c>
      <c r="E25" s="21">
        <f>D25/C25</f>
        <v>1.0001217433649867</v>
      </c>
      <c r="H25" s="5"/>
    </row>
    <row r="26" spans="1:15" x14ac:dyDescent="0.2">
      <c r="A26">
        <v>24</v>
      </c>
      <c r="B26" s="6" t="s">
        <v>1</v>
      </c>
      <c r="C26" s="10">
        <f>GETPIVOTDATA("Count",Summary!$A$5,"Node",$B26,"Type",C$2)</f>
        <v>7</v>
      </c>
      <c r="D26" s="10">
        <f>GETPIVOTDATA("Count",Summary!$A$5,"Node",$B26,"Type",D$2)</f>
        <v>7</v>
      </c>
      <c r="E26" s="21">
        <f>D26/C26</f>
        <v>1</v>
      </c>
      <c r="H26" s="5"/>
    </row>
    <row r="27" spans="1:15" x14ac:dyDescent="0.2">
      <c r="A27">
        <v>25</v>
      </c>
      <c r="B27" s="6" t="s">
        <v>2</v>
      </c>
      <c r="C27" s="10">
        <f>GETPIVOTDATA("Count",Summary!$A$5,"Node",$B27,"Type",C$2)</f>
        <v>31603</v>
      </c>
      <c r="D27" s="10">
        <f>GETPIVOTDATA("Count",Summary!$A$5,"Node",$B27,"Type",D$2)</f>
        <v>31603</v>
      </c>
      <c r="E27" s="21">
        <f>D27/C27</f>
        <v>1</v>
      </c>
      <c r="H27" s="5"/>
    </row>
    <row r="28" spans="1:15" x14ac:dyDescent="0.2">
      <c r="A28">
        <v>26</v>
      </c>
      <c r="B28" s="6" t="s">
        <v>3</v>
      </c>
      <c r="C28" s="10">
        <f>GETPIVOTDATA("Count",Summary!$A$5,"Node",$B28,"Type",C$2)</f>
        <v>1</v>
      </c>
      <c r="D28" s="10">
        <f>GETPIVOTDATA("Count",Summary!$A$5,"Node",$B28,"Type",D$2)</f>
        <v>1</v>
      </c>
      <c r="E28" s="21">
        <f>D28/C28</f>
        <v>1</v>
      </c>
      <c r="H28" s="5"/>
    </row>
    <row r="29" spans="1:15" x14ac:dyDescent="0.2">
      <c r="A29">
        <v>27</v>
      </c>
      <c r="B29" s="6" t="s">
        <v>11</v>
      </c>
      <c r="C29" s="10">
        <f>GETPIVOTDATA("Count",Summary!$A$5,"Node",$B29,"Type",C$2)</f>
        <v>28</v>
      </c>
      <c r="D29" s="10">
        <f>GETPIVOTDATA("Count",Summary!$A$5,"Node",$B29,"Type",D$2)</f>
        <v>28</v>
      </c>
      <c r="E29" s="21">
        <f>D29/C29</f>
        <v>1</v>
      </c>
      <c r="H29" s="5"/>
    </row>
    <row r="30" spans="1:15" x14ac:dyDescent="0.2">
      <c r="A30">
        <v>28</v>
      </c>
      <c r="B30" s="6" t="s">
        <v>16</v>
      </c>
      <c r="C30" s="10">
        <f>GETPIVOTDATA("Count",Summary!$A$5,"Node",$B30,"Type",C$2)</f>
        <v>1811</v>
      </c>
      <c r="D30" s="10">
        <f>GETPIVOTDATA("Count",Summary!$A$5,"Node",$B30,"Type",D$2)</f>
        <v>1811</v>
      </c>
      <c r="E30" s="21">
        <f>D30/C30</f>
        <v>1</v>
      </c>
      <c r="H30" s="5"/>
    </row>
    <row r="31" spans="1:15" x14ac:dyDescent="0.2">
      <c r="A31">
        <v>29</v>
      </c>
      <c r="B31" s="6" t="s">
        <v>17</v>
      </c>
      <c r="C31" s="10">
        <f>GETPIVOTDATA("Count",Summary!$A$5,"Node",$B31,"Type",C$2)</f>
        <v>611</v>
      </c>
      <c r="D31" s="10">
        <f>GETPIVOTDATA("Count",Summary!$A$5,"Node",$B31,"Type",D$2)</f>
        <v>611</v>
      </c>
      <c r="E31" s="21">
        <f>D31/C31</f>
        <v>1</v>
      </c>
      <c r="H31" s="5"/>
    </row>
    <row r="32" spans="1:15" x14ac:dyDescent="0.2">
      <c r="A32">
        <v>30</v>
      </c>
      <c r="B32" s="6" t="s">
        <v>20</v>
      </c>
      <c r="C32" s="10">
        <f>GETPIVOTDATA("Count",Summary!$A$5,"Node",$B32,"Type",C$2)</f>
        <v>172</v>
      </c>
      <c r="D32" s="10">
        <f>GETPIVOTDATA("Count",Summary!$A$5,"Node",$B32,"Type",D$2)</f>
        <v>172</v>
      </c>
      <c r="E32" s="21">
        <f>D32/C32</f>
        <v>1</v>
      </c>
      <c r="H32" s="5"/>
    </row>
    <row r="33" spans="1:8" x14ac:dyDescent="0.2">
      <c r="A33">
        <v>31</v>
      </c>
      <c r="B33" s="6" t="s">
        <v>28</v>
      </c>
      <c r="C33" s="10">
        <f>GETPIVOTDATA("Count",Summary!$A$5,"Node",$B33,"Type",C$2)</f>
        <v>11</v>
      </c>
      <c r="D33" s="10">
        <f>GETPIVOTDATA("Count",Summary!$A$5,"Node",$B33,"Type",D$2)</f>
        <v>11</v>
      </c>
      <c r="E33" s="21">
        <f>D33/C33</f>
        <v>1</v>
      </c>
      <c r="H33" s="5"/>
    </row>
    <row r="34" spans="1:8" x14ac:dyDescent="0.2">
      <c r="A34">
        <v>32</v>
      </c>
      <c r="B34" s="6" t="s">
        <v>29</v>
      </c>
      <c r="C34" s="10">
        <f>GETPIVOTDATA("Count",Summary!$A$5,"Node",$B34,"Type",C$2)</f>
        <v>1217</v>
      </c>
      <c r="D34" s="10">
        <f>GETPIVOTDATA("Count",Summary!$A$5,"Node",$B34,"Type",D$2)</f>
        <v>1217</v>
      </c>
      <c r="E34" s="21">
        <f>D34/C34</f>
        <v>1</v>
      </c>
      <c r="H34" s="5"/>
    </row>
    <row r="35" spans="1:8" x14ac:dyDescent="0.2">
      <c r="A35">
        <v>33</v>
      </c>
      <c r="B35" s="6" t="s">
        <v>30</v>
      </c>
      <c r="C35" s="10">
        <f>GETPIVOTDATA("Count",Summary!$A$5,"Node",$B35,"Type",C$2)</f>
        <v>2221</v>
      </c>
      <c r="D35" s="10">
        <f>GETPIVOTDATA("Count",Summary!$A$5,"Node",$B35,"Type",D$2)</f>
        <v>2221</v>
      </c>
      <c r="E35" s="21">
        <f>D35/C35</f>
        <v>1</v>
      </c>
      <c r="H35" s="5"/>
    </row>
    <row r="36" spans="1:8" x14ac:dyDescent="0.2">
      <c r="A36">
        <v>34</v>
      </c>
      <c r="B36" s="6" t="s">
        <v>31</v>
      </c>
      <c r="C36" s="10">
        <f>GETPIVOTDATA("Count",Summary!$A$5,"Node",$B36,"Type",C$2)</f>
        <v>111</v>
      </c>
      <c r="D36" s="10">
        <f>GETPIVOTDATA("Count",Summary!$A$5,"Node",$B36,"Type",D$2)</f>
        <v>111</v>
      </c>
      <c r="E36" s="21">
        <f>D36/C36</f>
        <v>1</v>
      </c>
    </row>
    <row r="37" spans="1:8" x14ac:dyDescent="0.2">
      <c r="A37">
        <v>35</v>
      </c>
      <c r="B37" s="6" t="s">
        <v>32</v>
      </c>
      <c r="C37" s="10">
        <f>GETPIVOTDATA("Count",Summary!$A$5,"Node",$B37,"Type",C$2)</f>
        <v>1237</v>
      </c>
      <c r="D37" s="10">
        <f>GETPIVOTDATA("Count",Summary!$A$5,"Node",$B37,"Type",D$2)</f>
        <v>1237</v>
      </c>
      <c r="E37" s="21">
        <f>D37/C37</f>
        <v>1</v>
      </c>
    </row>
    <row r="38" spans="1:8" x14ac:dyDescent="0.2">
      <c r="A38">
        <v>36</v>
      </c>
      <c r="B38" s="6" t="s">
        <v>35</v>
      </c>
      <c r="C38" s="10">
        <f>GETPIVOTDATA("Count",Summary!$A$5,"Node",$B38,"Type",C$2)</f>
        <v>1787</v>
      </c>
      <c r="D38" s="10">
        <f>GETPIVOTDATA("Count",Summary!$A$5,"Node",$B38,"Type",D$2)</f>
        <v>1787</v>
      </c>
      <c r="E38" s="21">
        <f>D38/C38</f>
        <v>1</v>
      </c>
    </row>
    <row r="39" spans="1:8" x14ac:dyDescent="0.2">
      <c r="A39">
        <v>37</v>
      </c>
      <c r="B39" s="6" t="s">
        <v>36</v>
      </c>
      <c r="C39" s="10">
        <f>GETPIVOTDATA("Count",Summary!$A$5,"Node",$B39,"Type",C$2)</f>
        <v>272</v>
      </c>
      <c r="D39" s="10">
        <f>GETPIVOTDATA("Count",Summary!$A$5,"Node",$B39,"Type",D$2)</f>
        <v>272</v>
      </c>
      <c r="E39" s="21">
        <f>D39/C39</f>
        <v>1</v>
      </c>
    </row>
    <row r="40" spans="1:8" x14ac:dyDescent="0.2">
      <c r="A40">
        <v>38</v>
      </c>
      <c r="B40" s="6" t="s">
        <v>37</v>
      </c>
      <c r="C40" s="10">
        <f>GETPIVOTDATA("Count",Summary!$A$5,"Node",$B40,"Type",C$2)</f>
        <v>42</v>
      </c>
      <c r="D40" s="10">
        <f>GETPIVOTDATA("Count",Summary!$A$5,"Node",$B40,"Type",D$2)</f>
        <v>42</v>
      </c>
      <c r="E40" s="21">
        <f>D40/C40</f>
        <v>1</v>
      </c>
    </row>
    <row r="41" spans="1:8" x14ac:dyDescent="0.2">
      <c r="A41">
        <v>39</v>
      </c>
      <c r="B41" s="6" t="s">
        <v>44</v>
      </c>
      <c r="C41" s="10">
        <f>GETPIVOTDATA("Count",Summary!$A$5,"Node",$B41,"Type",C$2)</f>
        <v>258</v>
      </c>
      <c r="D41" s="10">
        <f>GETPIVOTDATA("Count",Summary!$A$5,"Node",$B41,"Type",D$2)</f>
        <v>258</v>
      </c>
      <c r="E41" s="21">
        <f>D41/C41</f>
        <v>1</v>
      </c>
    </row>
  </sheetData>
  <sortState ref="B3:E41">
    <sortCondition descending="1" ref="E3:E41"/>
  </sortState>
  <mergeCells count="2">
    <mergeCell ref="I3:K3"/>
    <mergeCell ref="A1:E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Spinner 1">
              <controlPr defaultSize="0" autoPict="0">
                <anchor moveWithCells="1" sizeWithCells="1">
                  <from>
                    <xdr:col>11</xdr:col>
                    <xdr:colOff>12700</xdr:colOff>
                    <xdr:row>1</xdr:row>
                    <xdr:rowOff>0</xdr:rowOff>
                  </from>
                  <to>
                    <xdr:col>11</xdr:col>
                    <xdr:colOff>279400</xdr:colOff>
                    <xdr:row>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5122" r:id="rId4" name="Spinner 2">
              <controlPr defaultSize="0" autoPict="0">
                <anchor moveWithCells="1" sizeWithCells="1">
                  <from>
                    <xdr:col>14</xdr:col>
                    <xdr:colOff>0</xdr:colOff>
                    <xdr:row>1</xdr:row>
                    <xdr:rowOff>12700</xdr:rowOff>
                  </from>
                  <to>
                    <xdr:col>14</xdr:col>
                    <xdr:colOff>266700</xdr:colOff>
                    <xdr:row>2</xdr:row>
                    <xdr:rowOff>203200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42"/>
  <sheetViews>
    <sheetView tabSelected="1" workbookViewId="0">
      <selection activeCell="AN27" sqref="AN27:AN42"/>
    </sheetView>
  </sheetViews>
  <sheetFormatPr baseColWidth="10" defaultRowHeight="16" x14ac:dyDescent="0.2"/>
  <cols>
    <col min="1" max="1" width="16.5" customWidth="1"/>
    <col min="2" max="5" width="5.1640625" bestFit="1" customWidth="1"/>
    <col min="6" max="6" width="6.1640625" bestFit="1" customWidth="1"/>
    <col min="7" max="8" width="5.1640625" bestFit="1" customWidth="1"/>
    <col min="9" max="9" width="6.1640625" bestFit="1" customWidth="1"/>
    <col min="10" max="13" width="5.1640625" bestFit="1" customWidth="1"/>
    <col min="14" max="18" width="6.1640625" bestFit="1" customWidth="1"/>
    <col min="19" max="30" width="5.1640625" bestFit="1" customWidth="1"/>
    <col min="31" max="35" width="6.1640625" bestFit="1" customWidth="1"/>
    <col min="36" max="39" width="8" customWidth="1"/>
    <col min="40" max="40" width="3.1640625" bestFit="1" customWidth="1"/>
    <col min="41" max="41" width="6.6640625" bestFit="1" customWidth="1"/>
    <col min="42" max="42" width="6" style="3" bestFit="1" customWidth="1"/>
  </cols>
  <sheetData>
    <row r="2" spans="1:42" x14ac:dyDescent="0.2">
      <c r="B2" s="11" t="s">
        <v>60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 t="s">
        <v>59</v>
      </c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3" t="s">
        <v>62</v>
      </c>
      <c r="AK2" s="13" t="s">
        <v>63</v>
      </c>
      <c r="AL2" s="13"/>
      <c r="AM2" s="22"/>
      <c r="AN2" t="s">
        <v>62</v>
      </c>
      <c r="AO2" t="s">
        <v>63</v>
      </c>
      <c r="AP2" s="3" t="s">
        <v>64</v>
      </c>
    </row>
    <row r="3" spans="1:42" x14ac:dyDescent="0.2">
      <c r="A3" t="s">
        <v>61</v>
      </c>
      <c r="B3">
        <v>2001</v>
      </c>
      <c r="C3">
        <v>2002</v>
      </c>
      <c r="D3">
        <v>2003</v>
      </c>
      <c r="E3">
        <v>2004</v>
      </c>
      <c r="F3">
        <v>2005</v>
      </c>
      <c r="G3">
        <v>2006</v>
      </c>
      <c r="H3">
        <v>2007</v>
      </c>
      <c r="I3">
        <v>2008</v>
      </c>
      <c r="J3">
        <v>2009</v>
      </c>
      <c r="K3">
        <v>2010</v>
      </c>
      <c r="L3">
        <v>2011</v>
      </c>
      <c r="M3">
        <v>2012</v>
      </c>
      <c r="N3">
        <v>2013</v>
      </c>
      <c r="O3">
        <v>2014</v>
      </c>
      <c r="P3">
        <v>2015</v>
      </c>
      <c r="Q3">
        <v>2016</v>
      </c>
      <c r="R3">
        <v>2017</v>
      </c>
      <c r="S3">
        <v>2001</v>
      </c>
      <c r="T3">
        <v>2002</v>
      </c>
      <c r="U3">
        <v>2003</v>
      </c>
      <c r="V3">
        <v>2004</v>
      </c>
      <c r="W3">
        <v>2005</v>
      </c>
      <c r="X3">
        <v>2006</v>
      </c>
      <c r="Y3">
        <v>2007</v>
      </c>
      <c r="Z3">
        <v>2008</v>
      </c>
      <c r="AA3">
        <v>2009</v>
      </c>
      <c r="AB3">
        <v>2010</v>
      </c>
      <c r="AC3">
        <v>2011</v>
      </c>
      <c r="AD3">
        <v>2012</v>
      </c>
      <c r="AE3">
        <v>2013</v>
      </c>
      <c r="AF3">
        <v>2014</v>
      </c>
      <c r="AG3">
        <v>2015</v>
      </c>
      <c r="AH3">
        <v>2016</v>
      </c>
      <c r="AI3">
        <v>2017</v>
      </c>
      <c r="AJ3" s="14" t="s">
        <v>64</v>
      </c>
      <c r="AK3" s="14"/>
      <c r="AL3" s="13" t="s">
        <v>65</v>
      </c>
      <c r="AM3" s="22"/>
      <c r="AN3" s="11" t="s">
        <v>66</v>
      </c>
      <c r="AO3" s="11"/>
      <c r="AP3" s="3" t="s">
        <v>48</v>
      </c>
    </row>
    <row r="4" spans="1:42" x14ac:dyDescent="0.2">
      <c r="A4" s="6" t="s">
        <v>38</v>
      </c>
      <c r="B4">
        <f>GETPIVOTDATA("Count",Summary!$A$5,"Node",$A4,"Type",$B$2,"Year",B$3)</f>
        <v>0</v>
      </c>
      <c r="C4">
        <f>GETPIVOTDATA("Count",Summary!$A$5,"Node",$A4,"Type",$B$2,"Year",C$3)</f>
        <v>0</v>
      </c>
      <c r="D4">
        <f>GETPIVOTDATA("Count",Summary!$A$5,"Node",$A4,"Type",$B$2,"Year",D$3)</f>
        <v>0</v>
      </c>
      <c r="E4">
        <f>GETPIVOTDATA("Count",Summary!$A$5,"Node",$A4,"Type",$B$2,"Year",E$3)</f>
        <v>81</v>
      </c>
      <c r="F4">
        <f>GETPIVOTDATA("Count",Summary!$A$5,"Node",$A4,"Type",$B$2,"Year",F$3)</f>
        <v>99</v>
      </c>
      <c r="G4">
        <f>GETPIVOTDATA("Count",Summary!$A$5,"Node",$A4,"Type",$B$2,"Year",G$3)</f>
        <v>116</v>
      </c>
      <c r="H4">
        <f>GETPIVOTDATA("Count",Summary!$A$5,"Node",$A4,"Type",$B$2,"Year",H$3)</f>
        <v>16</v>
      </c>
      <c r="I4">
        <f>GETPIVOTDATA("Count",Summary!$A$5,"Node",$A4,"Type",$B$2,"Year",I$3)</f>
        <v>95</v>
      </c>
      <c r="J4">
        <f>GETPIVOTDATA("Count",Summary!$A$5,"Node",$A4,"Type",$B$2,"Year",J$3)</f>
        <v>188</v>
      </c>
      <c r="K4">
        <f>GETPIVOTDATA("Count",Summary!$A$5,"Node",$A4,"Type",$B$2,"Year",K$3)</f>
        <v>393</v>
      </c>
      <c r="L4">
        <f>GETPIVOTDATA("Count",Summary!$A$5,"Node",$A4,"Type",$B$2,"Year",L$3)</f>
        <v>112</v>
      </c>
      <c r="M4">
        <f>GETPIVOTDATA("Count",Summary!$A$5,"Node",$A4,"Type",$B$2,"Year",M$3)</f>
        <v>331</v>
      </c>
      <c r="N4">
        <f>GETPIVOTDATA("Count",Summary!$A$5,"Node",$A4,"Type",$B$2,"Year",N$3)</f>
        <v>165</v>
      </c>
      <c r="O4">
        <f>GETPIVOTDATA("Count",Summary!$A$5,"Node",$A4,"Type",$B$2,"Year",O$3)</f>
        <v>43</v>
      </c>
      <c r="P4">
        <f>GETPIVOTDATA("Count",Summary!$A$5,"Node",$A4,"Type",$B$2,"Year",P$3)</f>
        <v>0</v>
      </c>
      <c r="Q4">
        <f>GETPIVOTDATA("Count",Summary!$A$5,"Node",$A4,"Type",$B$2,"Year",Q$3)</f>
        <v>0</v>
      </c>
      <c r="R4">
        <f>GETPIVOTDATA("Count",Summary!$A$5,"Node",$A4,"Type",$B$2,"Year",R$3)</f>
        <v>0</v>
      </c>
      <c r="S4">
        <f>GETPIVOTDATA("Count",Summary!$A$5,"Node",$A4,"Type",$S$2,"Year",S$3)</f>
        <v>0</v>
      </c>
      <c r="T4">
        <f>GETPIVOTDATA("Count",Summary!$A$5,"Node",$A4,"Type",$S$2,"Year",T$3)</f>
        <v>0</v>
      </c>
      <c r="U4">
        <f>GETPIVOTDATA("Count",Summary!$A$5,"Node",$A4,"Type",$S$2,"Year",U$3)</f>
        <v>0</v>
      </c>
      <c r="V4">
        <f>GETPIVOTDATA("Count",Summary!$A$5,"Node",$A4,"Type",$S$2,"Year",V$3)</f>
        <v>11</v>
      </c>
      <c r="W4">
        <f>GETPIVOTDATA("Count",Summary!$A$5,"Node",$A4,"Type",$S$2,"Year",W$3)</f>
        <v>7</v>
      </c>
      <c r="X4">
        <f>GETPIVOTDATA("Count",Summary!$A$5,"Node",$A4,"Type",$S$2,"Year",X$3)</f>
        <v>13</v>
      </c>
      <c r="Y4">
        <f>GETPIVOTDATA("Count",Summary!$A$5,"Node",$A4,"Type",$S$2,"Year",Y$3)</f>
        <v>4</v>
      </c>
      <c r="Z4">
        <f>GETPIVOTDATA("Count",Summary!$A$5,"Node",$A4,"Type",$S$2,"Year",Z$3)</f>
        <v>4</v>
      </c>
      <c r="AA4">
        <f>GETPIVOTDATA("Count",Summary!$A$5,"Node",$A4,"Type",$S$2,"Year",AA$3)</f>
        <v>86</v>
      </c>
      <c r="AB4">
        <f>GETPIVOTDATA("Count",Summary!$A$5,"Node",$A4,"Type",$S$2,"Year",AB$3)</f>
        <v>19</v>
      </c>
      <c r="AC4">
        <f>GETPIVOTDATA("Count",Summary!$A$5,"Node",$A4,"Type",$S$2,"Year",AC$3)</f>
        <v>14</v>
      </c>
      <c r="AD4">
        <f>GETPIVOTDATA("Count",Summary!$A$5,"Node",$A4,"Type",$S$2,"Year",AD$3)</f>
        <v>72</v>
      </c>
      <c r="AE4">
        <f>GETPIVOTDATA("Count",Summary!$A$5,"Node",$A4,"Type",$S$2,"Year",AE$3)</f>
        <v>88</v>
      </c>
      <c r="AF4">
        <f>GETPIVOTDATA("Count",Summary!$A$5,"Node",$A4,"Type",$S$2,"Year",AF$3)</f>
        <v>30</v>
      </c>
      <c r="AG4">
        <f>GETPIVOTDATA("Count",Summary!$A$5,"Node",$A4,"Type",$S$2,"Year",AG$3)</f>
        <v>0</v>
      </c>
      <c r="AH4">
        <f>GETPIVOTDATA("Count",Summary!$A$5,"Node",$A4,"Type",$S$2,"Year",AH$3)</f>
        <v>0</v>
      </c>
      <c r="AI4">
        <f>GETPIVOTDATA("Count",Summary!$A$5,"Node",$A4,"Type",$S$2,"Year",AI$3)</f>
        <v>0</v>
      </c>
      <c r="AJ4" s="15">
        <f>SUM(B4:R4)</f>
        <v>1639</v>
      </c>
      <c r="AK4" s="15">
        <f>SUM(S4:AI4)</f>
        <v>348</v>
      </c>
      <c r="AL4" s="24">
        <f>AJ4/AK4</f>
        <v>4.7097701149425291</v>
      </c>
      <c r="AM4" s="23" t="b">
        <f>AK4=AJ4</f>
        <v>0</v>
      </c>
      <c r="AN4">
        <f>COUNTIF(B4:R4,"&gt;"&amp;0)</f>
        <v>11</v>
      </c>
      <c r="AO4">
        <f>COUNTIF(S4:AI4,"&gt;"&amp;0)</f>
        <v>11</v>
      </c>
      <c r="AP4" s="3">
        <f>SUM(AN4:AO4)</f>
        <v>22</v>
      </c>
    </row>
    <row r="5" spans="1:42" x14ac:dyDescent="0.2">
      <c r="A5" s="6" t="s">
        <v>15</v>
      </c>
      <c r="B5">
        <f>GETPIVOTDATA("Count",Summary!$A$5,"Node",$A5,"Type",$B$2,"Year",B$3)</f>
        <v>0</v>
      </c>
      <c r="C5">
        <f>GETPIVOTDATA("Count",Summary!$A$5,"Node",$A5,"Type",$B$2,"Year",C$3)</f>
        <v>0</v>
      </c>
      <c r="D5">
        <f>GETPIVOTDATA("Count",Summary!$A$5,"Node",$A5,"Type",$B$2,"Year",D$3)</f>
        <v>0</v>
      </c>
      <c r="E5">
        <f>GETPIVOTDATA("Count",Summary!$A$5,"Node",$A5,"Type",$B$2,"Year",E$3)</f>
        <v>0</v>
      </c>
      <c r="F5">
        <f>GETPIVOTDATA("Count",Summary!$A$5,"Node",$A5,"Type",$B$2,"Year",F$3)</f>
        <v>0</v>
      </c>
      <c r="G5">
        <f>GETPIVOTDATA("Count",Summary!$A$5,"Node",$A5,"Type",$B$2,"Year",G$3)</f>
        <v>0</v>
      </c>
      <c r="H5">
        <f>GETPIVOTDATA("Count",Summary!$A$5,"Node",$A5,"Type",$B$2,"Year",H$3)</f>
        <v>0</v>
      </c>
      <c r="I5">
        <f>GETPIVOTDATA("Count",Summary!$A$5,"Node",$A5,"Type",$B$2,"Year",I$3)</f>
        <v>0</v>
      </c>
      <c r="J5">
        <f>GETPIVOTDATA("Count",Summary!$A$5,"Node",$A5,"Type",$B$2,"Year",J$3)</f>
        <v>0</v>
      </c>
      <c r="K5">
        <f>GETPIVOTDATA("Count",Summary!$A$5,"Node",$A5,"Type",$B$2,"Year",K$3)</f>
        <v>0</v>
      </c>
      <c r="L5">
        <f>GETPIVOTDATA("Count",Summary!$A$5,"Node",$A5,"Type",$B$2,"Year",L$3)</f>
        <v>0</v>
      </c>
      <c r="M5">
        <f>GETPIVOTDATA("Count",Summary!$A$5,"Node",$A5,"Type",$B$2,"Year",M$3)</f>
        <v>84</v>
      </c>
      <c r="N5">
        <f>GETPIVOTDATA("Count",Summary!$A$5,"Node",$A5,"Type",$B$2,"Year",N$3)</f>
        <v>393</v>
      </c>
      <c r="O5">
        <f>GETPIVOTDATA("Count",Summary!$A$5,"Node",$A5,"Type",$B$2,"Year",O$3)</f>
        <v>11</v>
      </c>
      <c r="P5">
        <f>GETPIVOTDATA("Count",Summary!$A$5,"Node",$A5,"Type",$B$2,"Year",P$3)</f>
        <v>12</v>
      </c>
      <c r="Q5">
        <f>GETPIVOTDATA("Count",Summary!$A$5,"Node",$A5,"Type",$B$2,"Year",Q$3)</f>
        <v>79</v>
      </c>
      <c r="R5">
        <f>GETPIVOTDATA("Count",Summary!$A$5,"Node",$A5,"Type",$B$2,"Year",R$3)</f>
        <v>1</v>
      </c>
      <c r="S5">
        <f>GETPIVOTDATA("Count",Summary!$A$5,"Node",$A5,"Type",$S$2,"Year",S$3)</f>
        <v>0</v>
      </c>
      <c r="T5">
        <f>GETPIVOTDATA("Count",Summary!$A$5,"Node",$A5,"Type",$S$2,"Year",T$3)</f>
        <v>0</v>
      </c>
      <c r="U5">
        <f>GETPIVOTDATA("Count",Summary!$A$5,"Node",$A5,"Type",$S$2,"Year",U$3)</f>
        <v>0</v>
      </c>
      <c r="V5">
        <f>GETPIVOTDATA("Count",Summary!$A$5,"Node",$A5,"Type",$S$2,"Year",V$3)</f>
        <v>0</v>
      </c>
      <c r="W5">
        <f>GETPIVOTDATA("Count",Summary!$A$5,"Node",$A5,"Type",$S$2,"Year",W$3)</f>
        <v>0</v>
      </c>
      <c r="X5">
        <f>GETPIVOTDATA("Count",Summary!$A$5,"Node",$A5,"Type",$S$2,"Year",X$3)</f>
        <v>0</v>
      </c>
      <c r="Y5">
        <f>GETPIVOTDATA("Count",Summary!$A$5,"Node",$A5,"Type",$S$2,"Year",Y$3)</f>
        <v>0</v>
      </c>
      <c r="Z5">
        <f>GETPIVOTDATA("Count",Summary!$A$5,"Node",$A5,"Type",$S$2,"Year",Z$3)</f>
        <v>0</v>
      </c>
      <c r="AA5">
        <f>GETPIVOTDATA("Count",Summary!$A$5,"Node",$A5,"Type",$S$2,"Year",AA$3)</f>
        <v>0</v>
      </c>
      <c r="AB5">
        <f>GETPIVOTDATA("Count",Summary!$A$5,"Node",$A5,"Type",$S$2,"Year",AB$3)</f>
        <v>0</v>
      </c>
      <c r="AC5">
        <f>GETPIVOTDATA("Count",Summary!$A$5,"Node",$A5,"Type",$S$2,"Year",AC$3)</f>
        <v>0</v>
      </c>
      <c r="AD5">
        <f>GETPIVOTDATA("Count",Summary!$A$5,"Node",$A5,"Type",$S$2,"Year",AD$3)</f>
        <v>1</v>
      </c>
      <c r="AE5">
        <f>GETPIVOTDATA("Count",Summary!$A$5,"Node",$A5,"Type",$S$2,"Year",AE$3)</f>
        <v>93</v>
      </c>
      <c r="AF5">
        <f>GETPIVOTDATA("Count",Summary!$A$5,"Node",$A5,"Type",$S$2,"Year",AF$3)</f>
        <v>4</v>
      </c>
      <c r="AG5">
        <f>GETPIVOTDATA("Count",Summary!$A$5,"Node",$A5,"Type",$S$2,"Year",AG$3)</f>
        <v>4</v>
      </c>
      <c r="AH5">
        <f>GETPIVOTDATA("Count",Summary!$A$5,"Node",$A5,"Type",$S$2,"Year",AH$3)</f>
        <v>27</v>
      </c>
      <c r="AI5">
        <f>GETPIVOTDATA("Count",Summary!$A$5,"Node",$A5,"Type",$S$2,"Year",AI$3)</f>
        <v>1</v>
      </c>
      <c r="AJ5" s="15">
        <f>SUM(B5:R5)</f>
        <v>580</v>
      </c>
      <c r="AK5" s="15">
        <f>SUM(S5:AI5)</f>
        <v>130</v>
      </c>
      <c r="AL5" s="24">
        <f>AJ5/AK5</f>
        <v>4.4615384615384617</v>
      </c>
      <c r="AM5" s="23" t="b">
        <f t="shared" ref="AM5:AM42" si="0">AK5=AJ5</f>
        <v>0</v>
      </c>
      <c r="AN5">
        <f>COUNTIF(B5:R5,"&gt;"&amp;0)</f>
        <v>6</v>
      </c>
      <c r="AO5">
        <f>COUNTIF(S5:AI5,"&gt;"&amp;0)</f>
        <v>6</v>
      </c>
      <c r="AP5" s="3">
        <f>SUM(AN5:AO5)</f>
        <v>12</v>
      </c>
    </row>
    <row r="6" spans="1:42" x14ac:dyDescent="0.2">
      <c r="A6" s="6" t="s">
        <v>33</v>
      </c>
      <c r="B6">
        <f>GETPIVOTDATA("Count",Summary!$A$5,"Node",$A6,"Type",$B$2,"Year",B$3)</f>
        <v>0</v>
      </c>
      <c r="C6">
        <f>GETPIVOTDATA("Count",Summary!$A$5,"Node",$A6,"Type",$B$2,"Year",C$3)</f>
        <v>0</v>
      </c>
      <c r="D6">
        <f>GETPIVOTDATA("Count",Summary!$A$5,"Node",$A6,"Type",$B$2,"Year",D$3)</f>
        <v>175</v>
      </c>
      <c r="E6">
        <f>GETPIVOTDATA("Count",Summary!$A$5,"Node",$A6,"Type",$B$2,"Year",E$3)</f>
        <v>21</v>
      </c>
      <c r="F6">
        <f>GETPIVOTDATA("Count",Summary!$A$5,"Node",$A6,"Type",$B$2,"Year",F$3)</f>
        <v>28394</v>
      </c>
      <c r="G6">
        <f>GETPIVOTDATA("Count",Summary!$A$5,"Node",$A6,"Type",$B$2,"Year",G$3)</f>
        <v>8186</v>
      </c>
      <c r="H6">
        <f>GETPIVOTDATA("Count",Summary!$A$5,"Node",$A6,"Type",$B$2,"Year",H$3)</f>
        <v>9525</v>
      </c>
      <c r="I6">
        <f>GETPIVOTDATA("Count",Summary!$A$5,"Node",$A6,"Type",$B$2,"Year",I$3)</f>
        <v>12189</v>
      </c>
      <c r="J6">
        <f>GETPIVOTDATA("Count",Summary!$A$5,"Node",$A6,"Type",$B$2,"Year",J$3)</f>
        <v>2664</v>
      </c>
      <c r="K6">
        <f>GETPIVOTDATA("Count",Summary!$A$5,"Node",$A6,"Type",$B$2,"Year",K$3)</f>
        <v>3518</v>
      </c>
      <c r="L6">
        <f>GETPIVOTDATA("Count",Summary!$A$5,"Node",$A6,"Type",$B$2,"Year",L$3)</f>
        <v>869</v>
      </c>
      <c r="M6">
        <f>GETPIVOTDATA("Count",Summary!$A$5,"Node",$A6,"Type",$B$2,"Year",M$3)</f>
        <v>1584</v>
      </c>
      <c r="N6">
        <f>GETPIVOTDATA("Count",Summary!$A$5,"Node",$A6,"Type",$B$2,"Year",N$3)</f>
        <v>967</v>
      </c>
      <c r="O6">
        <f>GETPIVOTDATA("Count",Summary!$A$5,"Node",$A6,"Type",$B$2,"Year",O$3)</f>
        <v>9</v>
      </c>
      <c r="P6">
        <f>GETPIVOTDATA("Count",Summary!$A$5,"Node",$A6,"Type",$B$2,"Year",P$3)</f>
        <v>616</v>
      </c>
      <c r="Q6">
        <f>GETPIVOTDATA("Count",Summary!$A$5,"Node",$A6,"Type",$B$2,"Year",Q$3)</f>
        <v>2301</v>
      </c>
      <c r="R6">
        <f>GETPIVOTDATA("Count",Summary!$A$5,"Node",$A6,"Type",$B$2,"Year",R$3)</f>
        <v>68</v>
      </c>
      <c r="S6">
        <f>GETPIVOTDATA("Count",Summary!$A$5,"Node",$A6,"Type",$S$2,"Year",S$3)</f>
        <v>0</v>
      </c>
      <c r="T6">
        <f>GETPIVOTDATA("Count",Summary!$A$5,"Node",$A6,"Type",$S$2,"Year",T$3)</f>
        <v>0</v>
      </c>
      <c r="U6">
        <f>GETPIVOTDATA("Count",Summary!$A$5,"Node",$A6,"Type",$S$2,"Year",U$3)</f>
        <v>0</v>
      </c>
      <c r="V6">
        <f>GETPIVOTDATA("Count",Summary!$A$5,"Node",$A6,"Type",$S$2,"Year",V$3)</f>
        <v>0</v>
      </c>
      <c r="W6">
        <f>GETPIVOTDATA("Count",Summary!$A$5,"Node",$A6,"Type",$S$2,"Year",W$3)</f>
        <v>5189</v>
      </c>
      <c r="X6">
        <f>GETPIVOTDATA("Count",Summary!$A$5,"Node",$A6,"Type",$S$2,"Year",X$3)</f>
        <v>1170</v>
      </c>
      <c r="Y6">
        <f>GETPIVOTDATA("Count",Summary!$A$5,"Node",$A6,"Type",$S$2,"Year",Y$3)</f>
        <v>1480</v>
      </c>
      <c r="Z6">
        <f>GETPIVOTDATA("Count",Summary!$A$5,"Node",$A6,"Type",$S$2,"Year",Z$3)</f>
        <v>3423</v>
      </c>
      <c r="AA6">
        <f>GETPIVOTDATA("Count",Summary!$A$5,"Node",$A6,"Type",$S$2,"Year",AA$3)</f>
        <v>1634</v>
      </c>
      <c r="AB6">
        <f>GETPIVOTDATA("Count",Summary!$A$5,"Node",$A6,"Type",$S$2,"Year",AB$3)</f>
        <v>2215</v>
      </c>
      <c r="AC6">
        <f>GETPIVOTDATA("Count",Summary!$A$5,"Node",$A6,"Type",$S$2,"Year",AC$3)</f>
        <v>732</v>
      </c>
      <c r="AD6">
        <f>GETPIVOTDATA("Count",Summary!$A$5,"Node",$A6,"Type",$S$2,"Year",AD$3)</f>
        <v>1555</v>
      </c>
      <c r="AE6">
        <f>GETPIVOTDATA("Count",Summary!$A$5,"Node",$A6,"Type",$S$2,"Year",AE$3)</f>
        <v>47</v>
      </c>
      <c r="AF6">
        <f>GETPIVOTDATA("Count",Summary!$A$5,"Node",$A6,"Type",$S$2,"Year",AF$3)</f>
        <v>3</v>
      </c>
      <c r="AG6">
        <f>GETPIVOTDATA("Count",Summary!$A$5,"Node",$A6,"Type",$S$2,"Year",AG$3)</f>
        <v>18</v>
      </c>
      <c r="AH6">
        <f>GETPIVOTDATA("Count",Summary!$A$5,"Node",$A6,"Type",$S$2,"Year",AH$3)</f>
        <v>2286</v>
      </c>
      <c r="AI6">
        <f>GETPIVOTDATA("Count",Summary!$A$5,"Node",$A6,"Type",$S$2,"Year",AI$3)</f>
        <v>68</v>
      </c>
      <c r="AJ6" s="15">
        <f>SUM(B6:R6)</f>
        <v>71086</v>
      </c>
      <c r="AK6" s="15">
        <f>SUM(S6:AI6)</f>
        <v>19820</v>
      </c>
      <c r="AL6" s="24">
        <f>AJ6/AK6</f>
        <v>3.5865792129162464</v>
      </c>
      <c r="AM6" s="23" t="b">
        <f t="shared" si="0"/>
        <v>0</v>
      </c>
      <c r="AN6">
        <f>COUNTIF(B6:R6,"&gt;"&amp;0)</f>
        <v>15</v>
      </c>
      <c r="AO6">
        <f>COUNTIF(S6:AI6,"&gt;"&amp;0)</f>
        <v>13</v>
      </c>
      <c r="AP6" s="3">
        <f>SUM(AN6:AO6)</f>
        <v>28</v>
      </c>
    </row>
    <row r="7" spans="1:42" x14ac:dyDescent="0.2">
      <c r="A7" s="6" t="s">
        <v>42</v>
      </c>
      <c r="B7">
        <f>GETPIVOTDATA("Count",Summary!$A$5,"Node",$A7,"Type",$B$2,"Year",B$3)</f>
        <v>0</v>
      </c>
      <c r="C7">
        <f>GETPIVOTDATA("Count",Summary!$A$5,"Node",$A7,"Type",$B$2,"Year",C$3)</f>
        <v>0</v>
      </c>
      <c r="D7">
        <f>GETPIVOTDATA("Count",Summary!$A$5,"Node",$A7,"Type",$B$2,"Year",D$3)</f>
        <v>0</v>
      </c>
      <c r="E7">
        <f>GETPIVOTDATA("Count",Summary!$A$5,"Node",$A7,"Type",$B$2,"Year",E$3)</f>
        <v>0</v>
      </c>
      <c r="F7">
        <f>GETPIVOTDATA("Count",Summary!$A$5,"Node",$A7,"Type",$B$2,"Year",F$3)</f>
        <v>0</v>
      </c>
      <c r="G7">
        <f>GETPIVOTDATA("Count",Summary!$A$5,"Node",$A7,"Type",$B$2,"Year",G$3)</f>
        <v>852</v>
      </c>
      <c r="H7">
        <f>GETPIVOTDATA("Count",Summary!$A$5,"Node",$A7,"Type",$B$2,"Year",H$3)</f>
        <v>827</v>
      </c>
      <c r="I7">
        <f>GETPIVOTDATA("Count",Summary!$A$5,"Node",$A7,"Type",$B$2,"Year",I$3)</f>
        <v>194</v>
      </c>
      <c r="J7">
        <f>GETPIVOTDATA("Count",Summary!$A$5,"Node",$A7,"Type",$B$2,"Year",J$3)</f>
        <v>256</v>
      </c>
      <c r="K7">
        <f>GETPIVOTDATA("Count",Summary!$A$5,"Node",$A7,"Type",$B$2,"Year",K$3)</f>
        <v>210</v>
      </c>
      <c r="L7">
        <f>GETPIVOTDATA("Count",Summary!$A$5,"Node",$A7,"Type",$B$2,"Year",L$3)</f>
        <v>11</v>
      </c>
      <c r="M7">
        <f>GETPIVOTDATA("Count",Summary!$A$5,"Node",$A7,"Type",$B$2,"Year",M$3)</f>
        <v>16</v>
      </c>
      <c r="N7">
        <f>GETPIVOTDATA("Count",Summary!$A$5,"Node",$A7,"Type",$B$2,"Year",N$3)</f>
        <v>6</v>
      </c>
      <c r="O7">
        <f>GETPIVOTDATA("Count",Summary!$A$5,"Node",$A7,"Type",$B$2,"Year",O$3)</f>
        <v>29</v>
      </c>
      <c r="P7">
        <f>GETPIVOTDATA("Count",Summary!$A$5,"Node",$A7,"Type",$B$2,"Year",P$3)</f>
        <v>123</v>
      </c>
      <c r="Q7">
        <f>GETPIVOTDATA("Count",Summary!$A$5,"Node",$A7,"Type",$B$2,"Year",Q$3)</f>
        <v>105</v>
      </c>
      <c r="R7">
        <f>GETPIVOTDATA("Count",Summary!$A$5,"Node",$A7,"Type",$B$2,"Year",R$3)</f>
        <v>114</v>
      </c>
      <c r="S7">
        <f>GETPIVOTDATA("Count",Summary!$A$5,"Node",$A7,"Type",$S$2,"Year",S$3)</f>
        <v>0</v>
      </c>
      <c r="T7">
        <f>GETPIVOTDATA("Count",Summary!$A$5,"Node",$A7,"Type",$S$2,"Year",T$3)</f>
        <v>0</v>
      </c>
      <c r="U7">
        <f>GETPIVOTDATA("Count",Summary!$A$5,"Node",$A7,"Type",$S$2,"Year",U$3)</f>
        <v>0</v>
      </c>
      <c r="V7">
        <f>GETPIVOTDATA("Count",Summary!$A$5,"Node",$A7,"Type",$S$2,"Year",V$3)</f>
        <v>0</v>
      </c>
      <c r="W7">
        <f>GETPIVOTDATA("Count",Summary!$A$5,"Node",$A7,"Type",$S$2,"Year",W$3)</f>
        <v>0</v>
      </c>
      <c r="X7">
        <f>GETPIVOTDATA("Count",Summary!$A$5,"Node",$A7,"Type",$S$2,"Year",X$3)</f>
        <v>214</v>
      </c>
      <c r="Y7">
        <f>GETPIVOTDATA("Count",Summary!$A$5,"Node",$A7,"Type",$S$2,"Year",Y$3)</f>
        <v>230</v>
      </c>
      <c r="Z7">
        <f>GETPIVOTDATA("Count",Summary!$A$5,"Node",$A7,"Type",$S$2,"Year",Z$3)</f>
        <v>71</v>
      </c>
      <c r="AA7">
        <f>GETPIVOTDATA("Count",Summary!$A$5,"Node",$A7,"Type",$S$2,"Year",AA$3)</f>
        <v>90</v>
      </c>
      <c r="AB7">
        <f>GETPIVOTDATA("Count",Summary!$A$5,"Node",$A7,"Type",$S$2,"Year",AB$3)</f>
        <v>98</v>
      </c>
      <c r="AC7">
        <f>GETPIVOTDATA("Count",Summary!$A$5,"Node",$A7,"Type",$S$2,"Year",AC$3)</f>
        <v>9</v>
      </c>
      <c r="AD7">
        <f>GETPIVOTDATA("Count",Summary!$A$5,"Node",$A7,"Type",$S$2,"Year",AD$3)</f>
        <v>13</v>
      </c>
      <c r="AE7">
        <f>GETPIVOTDATA("Count",Summary!$A$5,"Node",$A7,"Type",$S$2,"Year",AE$3)</f>
        <v>2</v>
      </c>
      <c r="AF7">
        <f>GETPIVOTDATA("Count",Summary!$A$5,"Node",$A7,"Type",$S$2,"Year",AF$3)</f>
        <v>8</v>
      </c>
      <c r="AG7">
        <f>GETPIVOTDATA("Count",Summary!$A$5,"Node",$A7,"Type",$S$2,"Year",AG$3)</f>
        <v>42</v>
      </c>
      <c r="AH7">
        <f>GETPIVOTDATA("Count",Summary!$A$5,"Node",$A7,"Type",$S$2,"Year",AH$3)</f>
        <v>33</v>
      </c>
      <c r="AI7">
        <f>GETPIVOTDATA("Count",Summary!$A$5,"Node",$A7,"Type",$S$2,"Year",AI$3)</f>
        <v>33</v>
      </c>
      <c r="AJ7" s="15">
        <f>SUM(B7:R7)</f>
        <v>2743</v>
      </c>
      <c r="AK7" s="15">
        <f>SUM(S7:AI7)</f>
        <v>843</v>
      </c>
      <c r="AL7" s="24">
        <f>AJ7/AK7</f>
        <v>3.2538552787663106</v>
      </c>
      <c r="AM7" s="23" t="b">
        <f t="shared" si="0"/>
        <v>0</v>
      </c>
      <c r="AN7">
        <f>COUNTIF(B7:R7,"&gt;"&amp;0)</f>
        <v>12</v>
      </c>
      <c r="AO7">
        <f>COUNTIF(S7:AI7,"&gt;"&amp;0)</f>
        <v>12</v>
      </c>
      <c r="AP7" s="3">
        <f>SUM(AN7:AO7)</f>
        <v>24</v>
      </c>
    </row>
    <row r="8" spans="1:42" x14ac:dyDescent="0.2">
      <c r="A8" s="6" t="s">
        <v>13</v>
      </c>
      <c r="B8">
        <f>GETPIVOTDATA("Count",Summary!$A$5,"Node",$A8,"Type",$B$2,"Year",B$3)</f>
        <v>0</v>
      </c>
      <c r="C8">
        <f>GETPIVOTDATA("Count",Summary!$A$5,"Node",$A8,"Type",$B$2,"Year",C$3)</f>
        <v>0</v>
      </c>
      <c r="D8">
        <f>GETPIVOTDATA("Count",Summary!$A$5,"Node",$A8,"Type",$B$2,"Year",D$3)</f>
        <v>0</v>
      </c>
      <c r="E8">
        <f>GETPIVOTDATA("Count",Summary!$A$5,"Node",$A8,"Type",$B$2,"Year",E$3)</f>
        <v>0</v>
      </c>
      <c r="F8">
        <f>GETPIVOTDATA("Count",Summary!$A$5,"Node",$A8,"Type",$B$2,"Year",F$3)</f>
        <v>0</v>
      </c>
      <c r="G8">
        <f>GETPIVOTDATA("Count",Summary!$A$5,"Node",$A8,"Type",$B$2,"Year",G$3)</f>
        <v>0</v>
      </c>
      <c r="H8">
        <f>GETPIVOTDATA("Count",Summary!$A$5,"Node",$A8,"Type",$B$2,"Year",H$3)</f>
        <v>0</v>
      </c>
      <c r="I8">
        <f>GETPIVOTDATA("Count",Summary!$A$5,"Node",$A8,"Type",$B$2,"Year",I$3)</f>
        <v>0</v>
      </c>
      <c r="J8">
        <f>GETPIVOTDATA("Count",Summary!$A$5,"Node",$A8,"Type",$B$2,"Year",J$3)</f>
        <v>0</v>
      </c>
      <c r="K8">
        <f>GETPIVOTDATA("Count",Summary!$A$5,"Node",$A8,"Type",$B$2,"Year",K$3)</f>
        <v>0</v>
      </c>
      <c r="L8">
        <f>GETPIVOTDATA("Count",Summary!$A$5,"Node",$A8,"Type",$B$2,"Year",L$3)</f>
        <v>0</v>
      </c>
      <c r="M8">
        <f>GETPIVOTDATA("Count",Summary!$A$5,"Node",$A8,"Type",$B$2,"Year",M$3)</f>
        <v>0</v>
      </c>
      <c r="N8">
        <f>GETPIVOTDATA("Count",Summary!$A$5,"Node",$A8,"Type",$B$2,"Year",N$3)</f>
        <v>0</v>
      </c>
      <c r="O8">
        <f>GETPIVOTDATA("Count",Summary!$A$5,"Node",$A8,"Type",$B$2,"Year",O$3)</f>
        <v>0</v>
      </c>
      <c r="P8">
        <f>GETPIVOTDATA("Count",Summary!$A$5,"Node",$A8,"Type",$B$2,"Year",P$3)</f>
        <v>0</v>
      </c>
      <c r="Q8">
        <f>GETPIVOTDATA("Count",Summary!$A$5,"Node",$A8,"Type",$B$2,"Year",Q$3)</f>
        <v>0</v>
      </c>
      <c r="R8">
        <f>GETPIVOTDATA("Count",Summary!$A$5,"Node",$A8,"Type",$B$2,"Year",R$3)</f>
        <v>1022</v>
      </c>
      <c r="S8">
        <f>GETPIVOTDATA("Count",Summary!$A$5,"Node",$A8,"Type",$S$2,"Year",S$3)</f>
        <v>0</v>
      </c>
      <c r="T8">
        <f>GETPIVOTDATA("Count",Summary!$A$5,"Node",$A8,"Type",$S$2,"Year",T$3)</f>
        <v>0</v>
      </c>
      <c r="U8">
        <f>GETPIVOTDATA("Count",Summary!$A$5,"Node",$A8,"Type",$S$2,"Year",U$3)</f>
        <v>0</v>
      </c>
      <c r="V8">
        <f>GETPIVOTDATA("Count",Summary!$A$5,"Node",$A8,"Type",$S$2,"Year",V$3)</f>
        <v>0</v>
      </c>
      <c r="W8">
        <f>GETPIVOTDATA("Count",Summary!$A$5,"Node",$A8,"Type",$S$2,"Year",W$3)</f>
        <v>0</v>
      </c>
      <c r="X8">
        <f>GETPIVOTDATA("Count",Summary!$A$5,"Node",$A8,"Type",$S$2,"Year",X$3)</f>
        <v>0</v>
      </c>
      <c r="Y8">
        <f>GETPIVOTDATA("Count",Summary!$A$5,"Node",$A8,"Type",$S$2,"Year",Y$3)</f>
        <v>0</v>
      </c>
      <c r="Z8">
        <f>GETPIVOTDATA("Count",Summary!$A$5,"Node",$A8,"Type",$S$2,"Year",Z$3)</f>
        <v>0</v>
      </c>
      <c r="AA8">
        <f>GETPIVOTDATA("Count",Summary!$A$5,"Node",$A8,"Type",$S$2,"Year",AA$3)</f>
        <v>0</v>
      </c>
      <c r="AB8">
        <f>GETPIVOTDATA("Count",Summary!$A$5,"Node",$A8,"Type",$S$2,"Year",AB$3)</f>
        <v>0</v>
      </c>
      <c r="AC8">
        <f>GETPIVOTDATA("Count",Summary!$A$5,"Node",$A8,"Type",$S$2,"Year",AC$3)</f>
        <v>0</v>
      </c>
      <c r="AD8">
        <f>GETPIVOTDATA("Count",Summary!$A$5,"Node",$A8,"Type",$S$2,"Year",AD$3)</f>
        <v>0</v>
      </c>
      <c r="AE8">
        <f>GETPIVOTDATA("Count",Summary!$A$5,"Node",$A8,"Type",$S$2,"Year",AE$3)</f>
        <v>0</v>
      </c>
      <c r="AF8">
        <f>GETPIVOTDATA("Count",Summary!$A$5,"Node",$A8,"Type",$S$2,"Year",AF$3)</f>
        <v>0</v>
      </c>
      <c r="AG8">
        <f>GETPIVOTDATA("Count",Summary!$A$5,"Node",$A8,"Type",$S$2,"Year",AG$3)</f>
        <v>0</v>
      </c>
      <c r="AH8">
        <f>GETPIVOTDATA("Count",Summary!$A$5,"Node",$A8,"Type",$S$2,"Year",AH$3)</f>
        <v>0</v>
      </c>
      <c r="AI8">
        <f>GETPIVOTDATA("Count",Summary!$A$5,"Node",$A8,"Type",$S$2,"Year",AI$3)</f>
        <v>330</v>
      </c>
      <c r="AJ8" s="15">
        <f>SUM(B8:R8)</f>
        <v>1022</v>
      </c>
      <c r="AK8" s="15">
        <f>SUM(S8:AI8)</f>
        <v>330</v>
      </c>
      <c r="AL8" s="24">
        <f>AJ8/AK8</f>
        <v>3.0969696969696972</v>
      </c>
      <c r="AM8" s="23" t="b">
        <f t="shared" si="0"/>
        <v>0</v>
      </c>
      <c r="AN8">
        <f>COUNTIF(B8:R8,"&gt;"&amp;0)</f>
        <v>1</v>
      </c>
      <c r="AO8">
        <f>COUNTIF(S8:AI8,"&gt;"&amp;0)</f>
        <v>1</v>
      </c>
      <c r="AP8" s="3">
        <f>SUM(AN8:AO8)</f>
        <v>2</v>
      </c>
    </row>
    <row r="9" spans="1:42" x14ac:dyDescent="0.2">
      <c r="A9" s="6" t="s">
        <v>12</v>
      </c>
      <c r="B9">
        <f>GETPIVOTDATA("Count",Summary!$A$5,"Node",$A9,"Type",$B$2,"Year",B$3)</f>
        <v>0</v>
      </c>
      <c r="C9">
        <f>GETPIVOTDATA("Count",Summary!$A$5,"Node",$A9,"Type",$B$2,"Year",C$3)</f>
        <v>0</v>
      </c>
      <c r="D9">
        <f>GETPIVOTDATA("Count",Summary!$A$5,"Node",$A9,"Type",$B$2,"Year",D$3)</f>
        <v>0</v>
      </c>
      <c r="E9">
        <f>GETPIVOTDATA("Count",Summary!$A$5,"Node",$A9,"Type",$B$2,"Year",E$3)</f>
        <v>0</v>
      </c>
      <c r="F9">
        <f>GETPIVOTDATA("Count",Summary!$A$5,"Node",$A9,"Type",$B$2,"Year",F$3)</f>
        <v>0</v>
      </c>
      <c r="G9">
        <f>GETPIVOTDATA("Count",Summary!$A$5,"Node",$A9,"Type",$B$2,"Year",G$3)</f>
        <v>62</v>
      </c>
      <c r="H9">
        <f>GETPIVOTDATA("Count",Summary!$A$5,"Node",$A9,"Type",$B$2,"Year",H$3)</f>
        <v>7</v>
      </c>
      <c r="I9">
        <f>GETPIVOTDATA("Count",Summary!$A$5,"Node",$A9,"Type",$B$2,"Year",I$3)</f>
        <v>14</v>
      </c>
      <c r="J9">
        <f>GETPIVOTDATA("Count",Summary!$A$5,"Node",$A9,"Type",$B$2,"Year",J$3)</f>
        <v>29</v>
      </c>
      <c r="K9">
        <f>GETPIVOTDATA("Count",Summary!$A$5,"Node",$A9,"Type",$B$2,"Year",K$3)</f>
        <v>15</v>
      </c>
      <c r="L9">
        <f>GETPIVOTDATA("Count",Summary!$A$5,"Node",$A9,"Type",$B$2,"Year",L$3)</f>
        <v>27</v>
      </c>
      <c r="M9">
        <f>GETPIVOTDATA("Count",Summary!$A$5,"Node",$A9,"Type",$B$2,"Year",M$3)</f>
        <v>1</v>
      </c>
      <c r="N9">
        <f>GETPIVOTDATA("Count",Summary!$A$5,"Node",$A9,"Type",$B$2,"Year",N$3)</f>
        <v>2</v>
      </c>
      <c r="O9">
        <f>GETPIVOTDATA("Count",Summary!$A$5,"Node",$A9,"Type",$B$2,"Year",O$3)</f>
        <v>0</v>
      </c>
      <c r="P9">
        <f>GETPIVOTDATA("Count",Summary!$A$5,"Node",$A9,"Type",$B$2,"Year",P$3)</f>
        <v>0</v>
      </c>
      <c r="Q9">
        <f>GETPIVOTDATA("Count",Summary!$A$5,"Node",$A9,"Type",$B$2,"Year",Q$3)</f>
        <v>0</v>
      </c>
      <c r="R9">
        <f>GETPIVOTDATA("Count",Summary!$A$5,"Node",$A9,"Type",$B$2,"Year",R$3)</f>
        <v>0</v>
      </c>
      <c r="S9">
        <f>GETPIVOTDATA("Count",Summary!$A$5,"Node",$A9,"Type",$S$2,"Year",S$3)</f>
        <v>0</v>
      </c>
      <c r="T9">
        <f>GETPIVOTDATA("Count",Summary!$A$5,"Node",$A9,"Type",$S$2,"Year",T$3)</f>
        <v>0</v>
      </c>
      <c r="U9">
        <f>GETPIVOTDATA("Count",Summary!$A$5,"Node",$A9,"Type",$S$2,"Year",U$3)</f>
        <v>0</v>
      </c>
      <c r="V9">
        <f>GETPIVOTDATA("Count",Summary!$A$5,"Node",$A9,"Type",$S$2,"Year",V$3)</f>
        <v>0</v>
      </c>
      <c r="W9">
        <f>GETPIVOTDATA("Count",Summary!$A$5,"Node",$A9,"Type",$S$2,"Year",W$3)</f>
        <v>0</v>
      </c>
      <c r="X9">
        <f>GETPIVOTDATA("Count",Summary!$A$5,"Node",$A9,"Type",$S$2,"Year",X$3)</f>
        <v>15</v>
      </c>
      <c r="Y9">
        <f>GETPIVOTDATA("Count",Summary!$A$5,"Node",$A9,"Type",$S$2,"Year",Y$3)</f>
        <v>2</v>
      </c>
      <c r="Z9">
        <f>GETPIVOTDATA("Count",Summary!$A$5,"Node",$A9,"Type",$S$2,"Year",Z$3)</f>
        <v>5</v>
      </c>
      <c r="AA9">
        <f>GETPIVOTDATA("Count",Summary!$A$5,"Node",$A9,"Type",$S$2,"Year",AA$3)</f>
        <v>11</v>
      </c>
      <c r="AB9">
        <f>GETPIVOTDATA("Count",Summary!$A$5,"Node",$A9,"Type",$S$2,"Year",AB$3)</f>
        <v>5</v>
      </c>
      <c r="AC9">
        <f>GETPIVOTDATA("Count",Summary!$A$5,"Node",$A9,"Type",$S$2,"Year",AC$3)</f>
        <v>12</v>
      </c>
      <c r="AD9">
        <f>GETPIVOTDATA("Count",Summary!$A$5,"Node",$A9,"Type",$S$2,"Year",AD$3)</f>
        <v>1</v>
      </c>
      <c r="AE9">
        <f>GETPIVOTDATA("Count",Summary!$A$5,"Node",$A9,"Type",$S$2,"Year",AE$3)</f>
        <v>2</v>
      </c>
      <c r="AF9">
        <f>GETPIVOTDATA("Count",Summary!$A$5,"Node",$A9,"Type",$S$2,"Year",AF$3)</f>
        <v>0</v>
      </c>
      <c r="AG9">
        <f>GETPIVOTDATA("Count",Summary!$A$5,"Node",$A9,"Type",$S$2,"Year",AG$3)</f>
        <v>0</v>
      </c>
      <c r="AH9">
        <f>GETPIVOTDATA("Count",Summary!$A$5,"Node",$A9,"Type",$S$2,"Year",AH$3)</f>
        <v>0</v>
      </c>
      <c r="AI9">
        <f>GETPIVOTDATA("Count",Summary!$A$5,"Node",$A9,"Type",$S$2,"Year",AI$3)</f>
        <v>0</v>
      </c>
      <c r="AJ9" s="15">
        <f>SUM(B9:R9)</f>
        <v>157</v>
      </c>
      <c r="AK9" s="15">
        <f>SUM(S9:AI9)</f>
        <v>53</v>
      </c>
      <c r="AL9" s="24">
        <f>AJ9/AK9</f>
        <v>2.9622641509433962</v>
      </c>
      <c r="AM9" s="23" t="b">
        <f t="shared" si="0"/>
        <v>0</v>
      </c>
      <c r="AN9">
        <f>COUNTIF(B9:R9,"&gt;"&amp;0)</f>
        <v>8</v>
      </c>
      <c r="AO9">
        <f>COUNTIF(S9:AI9,"&gt;"&amp;0)</f>
        <v>8</v>
      </c>
      <c r="AP9" s="3">
        <f>SUM(AN9:AO9)</f>
        <v>16</v>
      </c>
    </row>
    <row r="10" spans="1:42" x14ac:dyDescent="0.2">
      <c r="A10" s="6" t="s">
        <v>34</v>
      </c>
      <c r="B10">
        <f>GETPIVOTDATA("Count",Summary!$A$5,"Node",$A10,"Type",$B$2,"Year",B$3)</f>
        <v>0</v>
      </c>
      <c r="C10">
        <f>GETPIVOTDATA("Count",Summary!$A$5,"Node",$A10,"Type",$B$2,"Year",C$3)</f>
        <v>0</v>
      </c>
      <c r="D10">
        <f>GETPIVOTDATA("Count",Summary!$A$5,"Node",$A10,"Type",$B$2,"Year",D$3)</f>
        <v>0</v>
      </c>
      <c r="E10">
        <f>GETPIVOTDATA("Count",Summary!$A$5,"Node",$A10,"Type",$B$2,"Year",E$3)</f>
        <v>0</v>
      </c>
      <c r="F10">
        <f>GETPIVOTDATA("Count",Summary!$A$5,"Node",$A10,"Type",$B$2,"Year",F$3)</f>
        <v>0</v>
      </c>
      <c r="G10">
        <f>GETPIVOTDATA("Count",Summary!$A$5,"Node",$A10,"Type",$B$2,"Year",G$3)</f>
        <v>0</v>
      </c>
      <c r="H10">
        <f>GETPIVOTDATA("Count",Summary!$A$5,"Node",$A10,"Type",$B$2,"Year",H$3)</f>
        <v>0</v>
      </c>
      <c r="I10">
        <f>GETPIVOTDATA("Count",Summary!$A$5,"Node",$A10,"Type",$B$2,"Year",I$3)</f>
        <v>0</v>
      </c>
      <c r="J10">
        <f>GETPIVOTDATA("Count",Summary!$A$5,"Node",$A10,"Type",$B$2,"Year",J$3)</f>
        <v>0</v>
      </c>
      <c r="K10">
        <f>GETPIVOTDATA("Count",Summary!$A$5,"Node",$A10,"Type",$B$2,"Year",K$3)</f>
        <v>13</v>
      </c>
      <c r="L10">
        <f>GETPIVOTDATA("Count",Summary!$A$5,"Node",$A10,"Type",$B$2,"Year",L$3)</f>
        <v>435</v>
      </c>
      <c r="M10">
        <f>GETPIVOTDATA("Count",Summary!$A$5,"Node",$A10,"Type",$B$2,"Year",M$3)</f>
        <v>338</v>
      </c>
      <c r="N10">
        <f>GETPIVOTDATA("Count",Summary!$A$5,"Node",$A10,"Type",$B$2,"Year",N$3)</f>
        <v>105</v>
      </c>
      <c r="O10">
        <f>GETPIVOTDATA("Count",Summary!$A$5,"Node",$A10,"Type",$B$2,"Year",O$3)</f>
        <v>158</v>
      </c>
      <c r="P10">
        <f>GETPIVOTDATA("Count",Summary!$A$5,"Node",$A10,"Type",$B$2,"Year",P$3)</f>
        <v>136</v>
      </c>
      <c r="Q10">
        <f>GETPIVOTDATA("Count",Summary!$A$5,"Node",$A10,"Type",$B$2,"Year",Q$3)</f>
        <v>54</v>
      </c>
      <c r="R10">
        <f>GETPIVOTDATA("Count",Summary!$A$5,"Node",$A10,"Type",$B$2,"Year",R$3)</f>
        <v>41</v>
      </c>
      <c r="S10">
        <f>GETPIVOTDATA("Count",Summary!$A$5,"Node",$A10,"Type",$S$2,"Year",S$3)</f>
        <v>0</v>
      </c>
      <c r="T10">
        <f>GETPIVOTDATA("Count",Summary!$A$5,"Node",$A10,"Type",$S$2,"Year",T$3)</f>
        <v>0</v>
      </c>
      <c r="U10">
        <f>GETPIVOTDATA("Count",Summary!$A$5,"Node",$A10,"Type",$S$2,"Year",U$3)</f>
        <v>0</v>
      </c>
      <c r="V10">
        <f>GETPIVOTDATA("Count",Summary!$A$5,"Node",$A10,"Type",$S$2,"Year",V$3)</f>
        <v>0</v>
      </c>
      <c r="W10">
        <f>GETPIVOTDATA("Count",Summary!$A$5,"Node",$A10,"Type",$S$2,"Year",W$3)</f>
        <v>0</v>
      </c>
      <c r="X10">
        <f>GETPIVOTDATA("Count",Summary!$A$5,"Node",$A10,"Type",$S$2,"Year",X$3)</f>
        <v>0</v>
      </c>
      <c r="Y10">
        <f>GETPIVOTDATA("Count",Summary!$A$5,"Node",$A10,"Type",$S$2,"Year",Y$3)</f>
        <v>0</v>
      </c>
      <c r="Z10">
        <f>GETPIVOTDATA("Count",Summary!$A$5,"Node",$A10,"Type",$S$2,"Year",Z$3)</f>
        <v>0</v>
      </c>
      <c r="AA10">
        <f>GETPIVOTDATA("Count",Summary!$A$5,"Node",$A10,"Type",$S$2,"Year",AA$3)</f>
        <v>0</v>
      </c>
      <c r="AB10">
        <f>GETPIVOTDATA("Count",Summary!$A$5,"Node",$A10,"Type",$S$2,"Year",AB$3)</f>
        <v>10</v>
      </c>
      <c r="AC10">
        <f>GETPIVOTDATA("Count",Summary!$A$5,"Node",$A10,"Type",$S$2,"Year",AC$3)</f>
        <v>210</v>
      </c>
      <c r="AD10">
        <f>GETPIVOTDATA("Count",Summary!$A$5,"Node",$A10,"Type",$S$2,"Year",AD$3)</f>
        <v>61</v>
      </c>
      <c r="AE10">
        <f>GETPIVOTDATA("Count",Summary!$A$5,"Node",$A10,"Type",$S$2,"Year",AE$3)</f>
        <v>42</v>
      </c>
      <c r="AF10">
        <f>GETPIVOTDATA("Count",Summary!$A$5,"Node",$A10,"Type",$S$2,"Year",AF$3)</f>
        <v>88</v>
      </c>
      <c r="AG10">
        <f>GETPIVOTDATA("Count",Summary!$A$5,"Node",$A10,"Type",$S$2,"Year",AG$3)</f>
        <v>69</v>
      </c>
      <c r="AH10">
        <f>GETPIVOTDATA("Count",Summary!$A$5,"Node",$A10,"Type",$S$2,"Year",AH$3)</f>
        <v>11</v>
      </c>
      <c r="AI10">
        <f>GETPIVOTDATA("Count",Summary!$A$5,"Node",$A10,"Type",$S$2,"Year",AI$3)</f>
        <v>23</v>
      </c>
      <c r="AJ10" s="15">
        <f>SUM(B10:R10)</f>
        <v>1280</v>
      </c>
      <c r="AK10" s="15">
        <f>SUM(S10:AI10)</f>
        <v>514</v>
      </c>
      <c r="AL10" s="24">
        <f>AJ10/AK10</f>
        <v>2.4902723735408561</v>
      </c>
      <c r="AM10" s="23" t="b">
        <f t="shared" si="0"/>
        <v>0</v>
      </c>
      <c r="AN10">
        <f>COUNTIF(B10:R10,"&gt;"&amp;0)</f>
        <v>8</v>
      </c>
      <c r="AO10">
        <f>COUNTIF(S10:AI10,"&gt;"&amp;0)</f>
        <v>8</v>
      </c>
      <c r="AP10" s="3">
        <f>SUM(AN10:AO10)</f>
        <v>16</v>
      </c>
    </row>
    <row r="11" spans="1:42" x14ac:dyDescent="0.2">
      <c r="A11" s="6" t="s">
        <v>18</v>
      </c>
      <c r="B11">
        <f>GETPIVOTDATA("Count",Summary!$A$5,"Node",$A11,"Type",$B$2,"Year",B$3)</f>
        <v>0</v>
      </c>
      <c r="C11">
        <f>GETPIVOTDATA("Count",Summary!$A$5,"Node",$A11,"Type",$B$2,"Year",C$3)</f>
        <v>0</v>
      </c>
      <c r="D11">
        <f>GETPIVOTDATA("Count",Summary!$A$5,"Node",$A11,"Type",$B$2,"Year",D$3)</f>
        <v>0</v>
      </c>
      <c r="E11">
        <f>GETPIVOTDATA("Count",Summary!$A$5,"Node",$A11,"Type",$B$2,"Year",E$3)</f>
        <v>0</v>
      </c>
      <c r="F11">
        <f>GETPIVOTDATA("Count",Summary!$A$5,"Node",$A11,"Type",$B$2,"Year",F$3)</f>
        <v>0</v>
      </c>
      <c r="G11">
        <f>GETPIVOTDATA("Count",Summary!$A$5,"Node",$A11,"Type",$B$2,"Year",G$3)</f>
        <v>0</v>
      </c>
      <c r="H11">
        <f>GETPIVOTDATA("Count",Summary!$A$5,"Node",$A11,"Type",$B$2,"Year",H$3)</f>
        <v>0</v>
      </c>
      <c r="I11">
        <f>GETPIVOTDATA("Count",Summary!$A$5,"Node",$A11,"Type",$B$2,"Year",I$3)</f>
        <v>0</v>
      </c>
      <c r="J11">
        <f>GETPIVOTDATA("Count",Summary!$A$5,"Node",$A11,"Type",$B$2,"Year",J$3)</f>
        <v>0</v>
      </c>
      <c r="K11">
        <f>GETPIVOTDATA("Count",Summary!$A$5,"Node",$A11,"Type",$B$2,"Year",K$3)</f>
        <v>0</v>
      </c>
      <c r="L11">
        <f>GETPIVOTDATA("Count",Summary!$A$5,"Node",$A11,"Type",$B$2,"Year",L$3)</f>
        <v>0</v>
      </c>
      <c r="M11">
        <f>GETPIVOTDATA("Count",Summary!$A$5,"Node",$A11,"Type",$B$2,"Year",M$3)</f>
        <v>0</v>
      </c>
      <c r="N11">
        <f>GETPIVOTDATA("Count",Summary!$A$5,"Node",$A11,"Type",$B$2,"Year",N$3)</f>
        <v>0</v>
      </c>
      <c r="O11">
        <f>GETPIVOTDATA("Count",Summary!$A$5,"Node",$A11,"Type",$B$2,"Year",O$3)</f>
        <v>73</v>
      </c>
      <c r="P11">
        <f>GETPIVOTDATA("Count",Summary!$A$5,"Node",$A11,"Type",$B$2,"Year",P$3)</f>
        <v>0</v>
      </c>
      <c r="Q11">
        <f>GETPIVOTDATA("Count",Summary!$A$5,"Node",$A11,"Type",$B$2,"Year",Q$3)</f>
        <v>12</v>
      </c>
      <c r="R11">
        <f>GETPIVOTDATA("Count",Summary!$A$5,"Node",$A11,"Type",$B$2,"Year",R$3)</f>
        <v>0</v>
      </c>
      <c r="S11">
        <f>GETPIVOTDATA("Count",Summary!$A$5,"Node",$A11,"Type",$S$2,"Year",S$3)</f>
        <v>0</v>
      </c>
      <c r="T11">
        <f>GETPIVOTDATA("Count",Summary!$A$5,"Node",$A11,"Type",$S$2,"Year",T$3)</f>
        <v>0</v>
      </c>
      <c r="U11">
        <f>GETPIVOTDATA("Count",Summary!$A$5,"Node",$A11,"Type",$S$2,"Year",U$3)</f>
        <v>0</v>
      </c>
      <c r="V11">
        <f>GETPIVOTDATA("Count",Summary!$A$5,"Node",$A11,"Type",$S$2,"Year",V$3)</f>
        <v>0</v>
      </c>
      <c r="W11">
        <f>GETPIVOTDATA("Count",Summary!$A$5,"Node",$A11,"Type",$S$2,"Year",W$3)</f>
        <v>0</v>
      </c>
      <c r="X11">
        <f>GETPIVOTDATA("Count",Summary!$A$5,"Node",$A11,"Type",$S$2,"Year",X$3)</f>
        <v>0</v>
      </c>
      <c r="Y11">
        <f>GETPIVOTDATA("Count",Summary!$A$5,"Node",$A11,"Type",$S$2,"Year",Y$3)</f>
        <v>0</v>
      </c>
      <c r="Z11">
        <f>GETPIVOTDATA("Count",Summary!$A$5,"Node",$A11,"Type",$S$2,"Year",Z$3)</f>
        <v>0</v>
      </c>
      <c r="AA11">
        <f>GETPIVOTDATA("Count",Summary!$A$5,"Node",$A11,"Type",$S$2,"Year",AA$3)</f>
        <v>0</v>
      </c>
      <c r="AB11">
        <f>GETPIVOTDATA("Count",Summary!$A$5,"Node",$A11,"Type",$S$2,"Year",AB$3)</f>
        <v>0</v>
      </c>
      <c r="AC11">
        <f>GETPIVOTDATA("Count",Summary!$A$5,"Node",$A11,"Type",$S$2,"Year",AC$3)</f>
        <v>0</v>
      </c>
      <c r="AD11">
        <f>GETPIVOTDATA("Count",Summary!$A$5,"Node",$A11,"Type",$S$2,"Year",AD$3)</f>
        <v>0</v>
      </c>
      <c r="AE11">
        <f>GETPIVOTDATA("Count",Summary!$A$5,"Node",$A11,"Type",$S$2,"Year",AE$3)</f>
        <v>0</v>
      </c>
      <c r="AF11">
        <f>GETPIVOTDATA("Count",Summary!$A$5,"Node",$A11,"Type",$S$2,"Year",AF$3)</f>
        <v>24</v>
      </c>
      <c r="AG11">
        <f>GETPIVOTDATA("Count",Summary!$A$5,"Node",$A11,"Type",$S$2,"Year",AG$3)</f>
        <v>0</v>
      </c>
      <c r="AH11">
        <f>GETPIVOTDATA("Count",Summary!$A$5,"Node",$A11,"Type",$S$2,"Year",AH$3)</f>
        <v>12</v>
      </c>
      <c r="AI11">
        <f>GETPIVOTDATA("Count",Summary!$A$5,"Node",$A11,"Type",$S$2,"Year",AI$3)</f>
        <v>0</v>
      </c>
      <c r="AJ11" s="15">
        <f>SUM(B11:R11)</f>
        <v>85</v>
      </c>
      <c r="AK11" s="15">
        <f>SUM(S11:AI11)</f>
        <v>36</v>
      </c>
      <c r="AL11" s="24">
        <f>AJ11/AK11</f>
        <v>2.3611111111111112</v>
      </c>
      <c r="AM11" s="23" t="b">
        <f t="shared" si="0"/>
        <v>0</v>
      </c>
      <c r="AN11">
        <f>COUNTIF(B11:R11,"&gt;"&amp;0)</f>
        <v>2</v>
      </c>
      <c r="AO11">
        <f>COUNTIF(S11:AI11,"&gt;"&amp;0)</f>
        <v>2</v>
      </c>
      <c r="AP11" s="3">
        <f>SUM(AN11:AO11)</f>
        <v>4</v>
      </c>
    </row>
    <row r="12" spans="1:42" x14ac:dyDescent="0.2">
      <c r="A12" s="6" t="s">
        <v>19</v>
      </c>
      <c r="B12">
        <f>GETPIVOTDATA("Count",Summary!$A$5,"Node",$A12,"Type",$B$2,"Year",B$3)</f>
        <v>22</v>
      </c>
      <c r="C12">
        <f>GETPIVOTDATA("Count",Summary!$A$5,"Node",$A12,"Type",$B$2,"Year",C$3)</f>
        <v>663</v>
      </c>
      <c r="D12">
        <f>GETPIVOTDATA("Count",Summary!$A$5,"Node",$A12,"Type",$B$2,"Year",D$3)</f>
        <v>324</v>
      </c>
      <c r="E12">
        <f>GETPIVOTDATA("Count",Summary!$A$5,"Node",$A12,"Type",$B$2,"Year",E$3)</f>
        <v>565</v>
      </c>
      <c r="F12">
        <f>GETPIVOTDATA("Count",Summary!$A$5,"Node",$A12,"Type",$B$2,"Year",F$3)</f>
        <v>1614</v>
      </c>
      <c r="G12">
        <f>GETPIVOTDATA("Count",Summary!$A$5,"Node",$A12,"Type",$B$2,"Year",G$3)</f>
        <v>314</v>
      </c>
      <c r="H12">
        <f>GETPIVOTDATA("Count",Summary!$A$5,"Node",$A12,"Type",$B$2,"Year",H$3)</f>
        <v>374</v>
      </c>
      <c r="I12">
        <f>GETPIVOTDATA("Count",Summary!$A$5,"Node",$A12,"Type",$B$2,"Year",I$3)</f>
        <v>462</v>
      </c>
      <c r="J12">
        <f>GETPIVOTDATA("Count",Summary!$A$5,"Node",$A12,"Type",$B$2,"Year",J$3)</f>
        <v>213</v>
      </c>
      <c r="K12">
        <f>GETPIVOTDATA("Count",Summary!$A$5,"Node",$A12,"Type",$B$2,"Year",K$3)</f>
        <v>216</v>
      </c>
      <c r="L12">
        <f>GETPIVOTDATA("Count",Summary!$A$5,"Node",$A12,"Type",$B$2,"Year",L$3)</f>
        <v>291</v>
      </c>
      <c r="M12">
        <f>GETPIVOTDATA("Count",Summary!$A$5,"Node",$A12,"Type",$B$2,"Year",M$3)</f>
        <v>282</v>
      </c>
      <c r="N12">
        <f>GETPIVOTDATA("Count",Summary!$A$5,"Node",$A12,"Type",$B$2,"Year",N$3)</f>
        <v>203</v>
      </c>
      <c r="O12">
        <f>GETPIVOTDATA("Count",Summary!$A$5,"Node",$A12,"Type",$B$2,"Year",O$3)</f>
        <v>207</v>
      </c>
      <c r="P12">
        <f>GETPIVOTDATA("Count",Summary!$A$5,"Node",$A12,"Type",$B$2,"Year",P$3)</f>
        <v>300</v>
      </c>
      <c r="Q12">
        <f>GETPIVOTDATA("Count",Summary!$A$5,"Node",$A12,"Type",$B$2,"Year",Q$3)</f>
        <v>240</v>
      </c>
      <c r="R12">
        <f>GETPIVOTDATA("Count",Summary!$A$5,"Node",$A12,"Type",$B$2,"Year",R$3)</f>
        <v>470</v>
      </c>
      <c r="S12">
        <f>GETPIVOTDATA("Count",Summary!$A$5,"Node",$A12,"Type",$S$2,"Year",S$3)</f>
        <v>10</v>
      </c>
      <c r="T12">
        <f>GETPIVOTDATA("Count",Summary!$A$5,"Node",$A12,"Type",$S$2,"Year",T$3)</f>
        <v>263</v>
      </c>
      <c r="U12">
        <f>GETPIVOTDATA("Count",Summary!$A$5,"Node",$A12,"Type",$S$2,"Year",U$3)</f>
        <v>170</v>
      </c>
      <c r="V12">
        <f>GETPIVOTDATA("Count",Summary!$A$5,"Node",$A12,"Type",$S$2,"Year",V$3)</f>
        <v>284</v>
      </c>
      <c r="W12">
        <f>GETPIVOTDATA("Count",Summary!$A$5,"Node",$A12,"Type",$S$2,"Year",W$3)</f>
        <v>769</v>
      </c>
      <c r="X12">
        <f>GETPIVOTDATA("Count",Summary!$A$5,"Node",$A12,"Type",$S$2,"Year",X$3)</f>
        <v>124</v>
      </c>
      <c r="Y12">
        <f>GETPIVOTDATA("Count",Summary!$A$5,"Node",$A12,"Type",$S$2,"Year",Y$3)</f>
        <v>184</v>
      </c>
      <c r="Z12">
        <f>GETPIVOTDATA("Count",Summary!$A$5,"Node",$A12,"Type",$S$2,"Year",Z$3)</f>
        <v>102</v>
      </c>
      <c r="AA12">
        <f>GETPIVOTDATA("Count",Summary!$A$5,"Node",$A12,"Type",$S$2,"Year",AA$3)</f>
        <v>68</v>
      </c>
      <c r="AB12">
        <f>GETPIVOTDATA("Count",Summary!$A$5,"Node",$A12,"Type",$S$2,"Year",AB$3)</f>
        <v>98</v>
      </c>
      <c r="AC12">
        <f>GETPIVOTDATA("Count",Summary!$A$5,"Node",$A12,"Type",$S$2,"Year",AC$3)</f>
        <v>147</v>
      </c>
      <c r="AD12">
        <f>GETPIVOTDATA("Count",Summary!$A$5,"Node",$A12,"Type",$S$2,"Year",AD$3)</f>
        <v>159</v>
      </c>
      <c r="AE12">
        <f>GETPIVOTDATA("Count",Summary!$A$5,"Node",$A12,"Type",$S$2,"Year",AE$3)</f>
        <v>86</v>
      </c>
      <c r="AF12">
        <f>GETPIVOTDATA("Count",Summary!$A$5,"Node",$A12,"Type",$S$2,"Year",AF$3)</f>
        <v>119</v>
      </c>
      <c r="AG12">
        <f>GETPIVOTDATA("Count",Summary!$A$5,"Node",$A12,"Type",$S$2,"Year",AG$3)</f>
        <v>90</v>
      </c>
      <c r="AH12">
        <f>GETPIVOTDATA("Count",Summary!$A$5,"Node",$A12,"Type",$S$2,"Year",AH$3)</f>
        <v>73</v>
      </c>
      <c r="AI12">
        <f>GETPIVOTDATA("Count",Summary!$A$5,"Node",$A12,"Type",$S$2,"Year",AI$3)</f>
        <v>240</v>
      </c>
      <c r="AJ12" s="15">
        <f>SUM(B12:R12)</f>
        <v>6760</v>
      </c>
      <c r="AK12" s="15">
        <f>SUM(S12:AI12)</f>
        <v>2986</v>
      </c>
      <c r="AL12" s="24">
        <f>AJ12/AK12</f>
        <v>2.263898191560616</v>
      </c>
      <c r="AM12" s="23" t="b">
        <f t="shared" si="0"/>
        <v>0</v>
      </c>
      <c r="AN12">
        <f>COUNTIF(B12:R12,"&gt;"&amp;0)</f>
        <v>17</v>
      </c>
      <c r="AO12">
        <f>COUNTIF(S12:AI12,"&gt;"&amp;0)</f>
        <v>17</v>
      </c>
      <c r="AP12" s="3">
        <f>SUM(AN12:AO12)</f>
        <v>34</v>
      </c>
    </row>
    <row r="13" spans="1:42" x14ac:dyDescent="0.2">
      <c r="A13" s="6" t="s">
        <v>0</v>
      </c>
      <c r="B13">
        <f>GETPIVOTDATA("Count",Summary!$A$5,"Node",$A13,"Type",$B$2,"Year",B$3)</f>
        <v>0</v>
      </c>
      <c r="C13">
        <f>GETPIVOTDATA("Count",Summary!$A$5,"Node",$A13,"Type",$B$2,"Year",C$3)</f>
        <v>0</v>
      </c>
      <c r="D13">
        <f>GETPIVOTDATA("Count",Summary!$A$5,"Node",$A13,"Type",$B$2,"Year",D$3)</f>
        <v>0</v>
      </c>
      <c r="E13">
        <f>GETPIVOTDATA("Count",Summary!$A$5,"Node",$A13,"Type",$B$2,"Year",E$3)</f>
        <v>0</v>
      </c>
      <c r="F13">
        <f>GETPIVOTDATA("Count",Summary!$A$5,"Node",$A13,"Type",$B$2,"Year",F$3)</f>
        <v>0</v>
      </c>
      <c r="G13">
        <f>GETPIVOTDATA("Count",Summary!$A$5,"Node",$A13,"Type",$B$2,"Year",G$3)</f>
        <v>0</v>
      </c>
      <c r="H13">
        <f>GETPIVOTDATA("Count",Summary!$A$5,"Node",$A13,"Type",$B$2,"Year",H$3)</f>
        <v>0</v>
      </c>
      <c r="I13">
        <f>GETPIVOTDATA("Count",Summary!$A$5,"Node",$A13,"Type",$B$2,"Year",I$3)</f>
        <v>0</v>
      </c>
      <c r="J13">
        <f>GETPIVOTDATA("Count",Summary!$A$5,"Node",$A13,"Type",$B$2,"Year",J$3)</f>
        <v>240</v>
      </c>
      <c r="K13">
        <f>GETPIVOTDATA("Count",Summary!$A$5,"Node",$A13,"Type",$B$2,"Year",K$3)</f>
        <v>89</v>
      </c>
      <c r="L13">
        <f>GETPIVOTDATA("Count",Summary!$A$5,"Node",$A13,"Type",$B$2,"Year",L$3)</f>
        <v>77</v>
      </c>
      <c r="M13">
        <f>GETPIVOTDATA("Count",Summary!$A$5,"Node",$A13,"Type",$B$2,"Year",M$3)</f>
        <v>142</v>
      </c>
      <c r="N13">
        <f>GETPIVOTDATA("Count",Summary!$A$5,"Node",$A13,"Type",$B$2,"Year",N$3)</f>
        <v>385</v>
      </c>
      <c r="O13">
        <f>GETPIVOTDATA("Count",Summary!$A$5,"Node",$A13,"Type",$B$2,"Year",O$3)</f>
        <v>2120</v>
      </c>
      <c r="P13">
        <f>GETPIVOTDATA("Count",Summary!$A$5,"Node",$A13,"Type",$B$2,"Year",P$3)</f>
        <v>711</v>
      </c>
      <c r="Q13">
        <f>GETPIVOTDATA("Count",Summary!$A$5,"Node",$A13,"Type",$B$2,"Year",Q$3)</f>
        <v>4850</v>
      </c>
      <c r="R13">
        <f>GETPIVOTDATA("Count",Summary!$A$5,"Node",$A13,"Type",$B$2,"Year",R$3)</f>
        <v>2207</v>
      </c>
      <c r="S13">
        <f>GETPIVOTDATA("Count",Summary!$A$5,"Node",$A13,"Type",$S$2,"Year",S$3)</f>
        <v>0</v>
      </c>
      <c r="T13">
        <f>GETPIVOTDATA("Count",Summary!$A$5,"Node",$A13,"Type",$S$2,"Year",T$3)</f>
        <v>0</v>
      </c>
      <c r="U13">
        <f>GETPIVOTDATA("Count",Summary!$A$5,"Node",$A13,"Type",$S$2,"Year",U$3)</f>
        <v>0</v>
      </c>
      <c r="V13">
        <f>GETPIVOTDATA("Count",Summary!$A$5,"Node",$A13,"Type",$S$2,"Year",V$3)</f>
        <v>0</v>
      </c>
      <c r="W13">
        <f>GETPIVOTDATA("Count",Summary!$A$5,"Node",$A13,"Type",$S$2,"Year",W$3)</f>
        <v>0</v>
      </c>
      <c r="X13">
        <f>GETPIVOTDATA("Count",Summary!$A$5,"Node",$A13,"Type",$S$2,"Year",X$3)</f>
        <v>0</v>
      </c>
      <c r="Y13">
        <f>GETPIVOTDATA("Count",Summary!$A$5,"Node",$A13,"Type",$S$2,"Year",Y$3)</f>
        <v>0</v>
      </c>
      <c r="Z13">
        <f>GETPIVOTDATA("Count",Summary!$A$5,"Node",$A13,"Type",$S$2,"Year",Z$3)</f>
        <v>0</v>
      </c>
      <c r="AA13">
        <f>GETPIVOTDATA("Count",Summary!$A$5,"Node",$A13,"Type",$S$2,"Year",AA$3)</f>
        <v>2</v>
      </c>
      <c r="AB13">
        <f>GETPIVOTDATA("Count",Summary!$A$5,"Node",$A13,"Type",$S$2,"Year",AB$3)</f>
        <v>0</v>
      </c>
      <c r="AC13">
        <f>GETPIVOTDATA("Count",Summary!$A$5,"Node",$A13,"Type",$S$2,"Year",AC$3)</f>
        <v>0</v>
      </c>
      <c r="AD13">
        <f>GETPIVOTDATA("Count",Summary!$A$5,"Node",$A13,"Type",$S$2,"Year",AD$3)</f>
        <v>0</v>
      </c>
      <c r="AE13">
        <f>GETPIVOTDATA("Count",Summary!$A$5,"Node",$A13,"Type",$S$2,"Year",AE$3)</f>
        <v>0</v>
      </c>
      <c r="AF13">
        <f>GETPIVOTDATA("Count",Summary!$A$5,"Node",$A13,"Type",$S$2,"Year",AF$3)</f>
        <v>44</v>
      </c>
      <c r="AG13">
        <f>GETPIVOTDATA("Count",Summary!$A$5,"Node",$A13,"Type",$S$2,"Year",AG$3)</f>
        <v>1</v>
      </c>
      <c r="AH13">
        <f>GETPIVOTDATA("Count",Summary!$A$5,"Node",$A13,"Type",$S$2,"Year",AH$3)</f>
        <v>3628</v>
      </c>
      <c r="AI13">
        <f>GETPIVOTDATA("Count",Summary!$A$5,"Node",$A13,"Type",$S$2,"Year",AI$3)</f>
        <v>1487</v>
      </c>
      <c r="AJ13" s="15">
        <f>SUM(B13:R13)</f>
        <v>10821</v>
      </c>
      <c r="AK13" s="15">
        <f>SUM(S13:AI13)</f>
        <v>5162</v>
      </c>
      <c r="AL13" s="24">
        <f>AJ13/AK13</f>
        <v>2.0962805114296783</v>
      </c>
      <c r="AM13" s="23" t="b">
        <f t="shared" si="0"/>
        <v>0</v>
      </c>
      <c r="AN13">
        <f>COUNTIF(B13:R13,"&gt;"&amp;0)</f>
        <v>9</v>
      </c>
      <c r="AO13">
        <f>COUNTIF(S13:AI13,"&gt;"&amp;0)</f>
        <v>5</v>
      </c>
      <c r="AP13" s="3">
        <f>SUM(AN13:AO13)</f>
        <v>14</v>
      </c>
    </row>
    <row r="14" spans="1:42" x14ac:dyDescent="0.2">
      <c r="A14" s="6" t="s">
        <v>45</v>
      </c>
      <c r="B14">
        <f>GETPIVOTDATA("Count",Summary!$A$5,"Node",$A14,"Type",$B$2,"Year",B$3)</f>
        <v>0</v>
      </c>
      <c r="C14">
        <f>GETPIVOTDATA("Count",Summary!$A$5,"Node",$A14,"Type",$B$2,"Year",C$3)</f>
        <v>0</v>
      </c>
      <c r="D14">
        <f>GETPIVOTDATA("Count",Summary!$A$5,"Node",$A14,"Type",$B$2,"Year",D$3)</f>
        <v>0</v>
      </c>
      <c r="E14">
        <f>GETPIVOTDATA("Count",Summary!$A$5,"Node",$A14,"Type",$B$2,"Year",E$3)</f>
        <v>0</v>
      </c>
      <c r="F14">
        <f>GETPIVOTDATA("Count",Summary!$A$5,"Node",$A14,"Type",$B$2,"Year",F$3)</f>
        <v>0</v>
      </c>
      <c r="G14">
        <f>GETPIVOTDATA("Count",Summary!$A$5,"Node",$A14,"Type",$B$2,"Year",G$3)</f>
        <v>0</v>
      </c>
      <c r="H14">
        <f>GETPIVOTDATA("Count",Summary!$A$5,"Node",$A14,"Type",$B$2,"Year",H$3)</f>
        <v>0</v>
      </c>
      <c r="I14">
        <f>GETPIVOTDATA("Count",Summary!$A$5,"Node",$A14,"Type",$B$2,"Year",I$3)</f>
        <v>0</v>
      </c>
      <c r="J14">
        <f>GETPIVOTDATA("Count",Summary!$A$5,"Node",$A14,"Type",$B$2,"Year",J$3)</f>
        <v>0</v>
      </c>
      <c r="K14">
        <f>GETPIVOTDATA("Count",Summary!$A$5,"Node",$A14,"Type",$B$2,"Year",K$3)</f>
        <v>0</v>
      </c>
      <c r="L14">
        <f>GETPIVOTDATA("Count",Summary!$A$5,"Node",$A14,"Type",$B$2,"Year",L$3)</f>
        <v>0</v>
      </c>
      <c r="M14">
        <f>GETPIVOTDATA("Count",Summary!$A$5,"Node",$A14,"Type",$B$2,"Year",M$3)</f>
        <v>0</v>
      </c>
      <c r="N14">
        <f>GETPIVOTDATA("Count",Summary!$A$5,"Node",$A14,"Type",$B$2,"Year",N$3)</f>
        <v>13</v>
      </c>
      <c r="O14">
        <f>GETPIVOTDATA("Count",Summary!$A$5,"Node",$A14,"Type",$B$2,"Year",O$3)</f>
        <v>1</v>
      </c>
      <c r="P14">
        <f>GETPIVOTDATA("Count",Summary!$A$5,"Node",$A14,"Type",$B$2,"Year",P$3)</f>
        <v>0</v>
      </c>
      <c r="Q14">
        <f>GETPIVOTDATA("Count",Summary!$A$5,"Node",$A14,"Type",$B$2,"Year",Q$3)</f>
        <v>0</v>
      </c>
      <c r="R14">
        <f>GETPIVOTDATA("Count",Summary!$A$5,"Node",$A14,"Type",$B$2,"Year",R$3)</f>
        <v>0</v>
      </c>
      <c r="S14">
        <f>GETPIVOTDATA("Count",Summary!$A$5,"Node",$A14,"Type",$S$2,"Year",S$3)</f>
        <v>0</v>
      </c>
      <c r="T14">
        <f>GETPIVOTDATA("Count",Summary!$A$5,"Node",$A14,"Type",$S$2,"Year",T$3)</f>
        <v>0</v>
      </c>
      <c r="U14">
        <f>GETPIVOTDATA("Count",Summary!$A$5,"Node",$A14,"Type",$S$2,"Year",U$3)</f>
        <v>0</v>
      </c>
      <c r="V14">
        <f>GETPIVOTDATA("Count",Summary!$A$5,"Node",$A14,"Type",$S$2,"Year",V$3)</f>
        <v>0</v>
      </c>
      <c r="W14">
        <f>GETPIVOTDATA("Count",Summary!$A$5,"Node",$A14,"Type",$S$2,"Year",W$3)</f>
        <v>0</v>
      </c>
      <c r="X14">
        <f>GETPIVOTDATA("Count",Summary!$A$5,"Node",$A14,"Type",$S$2,"Year",X$3)</f>
        <v>0</v>
      </c>
      <c r="Y14">
        <f>GETPIVOTDATA("Count",Summary!$A$5,"Node",$A14,"Type",$S$2,"Year",Y$3)</f>
        <v>0</v>
      </c>
      <c r="Z14">
        <f>GETPIVOTDATA("Count",Summary!$A$5,"Node",$A14,"Type",$S$2,"Year",Z$3)</f>
        <v>0</v>
      </c>
      <c r="AA14">
        <f>GETPIVOTDATA("Count",Summary!$A$5,"Node",$A14,"Type",$S$2,"Year",AA$3)</f>
        <v>0</v>
      </c>
      <c r="AB14">
        <f>GETPIVOTDATA("Count",Summary!$A$5,"Node",$A14,"Type",$S$2,"Year",AB$3)</f>
        <v>0</v>
      </c>
      <c r="AC14">
        <f>GETPIVOTDATA("Count",Summary!$A$5,"Node",$A14,"Type",$S$2,"Year",AC$3)</f>
        <v>0</v>
      </c>
      <c r="AD14">
        <f>GETPIVOTDATA("Count",Summary!$A$5,"Node",$A14,"Type",$S$2,"Year",AD$3)</f>
        <v>0</v>
      </c>
      <c r="AE14">
        <f>GETPIVOTDATA("Count",Summary!$A$5,"Node",$A14,"Type",$S$2,"Year",AE$3)</f>
        <v>6</v>
      </c>
      <c r="AF14">
        <f>GETPIVOTDATA("Count",Summary!$A$5,"Node",$A14,"Type",$S$2,"Year",AF$3)</f>
        <v>1</v>
      </c>
      <c r="AG14">
        <f>GETPIVOTDATA("Count",Summary!$A$5,"Node",$A14,"Type",$S$2,"Year",AG$3)</f>
        <v>0</v>
      </c>
      <c r="AH14">
        <f>GETPIVOTDATA("Count",Summary!$A$5,"Node",$A14,"Type",$S$2,"Year",AH$3)</f>
        <v>0</v>
      </c>
      <c r="AI14">
        <f>GETPIVOTDATA("Count",Summary!$A$5,"Node",$A14,"Type",$S$2,"Year",AI$3)</f>
        <v>0</v>
      </c>
      <c r="AJ14" s="15">
        <f>SUM(B14:R14)</f>
        <v>14</v>
      </c>
      <c r="AK14" s="15">
        <f>SUM(S14:AI14)</f>
        <v>7</v>
      </c>
      <c r="AL14" s="24">
        <f>AJ14/AK14</f>
        <v>2</v>
      </c>
      <c r="AM14" s="23" t="b">
        <f t="shared" si="0"/>
        <v>0</v>
      </c>
      <c r="AN14">
        <f>COUNTIF(B14:R14,"&gt;"&amp;0)</f>
        <v>2</v>
      </c>
      <c r="AO14">
        <f>COUNTIF(S14:AI14,"&gt;"&amp;0)</f>
        <v>2</v>
      </c>
      <c r="AP14" s="3">
        <f>SUM(AN14:AO14)</f>
        <v>4</v>
      </c>
    </row>
    <row r="15" spans="1:42" x14ac:dyDescent="0.2">
      <c r="A15" s="6" t="s">
        <v>39</v>
      </c>
      <c r="B15">
        <f>GETPIVOTDATA("Count",Summary!$A$5,"Node",$A15,"Type",$B$2,"Year",B$3)</f>
        <v>0</v>
      </c>
      <c r="C15">
        <f>GETPIVOTDATA("Count",Summary!$A$5,"Node",$A15,"Type",$B$2,"Year",C$3)</f>
        <v>0</v>
      </c>
      <c r="D15">
        <f>GETPIVOTDATA("Count",Summary!$A$5,"Node",$A15,"Type",$B$2,"Year",D$3)</f>
        <v>0</v>
      </c>
      <c r="E15">
        <f>GETPIVOTDATA("Count",Summary!$A$5,"Node",$A15,"Type",$B$2,"Year",E$3)</f>
        <v>0</v>
      </c>
      <c r="F15">
        <f>GETPIVOTDATA("Count",Summary!$A$5,"Node",$A15,"Type",$B$2,"Year",F$3)</f>
        <v>0</v>
      </c>
      <c r="G15">
        <f>GETPIVOTDATA("Count",Summary!$A$5,"Node",$A15,"Type",$B$2,"Year",G$3)</f>
        <v>0</v>
      </c>
      <c r="H15">
        <f>GETPIVOTDATA("Count",Summary!$A$5,"Node",$A15,"Type",$B$2,"Year",H$3)</f>
        <v>0</v>
      </c>
      <c r="I15">
        <f>GETPIVOTDATA("Count",Summary!$A$5,"Node",$A15,"Type",$B$2,"Year",I$3)</f>
        <v>0</v>
      </c>
      <c r="J15">
        <f>GETPIVOTDATA("Count",Summary!$A$5,"Node",$A15,"Type",$B$2,"Year",J$3)</f>
        <v>0</v>
      </c>
      <c r="K15">
        <f>GETPIVOTDATA("Count",Summary!$A$5,"Node",$A15,"Type",$B$2,"Year",K$3)</f>
        <v>0</v>
      </c>
      <c r="L15">
        <f>GETPIVOTDATA("Count",Summary!$A$5,"Node",$A15,"Type",$B$2,"Year",L$3)</f>
        <v>0</v>
      </c>
      <c r="M15">
        <f>GETPIVOTDATA("Count",Summary!$A$5,"Node",$A15,"Type",$B$2,"Year",M$3)</f>
        <v>13</v>
      </c>
      <c r="N15">
        <f>GETPIVOTDATA("Count",Summary!$A$5,"Node",$A15,"Type",$B$2,"Year",N$3)</f>
        <v>12</v>
      </c>
      <c r="O15">
        <f>GETPIVOTDATA("Count",Summary!$A$5,"Node",$A15,"Type",$B$2,"Year",O$3)</f>
        <v>0</v>
      </c>
      <c r="P15">
        <f>GETPIVOTDATA("Count",Summary!$A$5,"Node",$A15,"Type",$B$2,"Year",P$3)</f>
        <v>0</v>
      </c>
      <c r="Q15">
        <f>GETPIVOTDATA("Count",Summary!$A$5,"Node",$A15,"Type",$B$2,"Year",Q$3)</f>
        <v>38</v>
      </c>
      <c r="R15">
        <f>GETPIVOTDATA("Count",Summary!$A$5,"Node",$A15,"Type",$B$2,"Year",R$3)</f>
        <v>12</v>
      </c>
      <c r="S15">
        <f>GETPIVOTDATA("Count",Summary!$A$5,"Node",$A15,"Type",$S$2,"Year",S$3)</f>
        <v>0</v>
      </c>
      <c r="T15">
        <f>GETPIVOTDATA("Count",Summary!$A$5,"Node",$A15,"Type",$S$2,"Year",T$3)</f>
        <v>0</v>
      </c>
      <c r="U15">
        <f>GETPIVOTDATA("Count",Summary!$A$5,"Node",$A15,"Type",$S$2,"Year",U$3)</f>
        <v>0</v>
      </c>
      <c r="V15">
        <f>GETPIVOTDATA("Count",Summary!$A$5,"Node",$A15,"Type",$S$2,"Year",V$3)</f>
        <v>0</v>
      </c>
      <c r="W15">
        <f>GETPIVOTDATA("Count",Summary!$A$5,"Node",$A15,"Type",$S$2,"Year",W$3)</f>
        <v>0</v>
      </c>
      <c r="X15">
        <f>GETPIVOTDATA("Count",Summary!$A$5,"Node",$A15,"Type",$S$2,"Year",X$3)</f>
        <v>0</v>
      </c>
      <c r="Y15">
        <f>GETPIVOTDATA("Count",Summary!$A$5,"Node",$A15,"Type",$S$2,"Year",Y$3)</f>
        <v>0</v>
      </c>
      <c r="Z15">
        <f>GETPIVOTDATA("Count",Summary!$A$5,"Node",$A15,"Type",$S$2,"Year",Z$3)</f>
        <v>0</v>
      </c>
      <c r="AA15">
        <f>GETPIVOTDATA("Count",Summary!$A$5,"Node",$A15,"Type",$S$2,"Year",AA$3)</f>
        <v>0</v>
      </c>
      <c r="AB15">
        <f>GETPIVOTDATA("Count",Summary!$A$5,"Node",$A15,"Type",$S$2,"Year",AB$3)</f>
        <v>0</v>
      </c>
      <c r="AC15">
        <f>GETPIVOTDATA("Count",Summary!$A$5,"Node",$A15,"Type",$S$2,"Year",AC$3)</f>
        <v>0</v>
      </c>
      <c r="AD15">
        <f>GETPIVOTDATA("Count",Summary!$A$5,"Node",$A15,"Type",$S$2,"Year",AD$3)</f>
        <v>6</v>
      </c>
      <c r="AE15">
        <f>GETPIVOTDATA("Count",Summary!$A$5,"Node",$A15,"Type",$S$2,"Year",AE$3)</f>
        <v>0</v>
      </c>
      <c r="AF15">
        <f>GETPIVOTDATA("Count",Summary!$A$5,"Node",$A15,"Type",$S$2,"Year",AF$3)</f>
        <v>0</v>
      </c>
      <c r="AG15">
        <f>GETPIVOTDATA("Count",Summary!$A$5,"Node",$A15,"Type",$S$2,"Year",AG$3)</f>
        <v>0</v>
      </c>
      <c r="AH15">
        <f>GETPIVOTDATA("Count",Summary!$A$5,"Node",$A15,"Type",$S$2,"Year",AH$3)</f>
        <v>35</v>
      </c>
      <c r="AI15">
        <f>GETPIVOTDATA("Count",Summary!$A$5,"Node",$A15,"Type",$S$2,"Year",AI$3)</f>
        <v>12</v>
      </c>
      <c r="AJ15" s="15">
        <f>SUM(B15:R15)</f>
        <v>75</v>
      </c>
      <c r="AK15" s="15">
        <f>SUM(S15:AI15)</f>
        <v>53</v>
      </c>
      <c r="AL15" s="24">
        <f>AJ15/AK15</f>
        <v>1.4150943396226414</v>
      </c>
      <c r="AM15" s="23" t="b">
        <f t="shared" si="0"/>
        <v>0</v>
      </c>
      <c r="AN15">
        <f>COUNTIF(B15:R15,"&gt;"&amp;0)</f>
        <v>4</v>
      </c>
      <c r="AO15">
        <f>COUNTIF(S15:AI15,"&gt;"&amp;0)</f>
        <v>3</v>
      </c>
      <c r="AP15" s="3">
        <f>SUM(AN15:AO15)</f>
        <v>7</v>
      </c>
    </row>
    <row r="16" spans="1:42" x14ac:dyDescent="0.2">
      <c r="A16" s="6" t="s">
        <v>21</v>
      </c>
      <c r="B16">
        <f>GETPIVOTDATA("Count",Summary!$A$5,"Node",$A16,"Type",$B$2,"Year",B$3)</f>
        <v>0</v>
      </c>
      <c r="C16">
        <f>GETPIVOTDATA("Count",Summary!$A$5,"Node",$A16,"Type",$B$2,"Year",C$3)</f>
        <v>0</v>
      </c>
      <c r="D16">
        <f>GETPIVOTDATA("Count",Summary!$A$5,"Node",$A16,"Type",$B$2,"Year",D$3)</f>
        <v>0</v>
      </c>
      <c r="E16">
        <f>GETPIVOTDATA("Count",Summary!$A$5,"Node",$A16,"Type",$B$2,"Year",E$3)</f>
        <v>752</v>
      </c>
      <c r="F16">
        <f>GETPIVOTDATA("Count",Summary!$A$5,"Node",$A16,"Type",$B$2,"Year",F$3)</f>
        <v>7385</v>
      </c>
      <c r="G16">
        <f>GETPIVOTDATA("Count",Summary!$A$5,"Node",$A16,"Type",$B$2,"Year",G$3)</f>
        <v>3602</v>
      </c>
      <c r="H16">
        <f>GETPIVOTDATA("Count",Summary!$A$5,"Node",$A16,"Type",$B$2,"Year",H$3)</f>
        <v>1742</v>
      </c>
      <c r="I16">
        <f>GETPIVOTDATA("Count",Summary!$A$5,"Node",$A16,"Type",$B$2,"Year",I$3)</f>
        <v>690</v>
      </c>
      <c r="J16">
        <f>GETPIVOTDATA("Count",Summary!$A$5,"Node",$A16,"Type",$B$2,"Year",J$3)</f>
        <v>1861</v>
      </c>
      <c r="K16">
        <f>GETPIVOTDATA("Count",Summary!$A$5,"Node",$A16,"Type",$B$2,"Year",K$3)</f>
        <v>2675</v>
      </c>
      <c r="L16">
        <f>GETPIVOTDATA("Count",Summary!$A$5,"Node",$A16,"Type",$B$2,"Year",L$3)</f>
        <v>2836</v>
      </c>
      <c r="M16">
        <f>GETPIVOTDATA("Count",Summary!$A$5,"Node",$A16,"Type",$B$2,"Year",M$3)</f>
        <v>1401</v>
      </c>
      <c r="N16">
        <f>GETPIVOTDATA("Count",Summary!$A$5,"Node",$A16,"Type",$B$2,"Year",N$3)</f>
        <v>1673</v>
      </c>
      <c r="O16">
        <f>GETPIVOTDATA("Count",Summary!$A$5,"Node",$A16,"Type",$B$2,"Year",O$3)</f>
        <v>402</v>
      </c>
      <c r="P16">
        <f>GETPIVOTDATA("Count",Summary!$A$5,"Node",$A16,"Type",$B$2,"Year",P$3)</f>
        <v>45057</v>
      </c>
      <c r="Q16">
        <f>GETPIVOTDATA("Count",Summary!$A$5,"Node",$A16,"Type",$B$2,"Year",Q$3)</f>
        <v>2875</v>
      </c>
      <c r="R16">
        <f>GETPIVOTDATA("Count",Summary!$A$5,"Node",$A16,"Type",$B$2,"Year",R$3)</f>
        <v>1350</v>
      </c>
      <c r="S16">
        <f>GETPIVOTDATA("Count",Summary!$A$5,"Node",$A16,"Type",$S$2,"Year",S$3)</f>
        <v>0</v>
      </c>
      <c r="T16">
        <f>GETPIVOTDATA("Count",Summary!$A$5,"Node",$A16,"Type",$S$2,"Year",T$3)</f>
        <v>0</v>
      </c>
      <c r="U16">
        <f>GETPIVOTDATA("Count",Summary!$A$5,"Node",$A16,"Type",$S$2,"Year",U$3)</f>
        <v>0</v>
      </c>
      <c r="V16">
        <f>GETPIVOTDATA("Count",Summary!$A$5,"Node",$A16,"Type",$S$2,"Year",V$3)</f>
        <v>0</v>
      </c>
      <c r="W16">
        <f>GETPIVOTDATA("Count",Summary!$A$5,"Node",$A16,"Type",$S$2,"Year",W$3)</f>
        <v>1837</v>
      </c>
      <c r="X16">
        <f>GETPIVOTDATA("Count",Summary!$A$5,"Node",$A16,"Type",$S$2,"Year",X$3)</f>
        <v>571</v>
      </c>
      <c r="Y16">
        <f>GETPIVOTDATA("Count",Summary!$A$5,"Node",$A16,"Type",$S$2,"Year",Y$3)</f>
        <v>308</v>
      </c>
      <c r="Z16">
        <f>GETPIVOTDATA("Count",Summary!$A$5,"Node",$A16,"Type",$S$2,"Year",Z$3)</f>
        <v>186</v>
      </c>
      <c r="AA16">
        <f>GETPIVOTDATA("Count",Summary!$A$5,"Node",$A16,"Type",$S$2,"Year",AA$3)</f>
        <v>325</v>
      </c>
      <c r="AB16">
        <f>GETPIVOTDATA("Count",Summary!$A$5,"Node",$A16,"Type",$S$2,"Year",AB$3)</f>
        <v>586</v>
      </c>
      <c r="AC16">
        <f>GETPIVOTDATA("Count",Summary!$A$5,"Node",$A16,"Type",$S$2,"Year",AC$3)</f>
        <v>746</v>
      </c>
      <c r="AD16">
        <f>GETPIVOTDATA("Count",Summary!$A$5,"Node",$A16,"Type",$S$2,"Year",AD$3)</f>
        <v>451</v>
      </c>
      <c r="AE16">
        <f>GETPIVOTDATA("Count",Summary!$A$5,"Node",$A16,"Type",$S$2,"Year",AE$3)</f>
        <v>767</v>
      </c>
      <c r="AF16">
        <f>GETPIVOTDATA("Count",Summary!$A$5,"Node",$A16,"Type",$S$2,"Year",AF$3)</f>
        <v>291</v>
      </c>
      <c r="AG16">
        <f>GETPIVOTDATA("Count",Summary!$A$5,"Node",$A16,"Type",$S$2,"Year",AG$3)</f>
        <v>45020</v>
      </c>
      <c r="AH16">
        <f>GETPIVOTDATA("Count",Summary!$A$5,"Node",$A16,"Type",$S$2,"Year",AH$3)</f>
        <v>2875</v>
      </c>
      <c r="AI16">
        <f>GETPIVOTDATA("Count",Summary!$A$5,"Node",$A16,"Type",$S$2,"Year",AI$3)</f>
        <v>1333</v>
      </c>
      <c r="AJ16" s="15">
        <f>SUM(B16:R16)</f>
        <v>74301</v>
      </c>
      <c r="AK16" s="15">
        <f>SUM(S16:AI16)</f>
        <v>55296</v>
      </c>
      <c r="AL16" s="24">
        <f>AJ16/AK16</f>
        <v>1.3436957465277777</v>
      </c>
      <c r="AM16" s="23" t="b">
        <f t="shared" si="0"/>
        <v>0</v>
      </c>
      <c r="AN16">
        <f>COUNTIF(B16:R16,"&gt;"&amp;0)</f>
        <v>14</v>
      </c>
      <c r="AO16">
        <f>COUNTIF(S16:AI16,"&gt;"&amp;0)</f>
        <v>13</v>
      </c>
      <c r="AP16" s="3">
        <f>SUM(AN16:AO16)</f>
        <v>27</v>
      </c>
    </row>
    <row r="17" spans="1:42" x14ac:dyDescent="0.2">
      <c r="A17" s="6" t="s">
        <v>10</v>
      </c>
      <c r="B17">
        <f>GETPIVOTDATA("Count",Summary!$A$5,"Node",$A17,"Type",$B$2,"Year",B$3)</f>
        <v>0</v>
      </c>
      <c r="C17">
        <f>GETPIVOTDATA("Count",Summary!$A$5,"Node",$A17,"Type",$B$2,"Year",C$3)</f>
        <v>0</v>
      </c>
      <c r="D17">
        <f>GETPIVOTDATA("Count",Summary!$A$5,"Node",$A17,"Type",$B$2,"Year",D$3)</f>
        <v>0</v>
      </c>
      <c r="E17">
        <f>GETPIVOTDATA("Count",Summary!$A$5,"Node",$A17,"Type",$B$2,"Year",E$3)</f>
        <v>0</v>
      </c>
      <c r="F17">
        <f>GETPIVOTDATA("Count",Summary!$A$5,"Node",$A17,"Type",$B$2,"Year",F$3)</f>
        <v>0</v>
      </c>
      <c r="G17">
        <f>GETPIVOTDATA("Count",Summary!$A$5,"Node",$A17,"Type",$B$2,"Year",G$3)</f>
        <v>0</v>
      </c>
      <c r="H17">
        <f>GETPIVOTDATA("Count",Summary!$A$5,"Node",$A17,"Type",$B$2,"Year",H$3)</f>
        <v>0</v>
      </c>
      <c r="I17">
        <f>GETPIVOTDATA("Count",Summary!$A$5,"Node",$A17,"Type",$B$2,"Year",I$3)</f>
        <v>0</v>
      </c>
      <c r="J17">
        <f>GETPIVOTDATA("Count",Summary!$A$5,"Node",$A17,"Type",$B$2,"Year",J$3)</f>
        <v>0</v>
      </c>
      <c r="K17">
        <f>GETPIVOTDATA("Count",Summary!$A$5,"Node",$A17,"Type",$B$2,"Year",K$3)</f>
        <v>0</v>
      </c>
      <c r="L17">
        <f>GETPIVOTDATA("Count",Summary!$A$5,"Node",$A17,"Type",$B$2,"Year",L$3)</f>
        <v>0</v>
      </c>
      <c r="M17">
        <f>GETPIVOTDATA("Count",Summary!$A$5,"Node",$A17,"Type",$B$2,"Year",M$3)</f>
        <v>0</v>
      </c>
      <c r="N17">
        <f>GETPIVOTDATA("Count",Summary!$A$5,"Node",$A17,"Type",$B$2,"Year",N$3)</f>
        <v>0</v>
      </c>
      <c r="O17">
        <f>GETPIVOTDATA("Count",Summary!$A$5,"Node",$A17,"Type",$B$2,"Year",O$3)</f>
        <v>0</v>
      </c>
      <c r="P17">
        <f>GETPIVOTDATA("Count",Summary!$A$5,"Node",$A17,"Type",$B$2,"Year",P$3)</f>
        <v>0</v>
      </c>
      <c r="Q17">
        <f>GETPIVOTDATA("Count",Summary!$A$5,"Node",$A17,"Type",$B$2,"Year",Q$3)</f>
        <v>0</v>
      </c>
      <c r="R17">
        <f>GETPIVOTDATA("Count",Summary!$A$5,"Node",$A17,"Type",$B$2,"Year",R$3)</f>
        <v>134</v>
      </c>
      <c r="S17">
        <f>GETPIVOTDATA("Count",Summary!$A$5,"Node",$A17,"Type",$S$2,"Year",S$3)</f>
        <v>0</v>
      </c>
      <c r="T17">
        <f>GETPIVOTDATA("Count",Summary!$A$5,"Node",$A17,"Type",$S$2,"Year",T$3)</f>
        <v>0</v>
      </c>
      <c r="U17">
        <f>GETPIVOTDATA("Count",Summary!$A$5,"Node",$A17,"Type",$S$2,"Year",U$3)</f>
        <v>0</v>
      </c>
      <c r="V17">
        <f>GETPIVOTDATA("Count",Summary!$A$5,"Node",$A17,"Type",$S$2,"Year",V$3)</f>
        <v>0</v>
      </c>
      <c r="W17">
        <f>GETPIVOTDATA("Count",Summary!$A$5,"Node",$A17,"Type",$S$2,"Year",W$3)</f>
        <v>0</v>
      </c>
      <c r="X17">
        <f>GETPIVOTDATA("Count",Summary!$A$5,"Node",$A17,"Type",$S$2,"Year",X$3)</f>
        <v>0</v>
      </c>
      <c r="Y17">
        <f>GETPIVOTDATA("Count",Summary!$A$5,"Node",$A17,"Type",$S$2,"Year",Y$3)</f>
        <v>0</v>
      </c>
      <c r="Z17">
        <f>GETPIVOTDATA("Count",Summary!$A$5,"Node",$A17,"Type",$S$2,"Year",Z$3)</f>
        <v>0</v>
      </c>
      <c r="AA17">
        <f>GETPIVOTDATA("Count",Summary!$A$5,"Node",$A17,"Type",$S$2,"Year",AA$3)</f>
        <v>0</v>
      </c>
      <c r="AB17">
        <f>GETPIVOTDATA("Count",Summary!$A$5,"Node",$A17,"Type",$S$2,"Year",AB$3)</f>
        <v>0</v>
      </c>
      <c r="AC17">
        <f>GETPIVOTDATA("Count",Summary!$A$5,"Node",$A17,"Type",$S$2,"Year",AC$3)</f>
        <v>0</v>
      </c>
      <c r="AD17">
        <f>GETPIVOTDATA("Count",Summary!$A$5,"Node",$A17,"Type",$S$2,"Year",AD$3)</f>
        <v>0</v>
      </c>
      <c r="AE17">
        <f>GETPIVOTDATA("Count",Summary!$A$5,"Node",$A17,"Type",$S$2,"Year",AE$3)</f>
        <v>0</v>
      </c>
      <c r="AF17">
        <f>GETPIVOTDATA("Count",Summary!$A$5,"Node",$A17,"Type",$S$2,"Year",AF$3)</f>
        <v>0</v>
      </c>
      <c r="AG17">
        <f>GETPIVOTDATA("Count",Summary!$A$5,"Node",$A17,"Type",$S$2,"Year",AG$3)</f>
        <v>0</v>
      </c>
      <c r="AH17">
        <f>GETPIVOTDATA("Count",Summary!$A$5,"Node",$A17,"Type",$S$2,"Year",AH$3)</f>
        <v>0</v>
      </c>
      <c r="AI17">
        <f>GETPIVOTDATA("Count",Summary!$A$5,"Node",$A17,"Type",$S$2,"Year",AI$3)</f>
        <v>108</v>
      </c>
      <c r="AJ17" s="15">
        <f>SUM(B17:R17)</f>
        <v>134</v>
      </c>
      <c r="AK17" s="15">
        <f>SUM(S17:AI17)</f>
        <v>108</v>
      </c>
      <c r="AL17" s="24">
        <f>AJ17/AK17</f>
        <v>1.2407407407407407</v>
      </c>
      <c r="AM17" s="23" t="b">
        <f t="shared" si="0"/>
        <v>0</v>
      </c>
      <c r="AN17">
        <f>COUNTIF(B17:R17,"&gt;"&amp;0)</f>
        <v>1</v>
      </c>
      <c r="AO17">
        <f>COUNTIF(S17:AI17,"&gt;"&amp;0)</f>
        <v>1</v>
      </c>
      <c r="AP17" s="3">
        <f>SUM(AN17:AO17)</f>
        <v>2</v>
      </c>
    </row>
    <row r="18" spans="1:42" x14ac:dyDescent="0.2">
      <c r="A18" s="6" t="s">
        <v>14</v>
      </c>
      <c r="B18">
        <f>GETPIVOTDATA("Count",Summary!$A$5,"Node",$A18,"Type",$B$2,"Year",B$3)</f>
        <v>0</v>
      </c>
      <c r="C18">
        <f>GETPIVOTDATA("Count",Summary!$A$5,"Node",$A18,"Type",$B$2,"Year",C$3)</f>
        <v>0</v>
      </c>
      <c r="D18">
        <f>GETPIVOTDATA("Count",Summary!$A$5,"Node",$A18,"Type",$B$2,"Year",D$3)</f>
        <v>0</v>
      </c>
      <c r="E18">
        <f>GETPIVOTDATA("Count",Summary!$A$5,"Node",$A18,"Type",$B$2,"Year",E$3)</f>
        <v>0</v>
      </c>
      <c r="F18">
        <f>GETPIVOTDATA("Count",Summary!$A$5,"Node",$A18,"Type",$B$2,"Year",F$3)</f>
        <v>0</v>
      </c>
      <c r="G18">
        <f>GETPIVOTDATA("Count",Summary!$A$5,"Node",$A18,"Type",$B$2,"Year",G$3)</f>
        <v>0</v>
      </c>
      <c r="H18">
        <f>GETPIVOTDATA("Count",Summary!$A$5,"Node",$A18,"Type",$B$2,"Year",H$3)</f>
        <v>0</v>
      </c>
      <c r="I18">
        <f>GETPIVOTDATA("Count",Summary!$A$5,"Node",$A18,"Type",$B$2,"Year",I$3)</f>
        <v>0</v>
      </c>
      <c r="J18">
        <f>GETPIVOTDATA("Count",Summary!$A$5,"Node",$A18,"Type",$B$2,"Year",J$3)</f>
        <v>0</v>
      </c>
      <c r="K18">
        <f>GETPIVOTDATA("Count",Summary!$A$5,"Node",$A18,"Type",$B$2,"Year",K$3)</f>
        <v>0</v>
      </c>
      <c r="L18">
        <f>GETPIVOTDATA("Count",Summary!$A$5,"Node",$A18,"Type",$B$2,"Year",L$3)</f>
        <v>0</v>
      </c>
      <c r="M18">
        <f>GETPIVOTDATA("Count",Summary!$A$5,"Node",$A18,"Type",$B$2,"Year",M$3)</f>
        <v>0</v>
      </c>
      <c r="N18">
        <f>GETPIVOTDATA("Count",Summary!$A$5,"Node",$A18,"Type",$B$2,"Year",N$3)</f>
        <v>0</v>
      </c>
      <c r="O18">
        <f>GETPIVOTDATA("Count",Summary!$A$5,"Node",$A18,"Type",$B$2,"Year",O$3)</f>
        <v>12</v>
      </c>
      <c r="P18">
        <f>GETPIVOTDATA("Count",Summary!$A$5,"Node",$A18,"Type",$B$2,"Year",P$3)</f>
        <v>5</v>
      </c>
      <c r="Q18">
        <f>GETPIVOTDATA("Count",Summary!$A$5,"Node",$A18,"Type",$B$2,"Year",Q$3)</f>
        <v>7</v>
      </c>
      <c r="R18">
        <f>GETPIVOTDATA("Count",Summary!$A$5,"Node",$A18,"Type",$B$2,"Year",R$3)</f>
        <v>0</v>
      </c>
      <c r="S18">
        <f>GETPIVOTDATA("Count",Summary!$A$5,"Node",$A18,"Type",$S$2,"Year",S$3)</f>
        <v>0</v>
      </c>
      <c r="T18">
        <f>GETPIVOTDATA("Count",Summary!$A$5,"Node",$A18,"Type",$S$2,"Year",T$3)</f>
        <v>0</v>
      </c>
      <c r="U18">
        <f>GETPIVOTDATA("Count",Summary!$A$5,"Node",$A18,"Type",$S$2,"Year",U$3)</f>
        <v>0</v>
      </c>
      <c r="V18">
        <f>GETPIVOTDATA("Count",Summary!$A$5,"Node",$A18,"Type",$S$2,"Year",V$3)</f>
        <v>0</v>
      </c>
      <c r="W18">
        <f>GETPIVOTDATA("Count",Summary!$A$5,"Node",$A18,"Type",$S$2,"Year",W$3)</f>
        <v>0</v>
      </c>
      <c r="X18">
        <f>GETPIVOTDATA("Count",Summary!$A$5,"Node",$A18,"Type",$S$2,"Year",X$3)</f>
        <v>0</v>
      </c>
      <c r="Y18">
        <f>GETPIVOTDATA("Count",Summary!$A$5,"Node",$A18,"Type",$S$2,"Year",Y$3)</f>
        <v>0</v>
      </c>
      <c r="Z18">
        <f>GETPIVOTDATA("Count",Summary!$A$5,"Node",$A18,"Type",$S$2,"Year",Z$3)</f>
        <v>0</v>
      </c>
      <c r="AA18">
        <f>GETPIVOTDATA("Count",Summary!$A$5,"Node",$A18,"Type",$S$2,"Year",AA$3)</f>
        <v>0</v>
      </c>
      <c r="AB18">
        <f>GETPIVOTDATA("Count",Summary!$A$5,"Node",$A18,"Type",$S$2,"Year",AB$3)</f>
        <v>0</v>
      </c>
      <c r="AC18">
        <f>GETPIVOTDATA("Count",Summary!$A$5,"Node",$A18,"Type",$S$2,"Year",AC$3)</f>
        <v>0</v>
      </c>
      <c r="AD18">
        <f>GETPIVOTDATA("Count",Summary!$A$5,"Node",$A18,"Type",$S$2,"Year",AD$3)</f>
        <v>0</v>
      </c>
      <c r="AE18">
        <f>GETPIVOTDATA("Count",Summary!$A$5,"Node",$A18,"Type",$S$2,"Year",AE$3)</f>
        <v>0</v>
      </c>
      <c r="AF18">
        <f>GETPIVOTDATA("Count",Summary!$A$5,"Node",$A18,"Type",$S$2,"Year",AF$3)</f>
        <v>11</v>
      </c>
      <c r="AG18">
        <f>GETPIVOTDATA("Count",Summary!$A$5,"Node",$A18,"Type",$S$2,"Year",AG$3)</f>
        <v>3</v>
      </c>
      <c r="AH18">
        <f>GETPIVOTDATA("Count",Summary!$A$5,"Node",$A18,"Type",$S$2,"Year",AH$3)</f>
        <v>7</v>
      </c>
      <c r="AI18">
        <f>GETPIVOTDATA("Count",Summary!$A$5,"Node",$A18,"Type",$S$2,"Year",AI$3)</f>
        <v>0</v>
      </c>
      <c r="AJ18" s="15">
        <f>SUM(B18:R18)</f>
        <v>24</v>
      </c>
      <c r="AK18" s="15">
        <f>SUM(S18:AI18)</f>
        <v>21</v>
      </c>
      <c r="AL18" s="24">
        <f>AJ18/AK18</f>
        <v>1.1428571428571428</v>
      </c>
      <c r="AM18" s="23" t="b">
        <f t="shared" si="0"/>
        <v>0</v>
      </c>
      <c r="AN18">
        <f>COUNTIF(B18:R18,"&gt;"&amp;0)</f>
        <v>3</v>
      </c>
      <c r="AO18">
        <f>COUNTIF(S18:AI18,"&gt;"&amp;0)</f>
        <v>3</v>
      </c>
      <c r="AP18" s="3">
        <f>SUM(AN18:AO18)</f>
        <v>6</v>
      </c>
    </row>
    <row r="19" spans="1:42" x14ac:dyDescent="0.2">
      <c r="A19" s="6" t="s">
        <v>41</v>
      </c>
      <c r="B19">
        <f>GETPIVOTDATA("Count",Summary!$A$5,"Node",$A19,"Type",$B$2,"Year",B$3)</f>
        <v>0</v>
      </c>
      <c r="C19">
        <f>GETPIVOTDATA("Count",Summary!$A$5,"Node",$A19,"Type",$B$2,"Year",C$3)</f>
        <v>0</v>
      </c>
      <c r="D19">
        <f>GETPIVOTDATA("Count",Summary!$A$5,"Node",$A19,"Type",$B$2,"Year",D$3)</f>
        <v>0</v>
      </c>
      <c r="E19">
        <f>GETPIVOTDATA("Count",Summary!$A$5,"Node",$A19,"Type",$B$2,"Year",E$3)</f>
        <v>0</v>
      </c>
      <c r="F19">
        <f>GETPIVOTDATA("Count",Summary!$A$5,"Node",$A19,"Type",$B$2,"Year",F$3)</f>
        <v>0</v>
      </c>
      <c r="G19">
        <f>GETPIVOTDATA("Count",Summary!$A$5,"Node",$A19,"Type",$B$2,"Year",G$3)</f>
        <v>0</v>
      </c>
      <c r="H19">
        <f>GETPIVOTDATA("Count",Summary!$A$5,"Node",$A19,"Type",$B$2,"Year",H$3)</f>
        <v>0</v>
      </c>
      <c r="I19">
        <f>GETPIVOTDATA("Count",Summary!$A$5,"Node",$A19,"Type",$B$2,"Year",I$3)</f>
        <v>0</v>
      </c>
      <c r="J19">
        <f>GETPIVOTDATA("Count",Summary!$A$5,"Node",$A19,"Type",$B$2,"Year",J$3)</f>
        <v>0</v>
      </c>
      <c r="K19">
        <f>GETPIVOTDATA("Count",Summary!$A$5,"Node",$A19,"Type",$B$2,"Year",K$3)</f>
        <v>0</v>
      </c>
      <c r="L19">
        <f>GETPIVOTDATA("Count",Summary!$A$5,"Node",$A19,"Type",$B$2,"Year",L$3)</f>
        <v>0</v>
      </c>
      <c r="M19">
        <f>GETPIVOTDATA("Count",Summary!$A$5,"Node",$A19,"Type",$B$2,"Year",M$3)</f>
        <v>0</v>
      </c>
      <c r="N19">
        <f>GETPIVOTDATA("Count",Summary!$A$5,"Node",$A19,"Type",$B$2,"Year",N$3)</f>
        <v>0</v>
      </c>
      <c r="O19">
        <f>GETPIVOTDATA("Count",Summary!$A$5,"Node",$A19,"Type",$B$2,"Year",O$3)</f>
        <v>0</v>
      </c>
      <c r="P19">
        <f>GETPIVOTDATA("Count",Summary!$A$5,"Node",$A19,"Type",$B$2,"Year",P$3)</f>
        <v>2957</v>
      </c>
      <c r="Q19">
        <f>GETPIVOTDATA("Count",Summary!$A$5,"Node",$A19,"Type",$B$2,"Year",Q$3)</f>
        <v>5951</v>
      </c>
      <c r="R19">
        <f>GETPIVOTDATA("Count",Summary!$A$5,"Node",$A19,"Type",$B$2,"Year",R$3)</f>
        <v>3045</v>
      </c>
      <c r="S19">
        <f>GETPIVOTDATA("Count",Summary!$A$5,"Node",$A19,"Type",$S$2,"Year",S$3)</f>
        <v>0</v>
      </c>
      <c r="T19">
        <f>GETPIVOTDATA("Count",Summary!$A$5,"Node",$A19,"Type",$S$2,"Year",T$3)</f>
        <v>0</v>
      </c>
      <c r="U19">
        <f>GETPIVOTDATA("Count",Summary!$A$5,"Node",$A19,"Type",$S$2,"Year",U$3)</f>
        <v>0</v>
      </c>
      <c r="V19">
        <f>GETPIVOTDATA("Count",Summary!$A$5,"Node",$A19,"Type",$S$2,"Year",V$3)</f>
        <v>0</v>
      </c>
      <c r="W19">
        <f>GETPIVOTDATA("Count",Summary!$A$5,"Node",$A19,"Type",$S$2,"Year",W$3)</f>
        <v>0</v>
      </c>
      <c r="X19">
        <f>GETPIVOTDATA("Count",Summary!$A$5,"Node",$A19,"Type",$S$2,"Year",X$3)</f>
        <v>0</v>
      </c>
      <c r="Y19">
        <f>GETPIVOTDATA("Count",Summary!$A$5,"Node",$A19,"Type",$S$2,"Year",Y$3)</f>
        <v>0</v>
      </c>
      <c r="Z19">
        <f>GETPIVOTDATA("Count",Summary!$A$5,"Node",$A19,"Type",$S$2,"Year",Z$3)</f>
        <v>0</v>
      </c>
      <c r="AA19">
        <f>GETPIVOTDATA("Count",Summary!$A$5,"Node",$A19,"Type",$S$2,"Year",AA$3)</f>
        <v>0</v>
      </c>
      <c r="AB19">
        <f>GETPIVOTDATA("Count",Summary!$A$5,"Node",$A19,"Type",$S$2,"Year",AB$3)</f>
        <v>0</v>
      </c>
      <c r="AC19">
        <f>GETPIVOTDATA("Count",Summary!$A$5,"Node",$A19,"Type",$S$2,"Year",AC$3)</f>
        <v>0</v>
      </c>
      <c r="AD19">
        <f>GETPIVOTDATA("Count",Summary!$A$5,"Node",$A19,"Type",$S$2,"Year",AD$3)</f>
        <v>0</v>
      </c>
      <c r="AE19">
        <f>GETPIVOTDATA("Count",Summary!$A$5,"Node",$A19,"Type",$S$2,"Year",AE$3)</f>
        <v>0</v>
      </c>
      <c r="AF19">
        <f>GETPIVOTDATA("Count",Summary!$A$5,"Node",$A19,"Type",$S$2,"Year",AF$3)</f>
        <v>0</v>
      </c>
      <c r="AG19">
        <f>GETPIVOTDATA("Count",Summary!$A$5,"Node",$A19,"Type",$S$2,"Year",AG$3)</f>
        <v>2161</v>
      </c>
      <c r="AH19">
        <f>GETPIVOTDATA("Count",Summary!$A$5,"Node",$A19,"Type",$S$2,"Year",AH$3)</f>
        <v>5951</v>
      </c>
      <c r="AI19">
        <f>GETPIVOTDATA("Count",Summary!$A$5,"Node",$A19,"Type",$S$2,"Year",AI$3)</f>
        <v>3045</v>
      </c>
      <c r="AJ19" s="15">
        <f>SUM(B19:R19)</f>
        <v>11953</v>
      </c>
      <c r="AK19" s="15">
        <f>SUM(S19:AI19)</f>
        <v>11157</v>
      </c>
      <c r="AL19" s="24">
        <f>AJ19/AK19</f>
        <v>1.0713453437303935</v>
      </c>
      <c r="AM19" s="23" t="b">
        <f t="shared" si="0"/>
        <v>0</v>
      </c>
      <c r="AN19">
        <f>COUNTIF(B19:R19,"&gt;"&amp;0)</f>
        <v>3</v>
      </c>
      <c r="AO19">
        <f>COUNTIF(S19:AI19,"&gt;"&amp;0)</f>
        <v>3</v>
      </c>
      <c r="AP19" s="3">
        <f>SUM(AN19:AO19)</f>
        <v>6</v>
      </c>
    </row>
    <row r="20" spans="1:42" x14ac:dyDescent="0.2">
      <c r="A20" s="6" t="s">
        <v>9</v>
      </c>
      <c r="B20">
        <f>GETPIVOTDATA("Count",Summary!$A$5,"Node",$A20,"Type",$B$2,"Year",B$3)</f>
        <v>0</v>
      </c>
      <c r="C20">
        <f>GETPIVOTDATA("Count",Summary!$A$5,"Node",$A20,"Type",$B$2,"Year",C$3)</f>
        <v>0</v>
      </c>
      <c r="D20">
        <f>GETPIVOTDATA("Count",Summary!$A$5,"Node",$A20,"Type",$B$2,"Year",D$3)</f>
        <v>0</v>
      </c>
      <c r="E20">
        <f>GETPIVOTDATA("Count",Summary!$A$5,"Node",$A20,"Type",$B$2,"Year",E$3)</f>
        <v>0</v>
      </c>
      <c r="F20">
        <f>GETPIVOTDATA("Count",Summary!$A$5,"Node",$A20,"Type",$B$2,"Year",F$3)</f>
        <v>0</v>
      </c>
      <c r="G20">
        <f>GETPIVOTDATA("Count",Summary!$A$5,"Node",$A20,"Type",$B$2,"Year",G$3)</f>
        <v>0</v>
      </c>
      <c r="H20">
        <f>GETPIVOTDATA("Count",Summary!$A$5,"Node",$A20,"Type",$B$2,"Year",H$3)</f>
        <v>0</v>
      </c>
      <c r="I20">
        <f>GETPIVOTDATA("Count",Summary!$A$5,"Node",$A20,"Type",$B$2,"Year",I$3)</f>
        <v>0</v>
      </c>
      <c r="J20">
        <f>GETPIVOTDATA("Count",Summary!$A$5,"Node",$A20,"Type",$B$2,"Year",J$3)</f>
        <v>0</v>
      </c>
      <c r="K20">
        <f>GETPIVOTDATA("Count",Summary!$A$5,"Node",$A20,"Type",$B$2,"Year",K$3)</f>
        <v>0</v>
      </c>
      <c r="L20">
        <f>GETPIVOTDATA("Count",Summary!$A$5,"Node",$A20,"Type",$B$2,"Year",L$3)</f>
        <v>0</v>
      </c>
      <c r="M20">
        <f>GETPIVOTDATA("Count",Summary!$A$5,"Node",$A20,"Type",$B$2,"Year",M$3)</f>
        <v>0</v>
      </c>
      <c r="N20">
        <f>GETPIVOTDATA("Count",Summary!$A$5,"Node",$A20,"Type",$B$2,"Year",N$3)</f>
        <v>9</v>
      </c>
      <c r="O20">
        <f>GETPIVOTDATA("Count",Summary!$A$5,"Node",$A20,"Type",$B$2,"Year",O$3)</f>
        <v>348</v>
      </c>
      <c r="P20">
        <f>GETPIVOTDATA("Count",Summary!$A$5,"Node",$A20,"Type",$B$2,"Year",P$3)</f>
        <v>0</v>
      </c>
      <c r="Q20">
        <f>GETPIVOTDATA("Count",Summary!$A$5,"Node",$A20,"Type",$B$2,"Year",Q$3)</f>
        <v>0</v>
      </c>
      <c r="R20">
        <f>GETPIVOTDATA("Count",Summary!$A$5,"Node",$A20,"Type",$B$2,"Year",R$3)</f>
        <v>0</v>
      </c>
      <c r="S20">
        <f>GETPIVOTDATA("Count",Summary!$A$5,"Node",$A20,"Type",$S$2,"Year",S$3)</f>
        <v>0</v>
      </c>
      <c r="T20">
        <f>GETPIVOTDATA("Count",Summary!$A$5,"Node",$A20,"Type",$S$2,"Year",T$3)</f>
        <v>0</v>
      </c>
      <c r="U20">
        <f>GETPIVOTDATA("Count",Summary!$A$5,"Node",$A20,"Type",$S$2,"Year",U$3)</f>
        <v>0</v>
      </c>
      <c r="V20">
        <f>GETPIVOTDATA("Count",Summary!$A$5,"Node",$A20,"Type",$S$2,"Year",V$3)</f>
        <v>0</v>
      </c>
      <c r="W20">
        <f>GETPIVOTDATA("Count",Summary!$A$5,"Node",$A20,"Type",$S$2,"Year",W$3)</f>
        <v>0</v>
      </c>
      <c r="X20">
        <f>GETPIVOTDATA("Count",Summary!$A$5,"Node",$A20,"Type",$S$2,"Year",X$3)</f>
        <v>0</v>
      </c>
      <c r="Y20">
        <f>GETPIVOTDATA("Count",Summary!$A$5,"Node",$A20,"Type",$S$2,"Year",Y$3)</f>
        <v>0</v>
      </c>
      <c r="Z20">
        <f>GETPIVOTDATA("Count",Summary!$A$5,"Node",$A20,"Type",$S$2,"Year",Z$3)</f>
        <v>0</v>
      </c>
      <c r="AA20">
        <f>GETPIVOTDATA("Count",Summary!$A$5,"Node",$A20,"Type",$S$2,"Year",AA$3)</f>
        <v>0</v>
      </c>
      <c r="AB20">
        <f>GETPIVOTDATA("Count",Summary!$A$5,"Node",$A20,"Type",$S$2,"Year",AB$3)</f>
        <v>0</v>
      </c>
      <c r="AC20">
        <f>GETPIVOTDATA("Count",Summary!$A$5,"Node",$A20,"Type",$S$2,"Year",AC$3)</f>
        <v>0</v>
      </c>
      <c r="AD20">
        <f>GETPIVOTDATA("Count",Summary!$A$5,"Node",$A20,"Type",$S$2,"Year",AD$3)</f>
        <v>0</v>
      </c>
      <c r="AE20">
        <f>GETPIVOTDATA("Count",Summary!$A$5,"Node",$A20,"Type",$S$2,"Year",AE$3)</f>
        <v>3</v>
      </c>
      <c r="AF20">
        <f>GETPIVOTDATA("Count",Summary!$A$5,"Node",$A20,"Type",$S$2,"Year",AF$3)</f>
        <v>346</v>
      </c>
      <c r="AG20">
        <f>GETPIVOTDATA("Count",Summary!$A$5,"Node",$A20,"Type",$S$2,"Year",AG$3)</f>
        <v>0</v>
      </c>
      <c r="AH20">
        <f>GETPIVOTDATA("Count",Summary!$A$5,"Node",$A20,"Type",$S$2,"Year",AH$3)</f>
        <v>0</v>
      </c>
      <c r="AI20">
        <f>GETPIVOTDATA("Count",Summary!$A$5,"Node",$A20,"Type",$S$2,"Year",AI$3)</f>
        <v>0</v>
      </c>
      <c r="AJ20" s="15">
        <f>SUM(B20:R20)</f>
        <v>357</v>
      </c>
      <c r="AK20" s="15">
        <f>SUM(S20:AI20)</f>
        <v>349</v>
      </c>
      <c r="AL20" s="24">
        <f>AJ20/AK20</f>
        <v>1.0229226361031518</v>
      </c>
      <c r="AM20" s="23" t="b">
        <f t="shared" si="0"/>
        <v>0</v>
      </c>
      <c r="AN20">
        <f>COUNTIF(B20:R20,"&gt;"&amp;0)</f>
        <v>2</v>
      </c>
      <c r="AO20">
        <f>COUNTIF(S20:AI20,"&gt;"&amp;0)</f>
        <v>2</v>
      </c>
      <c r="AP20" s="3">
        <f>SUM(AN20:AO20)</f>
        <v>4</v>
      </c>
    </row>
    <row r="21" spans="1:42" x14ac:dyDescent="0.2">
      <c r="A21" s="6" t="s">
        <v>27</v>
      </c>
      <c r="B21">
        <f>GETPIVOTDATA("Count",Summary!$A$5,"Node",$A21,"Type",$B$2,"Year",B$3)</f>
        <v>0</v>
      </c>
      <c r="C21">
        <f>GETPIVOTDATA("Count",Summary!$A$5,"Node",$A21,"Type",$B$2,"Year",C$3)</f>
        <v>0</v>
      </c>
      <c r="D21">
        <f>GETPIVOTDATA("Count",Summary!$A$5,"Node",$A21,"Type",$B$2,"Year",D$3)</f>
        <v>0</v>
      </c>
      <c r="E21">
        <f>GETPIVOTDATA("Count",Summary!$A$5,"Node",$A21,"Type",$B$2,"Year",E$3)</f>
        <v>0</v>
      </c>
      <c r="F21">
        <f>GETPIVOTDATA("Count",Summary!$A$5,"Node",$A21,"Type",$B$2,"Year",F$3)</f>
        <v>0</v>
      </c>
      <c r="G21">
        <f>GETPIVOTDATA("Count",Summary!$A$5,"Node",$A21,"Type",$B$2,"Year",G$3)</f>
        <v>0</v>
      </c>
      <c r="H21">
        <f>GETPIVOTDATA("Count",Summary!$A$5,"Node",$A21,"Type",$B$2,"Year",H$3)</f>
        <v>0</v>
      </c>
      <c r="I21">
        <f>GETPIVOTDATA("Count",Summary!$A$5,"Node",$A21,"Type",$B$2,"Year",I$3)</f>
        <v>0</v>
      </c>
      <c r="J21">
        <f>GETPIVOTDATA("Count",Summary!$A$5,"Node",$A21,"Type",$B$2,"Year",J$3)</f>
        <v>0</v>
      </c>
      <c r="K21">
        <f>GETPIVOTDATA("Count",Summary!$A$5,"Node",$A21,"Type",$B$2,"Year",K$3)</f>
        <v>0</v>
      </c>
      <c r="L21">
        <f>GETPIVOTDATA("Count",Summary!$A$5,"Node",$A21,"Type",$B$2,"Year",L$3)</f>
        <v>0</v>
      </c>
      <c r="M21">
        <f>GETPIVOTDATA("Count",Summary!$A$5,"Node",$A21,"Type",$B$2,"Year",M$3)</f>
        <v>0</v>
      </c>
      <c r="N21">
        <f>GETPIVOTDATA("Count",Summary!$A$5,"Node",$A21,"Type",$B$2,"Year",N$3)</f>
        <v>0</v>
      </c>
      <c r="O21">
        <f>GETPIVOTDATA("Count",Summary!$A$5,"Node",$A21,"Type",$B$2,"Year",O$3)</f>
        <v>0</v>
      </c>
      <c r="P21">
        <f>GETPIVOTDATA("Count",Summary!$A$5,"Node",$A21,"Type",$B$2,"Year",P$3)</f>
        <v>0</v>
      </c>
      <c r="Q21">
        <f>GETPIVOTDATA("Count",Summary!$A$5,"Node",$A21,"Type",$B$2,"Year",Q$3)</f>
        <v>487</v>
      </c>
      <c r="R21">
        <f>GETPIVOTDATA("Count",Summary!$A$5,"Node",$A21,"Type",$B$2,"Year",R$3)</f>
        <v>0</v>
      </c>
      <c r="S21">
        <f>GETPIVOTDATA("Count",Summary!$A$5,"Node",$A21,"Type",$S$2,"Year",S$3)</f>
        <v>0</v>
      </c>
      <c r="T21">
        <f>GETPIVOTDATA("Count",Summary!$A$5,"Node",$A21,"Type",$S$2,"Year",T$3)</f>
        <v>0</v>
      </c>
      <c r="U21">
        <f>GETPIVOTDATA("Count",Summary!$A$5,"Node",$A21,"Type",$S$2,"Year",U$3)</f>
        <v>0</v>
      </c>
      <c r="V21">
        <f>GETPIVOTDATA("Count",Summary!$A$5,"Node",$A21,"Type",$S$2,"Year",V$3)</f>
        <v>0</v>
      </c>
      <c r="W21">
        <f>GETPIVOTDATA("Count",Summary!$A$5,"Node",$A21,"Type",$S$2,"Year",W$3)</f>
        <v>0</v>
      </c>
      <c r="X21">
        <f>GETPIVOTDATA("Count",Summary!$A$5,"Node",$A21,"Type",$S$2,"Year",X$3)</f>
        <v>0</v>
      </c>
      <c r="Y21">
        <f>GETPIVOTDATA("Count",Summary!$A$5,"Node",$A21,"Type",$S$2,"Year",Y$3)</f>
        <v>0</v>
      </c>
      <c r="Z21">
        <f>GETPIVOTDATA("Count",Summary!$A$5,"Node",$A21,"Type",$S$2,"Year",Z$3)</f>
        <v>0</v>
      </c>
      <c r="AA21">
        <f>GETPIVOTDATA("Count",Summary!$A$5,"Node",$A21,"Type",$S$2,"Year",AA$3)</f>
        <v>0</v>
      </c>
      <c r="AB21">
        <f>GETPIVOTDATA("Count",Summary!$A$5,"Node",$A21,"Type",$S$2,"Year",AB$3)</f>
        <v>0</v>
      </c>
      <c r="AC21">
        <f>GETPIVOTDATA("Count",Summary!$A$5,"Node",$A21,"Type",$S$2,"Year",AC$3)</f>
        <v>0</v>
      </c>
      <c r="AD21">
        <f>GETPIVOTDATA("Count",Summary!$A$5,"Node",$A21,"Type",$S$2,"Year",AD$3)</f>
        <v>0</v>
      </c>
      <c r="AE21">
        <f>GETPIVOTDATA("Count",Summary!$A$5,"Node",$A21,"Type",$S$2,"Year",AE$3)</f>
        <v>0</v>
      </c>
      <c r="AF21">
        <f>GETPIVOTDATA("Count",Summary!$A$5,"Node",$A21,"Type",$S$2,"Year",AF$3)</f>
        <v>0</v>
      </c>
      <c r="AG21">
        <f>GETPIVOTDATA("Count",Summary!$A$5,"Node",$A21,"Type",$S$2,"Year",AG$3)</f>
        <v>0</v>
      </c>
      <c r="AH21">
        <f>GETPIVOTDATA("Count",Summary!$A$5,"Node",$A21,"Type",$S$2,"Year",AH$3)</f>
        <v>477</v>
      </c>
      <c r="AI21">
        <f>GETPIVOTDATA("Count",Summary!$A$5,"Node",$A21,"Type",$S$2,"Year",AI$3)</f>
        <v>0</v>
      </c>
      <c r="AJ21" s="15">
        <f>SUM(B21:R21)</f>
        <v>487</v>
      </c>
      <c r="AK21" s="15">
        <f>SUM(S21:AI21)</f>
        <v>477</v>
      </c>
      <c r="AL21" s="24">
        <f>AJ21/AK21</f>
        <v>1.020964360587002</v>
      </c>
      <c r="AM21" s="23" t="b">
        <f t="shared" si="0"/>
        <v>0</v>
      </c>
      <c r="AN21">
        <f>COUNTIF(B21:R21,"&gt;"&amp;0)</f>
        <v>1</v>
      </c>
      <c r="AO21">
        <f>COUNTIF(S21:AI21,"&gt;"&amp;0)</f>
        <v>1</v>
      </c>
      <c r="AP21" s="3">
        <f>SUM(AN21:AO21)</f>
        <v>2</v>
      </c>
    </row>
    <row r="22" spans="1:42" x14ac:dyDescent="0.2">
      <c r="A22" s="6" t="s">
        <v>46</v>
      </c>
      <c r="B22">
        <f>GETPIVOTDATA("Count",Summary!$A$5,"Node",$A22,"Type",$B$2,"Year",B$3)</f>
        <v>0</v>
      </c>
      <c r="C22">
        <f>GETPIVOTDATA("Count",Summary!$A$5,"Node",$A22,"Type",$B$2,"Year",C$3)</f>
        <v>0</v>
      </c>
      <c r="D22">
        <f>GETPIVOTDATA("Count",Summary!$A$5,"Node",$A22,"Type",$B$2,"Year",D$3)</f>
        <v>0</v>
      </c>
      <c r="E22">
        <f>GETPIVOTDATA("Count",Summary!$A$5,"Node",$A22,"Type",$B$2,"Year",E$3)</f>
        <v>0</v>
      </c>
      <c r="F22">
        <f>GETPIVOTDATA("Count",Summary!$A$5,"Node",$A22,"Type",$B$2,"Year",F$3)</f>
        <v>0</v>
      </c>
      <c r="G22">
        <f>GETPIVOTDATA("Count",Summary!$A$5,"Node",$A22,"Type",$B$2,"Year",G$3)</f>
        <v>0</v>
      </c>
      <c r="H22">
        <f>GETPIVOTDATA("Count",Summary!$A$5,"Node",$A22,"Type",$B$2,"Year",H$3)</f>
        <v>0</v>
      </c>
      <c r="I22">
        <f>GETPIVOTDATA("Count",Summary!$A$5,"Node",$A22,"Type",$B$2,"Year",I$3)</f>
        <v>0</v>
      </c>
      <c r="J22">
        <f>GETPIVOTDATA("Count",Summary!$A$5,"Node",$A22,"Type",$B$2,"Year",J$3)</f>
        <v>0</v>
      </c>
      <c r="K22">
        <f>GETPIVOTDATA("Count",Summary!$A$5,"Node",$A22,"Type",$B$2,"Year",K$3)</f>
        <v>0</v>
      </c>
      <c r="L22">
        <f>GETPIVOTDATA("Count",Summary!$A$5,"Node",$A22,"Type",$B$2,"Year",L$3)</f>
        <v>0</v>
      </c>
      <c r="M22">
        <f>GETPIVOTDATA("Count",Summary!$A$5,"Node",$A22,"Type",$B$2,"Year",M$3)</f>
        <v>0</v>
      </c>
      <c r="N22">
        <f>GETPIVOTDATA("Count",Summary!$A$5,"Node",$A22,"Type",$B$2,"Year",N$3)</f>
        <v>0</v>
      </c>
      <c r="O22">
        <f>GETPIVOTDATA("Count",Summary!$A$5,"Node",$A22,"Type",$B$2,"Year",O$3)</f>
        <v>0</v>
      </c>
      <c r="P22">
        <f>GETPIVOTDATA("Count",Summary!$A$5,"Node",$A22,"Type",$B$2,"Year",P$3)</f>
        <v>78</v>
      </c>
      <c r="Q22">
        <f>GETPIVOTDATA("Count",Summary!$A$5,"Node",$A22,"Type",$B$2,"Year",Q$3)</f>
        <v>8438</v>
      </c>
      <c r="R22">
        <f>GETPIVOTDATA("Count",Summary!$A$5,"Node",$A22,"Type",$B$2,"Year",R$3)</f>
        <v>11777</v>
      </c>
      <c r="S22">
        <f>GETPIVOTDATA("Count",Summary!$A$5,"Node",$A22,"Type",$S$2,"Year",S$3)</f>
        <v>0</v>
      </c>
      <c r="T22">
        <f>GETPIVOTDATA("Count",Summary!$A$5,"Node",$A22,"Type",$S$2,"Year",T$3)</f>
        <v>0</v>
      </c>
      <c r="U22">
        <f>GETPIVOTDATA("Count",Summary!$A$5,"Node",$A22,"Type",$S$2,"Year",U$3)</f>
        <v>0</v>
      </c>
      <c r="V22">
        <f>GETPIVOTDATA("Count",Summary!$A$5,"Node",$A22,"Type",$S$2,"Year",V$3)</f>
        <v>0</v>
      </c>
      <c r="W22">
        <f>GETPIVOTDATA("Count",Summary!$A$5,"Node",$A22,"Type",$S$2,"Year",W$3)</f>
        <v>0</v>
      </c>
      <c r="X22">
        <f>GETPIVOTDATA("Count",Summary!$A$5,"Node",$A22,"Type",$S$2,"Year",X$3)</f>
        <v>0</v>
      </c>
      <c r="Y22">
        <f>GETPIVOTDATA("Count",Summary!$A$5,"Node",$A22,"Type",$S$2,"Year",Y$3)</f>
        <v>0</v>
      </c>
      <c r="Z22">
        <f>GETPIVOTDATA("Count",Summary!$A$5,"Node",$A22,"Type",$S$2,"Year",Z$3)</f>
        <v>0</v>
      </c>
      <c r="AA22">
        <f>GETPIVOTDATA("Count",Summary!$A$5,"Node",$A22,"Type",$S$2,"Year",AA$3)</f>
        <v>0</v>
      </c>
      <c r="AB22">
        <f>GETPIVOTDATA("Count",Summary!$A$5,"Node",$A22,"Type",$S$2,"Year",AB$3)</f>
        <v>0</v>
      </c>
      <c r="AC22">
        <f>GETPIVOTDATA("Count",Summary!$A$5,"Node",$A22,"Type",$S$2,"Year",AC$3)</f>
        <v>0</v>
      </c>
      <c r="AD22">
        <f>GETPIVOTDATA("Count",Summary!$A$5,"Node",$A22,"Type",$S$2,"Year",AD$3)</f>
        <v>0</v>
      </c>
      <c r="AE22">
        <f>GETPIVOTDATA("Count",Summary!$A$5,"Node",$A22,"Type",$S$2,"Year",AE$3)</f>
        <v>0</v>
      </c>
      <c r="AF22">
        <f>GETPIVOTDATA("Count",Summary!$A$5,"Node",$A22,"Type",$S$2,"Year",AF$3)</f>
        <v>0</v>
      </c>
      <c r="AG22">
        <f>GETPIVOTDATA("Count",Summary!$A$5,"Node",$A22,"Type",$S$2,"Year",AG$3)</f>
        <v>78</v>
      </c>
      <c r="AH22">
        <f>GETPIVOTDATA("Count",Summary!$A$5,"Node",$A22,"Type",$S$2,"Year",AH$3)</f>
        <v>8438</v>
      </c>
      <c r="AI22">
        <f>GETPIVOTDATA("Count",Summary!$A$5,"Node",$A22,"Type",$S$2,"Year",AI$3)</f>
        <v>11608</v>
      </c>
      <c r="AJ22" s="15">
        <f>SUM(B22:R22)</f>
        <v>20293</v>
      </c>
      <c r="AK22" s="15">
        <f>SUM(S22:AI22)</f>
        <v>20124</v>
      </c>
      <c r="AL22" s="24">
        <f>AJ22/AK22</f>
        <v>1.0083979328165376</v>
      </c>
      <c r="AM22" s="23" t="b">
        <f t="shared" si="0"/>
        <v>0</v>
      </c>
      <c r="AN22">
        <f>COUNTIF(B22:R22,"&gt;"&amp;0)</f>
        <v>3</v>
      </c>
      <c r="AO22">
        <f>COUNTIF(S22:AI22,"&gt;"&amp;0)</f>
        <v>3</v>
      </c>
      <c r="AP22" s="3">
        <f>SUM(AN22:AO22)</f>
        <v>6</v>
      </c>
    </row>
    <row r="23" spans="1:42" x14ac:dyDescent="0.2">
      <c r="A23" s="6" t="s">
        <v>22</v>
      </c>
      <c r="B23">
        <f>GETPIVOTDATA("Count",Summary!$A$5,"Node",$A23,"Type",$B$2,"Year",B$3)</f>
        <v>0</v>
      </c>
      <c r="C23">
        <f>GETPIVOTDATA("Count",Summary!$A$5,"Node",$A23,"Type",$B$2,"Year",C$3)</f>
        <v>0</v>
      </c>
      <c r="D23">
        <f>GETPIVOTDATA("Count",Summary!$A$5,"Node",$A23,"Type",$B$2,"Year",D$3)</f>
        <v>0</v>
      </c>
      <c r="E23">
        <f>GETPIVOTDATA("Count",Summary!$A$5,"Node",$A23,"Type",$B$2,"Year",E$3)</f>
        <v>0</v>
      </c>
      <c r="F23">
        <f>GETPIVOTDATA("Count",Summary!$A$5,"Node",$A23,"Type",$B$2,"Year",F$3)</f>
        <v>0</v>
      </c>
      <c r="G23">
        <f>GETPIVOTDATA("Count",Summary!$A$5,"Node",$A23,"Type",$B$2,"Year",G$3)</f>
        <v>0</v>
      </c>
      <c r="H23">
        <f>GETPIVOTDATA("Count",Summary!$A$5,"Node",$A23,"Type",$B$2,"Year",H$3)</f>
        <v>0</v>
      </c>
      <c r="I23">
        <f>GETPIVOTDATA("Count",Summary!$A$5,"Node",$A23,"Type",$B$2,"Year",I$3)</f>
        <v>0</v>
      </c>
      <c r="J23">
        <f>GETPIVOTDATA("Count",Summary!$A$5,"Node",$A23,"Type",$B$2,"Year",J$3)</f>
        <v>0</v>
      </c>
      <c r="K23">
        <f>GETPIVOTDATA("Count",Summary!$A$5,"Node",$A23,"Type",$B$2,"Year",K$3)</f>
        <v>0</v>
      </c>
      <c r="L23">
        <f>GETPIVOTDATA("Count",Summary!$A$5,"Node",$A23,"Type",$B$2,"Year",L$3)</f>
        <v>0</v>
      </c>
      <c r="M23">
        <f>GETPIVOTDATA("Count",Summary!$A$5,"Node",$A23,"Type",$B$2,"Year",M$3)</f>
        <v>0</v>
      </c>
      <c r="N23">
        <f>GETPIVOTDATA("Count",Summary!$A$5,"Node",$A23,"Type",$B$2,"Year",N$3)</f>
        <v>162</v>
      </c>
      <c r="O23">
        <f>GETPIVOTDATA("Count",Summary!$A$5,"Node",$A23,"Type",$B$2,"Year",O$3)</f>
        <v>5</v>
      </c>
      <c r="P23">
        <f>GETPIVOTDATA("Count",Summary!$A$5,"Node",$A23,"Type",$B$2,"Year",P$3)</f>
        <v>0</v>
      </c>
      <c r="Q23">
        <f>GETPIVOTDATA("Count",Summary!$A$5,"Node",$A23,"Type",$B$2,"Year",Q$3)</f>
        <v>176</v>
      </c>
      <c r="R23">
        <f>GETPIVOTDATA("Count",Summary!$A$5,"Node",$A23,"Type",$B$2,"Year",R$3)</f>
        <v>0</v>
      </c>
      <c r="S23">
        <f>GETPIVOTDATA("Count",Summary!$A$5,"Node",$A23,"Type",$S$2,"Year",S$3)</f>
        <v>0</v>
      </c>
      <c r="T23">
        <f>GETPIVOTDATA("Count",Summary!$A$5,"Node",$A23,"Type",$S$2,"Year",T$3)</f>
        <v>0</v>
      </c>
      <c r="U23">
        <f>GETPIVOTDATA("Count",Summary!$A$5,"Node",$A23,"Type",$S$2,"Year",U$3)</f>
        <v>0</v>
      </c>
      <c r="V23">
        <f>GETPIVOTDATA("Count",Summary!$A$5,"Node",$A23,"Type",$S$2,"Year",V$3)</f>
        <v>0</v>
      </c>
      <c r="W23">
        <f>GETPIVOTDATA("Count",Summary!$A$5,"Node",$A23,"Type",$S$2,"Year",W$3)</f>
        <v>0</v>
      </c>
      <c r="X23">
        <f>GETPIVOTDATA("Count",Summary!$A$5,"Node",$A23,"Type",$S$2,"Year",X$3)</f>
        <v>0</v>
      </c>
      <c r="Y23">
        <f>GETPIVOTDATA("Count",Summary!$A$5,"Node",$A23,"Type",$S$2,"Year",Y$3)</f>
        <v>0</v>
      </c>
      <c r="Z23">
        <f>GETPIVOTDATA("Count",Summary!$A$5,"Node",$A23,"Type",$S$2,"Year",Z$3)</f>
        <v>0</v>
      </c>
      <c r="AA23">
        <f>GETPIVOTDATA("Count",Summary!$A$5,"Node",$A23,"Type",$S$2,"Year",AA$3)</f>
        <v>0</v>
      </c>
      <c r="AB23">
        <f>GETPIVOTDATA("Count",Summary!$A$5,"Node",$A23,"Type",$S$2,"Year",AB$3)</f>
        <v>0</v>
      </c>
      <c r="AC23">
        <f>GETPIVOTDATA("Count",Summary!$A$5,"Node",$A23,"Type",$S$2,"Year",AC$3)</f>
        <v>0</v>
      </c>
      <c r="AD23">
        <f>GETPIVOTDATA("Count",Summary!$A$5,"Node",$A23,"Type",$S$2,"Year",AD$3)</f>
        <v>0</v>
      </c>
      <c r="AE23">
        <f>GETPIVOTDATA("Count",Summary!$A$5,"Node",$A23,"Type",$S$2,"Year",AE$3)</f>
        <v>160</v>
      </c>
      <c r="AF23">
        <f>GETPIVOTDATA("Count",Summary!$A$5,"Node",$A23,"Type",$S$2,"Year",AF$3)</f>
        <v>5</v>
      </c>
      <c r="AG23">
        <f>GETPIVOTDATA("Count",Summary!$A$5,"Node",$A23,"Type",$S$2,"Year",AG$3)</f>
        <v>0</v>
      </c>
      <c r="AH23">
        <f>GETPIVOTDATA("Count",Summary!$A$5,"Node",$A23,"Type",$S$2,"Year",AH$3)</f>
        <v>176</v>
      </c>
      <c r="AI23">
        <f>GETPIVOTDATA("Count",Summary!$A$5,"Node",$A23,"Type",$S$2,"Year",AI$3)</f>
        <v>0</v>
      </c>
      <c r="AJ23" s="15">
        <f>SUM(B23:R23)</f>
        <v>343</v>
      </c>
      <c r="AK23" s="15">
        <f>SUM(S23:AI23)</f>
        <v>341</v>
      </c>
      <c r="AL23" s="24">
        <f>AJ23/AK23</f>
        <v>1.0058651026392962</v>
      </c>
      <c r="AM23" s="23" t="b">
        <f t="shared" si="0"/>
        <v>0</v>
      </c>
      <c r="AN23">
        <f>COUNTIF(B23:R23,"&gt;"&amp;0)</f>
        <v>3</v>
      </c>
      <c r="AO23">
        <f>COUNTIF(S23:AI23,"&gt;"&amp;0)</f>
        <v>3</v>
      </c>
      <c r="AP23" s="3">
        <f>SUM(AN23:AO23)</f>
        <v>6</v>
      </c>
    </row>
    <row r="24" spans="1:42" x14ac:dyDescent="0.2">
      <c r="A24" s="6" t="s">
        <v>8</v>
      </c>
      <c r="B24">
        <f>GETPIVOTDATA("Count",Summary!$A$5,"Node",$A24,"Type",$B$2,"Year",B$3)</f>
        <v>0</v>
      </c>
      <c r="C24">
        <f>GETPIVOTDATA("Count",Summary!$A$5,"Node",$A24,"Type",$B$2,"Year",C$3)</f>
        <v>0</v>
      </c>
      <c r="D24">
        <f>GETPIVOTDATA("Count",Summary!$A$5,"Node",$A24,"Type",$B$2,"Year",D$3)</f>
        <v>0</v>
      </c>
      <c r="E24">
        <f>GETPIVOTDATA("Count",Summary!$A$5,"Node",$A24,"Type",$B$2,"Year",E$3)</f>
        <v>0</v>
      </c>
      <c r="F24">
        <f>GETPIVOTDATA("Count",Summary!$A$5,"Node",$A24,"Type",$B$2,"Year",F$3)</f>
        <v>0</v>
      </c>
      <c r="G24">
        <f>GETPIVOTDATA("Count",Summary!$A$5,"Node",$A24,"Type",$B$2,"Year",G$3)</f>
        <v>0</v>
      </c>
      <c r="H24">
        <f>GETPIVOTDATA("Count",Summary!$A$5,"Node",$A24,"Type",$B$2,"Year",H$3)</f>
        <v>26</v>
      </c>
      <c r="I24">
        <f>GETPIVOTDATA("Count",Summary!$A$5,"Node",$A24,"Type",$B$2,"Year",I$3)</f>
        <v>338</v>
      </c>
      <c r="J24">
        <f>GETPIVOTDATA("Count",Summary!$A$5,"Node",$A24,"Type",$B$2,"Year",J$3)</f>
        <v>957</v>
      </c>
      <c r="K24">
        <f>GETPIVOTDATA("Count",Summary!$A$5,"Node",$A24,"Type",$B$2,"Year",K$3)</f>
        <v>1271</v>
      </c>
      <c r="L24">
        <f>GETPIVOTDATA("Count",Summary!$A$5,"Node",$A24,"Type",$B$2,"Year",L$3)</f>
        <v>4366</v>
      </c>
      <c r="M24">
        <f>GETPIVOTDATA("Count",Summary!$A$5,"Node",$A24,"Type",$B$2,"Year",M$3)</f>
        <v>7033</v>
      </c>
      <c r="N24">
        <f>GETPIVOTDATA("Count",Summary!$A$5,"Node",$A24,"Type",$B$2,"Year",N$3)</f>
        <v>9689</v>
      </c>
      <c r="O24">
        <f>GETPIVOTDATA("Count",Summary!$A$5,"Node",$A24,"Type",$B$2,"Year",O$3)</f>
        <v>12580</v>
      </c>
      <c r="P24">
        <f>GETPIVOTDATA("Count",Summary!$A$5,"Node",$A24,"Type",$B$2,"Year",P$3)</f>
        <v>22863</v>
      </c>
      <c r="Q24">
        <f>GETPIVOTDATA("Count",Summary!$A$5,"Node",$A24,"Type",$B$2,"Year",Q$3)</f>
        <v>30853</v>
      </c>
      <c r="R24">
        <f>GETPIVOTDATA("Count",Summary!$A$5,"Node",$A24,"Type",$B$2,"Year",R$3)</f>
        <v>23212</v>
      </c>
      <c r="S24">
        <f>GETPIVOTDATA("Count",Summary!$A$5,"Node",$A24,"Type",$S$2,"Year",S$3)</f>
        <v>0</v>
      </c>
      <c r="T24">
        <f>GETPIVOTDATA("Count",Summary!$A$5,"Node",$A24,"Type",$S$2,"Year",T$3)</f>
        <v>0</v>
      </c>
      <c r="U24">
        <f>GETPIVOTDATA("Count",Summary!$A$5,"Node",$A24,"Type",$S$2,"Year",U$3)</f>
        <v>0</v>
      </c>
      <c r="V24">
        <f>GETPIVOTDATA("Count",Summary!$A$5,"Node",$A24,"Type",$S$2,"Year",V$3)</f>
        <v>0</v>
      </c>
      <c r="W24">
        <f>GETPIVOTDATA("Count",Summary!$A$5,"Node",$A24,"Type",$S$2,"Year",W$3)</f>
        <v>0</v>
      </c>
      <c r="X24">
        <f>GETPIVOTDATA("Count",Summary!$A$5,"Node",$A24,"Type",$S$2,"Year",X$3)</f>
        <v>0</v>
      </c>
      <c r="Y24">
        <f>GETPIVOTDATA("Count",Summary!$A$5,"Node",$A24,"Type",$S$2,"Year",Y$3)</f>
        <v>26</v>
      </c>
      <c r="Z24">
        <f>GETPIVOTDATA("Count",Summary!$A$5,"Node",$A24,"Type",$S$2,"Year",Z$3)</f>
        <v>338</v>
      </c>
      <c r="AA24">
        <f>GETPIVOTDATA("Count",Summary!$A$5,"Node",$A24,"Type",$S$2,"Year",AA$3)</f>
        <v>956</v>
      </c>
      <c r="AB24">
        <f>GETPIVOTDATA("Count",Summary!$A$5,"Node",$A24,"Type",$S$2,"Year",AB$3)</f>
        <v>1271</v>
      </c>
      <c r="AC24">
        <f>GETPIVOTDATA("Count",Summary!$A$5,"Node",$A24,"Type",$S$2,"Year",AC$3)</f>
        <v>4366</v>
      </c>
      <c r="AD24">
        <f>GETPIVOTDATA("Count",Summary!$A$5,"Node",$A24,"Type",$S$2,"Year",AD$3)</f>
        <v>7033</v>
      </c>
      <c r="AE24">
        <f>GETPIVOTDATA("Count",Summary!$A$5,"Node",$A24,"Type",$S$2,"Year",AE$3)</f>
        <v>9688</v>
      </c>
      <c r="AF24">
        <f>GETPIVOTDATA("Count",Summary!$A$5,"Node",$A24,"Type",$S$2,"Year",AF$3)</f>
        <v>12579</v>
      </c>
      <c r="AG24">
        <f>GETPIVOTDATA("Count",Summary!$A$5,"Node",$A24,"Type",$S$2,"Year",AG$3)</f>
        <v>22862</v>
      </c>
      <c r="AH24">
        <f>GETPIVOTDATA("Count",Summary!$A$5,"Node",$A24,"Type",$S$2,"Year",AH$3)</f>
        <v>30841</v>
      </c>
      <c r="AI24">
        <f>GETPIVOTDATA("Count",Summary!$A$5,"Node",$A24,"Type",$S$2,"Year",AI$3)</f>
        <v>22813</v>
      </c>
      <c r="AJ24" s="15">
        <f>SUM(B24:R24)</f>
        <v>113188</v>
      </c>
      <c r="AK24" s="15">
        <f>SUM(S24:AI24)</f>
        <v>112773</v>
      </c>
      <c r="AL24" s="24">
        <f>AJ24/AK24</f>
        <v>1.0036799588553997</v>
      </c>
      <c r="AM24" s="23" t="b">
        <f t="shared" si="0"/>
        <v>0</v>
      </c>
      <c r="AN24">
        <f>COUNTIF(B24:R24,"&gt;"&amp;0)</f>
        <v>11</v>
      </c>
      <c r="AO24">
        <f>COUNTIF(S24:AI24,"&gt;"&amp;0)</f>
        <v>11</v>
      </c>
      <c r="AP24" s="3">
        <f>SUM(AN24:AO24)</f>
        <v>22</v>
      </c>
    </row>
    <row r="25" spans="1:42" x14ac:dyDescent="0.2">
      <c r="A25" s="6" t="s">
        <v>26</v>
      </c>
      <c r="B25">
        <f>GETPIVOTDATA("Count",Summary!$A$5,"Node",$A25,"Type",$B$2,"Year",B$3)</f>
        <v>0</v>
      </c>
      <c r="C25">
        <f>GETPIVOTDATA("Count",Summary!$A$5,"Node",$A25,"Type",$B$2,"Year",C$3)</f>
        <v>0</v>
      </c>
      <c r="D25">
        <f>GETPIVOTDATA("Count",Summary!$A$5,"Node",$A25,"Type",$B$2,"Year",D$3)</f>
        <v>0</v>
      </c>
      <c r="E25">
        <f>GETPIVOTDATA("Count",Summary!$A$5,"Node",$A25,"Type",$B$2,"Year",E$3)</f>
        <v>0</v>
      </c>
      <c r="F25">
        <f>GETPIVOTDATA("Count",Summary!$A$5,"Node",$A25,"Type",$B$2,"Year",F$3)</f>
        <v>0</v>
      </c>
      <c r="G25">
        <f>GETPIVOTDATA("Count",Summary!$A$5,"Node",$A25,"Type",$B$2,"Year",G$3)</f>
        <v>0</v>
      </c>
      <c r="H25">
        <f>GETPIVOTDATA("Count",Summary!$A$5,"Node",$A25,"Type",$B$2,"Year",H$3)</f>
        <v>0</v>
      </c>
      <c r="I25">
        <f>GETPIVOTDATA("Count",Summary!$A$5,"Node",$A25,"Type",$B$2,"Year",I$3)</f>
        <v>0</v>
      </c>
      <c r="J25">
        <f>GETPIVOTDATA("Count",Summary!$A$5,"Node",$A25,"Type",$B$2,"Year",J$3)</f>
        <v>0</v>
      </c>
      <c r="K25">
        <f>GETPIVOTDATA("Count",Summary!$A$5,"Node",$A25,"Type",$B$2,"Year",K$3)</f>
        <v>0</v>
      </c>
      <c r="L25">
        <f>GETPIVOTDATA("Count",Summary!$A$5,"Node",$A25,"Type",$B$2,"Year",L$3)</f>
        <v>0</v>
      </c>
      <c r="M25">
        <f>GETPIVOTDATA("Count",Summary!$A$5,"Node",$A25,"Type",$B$2,"Year",M$3)</f>
        <v>0</v>
      </c>
      <c r="N25">
        <f>GETPIVOTDATA("Count",Summary!$A$5,"Node",$A25,"Type",$B$2,"Year",N$3)</f>
        <v>0</v>
      </c>
      <c r="O25">
        <f>GETPIVOTDATA("Count",Summary!$A$5,"Node",$A25,"Type",$B$2,"Year",O$3)</f>
        <v>0</v>
      </c>
      <c r="P25">
        <f>GETPIVOTDATA("Count",Summary!$A$5,"Node",$A25,"Type",$B$2,"Year",P$3)</f>
        <v>0</v>
      </c>
      <c r="Q25">
        <f>GETPIVOTDATA("Count",Summary!$A$5,"Node",$A25,"Type",$B$2,"Year",Q$3)</f>
        <v>35046</v>
      </c>
      <c r="R25">
        <f>GETPIVOTDATA("Count",Summary!$A$5,"Node",$A25,"Type",$B$2,"Year",R$3)</f>
        <v>15448</v>
      </c>
      <c r="S25">
        <f>GETPIVOTDATA("Count",Summary!$A$5,"Node",$A25,"Type",$S$2,"Year",S$3)</f>
        <v>0</v>
      </c>
      <c r="T25">
        <f>GETPIVOTDATA("Count",Summary!$A$5,"Node",$A25,"Type",$S$2,"Year",T$3)</f>
        <v>0</v>
      </c>
      <c r="U25">
        <f>GETPIVOTDATA("Count",Summary!$A$5,"Node",$A25,"Type",$S$2,"Year",U$3)</f>
        <v>0</v>
      </c>
      <c r="V25">
        <f>GETPIVOTDATA("Count",Summary!$A$5,"Node",$A25,"Type",$S$2,"Year",V$3)</f>
        <v>0</v>
      </c>
      <c r="W25">
        <f>GETPIVOTDATA("Count",Summary!$A$5,"Node",$A25,"Type",$S$2,"Year",W$3)</f>
        <v>0</v>
      </c>
      <c r="X25">
        <f>GETPIVOTDATA("Count",Summary!$A$5,"Node",$A25,"Type",$S$2,"Year",X$3)</f>
        <v>0</v>
      </c>
      <c r="Y25">
        <f>GETPIVOTDATA("Count",Summary!$A$5,"Node",$A25,"Type",$S$2,"Year",Y$3)</f>
        <v>0</v>
      </c>
      <c r="Z25">
        <f>GETPIVOTDATA("Count",Summary!$A$5,"Node",$A25,"Type",$S$2,"Year",Z$3)</f>
        <v>0</v>
      </c>
      <c r="AA25">
        <f>GETPIVOTDATA("Count",Summary!$A$5,"Node",$A25,"Type",$S$2,"Year",AA$3)</f>
        <v>0</v>
      </c>
      <c r="AB25">
        <f>GETPIVOTDATA("Count",Summary!$A$5,"Node",$A25,"Type",$S$2,"Year",AB$3)</f>
        <v>0</v>
      </c>
      <c r="AC25">
        <f>GETPIVOTDATA("Count",Summary!$A$5,"Node",$A25,"Type",$S$2,"Year",AC$3)</f>
        <v>0</v>
      </c>
      <c r="AD25">
        <f>GETPIVOTDATA("Count",Summary!$A$5,"Node",$A25,"Type",$S$2,"Year",AD$3)</f>
        <v>0</v>
      </c>
      <c r="AE25">
        <f>GETPIVOTDATA("Count",Summary!$A$5,"Node",$A25,"Type",$S$2,"Year",AE$3)</f>
        <v>0</v>
      </c>
      <c r="AF25">
        <f>GETPIVOTDATA("Count",Summary!$A$5,"Node",$A25,"Type",$S$2,"Year",AF$3)</f>
        <v>0</v>
      </c>
      <c r="AG25">
        <f>GETPIVOTDATA("Count",Summary!$A$5,"Node",$A25,"Type",$S$2,"Year",AG$3)</f>
        <v>0</v>
      </c>
      <c r="AH25">
        <f>GETPIVOTDATA("Count",Summary!$A$5,"Node",$A25,"Type",$S$2,"Year",AH$3)</f>
        <v>35038</v>
      </c>
      <c r="AI25">
        <f>GETPIVOTDATA("Count",Summary!$A$5,"Node",$A25,"Type",$S$2,"Year",AI$3)</f>
        <v>15447</v>
      </c>
      <c r="AJ25" s="15">
        <f>SUM(B25:R25)</f>
        <v>50494</v>
      </c>
      <c r="AK25" s="15">
        <f>SUM(S25:AI25)</f>
        <v>50485</v>
      </c>
      <c r="AL25" s="24">
        <f>AJ25/AK25</f>
        <v>1.000178270773497</v>
      </c>
      <c r="AM25" s="23" t="b">
        <f t="shared" si="0"/>
        <v>0</v>
      </c>
      <c r="AN25">
        <f>COUNTIF(B25:R25,"&gt;"&amp;0)</f>
        <v>2</v>
      </c>
      <c r="AO25">
        <f>COUNTIF(S25:AI25,"&gt;"&amp;0)</f>
        <v>2</v>
      </c>
      <c r="AP25" s="3">
        <f>SUM(AN25:AO25)</f>
        <v>4</v>
      </c>
    </row>
    <row r="26" spans="1:42" x14ac:dyDescent="0.2">
      <c r="A26" s="6" t="s">
        <v>40</v>
      </c>
      <c r="B26">
        <f>GETPIVOTDATA("Count",Summary!$A$5,"Node",$A26,"Type",$B$2,"Year",B$3)</f>
        <v>0</v>
      </c>
      <c r="C26">
        <f>GETPIVOTDATA("Count",Summary!$A$5,"Node",$A26,"Type",$B$2,"Year",C$3)</f>
        <v>0</v>
      </c>
      <c r="D26">
        <f>GETPIVOTDATA("Count",Summary!$A$5,"Node",$A26,"Type",$B$2,"Year",D$3)</f>
        <v>0</v>
      </c>
      <c r="E26">
        <f>GETPIVOTDATA("Count",Summary!$A$5,"Node",$A26,"Type",$B$2,"Year",E$3)</f>
        <v>0</v>
      </c>
      <c r="F26">
        <f>GETPIVOTDATA("Count",Summary!$A$5,"Node",$A26,"Type",$B$2,"Year",F$3)</f>
        <v>0</v>
      </c>
      <c r="G26">
        <f>GETPIVOTDATA("Count",Summary!$A$5,"Node",$A26,"Type",$B$2,"Year",G$3)</f>
        <v>0</v>
      </c>
      <c r="H26">
        <f>GETPIVOTDATA("Count",Summary!$A$5,"Node",$A26,"Type",$B$2,"Year",H$3)</f>
        <v>0</v>
      </c>
      <c r="I26">
        <f>GETPIVOTDATA("Count",Summary!$A$5,"Node",$A26,"Type",$B$2,"Year",I$3)</f>
        <v>0</v>
      </c>
      <c r="J26">
        <f>GETPIVOTDATA("Count",Summary!$A$5,"Node",$A26,"Type",$B$2,"Year",J$3)</f>
        <v>11</v>
      </c>
      <c r="K26">
        <f>GETPIVOTDATA("Count",Summary!$A$5,"Node",$A26,"Type",$B$2,"Year",K$3)</f>
        <v>323</v>
      </c>
      <c r="L26">
        <f>GETPIVOTDATA("Count",Summary!$A$5,"Node",$A26,"Type",$B$2,"Year",L$3)</f>
        <v>8250</v>
      </c>
      <c r="M26">
        <f>GETPIVOTDATA("Count",Summary!$A$5,"Node",$A26,"Type",$B$2,"Year",M$3)</f>
        <v>3742</v>
      </c>
      <c r="N26">
        <f>GETPIVOTDATA("Count",Summary!$A$5,"Node",$A26,"Type",$B$2,"Year",N$3)</f>
        <v>11267</v>
      </c>
      <c r="O26">
        <f>GETPIVOTDATA("Count",Summary!$A$5,"Node",$A26,"Type",$B$2,"Year",O$3)</f>
        <v>1803</v>
      </c>
      <c r="P26">
        <f>GETPIVOTDATA("Count",Summary!$A$5,"Node",$A26,"Type",$B$2,"Year",P$3)</f>
        <v>2311</v>
      </c>
      <c r="Q26">
        <f>GETPIVOTDATA("Count",Summary!$A$5,"Node",$A26,"Type",$B$2,"Year",Q$3)</f>
        <v>2913</v>
      </c>
      <c r="R26">
        <f>GETPIVOTDATA("Count",Summary!$A$5,"Node",$A26,"Type",$B$2,"Year",R$3)</f>
        <v>2240</v>
      </c>
      <c r="S26">
        <f>GETPIVOTDATA("Count",Summary!$A$5,"Node",$A26,"Type",$S$2,"Year",S$3)</f>
        <v>0</v>
      </c>
      <c r="T26">
        <f>GETPIVOTDATA("Count",Summary!$A$5,"Node",$A26,"Type",$S$2,"Year",T$3)</f>
        <v>0</v>
      </c>
      <c r="U26">
        <f>GETPIVOTDATA("Count",Summary!$A$5,"Node",$A26,"Type",$S$2,"Year",U$3)</f>
        <v>0</v>
      </c>
      <c r="V26">
        <f>GETPIVOTDATA("Count",Summary!$A$5,"Node",$A26,"Type",$S$2,"Year",V$3)</f>
        <v>0</v>
      </c>
      <c r="W26">
        <f>GETPIVOTDATA("Count",Summary!$A$5,"Node",$A26,"Type",$S$2,"Year",W$3)</f>
        <v>0</v>
      </c>
      <c r="X26">
        <f>GETPIVOTDATA("Count",Summary!$A$5,"Node",$A26,"Type",$S$2,"Year",X$3)</f>
        <v>0</v>
      </c>
      <c r="Y26">
        <f>GETPIVOTDATA("Count",Summary!$A$5,"Node",$A26,"Type",$S$2,"Year",Y$3)</f>
        <v>0</v>
      </c>
      <c r="Z26">
        <f>GETPIVOTDATA("Count",Summary!$A$5,"Node",$A26,"Type",$S$2,"Year",Z$3)</f>
        <v>0</v>
      </c>
      <c r="AA26">
        <f>GETPIVOTDATA("Count",Summary!$A$5,"Node",$A26,"Type",$S$2,"Year",AA$3)</f>
        <v>11</v>
      </c>
      <c r="AB26">
        <f>GETPIVOTDATA("Count",Summary!$A$5,"Node",$A26,"Type",$S$2,"Year",AB$3)</f>
        <v>323</v>
      </c>
      <c r="AC26">
        <f>GETPIVOTDATA("Count",Summary!$A$5,"Node",$A26,"Type",$S$2,"Year",AC$3)</f>
        <v>8252</v>
      </c>
      <c r="AD26">
        <f>GETPIVOTDATA("Count",Summary!$A$5,"Node",$A26,"Type",$S$2,"Year",AD$3)</f>
        <v>3743</v>
      </c>
      <c r="AE26">
        <f>GETPIVOTDATA("Count",Summary!$A$5,"Node",$A26,"Type",$S$2,"Year",AE$3)</f>
        <v>11271</v>
      </c>
      <c r="AF26">
        <f>GETPIVOTDATA("Count",Summary!$A$5,"Node",$A26,"Type",$S$2,"Year",AF$3)</f>
        <v>1803</v>
      </c>
      <c r="AG26">
        <f>GETPIVOTDATA("Count",Summary!$A$5,"Node",$A26,"Type",$S$2,"Year",AG$3)</f>
        <v>2311</v>
      </c>
      <c r="AH26">
        <f>GETPIVOTDATA("Count",Summary!$A$5,"Node",$A26,"Type",$S$2,"Year",AH$3)</f>
        <v>2914</v>
      </c>
      <c r="AI26">
        <f>GETPIVOTDATA("Count",Summary!$A$5,"Node",$A26,"Type",$S$2,"Year",AI$3)</f>
        <v>2228</v>
      </c>
      <c r="AJ26" s="15">
        <f>SUM(B26:R26)</f>
        <v>32860</v>
      </c>
      <c r="AK26" s="15">
        <f>SUM(S26:AI26)</f>
        <v>32856</v>
      </c>
      <c r="AL26" s="24">
        <f>AJ26/AK26</f>
        <v>1.0001217433649867</v>
      </c>
      <c r="AM26" s="23" t="b">
        <f t="shared" si="0"/>
        <v>0</v>
      </c>
      <c r="AN26">
        <f>COUNTIF(B26:R26,"&gt;"&amp;0)</f>
        <v>9</v>
      </c>
      <c r="AO26">
        <f>COUNTIF(S26:AI26,"&gt;"&amp;0)</f>
        <v>9</v>
      </c>
      <c r="AP26" s="3">
        <f>SUM(AN26:AO26)</f>
        <v>18</v>
      </c>
    </row>
    <row r="27" spans="1:42" x14ac:dyDescent="0.2">
      <c r="A27" s="6" t="s">
        <v>32</v>
      </c>
      <c r="B27">
        <f>GETPIVOTDATA("Count",Summary!$A$5,"Node",$A27,"Type",$B$2,"Year",B$3)</f>
        <v>0</v>
      </c>
      <c r="C27">
        <f>GETPIVOTDATA("Count",Summary!$A$5,"Node",$A27,"Type",$B$2,"Year",C$3)</f>
        <v>0</v>
      </c>
      <c r="D27">
        <f>GETPIVOTDATA("Count",Summary!$A$5,"Node",$A27,"Type",$B$2,"Year",D$3)</f>
        <v>0</v>
      </c>
      <c r="E27">
        <f>GETPIVOTDATA("Count",Summary!$A$5,"Node",$A27,"Type",$B$2,"Year",E$3)</f>
        <v>0</v>
      </c>
      <c r="F27">
        <f>GETPIVOTDATA("Count",Summary!$A$5,"Node",$A27,"Type",$B$2,"Year",F$3)</f>
        <v>0</v>
      </c>
      <c r="G27">
        <f>GETPIVOTDATA("Count",Summary!$A$5,"Node",$A27,"Type",$B$2,"Year",G$3)</f>
        <v>0</v>
      </c>
      <c r="H27">
        <f>GETPIVOTDATA("Count",Summary!$A$5,"Node",$A27,"Type",$B$2,"Year",H$3)</f>
        <v>0</v>
      </c>
      <c r="I27">
        <f>GETPIVOTDATA("Count",Summary!$A$5,"Node",$A27,"Type",$B$2,"Year",I$3)</f>
        <v>0</v>
      </c>
      <c r="J27">
        <f>GETPIVOTDATA("Count",Summary!$A$5,"Node",$A27,"Type",$B$2,"Year",J$3)</f>
        <v>0</v>
      </c>
      <c r="K27">
        <f>GETPIVOTDATA("Count",Summary!$A$5,"Node",$A27,"Type",$B$2,"Year",K$3)</f>
        <v>0</v>
      </c>
      <c r="L27">
        <f>GETPIVOTDATA("Count",Summary!$A$5,"Node",$A27,"Type",$B$2,"Year",L$3)</f>
        <v>0</v>
      </c>
      <c r="M27">
        <f>GETPIVOTDATA("Count",Summary!$A$5,"Node",$A27,"Type",$B$2,"Year",M$3)</f>
        <v>1073</v>
      </c>
      <c r="N27">
        <f>GETPIVOTDATA("Count",Summary!$A$5,"Node",$A27,"Type",$B$2,"Year",N$3)</f>
        <v>113</v>
      </c>
      <c r="O27">
        <f>GETPIVOTDATA("Count",Summary!$A$5,"Node",$A27,"Type",$B$2,"Year",O$3)</f>
        <v>43</v>
      </c>
      <c r="P27">
        <f>GETPIVOTDATA("Count",Summary!$A$5,"Node",$A27,"Type",$B$2,"Year",P$3)</f>
        <v>8</v>
      </c>
      <c r="Q27">
        <f>GETPIVOTDATA("Count",Summary!$A$5,"Node",$A27,"Type",$B$2,"Year",Q$3)</f>
        <v>0</v>
      </c>
      <c r="R27">
        <f>GETPIVOTDATA("Count",Summary!$A$5,"Node",$A27,"Type",$B$2,"Year",R$3)</f>
        <v>0</v>
      </c>
      <c r="S27">
        <f>GETPIVOTDATA("Count",Summary!$A$5,"Node",$A27,"Type",$S$2,"Year",S$3)</f>
        <v>0</v>
      </c>
      <c r="T27">
        <f>GETPIVOTDATA("Count",Summary!$A$5,"Node",$A27,"Type",$S$2,"Year",T$3)</f>
        <v>0</v>
      </c>
      <c r="U27">
        <f>GETPIVOTDATA("Count",Summary!$A$5,"Node",$A27,"Type",$S$2,"Year",U$3)</f>
        <v>0</v>
      </c>
      <c r="V27">
        <f>GETPIVOTDATA("Count",Summary!$A$5,"Node",$A27,"Type",$S$2,"Year",V$3)</f>
        <v>0</v>
      </c>
      <c r="W27">
        <f>GETPIVOTDATA("Count",Summary!$A$5,"Node",$A27,"Type",$S$2,"Year",W$3)</f>
        <v>0</v>
      </c>
      <c r="X27">
        <f>GETPIVOTDATA("Count",Summary!$A$5,"Node",$A27,"Type",$S$2,"Year",X$3)</f>
        <v>0</v>
      </c>
      <c r="Y27">
        <f>GETPIVOTDATA("Count",Summary!$A$5,"Node",$A27,"Type",$S$2,"Year",Y$3)</f>
        <v>0</v>
      </c>
      <c r="Z27">
        <f>GETPIVOTDATA("Count",Summary!$A$5,"Node",$A27,"Type",$S$2,"Year",Z$3)</f>
        <v>0</v>
      </c>
      <c r="AA27">
        <f>GETPIVOTDATA("Count",Summary!$A$5,"Node",$A27,"Type",$S$2,"Year",AA$3)</f>
        <v>0</v>
      </c>
      <c r="AB27">
        <f>GETPIVOTDATA("Count",Summary!$A$5,"Node",$A27,"Type",$S$2,"Year",AB$3)</f>
        <v>0</v>
      </c>
      <c r="AC27">
        <f>GETPIVOTDATA("Count",Summary!$A$5,"Node",$A27,"Type",$S$2,"Year",AC$3)</f>
        <v>0</v>
      </c>
      <c r="AD27">
        <f>GETPIVOTDATA("Count",Summary!$A$5,"Node",$A27,"Type",$S$2,"Year",AD$3)</f>
        <v>1073</v>
      </c>
      <c r="AE27">
        <f>GETPIVOTDATA("Count",Summary!$A$5,"Node",$A27,"Type",$S$2,"Year",AE$3)</f>
        <v>113</v>
      </c>
      <c r="AF27">
        <f>GETPIVOTDATA("Count",Summary!$A$5,"Node",$A27,"Type",$S$2,"Year",AF$3)</f>
        <v>43</v>
      </c>
      <c r="AG27">
        <f>GETPIVOTDATA("Count",Summary!$A$5,"Node",$A27,"Type",$S$2,"Year",AG$3)</f>
        <v>8</v>
      </c>
      <c r="AH27">
        <f>GETPIVOTDATA("Count",Summary!$A$5,"Node",$A27,"Type",$S$2,"Year",AH$3)</f>
        <v>0</v>
      </c>
      <c r="AI27">
        <f>GETPIVOTDATA("Count",Summary!$A$5,"Node",$A27,"Type",$S$2,"Year",AI$3)</f>
        <v>0</v>
      </c>
      <c r="AJ27" s="15">
        <f>SUM(B27:R27)</f>
        <v>1237</v>
      </c>
      <c r="AK27" s="15">
        <f>SUM(S27:AI27)</f>
        <v>1237</v>
      </c>
      <c r="AL27" s="24">
        <f>AJ27/AK27</f>
        <v>1</v>
      </c>
      <c r="AM27" s="23" t="b">
        <f t="shared" si="0"/>
        <v>1</v>
      </c>
      <c r="AN27">
        <f>COUNTIF(B27:R27,"&gt;"&amp;0)</f>
        <v>4</v>
      </c>
      <c r="AO27">
        <f>COUNTIF(S27:AI27,"&gt;"&amp;0)</f>
        <v>4</v>
      </c>
      <c r="AP27" s="3">
        <f>SUM(AN27:AO27)</f>
        <v>8</v>
      </c>
    </row>
    <row r="28" spans="1:42" x14ac:dyDescent="0.2">
      <c r="A28" s="6" t="s">
        <v>2</v>
      </c>
      <c r="B28">
        <f>GETPIVOTDATA("Count",Summary!$A$5,"Node",$A28,"Type",$B$2,"Year",B$3)</f>
        <v>0</v>
      </c>
      <c r="C28">
        <f>GETPIVOTDATA("Count",Summary!$A$5,"Node",$A28,"Type",$B$2,"Year",C$3)</f>
        <v>0</v>
      </c>
      <c r="D28">
        <f>GETPIVOTDATA("Count",Summary!$A$5,"Node",$A28,"Type",$B$2,"Year",D$3)</f>
        <v>0</v>
      </c>
      <c r="E28">
        <f>GETPIVOTDATA("Count",Summary!$A$5,"Node",$A28,"Type",$B$2,"Year",E$3)</f>
        <v>0</v>
      </c>
      <c r="F28">
        <f>GETPIVOTDATA("Count",Summary!$A$5,"Node",$A28,"Type",$B$2,"Year",F$3)</f>
        <v>0</v>
      </c>
      <c r="G28">
        <f>GETPIVOTDATA("Count",Summary!$A$5,"Node",$A28,"Type",$B$2,"Year",G$3)</f>
        <v>0</v>
      </c>
      <c r="H28">
        <f>GETPIVOTDATA("Count",Summary!$A$5,"Node",$A28,"Type",$B$2,"Year",H$3)</f>
        <v>0</v>
      </c>
      <c r="I28">
        <f>GETPIVOTDATA("Count",Summary!$A$5,"Node",$A28,"Type",$B$2,"Year",I$3)</f>
        <v>0</v>
      </c>
      <c r="J28">
        <f>GETPIVOTDATA("Count",Summary!$A$5,"Node",$A28,"Type",$B$2,"Year",J$3)</f>
        <v>0</v>
      </c>
      <c r="K28">
        <f>GETPIVOTDATA("Count",Summary!$A$5,"Node",$A28,"Type",$B$2,"Year",K$3)</f>
        <v>0</v>
      </c>
      <c r="L28">
        <f>GETPIVOTDATA("Count",Summary!$A$5,"Node",$A28,"Type",$B$2,"Year",L$3)</f>
        <v>0</v>
      </c>
      <c r="M28">
        <f>GETPIVOTDATA("Count",Summary!$A$5,"Node",$A28,"Type",$B$2,"Year",M$3)</f>
        <v>4</v>
      </c>
      <c r="N28">
        <f>GETPIVOTDATA("Count",Summary!$A$5,"Node",$A28,"Type",$B$2,"Year",N$3)</f>
        <v>14797</v>
      </c>
      <c r="O28">
        <f>GETPIVOTDATA("Count",Summary!$A$5,"Node",$A28,"Type",$B$2,"Year",O$3)</f>
        <v>16802</v>
      </c>
      <c r="P28">
        <f>GETPIVOTDATA("Count",Summary!$A$5,"Node",$A28,"Type",$B$2,"Year",P$3)</f>
        <v>0</v>
      </c>
      <c r="Q28">
        <f>GETPIVOTDATA("Count",Summary!$A$5,"Node",$A28,"Type",$B$2,"Year",Q$3)</f>
        <v>0</v>
      </c>
      <c r="R28">
        <f>GETPIVOTDATA("Count",Summary!$A$5,"Node",$A28,"Type",$B$2,"Year",R$3)</f>
        <v>0</v>
      </c>
      <c r="S28">
        <f>GETPIVOTDATA("Count",Summary!$A$5,"Node",$A28,"Type",$S$2,"Year",S$3)</f>
        <v>0</v>
      </c>
      <c r="T28">
        <f>GETPIVOTDATA("Count",Summary!$A$5,"Node",$A28,"Type",$S$2,"Year",T$3)</f>
        <v>0</v>
      </c>
      <c r="U28">
        <f>GETPIVOTDATA("Count",Summary!$A$5,"Node",$A28,"Type",$S$2,"Year",U$3)</f>
        <v>0</v>
      </c>
      <c r="V28">
        <f>GETPIVOTDATA("Count",Summary!$A$5,"Node",$A28,"Type",$S$2,"Year",V$3)</f>
        <v>0</v>
      </c>
      <c r="W28">
        <f>GETPIVOTDATA("Count",Summary!$A$5,"Node",$A28,"Type",$S$2,"Year",W$3)</f>
        <v>0</v>
      </c>
      <c r="X28">
        <f>GETPIVOTDATA("Count",Summary!$A$5,"Node",$A28,"Type",$S$2,"Year",X$3)</f>
        <v>0</v>
      </c>
      <c r="Y28">
        <f>GETPIVOTDATA("Count",Summary!$A$5,"Node",$A28,"Type",$S$2,"Year",Y$3)</f>
        <v>0</v>
      </c>
      <c r="Z28">
        <f>GETPIVOTDATA("Count",Summary!$A$5,"Node",$A28,"Type",$S$2,"Year",Z$3)</f>
        <v>0</v>
      </c>
      <c r="AA28">
        <f>GETPIVOTDATA("Count",Summary!$A$5,"Node",$A28,"Type",$S$2,"Year",AA$3)</f>
        <v>0</v>
      </c>
      <c r="AB28">
        <f>GETPIVOTDATA("Count",Summary!$A$5,"Node",$A28,"Type",$S$2,"Year",AB$3)</f>
        <v>0</v>
      </c>
      <c r="AC28">
        <f>GETPIVOTDATA("Count",Summary!$A$5,"Node",$A28,"Type",$S$2,"Year",AC$3)</f>
        <v>0</v>
      </c>
      <c r="AD28">
        <f>GETPIVOTDATA("Count",Summary!$A$5,"Node",$A28,"Type",$S$2,"Year",AD$3)</f>
        <v>4</v>
      </c>
      <c r="AE28">
        <f>GETPIVOTDATA("Count",Summary!$A$5,"Node",$A28,"Type",$S$2,"Year",AE$3)</f>
        <v>14797</v>
      </c>
      <c r="AF28">
        <f>GETPIVOTDATA("Count",Summary!$A$5,"Node",$A28,"Type",$S$2,"Year",AF$3)</f>
        <v>16802</v>
      </c>
      <c r="AG28">
        <f>GETPIVOTDATA("Count",Summary!$A$5,"Node",$A28,"Type",$S$2,"Year",AG$3)</f>
        <v>0</v>
      </c>
      <c r="AH28">
        <f>GETPIVOTDATA("Count",Summary!$A$5,"Node",$A28,"Type",$S$2,"Year",AH$3)</f>
        <v>0</v>
      </c>
      <c r="AI28">
        <f>GETPIVOTDATA("Count",Summary!$A$5,"Node",$A28,"Type",$S$2,"Year",AI$3)</f>
        <v>0</v>
      </c>
      <c r="AJ28" s="15">
        <f>SUM(B28:R28)</f>
        <v>31603</v>
      </c>
      <c r="AK28" s="15">
        <f>SUM(S28:AI28)</f>
        <v>31603</v>
      </c>
      <c r="AL28" s="24">
        <f>AJ28/AK28</f>
        <v>1</v>
      </c>
      <c r="AM28" s="23" t="b">
        <f t="shared" si="0"/>
        <v>1</v>
      </c>
      <c r="AN28">
        <f>COUNTIF(B28:R28,"&gt;"&amp;0)</f>
        <v>3</v>
      </c>
      <c r="AO28">
        <f>COUNTIF(S28:AI28,"&gt;"&amp;0)</f>
        <v>3</v>
      </c>
      <c r="AP28" s="3">
        <f>SUM(AN28:AO28)</f>
        <v>6</v>
      </c>
    </row>
    <row r="29" spans="1:42" x14ac:dyDescent="0.2">
      <c r="A29" s="6" t="s">
        <v>29</v>
      </c>
      <c r="B29">
        <f>GETPIVOTDATA("Count",Summary!$A$5,"Node",$A29,"Type",$B$2,"Year",B$3)</f>
        <v>0</v>
      </c>
      <c r="C29">
        <f>GETPIVOTDATA("Count",Summary!$A$5,"Node",$A29,"Type",$B$2,"Year",C$3)</f>
        <v>0</v>
      </c>
      <c r="D29">
        <f>GETPIVOTDATA("Count",Summary!$A$5,"Node",$A29,"Type",$B$2,"Year",D$3)</f>
        <v>0</v>
      </c>
      <c r="E29">
        <f>GETPIVOTDATA("Count",Summary!$A$5,"Node",$A29,"Type",$B$2,"Year",E$3)</f>
        <v>0</v>
      </c>
      <c r="F29">
        <f>GETPIVOTDATA("Count",Summary!$A$5,"Node",$A29,"Type",$B$2,"Year",F$3)</f>
        <v>0</v>
      </c>
      <c r="G29">
        <f>GETPIVOTDATA("Count",Summary!$A$5,"Node",$A29,"Type",$B$2,"Year",G$3)</f>
        <v>0</v>
      </c>
      <c r="H29">
        <f>GETPIVOTDATA("Count",Summary!$A$5,"Node",$A29,"Type",$B$2,"Year",H$3)</f>
        <v>0</v>
      </c>
      <c r="I29">
        <f>GETPIVOTDATA("Count",Summary!$A$5,"Node",$A29,"Type",$B$2,"Year",I$3)</f>
        <v>0</v>
      </c>
      <c r="J29">
        <f>GETPIVOTDATA("Count",Summary!$A$5,"Node",$A29,"Type",$B$2,"Year",J$3)</f>
        <v>0</v>
      </c>
      <c r="K29">
        <f>GETPIVOTDATA("Count",Summary!$A$5,"Node",$A29,"Type",$B$2,"Year",K$3)</f>
        <v>0</v>
      </c>
      <c r="L29">
        <f>GETPIVOTDATA("Count",Summary!$A$5,"Node",$A29,"Type",$B$2,"Year",L$3)</f>
        <v>0</v>
      </c>
      <c r="M29">
        <f>GETPIVOTDATA("Count",Summary!$A$5,"Node",$A29,"Type",$B$2,"Year",M$3)</f>
        <v>0</v>
      </c>
      <c r="N29">
        <f>GETPIVOTDATA("Count",Summary!$A$5,"Node",$A29,"Type",$B$2,"Year",N$3)</f>
        <v>0</v>
      </c>
      <c r="O29">
        <f>GETPIVOTDATA("Count",Summary!$A$5,"Node",$A29,"Type",$B$2,"Year",O$3)</f>
        <v>0</v>
      </c>
      <c r="P29">
        <f>GETPIVOTDATA("Count",Summary!$A$5,"Node",$A29,"Type",$B$2,"Year",P$3)</f>
        <v>7</v>
      </c>
      <c r="Q29">
        <f>GETPIVOTDATA("Count",Summary!$A$5,"Node",$A29,"Type",$B$2,"Year",Q$3)</f>
        <v>687</v>
      </c>
      <c r="R29">
        <f>GETPIVOTDATA("Count",Summary!$A$5,"Node",$A29,"Type",$B$2,"Year",R$3)</f>
        <v>523</v>
      </c>
      <c r="S29">
        <f>GETPIVOTDATA("Count",Summary!$A$5,"Node",$A29,"Type",$S$2,"Year",S$3)</f>
        <v>0</v>
      </c>
      <c r="T29">
        <f>GETPIVOTDATA("Count",Summary!$A$5,"Node",$A29,"Type",$S$2,"Year",T$3)</f>
        <v>0</v>
      </c>
      <c r="U29">
        <f>GETPIVOTDATA("Count",Summary!$A$5,"Node",$A29,"Type",$S$2,"Year",U$3)</f>
        <v>0</v>
      </c>
      <c r="V29">
        <f>GETPIVOTDATA("Count",Summary!$A$5,"Node",$A29,"Type",$S$2,"Year",V$3)</f>
        <v>0</v>
      </c>
      <c r="W29">
        <f>GETPIVOTDATA("Count",Summary!$A$5,"Node",$A29,"Type",$S$2,"Year",W$3)</f>
        <v>0</v>
      </c>
      <c r="X29">
        <f>GETPIVOTDATA("Count",Summary!$A$5,"Node",$A29,"Type",$S$2,"Year",X$3)</f>
        <v>0</v>
      </c>
      <c r="Y29">
        <f>GETPIVOTDATA("Count",Summary!$A$5,"Node",$A29,"Type",$S$2,"Year",Y$3)</f>
        <v>0</v>
      </c>
      <c r="Z29">
        <f>GETPIVOTDATA("Count",Summary!$A$5,"Node",$A29,"Type",$S$2,"Year",Z$3)</f>
        <v>0</v>
      </c>
      <c r="AA29">
        <f>GETPIVOTDATA("Count",Summary!$A$5,"Node",$A29,"Type",$S$2,"Year",AA$3)</f>
        <v>0</v>
      </c>
      <c r="AB29">
        <f>GETPIVOTDATA("Count",Summary!$A$5,"Node",$A29,"Type",$S$2,"Year",AB$3)</f>
        <v>0</v>
      </c>
      <c r="AC29">
        <f>GETPIVOTDATA("Count",Summary!$A$5,"Node",$A29,"Type",$S$2,"Year",AC$3)</f>
        <v>0</v>
      </c>
      <c r="AD29">
        <f>GETPIVOTDATA("Count",Summary!$A$5,"Node",$A29,"Type",$S$2,"Year",AD$3)</f>
        <v>0</v>
      </c>
      <c r="AE29">
        <f>GETPIVOTDATA("Count",Summary!$A$5,"Node",$A29,"Type",$S$2,"Year",AE$3)</f>
        <v>0</v>
      </c>
      <c r="AF29">
        <f>GETPIVOTDATA("Count",Summary!$A$5,"Node",$A29,"Type",$S$2,"Year",AF$3)</f>
        <v>0</v>
      </c>
      <c r="AG29">
        <f>GETPIVOTDATA("Count",Summary!$A$5,"Node",$A29,"Type",$S$2,"Year",AG$3)</f>
        <v>7</v>
      </c>
      <c r="AH29">
        <f>GETPIVOTDATA("Count",Summary!$A$5,"Node",$A29,"Type",$S$2,"Year",AH$3)</f>
        <v>687</v>
      </c>
      <c r="AI29">
        <f>GETPIVOTDATA("Count",Summary!$A$5,"Node",$A29,"Type",$S$2,"Year",AI$3)</f>
        <v>523</v>
      </c>
      <c r="AJ29" s="15">
        <f>SUM(B29:R29)</f>
        <v>1217</v>
      </c>
      <c r="AK29" s="15">
        <f>SUM(S29:AI29)</f>
        <v>1217</v>
      </c>
      <c r="AL29" s="24">
        <f>AJ29/AK29</f>
        <v>1</v>
      </c>
      <c r="AM29" s="23" t="b">
        <f t="shared" si="0"/>
        <v>1</v>
      </c>
      <c r="AN29">
        <f>COUNTIF(B29:R29,"&gt;"&amp;0)</f>
        <v>3</v>
      </c>
      <c r="AO29">
        <f>COUNTIF(S29:AI29,"&gt;"&amp;0)</f>
        <v>3</v>
      </c>
      <c r="AP29" s="3">
        <f>SUM(AN29:AO29)</f>
        <v>6</v>
      </c>
    </row>
    <row r="30" spans="1:42" x14ac:dyDescent="0.2">
      <c r="A30" s="6" t="s">
        <v>31</v>
      </c>
      <c r="B30">
        <f>GETPIVOTDATA("Count",Summary!$A$5,"Node",$A30,"Type",$B$2,"Year",B$3)</f>
        <v>0</v>
      </c>
      <c r="C30">
        <f>GETPIVOTDATA("Count",Summary!$A$5,"Node",$A30,"Type",$B$2,"Year",C$3)</f>
        <v>0</v>
      </c>
      <c r="D30">
        <f>GETPIVOTDATA("Count",Summary!$A$5,"Node",$A30,"Type",$B$2,"Year",D$3)</f>
        <v>0</v>
      </c>
      <c r="E30">
        <f>GETPIVOTDATA("Count",Summary!$A$5,"Node",$A30,"Type",$B$2,"Year",E$3)</f>
        <v>0</v>
      </c>
      <c r="F30">
        <f>GETPIVOTDATA("Count",Summary!$A$5,"Node",$A30,"Type",$B$2,"Year",F$3)</f>
        <v>0</v>
      </c>
      <c r="G30">
        <f>GETPIVOTDATA("Count",Summary!$A$5,"Node",$A30,"Type",$B$2,"Year",G$3)</f>
        <v>0</v>
      </c>
      <c r="H30">
        <f>GETPIVOTDATA("Count",Summary!$A$5,"Node",$A30,"Type",$B$2,"Year",H$3)</f>
        <v>0</v>
      </c>
      <c r="I30">
        <f>GETPIVOTDATA("Count",Summary!$A$5,"Node",$A30,"Type",$B$2,"Year",I$3)</f>
        <v>0</v>
      </c>
      <c r="J30">
        <f>GETPIVOTDATA("Count",Summary!$A$5,"Node",$A30,"Type",$B$2,"Year",J$3)</f>
        <v>0</v>
      </c>
      <c r="K30">
        <f>GETPIVOTDATA("Count",Summary!$A$5,"Node",$A30,"Type",$B$2,"Year",K$3)</f>
        <v>0</v>
      </c>
      <c r="L30">
        <f>GETPIVOTDATA("Count",Summary!$A$5,"Node",$A30,"Type",$B$2,"Year",L$3)</f>
        <v>0</v>
      </c>
      <c r="M30">
        <f>GETPIVOTDATA("Count",Summary!$A$5,"Node",$A30,"Type",$B$2,"Year",M$3)</f>
        <v>3</v>
      </c>
      <c r="N30">
        <f>GETPIVOTDATA("Count",Summary!$A$5,"Node",$A30,"Type",$B$2,"Year",N$3)</f>
        <v>24</v>
      </c>
      <c r="O30">
        <f>GETPIVOTDATA("Count",Summary!$A$5,"Node",$A30,"Type",$B$2,"Year",O$3)</f>
        <v>84</v>
      </c>
      <c r="P30">
        <f>GETPIVOTDATA("Count",Summary!$A$5,"Node",$A30,"Type",$B$2,"Year",P$3)</f>
        <v>0</v>
      </c>
      <c r="Q30">
        <f>GETPIVOTDATA("Count",Summary!$A$5,"Node",$A30,"Type",$B$2,"Year",Q$3)</f>
        <v>0</v>
      </c>
      <c r="R30">
        <f>GETPIVOTDATA("Count",Summary!$A$5,"Node",$A30,"Type",$B$2,"Year",R$3)</f>
        <v>0</v>
      </c>
      <c r="S30">
        <f>GETPIVOTDATA("Count",Summary!$A$5,"Node",$A30,"Type",$S$2,"Year",S$3)</f>
        <v>0</v>
      </c>
      <c r="T30">
        <f>GETPIVOTDATA("Count",Summary!$A$5,"Node",$A30,"Type",$S$2,"Year",T$3)</f>
        <v>0</v>
      </c>
      <c r="U30">
        <f>GETPIVOTDATA("Count",Summary!$A$5,"Node",$A30,"Type",$S$2,"Year",U$3)</f>
        <v>0</v>
      </c>
      <c r="V30">
        <f>GETPIVOTDATA("Count",Summary!$A$5,"Node",$A30,"Type",$S$2,"Year",V$3)</f>
        <v>0</v>
      </c>
      <c r="W30">
        <f>GETPIVOTDATA("Count",Summary!$A$5,"Node",$A30,"Type",$S$2,"Year",W$3)</f>
        <v>0</v>
      </c>
      <c r="X30">
        <f>GETPIVOTDATA("Count",Summary!$A$5,"Node",$A30,"Type",$S$2,"Year",X$3)</f>
        <v>0</v>
      </c>
      <c r="Y30">
        <f>GETPIVOTDATA("Count",Summary!$A$5,"Node",$A30,"Type",$S$2,"Year",Y$3)</f>
        <v>0</v>
      </c>
      <c r="Z30">
        <f>GETPIVOTDATA("Count",Summary!$A$5,"Node",$A30,"Type",$S$2,"Year",Z$3)</f>
        <v>0</v>
      </c>
      <c r="AA30">
        <f>GETPIVOTDATA("Count",Summary!$A$5,"Node",$A30,"Type",$S$2,"Year",AA$3)</f>
        <v>0</v>
      </c>
      <c r="AB30">
        <f>GETPIVOTDATA("Count",Summary!$A$5,"Node",$A30,"Type",$S$2,"Year",AB$3)</f>
        <v>0</v>
      </c>
      <c r="AC30">
        <f>GETPIVOTDATA("Count",Summary!$A$5,"Node",$A30,"Type",$S$2,"Year",AC$3)</f>
        <v>0</v>
      </c>
      <c r="AD30">
        <f>GETPIVOTDATA("Count",Summary!$A$5,"Node",$A30,"Type",$S$2,"Year",AD$3)</f>
        <v>3</v>
      </c>
      <c r="AE30">
        <f>GETPIVOTDATA("Count",Summary!$A$5,"Node",$A30,"Type",$S$2,"Year",AE$3)</f>
        <v>24</v>
      </c>
      <c r="AF30">
        <f>GETPIVOTDATA("Count",Summary!$A$5,"Node",$A30,"Type",$S$2,"Year",AF$3)</f>
        <v>84</v>
      </c>
      <c r="AG30">
        <f>GETPIVOTDATA("Count",Summary!$A$5,"Node",$A30,"Type",$S$2,"Year",AG$3)</f>
        <v>0</v>
      </c>
      <c r="AH30">
        <f>GETPIVOTDATA("Count",Summary!$A$5,"Node",$A30,"Type",$S$2,"Year",AH$3)</f>
        <v>0</v>
      </c>
      <c r="AI30">
        <f>GETPIVOTDATA("Count",Summary!$A$5,"Node",$A30,"Type",$S$2,"Year",AI$3)</f>
        <v>0</v>
      </c>
      <c r="AJ30" s="15">
        <f>SUM(B30:R30)</f>
        <v>111</v>
      </c>
      <c r="AK30" s="15">
        <f>SUM(S30:AI30)</f>
        <v>111</v>
      </c>
      <c r="AL30" s="24">
        <f>AJ30/AK30</f>
        <v>1</v>
      </c>
      <c r="AM30" s="23" t="b">
        <f t="shared" si="0"/>
        <v>1</v>
      </c>
      <c r="AN30">
        <f>COUNTIF(B30:R30,"&gt;"&amp;0)</f>
        <v>3</v>
      </c>
      <c r="AO30">
        <f>COUNTIF(S30:AI30,"&gt;"&amp;0)</f>
        <v>3</v>
      </c>
      <c r="AP30" s="3">
        <f>SUM(AN30:AO30)</f>
        <v>6</v>
      </c>
    </row>
    <row r="31" spans="1:42" x14ac:dyDescent="0.2">
      <c r="A31" s="6" t="s">
        <v>16</v>
      </c>
      <c r="B31">
        <f>GETPIVOTDATA("Count",Summary!$A$5,"Node",$A31,"Type",$B$2,"Year",B$3)</f>
        <v>0</v>
      </c>
      <c r="C31">
        <f>GETPIVOTDATA("Count",Summary!$A$5,"Node",$A31,"Type",$B$2,"Year",C$3)</f>
        <v>0</v>
      </c>
      <c r="D31">
        <f>GETPIVOTDATA("Count",Summary!$A$5,"Node",$A31,"Type",$B$2,"Year",D$3)</f>
        <v>0</v>
      </c>
      <c r="E31">
        <f>GETPIVOTDATA("Count",Summary!$A$5,"Node",$A31,"Type",$B$2,"Year",E$3)</f>
        <v>0</v>
      </c>
      <c r="F31">
        <f>GETPIVOTDATA("Count",Summary!$A$5,"Node",$A31,"Type",$B$2,"Year",F$3)</f>
        <v>0</v>
      </c>
      <c r="G31">
        <f>GETPIVOTDATA("Count",Summary!$A$5,"Node",$A31,"Type",$B$2,"Year",G$3)</f>
        <v>0</v>
      </c>
      <c r="H31">
        <f>GETPIVOTDATA("Count",Summary!$A$5,"Node",$A31,"Type",$B$2,"Year",H$3)</f>
        <v>0</v>
      </c>
      <c r="I31">
        <f>GETPIVOTDATA("Count",Summary!$A$5,"Node",$A31,"Type",$B$2,"Year",I$3)</f>
        <v>0</v>
      </c>
      <c r="J31">
        <f>GETPIVOTDATA("Count",Summary!$A$5,"Node",$A31,"Type",$B$2,"Year",J$3)</f>
        <v>0</v>
      </c>
      <c r="K31">
        <f>GETPIVOTDATA("Count",Summary!$A$5,"Node",$A31,"Type",$B$2,"Year",K$3)</f>
        <v>0</v>
      </c>
      <c r="L31">
        <f>GETPIVOTDATA("Count",Summary!$A$5,"Node",$A31,"Type",$B$2,"Year",L$3)</f>
        <v>0</v>
      </c>
      <c r="M31">
        <f>GETPIVOTDATA("Count",Summary!$A$5,"Node",$A31,"Type",$B$2,"Year",M$3)</f>
        <v>0</v>
      </c>
      <c r="N31">
        <f>GETPIVOTDATA("Count",Summary!$A$5,"Node",$A31,"Type",$B$2,"Year",N$3)</f>
        <v>0</v>
      </c>
      <c r="O31">
        <f>GETPIVOTDATA("Count",Summary!$A$5,"Node",$A31,"Type",$B$2,"Year",O$3)</f>
        <v>0</v>
      </c>
      <c r="P31">
        <f>GETPIVOTDATA("Count",Summary!$A$5,"Node",$A31,"Type",$B$2,"Year",P$3)</f>
        <v>0</v>
      </c>
      <c r="Q31">
        <f>GETPIVOTDATA("Count",Summary!$A$5,"Node",$A31,"Type",$B$2,"Year",Q$3)</f>
        <v>78</v>
      </c>
      <c r="R31">
        <f>GETPIVOTDATA("Count",Summary!$A$5,"Node",$A31,"Type",$B$2,"Year",R$3)</f>
        <v>1733</v>
      </c>
      <c r="S31">
        <f>GETPIVOTDATA("Count",Summary!$A$5,"Node",$A31,"Type",$S$2,"Year",S$3)</f>
        <v>0</v>
      </c>
      <c r="T31">
        <f>GETPIVOTDATA("Count",Summary!$A$5,"Node",$A31,"Type",$S$2,"Year",T$3)</f>
        <v>0</v>
      </c>
      <c r="U31">
        <f>GETPIVOTDATA("Count",Summary!$A$5,"Node",$A31,"Type",$S$2,"Year",U$3)</f>
        <v>0</v>
      </c>
      <c r="V31">
        <f>GETPIVOTDATA("Count",Summary!$A$5,"Node",$A31,"Type",$S$2,"Year",V$3)</f>
        <v>0</v>
      </c>
      <c r="W31">
        <f>GETPIVOTDATA("Count",Summary!$A$5,"Node",$A31,"Type",$S$2,"Year",W$3)</f>
        <v>0</v>
      </c>
      <c r="X31">
        <f>GETPIVOTDATA("Count",Summary!$A$5,"Node",$A31,"Type",$S$2,"Year",X$3)</f>
        <v>0</v>
      </c>
      <c r="Y31">
        <f>GETPIVOTDATA("Count",Summary!$A$5,"Node",$A31,"Type",$S$2,"Year",Y$3)</f>
        <v>0</v>
      </c>
      <c r="Z31">
        <f>GETPIVOTDATA("Count",Summary!$A$5,"Node",$A31,"Type",$S$2,"Year",Z$3)</f>
        <v>0</v>
      </c>
      <c r="AA31">
        <f>GETPIVOTDATA("Count",Summary!$A$5,"Node",$A31,"Type",$S$2,"Year",AA$3)</f>
        <v>0</v>
      </c>
      <c r="AB31">
        <f>GETPIVOTDATA("Count",Summary!$A$5,"Node",$A31,"Type",$S$2,"Year",AB$3)</f>
        <v>0</v>
      </c>
      <c r="AC31">
        <f>GETPIVOTDATA("Count",Summary!$A$5,"Node",$A31,"Type",$S$2,"Year",AC$3)</f>
        <v>0</v>
      </c>
      <c r="AD31">
        <f>GETPIVOTDATA("Count",Summary!$A$5,"Node",$A31,"Type",$S$2,"Year",AD$3)</f>
        <v>0</v>
      </c>
      <c r="AE31">
        <f>GETPIVOTDATA("Count",Summary!$A$5,"Node",$A31,"Type",$S$2,"Year",AE$3)</f>
        <v>0</v>
      </c>
      <c r="AF31">
        <f>GETPIVOTDATA("Count",Summary!$A$5,"Node",$A31,"Type",$S$2,"Year",AF$3)</f>
        <v>0</v>
      </c>
      <c r="AG31">
        <f>GETPIVOTDATA("Count",Summary!$A$5,"Node",$A31,"Type",$S$2,"Year",AG$3)</f>
        <v>0</v>
      </c>
      <c r="AH31">
        <f>GETPIVOTDATA("Count",Summary!$A$5,"Node",$A31,"Type",$S$2,"Year",AH$3)</f>
        <v>78</v>
      </c>
      <c r="AI31">
        <f>GETPIVOTDATA("Count",Summary!$A$5,"Node",$A31,"Type",$S$2,"Year",AI$3)</f>
        <v>1733</v>
      </c>
      <c r="AJ31" s="15">
        <f>SUM(B31:R31)</f>
        <v>1811</v>
      </c>
      <c r="AK31" s="15">
        <f>SUM(S31:AI31)</f>
        <v>1811</v>
      </c>
      <c r="AL31" s="24">
        <f>AJ31/AK31</f>
        <v>1</v>
      </c>
      <c r="AM31" s="23" t="b">
        <f t="shared" si="0"/>
        <v>1</v>
      </c>
      <c r="AN31">
        <f>COUNTIF(B31:R31,"&gt;"&amp;0)</f>
        <v>2</v>
      </c>
      <c r="AO31">
        <f>COUNTIF(S31:AI31,"&gt;"&amp;0)</f>
        <v>2</v>
      </c>
      <c r="AP31" s="3">
        <f>SUM(AN31:AO31)</f>
        <v>4</v>
      </c>
    </row>
    <row r="32" spans="1:42" x14ac:dyDescent="0.2">
      <c r="A32" s="6" t="s">
        <v>17</v>
      </c>
      <c r="B32">
        <f>GETPIVOTDATA("Count",Summary!$A$5,"Node",$A32,"Type",$B$2,"Year",B$3)</f>
        <v>0</v>
      </c>
      <c r="C32">
        <f>GETPIVOTDATA("Count",Summary!$A$5,"Node",$A32,"Type",$B$2,"Year",C$3)</f>
        <v>0</v>
      </c>
      <c r="D32">
        <f>GETPIVOTDATA("Count",Summary!$A$5,"Node",$A32,"Type",$B$2,"Year",D$3)</f>
        <v>0</v>
      </c>
      <c r="E32">
        <f>GETPIVOTDATA("Count",Summary!$A$5,"Node",$A32,"Type",$B$2,"Year",E$3)</f>
        <v>0</v>
      </c>
      <c r="F32">
        <f>GETPIVOTDATA("Count",Summary!$A$5,"Node",$A32,"Type",$B$2,"Year",F$3)</f>
        <v>0</v>
      </c>
      <c r="G32">
        <f>GETPIVOTDATA("Count",Summary!$A$5,"Node",$A32,"Type",$B$2,"Year",G$3)</f>
        <v>0</v>
      </c>
      <c r="H32">
        <f>GETPIVOTDATA("Count",Summary!$A$5,"Node",$A32,"Type",$B$2,"Year",H$3)</f>
        <v>0</v>
      </c>
      <c r="I32">
        <f>GETPIVOTDATA("Count",Summary!$A$5,"Node",$A32,"Type",$B$2,"Year",I$3)</f>
        <v>0</v>
      </c>
      <c r="J32">
        <f>GETPIVOTDATA("Count",Summary!$A$5,"Node",$A32,"Type",$B$2,"Year",J$3)</f>
        <v>0</v>
      </c>
      <c r="K32">
        <f>GETPIVOTDATA("Count",Summary!$A$5,"Node",$A32,"Type",$B$2,"Year",K$3)</f>
        <v>0</v>
      </c>
      <c r="L32">
        <f>GETPIVOTDATA("Count",Summary!$A$5,"Node",$A32,"Type",$B$2,"Year",L$3)</f>
        <v>0</v>
      </c>
      <c r="M32">
        <f>GETPIVOTDATA("Count",Summary!$A$5,"Node",$A32,"Type",$B$2,"Year",M$3)</f>
        <v>0</v>
      </c>
      <c r="N32">
        <f>GETPIVOTDATA("Count",Summary!$A$5,"Node",$A32,"Type",$B$2,"Year",N$3)</f>
        <v>0</v>
      </c>
      <c r="O32">
        <f>GETPIVOTDATA("Count",Summary!$A$5,"Node",$A32,"Type",$B$2,"Year",O$3)</f>
        <v>0</v>
      </c>
      <c r="P32">
        <f>GETPIVOTDATA("Count",Summary!$A$5,"Node",$A32,"Type",$B$2,"Year",P$3)</f>
        <v>361</v>
      </c>
      <c r="Q32">
        <f>GETPIVOTDATA("Count",Summary!$A$5,"Node",$A32,"Type",$B$2,"Year",Q$3)</f>
        <v>250</v>
      </c>
      <c r="R32">
        <f>GETPIVOTDATA("Count",Summary!$A$5,"Node",$A32,"Type",$B$2,"Year",R$3)</f>
        <v>0</v>
      </c>
      <c r="S32">
        <f>GETPIVOTDATA("Count",Summary!$A$5,"Node",$A32,"Type",$S$2,"Year",S$3)</f>
        <v>0</v>
      </c>
      <c r="T32">
        <f>GETPIVOTDATA("Count",Summary!$A$5,"Node",$A32,"Type",$S$2,"Year",T$3)</f>
        <v>0</v>
      </c>
      <c r="U32">
        <f>GETPIVOTDATA("Count",Summary!$A$5,"Node",$A32,"Type",$S$2,"Year",U$3)</f>
        <v>0</v>
      </c>
      <c r="V32">
        <f>GETPIVOTDATA("Count",Summary!$A$5,"Node",$A32,"Type",$S$2,"Year",V$3)</f>
        <v>0</v>
      </c>
      <c r="W32">
        <f>GETPIVOTDATA("Count",Summary!$A$5,"Node",$A32,"Type",$S$2,"Year",W$3)</f>
        <v>0</v>
      </c>
      <c r="X32">
        <f>GETPIVOTDATA("Count",Summary!$A$5,"Node",$A32,"Type",$S$2,"Year",X$3)</f>
        <v>0</v>
      </c>
      <c r="Y32">
        <f>GETPIVOTDATA("Count",Summary!$A$5,"Node",$A32,"Type",$S$2,"Year",Y$3)</f>
        <v>0</v>
      </c>
      <c r="Z32">
        <f>GETPIVOTDATA("Count",Summary!$A$5,"Node",$A32,"Type",$S$2,"Year",Z$3)</f>
        <v>0</v>
      </c>
      <c r="AA32">
        <f>GETPIVOTDATA("Count",Summary!$A$5,"Node",$A32,"Type",$S$2,"Year",AA$3)</f>
        <v>0</v>
      </c>
      <c r="AB32">
        <f>GETPIVOTDATA("Count",Summary!$A$5,"Node",$A32,"Type",$S$2,"Year",AB$3)</f>
        <v>0</v>
      </c>
      <c r="AC32">
        <f>GETPIVOTDATA("Count",Summary!$A$5,"Node",$A32,"Type",$S$2,"Year",AC$3)</f>
        <v>0</v>
      </c>
      <c r="AD32">
        <f>GETPIVOTDATA("Count",Summary!$A$5,"Node",$A32,"Type",$S$2,"Year",AD$3)</f>
        <v>0</v>
      </c>
      <c r="AE32">
        <f>GETPIVOTDATA("Count",Summary!$A$5,"Node",$A32,"Type",$S$2,"Year",AE$3)</f>
        <v>0</v>
      </c>
      <c r="AF32">
        <f>GETPIVOTDATA("Count",Summary!$A$5,"Node",$A32,"Type",$S$2,"Year",AF$3)</f>
        <v>0</v>
      </c>
      <c r="AG32">
        <f>GETPIVOTDATA("Count",Summary!$A$5,"Node",$A32,"Type",$S$2,"Year",AG$3)</f>
        <v>361</v>
      </c>
      <c r="AH32">
        <f>GETPIVOTDATA("Count",Summary!$A$5,"Node",$A32,"Type",$S$2,"Year",AH$3)</f>
        <v>250</v>
      </c>
      <c r="AI32">
        <f>GETPIVOTDATA("Count",Summary!$A$5,"Node",$A32,"Type",$S$2,"Year",AI$3)</f>
        <v>0</v>
      </c>
      <c r="AJ32" s="15">
        <f>SUM(B32:R32)</f>
        <v>611</v>
      </c>
      <c r="AK32" s="15">
        <f>SUM(S32:AI32)</f>
        <v>611</v>
      </c>
      <c r="AL32" s="24">
        <f>AJ32/AK32</f>
        <v>1</v>
      </c>
      <c r="AM32" s="23" t="b">
        <f t="shared" si="0"/>
        <v>1</v>
      </c>
      <c r="AN32">
        <f>COUNTIF(B32:R32,"&gt;"&amp;0)</f>
        <v>2</v>
      </c>
      <c r="AO32">
        <f>COUNTIF(S32:AI32,"&gt;"&amp;0)</f>
        <v>2</v>
      </c>
      <c r="AP32" s="3">
        <f>SUM(AN32:AO32)</f>
        <v>4</v>
      </c>
    </row>
    <row r="33" spans="1:42" x14ac:dyDescent="0.2">
      <c r="A33" s="6" t="s">
        <v>28</v>
      </c>
      <c r="B33">
        <f>GETPIVOTDATA("Count",Summary!$A$5,"Node",$A33,"Type",$B$2,"Year",B$3)</f>
        <v>0</v>
      </c>
      <c r="C33">
        <f>GETPIVOTDATA("Count",Summary!$A$5,"Node",$A33,"Type",$B$2,"Year",C$3)</f>
        <v>0</v>
      </c>
      <c r="D33">
        <f>GETPIVOTDATA("Count",Summary!$A$5,"Node",$A33,"Type",$B$2,"Year",D$3)</f>
        <v>0</v>
      </c>
      <c r="E33">
        <f>GETPIVOTDATA("Count",Summary!$A$5,"Node",$A33,"Type",$B$2,"Year",E$3)</f>
        <v>0</v>
      </c>
      <c r="F33">
        <f>GETPIVOTDATA("Count",Summary!$A$5,"Node",$A33,"Type",$B$2,"Year",F$3)</f>
        <v>0</v>
      </c>
      <c r="G33">
        <f>GETPIVOTDATA("Count",Summary!$A$5,"Node",$A33,"Type",$B$2,"Year",G$3)</f>
        <v>0</v>
      </c>
      <c r="H33">
        <f>GETPIVOTDATA("Count",Summary!$A$5,"Node",$A33,"Type",$B$2,"Year",H$3)</f>
        <v>0</v>
      </c>
      <c r="I33">
        <f>GETPIVOTDATA("Count",Summary!$A$5,"Node",$A33,"Type",$B$2,"Year",I$3)</f>
        <v>0</v>
      </c>
      <c r="J33">
        <f>GETPIVOTDATA("Count",Summary!$A$5,"Node",$A33,"Type",$B$2,"Year",J$3)</f>
        <v>0</v>
      </c>
      <c r="K33">
        <f>GETPIVOTDATA("Count",Summary!$A$5,"Node",$A33,"Type",$B$2,"Year",K$3)</f>
        <v>0</v>
      </c>
      <c r="L33">
        <f>GETPIVOTDATA("Count",Summary!$A$5,"Node",$A33,"Type",$B$2,"Year",L$3)</f>
        <v>0</v>
      </c>
      <c r="M33">
        <f>GETPIVOTDATA("Count",Summary!$A$5,"Node",$A33,"Type",$B$2,"Year",M$3)</f>
        <v>0</v>
      </c>
      <c r="N33">
        <f>GETPIVOTDATA("Count",Summary!$A$5,"Node",$A33,"Type",$B$2,"Year",N$3)</f>
        <v>0</v>
      </c>
      <c r="O33">
        <f>GETPIVOTDATA("Count",Summary!$A$5,"Node",$A33,"Type",$B$2,"Year",O$3)</f>
        <v>0</v>
      </c>
      <c r="P33">
        <f>GETPIVOTDATA("Count",Summary!$A$5,"Node",$A33,"Type",$B$2,"Year",P$3)</f>
        <v>1</v>
      </c>
      <c r="Q33">
        <f>GETPIVOTDATA("Count",Summary!$A$5,"Node",$A33,"Type",$B$2,"Year",Q$3)</f>
        <v>10</v>
      </c>
      <c r="R33">
        <f>GETPIVOTDATA("Count",Summary!$A$5,"Node",$A33,"Type",$B$2,"Year",R$3)</f>
        <v>0</v>
      </c>
      <c r="S33">
        <f>GETPIVOTDATA("Count",Summary!$A$5,"Node",$A33,"Type",$S$2,"Year",S$3)</f>
        <v>0</v>
      </c>
      <c r="T33">
        <f>GETPIVOTDATA("Count",Summary!$A$5,"Node",$A33,"Type",$S$2,"Year",T$3)</f>
        <v>0</v>
      </c>
      <c r="U33">
        <f>GETPIVOTDATA("Count",Summary!$A$5,"Node",$A33,"Type",$S$2,"Year",U$3)</f>
        <v>0</v>
      </c>
      <c r="V33">
        <f>GETPIVOTDATA("Count",Summary!$A$5,"Node",$A33,"Type",$S$2,"Year",V$3)</f>
        <v>0</v>
      </c>
      <c r="W33">
        <f>GETPIVOTDATA("Count",Summary!$A$5,"Node",$A33,"Type",$S$2,"Year",W$3)</f>
        <v>0</v>
      </c>
      <c r="X33">
        <f>GETPIVOTDATA("Count",Summary!$A$5,"Node",$A33,"Type",$S$2,"Year",X$3)</f>
        <v>0</v>
      </c>
      <c r="Y33">
        <f>GETPIVOTDATA("Count",Summary!$A$5,"Node",$A33,"Type",$S$2,"Year",Y$3)</f>
        <v>0</v>
      </c>
      <c r="Z33">
        <f>GETPIVOTDATA("Count",Summary!$A$5,"Node",$A33,"Type",$S$2,"Year",Z$3)</f>
        <v>0</v>
      </c>
      <c r="AA33">
        <f>GETPIVOTDATA("Count",Summary!$A$5,"Node",$A33,"Type",$S$2,"Year",AA$3)</f>
        <v>0</v>
      </c>
      <c r="AB33">
        <f>GETPIVOTDATA("Count",Summary!$A$5,"Node",$A33,"Type",$S$2,"Year",AB$3)</f>
        <v>0</v>
      </c>
      <c r="AC33">
        <f>GETPIVOTDATA("Count",Summary!$A$5,"Node",$A33,"Type",$S$2,"Year",AC$3)</f>
        <v>0</v>
      </c>
      <c r="AD33">
        <f>GETPIVOTDATA("Count",Summary!$A$5,"Node",$A33,"Type",$S$2,"Year",AD$3)</f>
        <v>0</v>
      </c>
      <c r="AE33">
        <f>GETPIVOTDATA("Count",Summary!$A$5,"Node",$A33,"Type",$S$2,"Year",AE$3)</f>
        <v>0</v>
      </c>
      <c r="AF33">
        <f>GETPIVOTDATA("Count",Summary!$A$5,"Node",$A33,"Type",$S$2,"Year",AF$3)</f>
        <v>0</v>
      </c>
      <c r="AG33">
        <f>GETPIVOTDATA("Count",Summary!$A$5,"Node",$A33,"Type",$S$2,"Year",AG$3)</f>
        <v>1</v>
      </c>
      <c r="AH33">
        <f>GETPIVOTDATA("Count",Summary!$A$5,"Node",$A33,"Type",$S$2,"Year",AH$3)</f>
        <v>10</v>
      </c>
      <c r="AI33">
        <f>GETPIVOTDATA("Count",Summary!$A$5,"Node",$A33,"Type",$S$2,"Year",AI$3)</f>
        <v>0</v>
      </c>
      <c r="AJ33" s="15">
        <f>SUM(B33:R33)</f>
        <v>11</v>
      </c>
      <c r="AK33" s="15">
        <f>SUM(S33:AI33)</f>
        <v>11</v>
      </c>
      <c r="AL33" s="24">
        <f>AJ33/AK33</f>
        <v>1</v>
      </c>
      <c r="AM33" s="23" t="b">
        <f t="shared" si="0"/>
        <v>1</v>
      </c>
      <c r="AN33">
        <f>COUNTIF(B33:R33,"&gt;"&amp;0)</f>
        <v>2</v>
      </c>
      <c r="AO33">
        <f>COUNTIF(S33:AI33,"&gt;"&amp;0)</f>
        <v>2</v>
      </c>
      <c r="AP33" s="3">
        <f>SUM(AN33:AO33)</f>
        <v>4</v>
      </c>
    </row>
    <row r="34" spans="1:42" x14ac:dyDescent="0.2">
      <c r="A34" s="6" t="s">
        <v>30</v>
      </c>
      <c r="B34">
        <f>GETPIVOTDATA("Count",Summary!$A$5,"Node",$A34,"Type",$B$2,"Year",B$3)</f>
        <v>0</v>
      </c>
      <c r="C34">
        <f>GETPIVOTDATA("Count",Summary!$A$5,"Node",$A34,"Type",$B$2,"Year",C$3)</f>
        <v>0</v>
      </c>
      <c r="D34">
        <f>GETPIVOTDATA("Count",Summary!$A$5,"Node",$A34,"Type",$B$2,"Year",D$3)</f>
        <v>0</v>
      </c>
      <c r="E34">
        <f>GETPIVOTDATA("Count",Summary!$A$5,"Node",$A34,"Type",$B$2,"Year",E$3)</f>
        <v>0</v>
      </c>
      <c r="F34">
        <f>GETPIVOTDATA("Count",Summary!$A$5,"Node",$A34,"Type",$B$2,"Year",F$3)</f>
        <v>0</v>
      </c>
      <c r="G34">
        <f>GETPIVOTDATA("Count",Summary!$A$5,"Node",$A34,"Type",$B$2,"Year",G$3)</f>
        <v>0</v>
      </c>
      <c r="H34">
        <f>GETPIVOTDATA("Count",Summary!$A$5,"Node",$A34,"Type",$B$2,"Year",H$3)</f>
        <v>0</v>
      </c>
      <c r="I34">
        <f>GETPIVOTDATA("Count",Summary!$A$5,"Node",$A34,"Type",$B$2,"Year",I$3)</f>
        <v>0</v>
      </c>
      <c r="J34">
        <f>GETPIVOTDATA("Count",Summary!$A$5,"Node",$A34,"Type",$B$2,"Year",J$3)</f>
        <v>0</v>
      </c>
      <c r="K34">
        <f>GETPIVOTDATA("Count",Summary!$A$5,"Node",$A34,"Type",$B$2,"Year",K$3)</f>
        <v>0</v>
      </c>
      <c r="L34">
        <f>GETPIVOTDATA("Count",Summary!$A$5,"Node",$A34,"Type",$B$2,"Year",L$3)</f>
        <v>0</v>
      </c>
      <c r="M34">
        <f>GETPIVOTDATA("Count",Summary!$A$5,"Node",$A34,"Type",$B$2,"Year",M$3)</f>
        <v>0</v>
      </c>
      <c r="N34">
        <f>GETPIVOTDATA("Count",Summary!$A$5,"Node",$A34,"Type",$B$2,"Year",N$3)</f>
        <v>0</v>
      </c>
      <c r="O34">
        <f>GETPIVOTDATA("Count",Summary!$A$5,"Node",$A34,"Type",$B$2,"Year",O$3)</f>
        <v>0</v>
      </c>
      <c r="P34">
        <f>GETPIVOTDATA("Count",Summary!$A$5,"Node",$A34,"Type",$B$2,"Year",P$3)</f>
        <v>680</v>
      </c>
      <c r="Q34">
        <f>GETPIVOTDATA("Count",Summary!$A$5,"Node",$A34,"Type",$B$2,"Year",Q$3)</f>
        <v>1541</v>
      </c>
      <c r="R34">
        <f>GETPIVOTDATA("Count",Summary!$A$5,"Node",$A34,"Type",$B$2,"Year",R$3)</f>
        <v>0</v>
      </c>
      <c r="S34">
        <f>GETPIVOTDATA("Count",Summary!$A$5,"Node",$A34,"Type",$S$2,"Year",S$3)</f>
        <v>0</v>
      </c>
      <c r="T34">
        <f>GETPIVOTDATA("Count",Summary!$A$5,"Node",$A34,"Type",$S$2,"Year",T$3)</f>
        <v>0</v>
      </c>
      <c r="U34">
        <f>GETPIVOTDATA("Count",Summary!$A$5,"Node",$A34,"Type",$S$2,"Year",U$3)</f>
        <v>0</v>
      </c>
      <c r="V34">
        <f>GETPIVOTDATA("Count",Summary!$A$5,"Node",$A34,"Type",$S$2,"Year",V$3)</f>
        <v>0</v>
      </c>
      <c r="W34">
        <f>GETPIVOTDATA("Count",Summary!$A$5,"Node",$A34,"Type",$S$2,"Year",W$3)</f>
        <v>0</v>
      </c>
      <c r="X34">
        <f>GETPIVOTDATA("Count",Summary!$A$5,"Node",$A34,"Type",$S$2,"Year",X$3)</f>
        <v>0</v>
      </c>
      <c r="Y34">
        <f>GETPIVOTDATA("Count",Summary!$A$5,"Node",$A34,"Type",$S$2,"Year",Y$3)</f>
        <v>0</v>
      </c>
      <c r="Z34">
        <f>GETPIVOTDATA("Count",Summary!$A$5,"Node",$A34,"Type",$S$2,"Year",Z$3)</f>
        <v>0</v>
      </c>
      <c r="AA34">
        <f>GETPIVOTDATA("Count",Summary!$A$5,"Node",$A34,"Type",$S$2,"Year",AA$3)</f>
        <v>0</v>
      </c>
      <c r="AB34">
        <f>GETPIVOTDATA("Count",Summary!$A$5,"Node",$A34,"Type",$S$2,"Year",AB$3)</f>
        <v>0</v>
      </c>
      <c r="AC34">
        <f>GETPIVOTDATA("Count",Summary!$A$5,"Node",$A34,"Type",$S$2,"Year",AC$3)</f>
        <v>0</v>
      </c>
      <c r="AD34">
        <f>GETPIVOTDATA("Count",Summary!$A$5,"Node",$A34,"Type",$S$2,"Year",AD$3)</f>
        <v>0</v>
      </c>
      <c r="AE34">
        <f>GETPIVOTDATA("Count",Summary!$A$5,"Node",$A34,"Type",$S$2,"Year",AE$3)</f>
        <v>0</v>
      </c>
      <c r="AF34">
        <f>GETPIVOTDATA("Count",Summary!$A$5,"Node",$A34,"Type",$S$2,"Year",AF$3)</f>
        <v>0</v>
      </c>
      <c r="AG34">
        <f>GETPIVOTDATA("Count",Summary!$A$5,"Node",$A34,"Type",$S$2,"Year",AG$3)</f>
        <v>680</v>
      </c>
      <c r="AH34">
        <f>GETPIVOTDATA("Count",Summary!$A$5,"Node",$A34,"Type",$S$2,"Year",AH$3)</f>
        <v>1541</v>
      </c>
      <c r="AI34">
        <f>GETPIVOTDATA("Count",Summary!$A$5,"Node",$A34,"Type",$S$2,"Year",AI$3)</f>
        <v>0</v>
      </c>
      <c r="AJ34" s="15">
        <f>SUM(B34:R34)</f>
        <v>2221</v>
      </c>
      <c r="AK34" s="15">
        <f>SUM(S34:AI34)</f>
        <v>2221</v>
      </c>
      <c r="AL34" s="24">
        <f>AJ34/AK34</f>
        <v>1</v>
      </c>
      <c r="AM34" s="23" t="b">
        <f t="shared" si="0"/>
        <v>1</v>
      </c>
      <c r="AN34">
        <f>COUNTIF(B34:R34,"&gt;"&amp;0)</f>
        <v>2</v>
      </c>
      <c r="AO34">
        <f>COUNTIF(S34:AI34,"&gt;"&amp;0)</f>
        <v>2</v>
      </c>
      <c r="AP34" s="3">
        <f>SUM(AN34:AO34)</f>
        <v>4</v>
      </c>
    </row>
    <row r="35" spans="1:42" x14ac:dyDescent="0.2">
      <c r="A35" s="6" t="s">
        <v>35</v>
      </c>
      <c r="B35">
        <f>GETPIVOTDATA("Count",Summary!$A$5,"Node",$A35,"Type",$B$2,"Year",B$3)</f>
        <v>0</v>
      </c>
      <c r="C35">
        <f>GETPIVOTDATA("Count",Summary!$A$5,"Node",$A35,"Type",$B$2,"Year",C$3)</f>
        <v>0</v>
      </c>
      <c r="D35">
        <f>GETPIVOTDATA("Count",Summary!$A$5,"Node",$A35,"Type",$B$2,"Year",D$3)</f>
        <v>0</v>
      </c>
      <c r="E35">
        <f>GETPIVOTDATA("Count",Summary!$A$5,"Node",$A35,"Type",$B$2,"Year",E$3)</f>
        <v>0</v>
      </c>
      <c r="F35">
        <f>GETPIVOTDATA("Count",Summary!$A$5,"Node",$A35,"Type",$B$2,"Year",F$3)</f>
        <v>0</v>
      </c>
      <c r="G35">
        <f>GETPIVOTDATA("Count",Summary!$A$5,"Node",$A35,"Type",$B$2,"Year",G$3)</f>
        <v>0</v>
      </c>
      <c r="H35">
        <f>GETPIVOTDATA("Count",Summary!$A$5,"Node",$A35,"Type",$B$2,"Year",H$3)</f>
        <v>0</v>
      </c>
      <c r="I35">
        <f>GETPIVOTDATA("Count",Summary!$A$5,"Node",$A35,"Type",$B$2,"Year",I$3)</f>
        <v>0</v>
      </c>
      <c r="J35">
        <f>GETPIVOTDATA("Count",Summary!$A$5,"Node",$A35,"Type",$B$2,"Year",J$3)</f>
        <v>0</v>
      </c>
      <c r="K35">
        <f>GETPIVOTDATA("Count",Summary!$A$5,"Node",$A35,"Type",$B$2,"Year",K$3)</f>
        <v>0</v>
      </c>
      <c r="L35">
        <f>GETPIVOTDATA("Count",Summary!$A$5,"Node",$A35,"Type",$B$2,"Year",L$3)</f>
        <v>0</v>
      </c>
      <c r="M35">
        <f>GETPIVOTDATA("Count",Summary!$A$5,"Node",$A35,"Type",$B$2,"Year",M$3)</f>
        <v>0</v>
      </c>
      <c r="N35">
        <f>GETPIVOTDATA("Count",Summary!$A$5,"Node",$A35,"Type",$B$2,"Year",N$3)</f>
        <v>0</v>
      </c>
      <c r="O35">
        <f>GETPIVOTDATA("Count",Summary!$A$5,"Node",$A35,"Type",$B$2,"Year",O$3)</f>
        <v>0</v>
      </c>
      <c r="P35">
        <f>GETPIVOTDATA("Count",Summary!$A$5,"Node",$A35,"Type",$B$2,"Year",P$3)</f>
        <v>0</v>
      </c>
      <c r="Q35">
        <f>GETPIVOTDATA("Count",Summary!$A$5,"Node",$A35,"Type",$B$2,"Year",Q$3)</f>
        <v>1781</v>
      </c>
      <c r="R35">
        <f>GETPIVOTDATA("Count",Summary!$A$5,"Node",$A35,"Type",$B$2,"Year",R$3)</f>
        <v>6</v>
      </c>
      <c r="S35">
        <f>GETPIVOTDATA("Count",Summary!$A$5,"Node",$A35,"Type",$S$2,"Year",S$3)</f>
        <v>0</v>
      </c>
      <c r="T35">
        <f>GETPIVOTDATA("Count",Summary!$A$5,"Node",$A35,"Type",$S$2,"Year",T$3)</f>
        <v>0</v>
      </c>
      <c r="U35">
        <f>GETPIVOTDATA("Count",Summary!$A$5,"Node",$A35,"Type",$S$2,"Year",U$3)</f>
        <v>0</v>
      </c>
      <c r="V35">
        <f>GETPIVOTDATA("Count",Summary!$A$5,"Node",$A35,"Type",$S$2,"Year",V$3)</f>
        <v>0</v>
      </c>
      <c r="W35">
        <f>GETPIVOTDATA("Count",Summary!$A$5,"Node",$A35,"Type",$S$2,"Year",W$3)</f>
        <v>0</v>
      </c>
      <c r="X35">
        <f>GETPIVOTDATA("Count",Summary!$A$5,"Node",$A35,"Type",$S$2,"Year",X$3)</f>
        <v>0</v>
      </c>
      <c r="Y35">
        <f>GETPIVOTDATA("Count",Summary!$A$5,"Node",$A35,"Type",$S$2,"Year",Y$3)</f>
        <v>0</v>
      </c>
      <c r="Z35">
        <f>GETPIVOTDATA("Count",Summary!$A$5,"Node",$A35,"Type",$S$2,"Year",Z$3)</f>
        <v>0</v>
      </c>
      <c r="AA35">
        <f>GETPIVOTDATA("Count",Summary!$A$5,"Node",$A35,"Type",$S$2,"Year",AA$3)</f>
        <v>0</v>
      </c>
      <c r="AB35">
        <f>GETPIVOTDATA("Count",Summary!$A$5,"Node",$A35,"Type",$S$2,"Year",AB$3)</f>
        <v>0</v>
      </c>
      <c r="AC35">
        <f>GETPIVOTDATA("Count",Summary!$A$5,"Node",$A35,"Type",$S$2,"Year",AC$3)</f>
        <v>0</v>
      </c>
      <c r="AD35">
        <f>GETPIVOTDATA("Count",Summary!$A$5,"Node",$A35,"Type",$S$2,"Year",AD$3)</f>
        <v>0</v>
      </c>
      <c r="AE35">
        <f>GETPIVOTDATA("Count",Summary!$A$5,"Node",$A35,"Type",$S$2,"Year",AE$3)</f>
        <v>0</v>
      </c>
      <c r="AF35">
        <f>GETPIVOTDATA("Count",Summary!$A$5,"Node",$A35,"Type",$S$2,"Year",AF$3)</f>
        <v>0</v>
      </c>
      <c r="AG35">
        <f>GETPIVOTDATA("Count",Summary!$A$5,"Node",$A35,"Type",$S$2,"Year",AG$3)</f>
        <v>0</v>
      </c>
      <c r="AH35">
        <f>GETPIVOTDATA("Count",Summary!$A$5,"Node",$A35,"Type",$S$2,"Year",AH$3)</f>
        <v>1781</v>
      </c>
      <c r="AI35">
        <f>GETPIVOTDATA("Count",Summary!$A$5,"Node",$A35,"Type",$S$2,"Year",AI$3)</f>
        <v>6</v>
      </c>
      <c r="AJ35" s="15">
        <f>SUM(B35:R35)</f>
        <v>1787</v>
      </c>
      <c r="AK35" s="15">
        <f>SUM(S35:AI35)</f>
        <v>1787</v>
      </c>
      <c r="AL35" s="24">
        <f>AJ35/AK35</f>
        <v>1</v>
      </c>
      <c r="AM35" s="23" t="b">
        <f t="shared" si="0"/>
        <v>1</v>
      </c>
      <c r="AN35">
        <f>COUNTIF(B35:R35,"&gt;"&amp;0)</f>
        <v>2</v>
      </c>
      <c r="AO35">
        <f>COUNTIF(S35:AI35,"&gt;"&amp;0)</f>
        <v>2</v>
      </c>
      <c r="AP35" s="3">
        <f>SUM(AN35:AO35)</f>
        <v>4</v>
      </c>
    </row>
    <row r="36" spans="1:42" x14ac:dyDescent="0.2">
      <c r="A36" s="6" t="s">
        <v>1</v>
      </c>
      <c r="B36">
        <f>GETPIVOTDATA("Count",Summary!$A$5,"Node",$A36,"Type",$B$2,"Year",B$3)</f>
        <v>0</v>
      </c>
      <c r="C36">
        <f>GETPIVOTDATA("Count",Summary!$A$5,"Node",$A36,"Type",$B$2,"Year",C$3)</f>
        <v>0</v>
      </c>
      <c r="D36">
        <f>GETPIVOTDATA("Count",Summary!$A$5,"Node",$A36,"Type",$B$2,"Year",D$3)</f>
        <v>0</v>
      </c>
      <c r="E36">
        <f>GETPIVOTDATA("Count",Summary!$A$5,"Node",$A36,"Type",$B$2,"Year",E$3)</f>
        <v>0</v>
      </c>
      <c r="F36">
        <f>GETPIVOTDATA("Count",Summary!$A$5,"Node",$A36,"Type",$B$2,"Year",F$3)</f>
        <v>0</v>
      </c>
      <c r="G36">
        <f>GETPIVOTDATA("Count",Summary!$A$5,"Node",$A36,"Type",$B$2,"Year",G$3)</f>
        <v>0</v>
      </c>
      <c r="H36">
        <f>GETPIVOTDATA("Count",Summary!$A$5,"Node",$A36,"Type",$B$2,"Year",H$3)</f>
        <v>0</v>
      </c>
      <c r="I36">
        <f>GETPIVOTDATA("Count",Summary!$A$5,"Node",$A36,"Type",$B$2,"Year",I$3)</f>
        <v>0</v>
      </c>
      <c r="J36">
        <f>GETPIVOTDATA("Count",Summary!$A$5,"Node",$A36,"Type",$B$2,"Year",J$3)</f>
        <v>0</v>
      </c>
      <c r="K36">
        <f>GETPIVOTDATA("Count",Summary!$A$5,"Node",$A36,"Type",$B$2,"Year",K$3)</f>
        <v>0</v>
      </c>
      <c r="L36">
        <f>GETPIVOTDATA("Count",Summary!$A$5,"Node",$A36,"Type",$B$2,"Year",L$3)</f>
        <v>0</v>
      </c>
      <c r="M36">
        <f>GETPIVOTDATA("Count",Summary!$A$5,"Node",$A36,"Type",$B$2,"Year",M$3)</f>
        <v>0</v>
      </c>
      <c r="N36">
        <f>GETPIVOTDATA("Count",Summary!$A$5,"Node",$A36,"Type",$B$2,"Year",N$3)</f>
        <v>0</v>
      </c>
      <c r="O36">
        <f>GETPIVOTDATA("Count",Summary!$A$5,"Node",$A36,"Type",$B$2,"Year",O$3)</f>
        <v>0</v>
      </c>
      <c r="P36">
        <f>GETPIVOTDATA("Count",Summary!$A$5,"Node",$A36,"Type",$B$2,"Year",P$3)</f>
        <v>0</v>
      </c>
      <c r="Q36">
        <f>GETPIVOTDATA("Count",Summary!$A$5,"Node",$A36,"Type",$B$2,"Year",Q$3)</f>
        <v>7</v>
      </c>
      <c r="R36">
        <f>GETPIVOTDATA("Count",Summary!$A$5,"Node",$A36,"Type",$B$2,"Year",R$3)</f>
        <v>0</v>
      </c>
      <c r="S36">
        <f>GETPIVOTDATA("Count",Summary!$A$5,"Node",$A36,"Type",$S$2,"Year",S$3)</f>
        <v>0</v>
      </c>
      <c r="T36">
        <f>GETPIVOTDATA("Count",Summary!$A$5,"Node",$A36,"Type",$S$2,"Year",T$3)</f>
        <v>0</v>
      </c>
      <c r="U36">
        <f>GETPIVOTDATA("Count",Summary!$A$5,"Node",$A36,"Type",$S$2,"Year",U$3)</f>
        <v>0</v>
      </c>
      <c r="V36">
        <f>GETPIVOTDATA("Count",Summary!$A$5,"Node",$A36,"Type",$S$2,"Year",V$3)</f>
        <v>0</v>
      </c>
      <c r="W36">
        <f>GETPIVOTDATA("Count",Summary!$A$5,"Node",$A36,"Type",$S$2,"Year",W$3)</f>
        <v>0</v>
      </c>
      <c r="X36">
        <f>GETPIVOTDATA("Count",Summary!$A$5,"Node",$A36,"Type",$S$2,"Year",X$3)</f>
        <v>0</v>
      </c>
      <c r="Y36">
        <f>GETPIVOTDATA("Count",Summary!$A$5,"Node",$A36,"Type",$S$2,"Year",Y$3)</f>
        <v>0</v>
      </c>
      <c r="Z36">
        <f>GETPIVOTDATA("Count",Summary!$A$5,"Node",$A36,"Type",$S$2,"Year",Z$3)</f>
        <v>0</v>
      </c>
      <c r="AA36">
        <f>GETPIVOTDATA("Count",Summary!$A$5,"Node",$A36,"Type",$S$2,"Year",AA$3)</f>
        <v>0</v>
      </c>
      <c r="AB36">
        <f>GETPIVOTDATA("Count",Summary!$A$5,"Node",$A36,"Type",$S$2,"Year",AB$3)</f>
        <v>0</v>
      </c>
      <c r="AC36">
        <f>GETPIVOTDATA("Count",Summary!$A$5,"Node",$A36,"Type",$S$2,"Year",AC$3)</f>
        <v>0</v>
      </c>
      <c r="AD36">
        <f>GETPIVOTDATA("Count",Summary!$A$5,"Node",$A36,"Type",$S$2,"Year",AD$3)</f>
        <v>0</v>
      </c>
      <c r="AE36">
        <f>GETPIVOTDATA("Count",Summary!$A$5,"Node",$A36,"Type",$S$2,"Year",AE$3)</f>
        <v>0</v>
      </c>
      <c r="AF36">
        <f>GETPIVOTDATA("Count",Summary!$A$5,"Node",$A36,"Type",$S$2,"Year",AF$3)</f>
        <v>0</v>
      </c>
      <c r="AG36">
        <f>GETPIVOTDATA("Count",Summary!$A$5,"Node",$A36,"Type",$S$2,"Year",AG$3)</f>
        <v>0</v>
      </c>
      <c r="AH36">
        <f>GETPIVOTDATA("Count",Summary!$A$5,"Node",$A36,"Type",$S$2,"Year",AH$3)</f>
        <v>7</v>
      </c>
      <c r="AI36">
        <f>GETPIVOTDATA("Count",Summary!$A$5,"Node",$A36,"Type",$S$2,"Year",AI$3)</f>
        <v>0</v>
      </c>
      <c r="AJ36" s="15">
        <f>SUM(B36:R36)</f>
        <v>7</v>
      </c>
      <c r="AK36" s="15">
        <f>SUM(S36:AI36)</f>
        <v>7</v>
      </c>
      <c r="AL36" s="24">
        <f>AJ36/AK36</f>
        <v>1</v>
      </c>
      <c r="AM36" s="23" t="b">
        <f t="shared" si="0"/>
        <v>1</v>
      </c>
      <c r="AN36">
        <f>COUNTIF(B36:R36,"&gt;"&amp;0)</f>
        <v>1</v>
      </c>
      <c r="AO36">
        <f>COUNTIF(S36:AI36,"&gt;"&amp;0)</f>
        <v>1</v>
      </c>
      <c r="AP36" s="3">
        <f>SUM(AN36:AO36)</f>
        <v>2</v>
      </c>
    </row>
    <row r="37" spans="1:42" x14ac:dyDescent="0.2">
      <c r="A37" s="6" t="s">
        <v>3</v>
      </c>
      <c r="B37">
        <f>GETPIVOTDATA("Count",Summary!$A$5,"Node",$A37,"Type",$B$2,"Year",B$3)</f>
        <v>0</v>
      </c>
      <c r="C37">
        <f>GETPIVOTDATA("Count",Summary!$A$5,"Node",$A37,"Type",$B$2,"Year",C$3)</f>
        <v>0</v>
      </c>
      <c r="D37">
        <f>GETPIVOTDATA("Count",Summary!$A$5,"Node",$A37,"Type",$B$2,"Year",D$3)</f>
        <v>0</v>
      </c>
      <c r="E37">
        <f>GETPIVOTDATA("Count",Summary!$A$5,"Node",$A37,"Type",$B$2,"Year",E$3)</f>
        <v>0</v>
      </c>
      <c r="F37">
        <f>GETPIVOTDATA("Count",Summary!$A$5,"Node",$A37,"Type",$B$2,"Year",F$3)</f>
        <v>0</v>
      </c>
      <c r="G37">
        <f>GETPIVOTDATA("Count",Summary!$A$5,"Node",$A37,"Type",$B$2,"Year",G$3)</f>
        <v>0</v>
      </c>
      <c r="H37">
        <f>GETPIVOTDATA("Count",Summary!$A$5,"Node",$A37,"Type",$B$2,"Year",H$3)</f>
        <v>0</v>
      </c>
      <c r="I37">
        <f>GETPIVOTDATA("Count",Summary!$A$5,"Node",$A37,"Type",$B$2,"Year",I$3)</f>
        <v>0</v>
      </c>
      <c r="J37">
        <f>GETPIVOTDATA("Count",Summary!$A$5,"Node",$A37,"Type",$B$2,"Year",J$3)</f>
        <v>0</v>
      </c>
      <c r="K37">
        <f>GETPIVOTDATA("Count",Summary!$A$5,"Node",$A37,"Type",$B$2,"Year",K$3)</f>
        <v>0</v>
      </c>
      <c r="L37">
        <f>GETPIVOTDATA("Count",Summary!$A$5,"Node",$A37,"Type",$B$2,"Year",L$3)</f>
        <v>0</v>
      </c>
      <c r="M37">
        <f>GETPIVOTDATA("Count",Summary!$A$5,"Node",$A37,"Type",$B$2,"Year",M$3)</f>
        <v>0</v>
      </c>
      <c r="N37">
        <f>GETPIVOTDATA("Count",Summary!$A$5,"Node",$A37,"Type",$B$2,"Year",N$3)</f>
        <v>0</v>
      </c>
      <c r="O37">
        <f>GETPIVOTDATA("Count",Summary!$A$5,"Node",$A37,"Type",$B$2,"Year",O$3)</f>
        <v>0</v>
      </c>
      <c r="P37">
        <f>GETPIVOTDATA("Count",Summary!$A$5,"Node",$A37,"Type",$B$2,"Year",P$3)</f>
        <v>0</v>
      </c>
      <c r="Q37">
        <f>GETPIVOTDATA("Count",Summary!$A$5,"Node",$A37,"Type",$B$2,"Year",Q$3)</f>
        <v>0</v>
      </c>
      <c r="R37">
        <f>GETPIVOTDATA("Count",Summary!$A$5,"Node",$A37,"Type",$B$2,"Year",R$3)</f>
        <v>1</v>
      </c>
      <c r="S37">
        <f>GETPIVOTDATA("Count",Summary!$A$5,"Node",$A37,"Type",$S$2,"Year",S$3)</f>
        <v>0</v>
      </c>
      <c r="T37">
        <f>GETPIVOTDATA("Count",Summary!$A$5,"Node",$A37,"Type",$S$2,"Year",T$3)</f>
        <v>0</v>
      </c>
      <c r="U37">
        <f>GETPIVOTDATA("Count",Summary!$A$5,"Node",$A37,"Type",$S$2,"Year",U$3)</f>
        <v>0</v>
      </c>
      <c r="V37">
        <f>GETPIVOTDATA("Count",Summary!$A$5,"Node",$A37,"Type",$S$2,"Year",V$3)</f>
        <v>0</v>
      </c>
      <c r="W37">
        <f>GETPIVOTDATA("Count",Summary!$A$5,"Node",$A37,"Type",$S$2,"Year",W$3)</f>
        <v>0</v>
      </c>
      <c r="X37">
        <f>GETPIVOTDATA("Count",Summary!$A$5,"Node",$A37,"Type",$S$2,"Year",X$3)</f>
        <v>0</v>
      </c>
      <c r="Y37">
        <f>GETPIVOTDATA("Count",Summary!$A$5,"Node",$A37,"Type",$S$2,"Year",Y$3)</f>
        <v>0</v>
      </c>
      <c r="Z37">
        <f>GETPIVOTDATA("Count",Summary!$A$5,"Node",$A37,"Type",$S$2,"Year",Z$3)</f>
        <v>0</v>
      </c>
      <c r="AA37">
        <f>GETPIVOTDATA("Count",Summary!$A$5,"Node",$A37,"Type",$S$2,"Year",AA$3)</f>
        <v>0</v>
      </c>
      <c r="AB37">
        <f>GETPIVOTDATA("Count",Summary!$A$5,"Node",$A37,"Type",$S$2,"Year",AB$3)</f>
        <v>0</v>
      </c>
      <c r="AC37">
        <f>GETPIVOTDATA("Count",Summary!$A$5,"Node",$A37,"Type",$S$2,"Year",AC$3)</f>
        <v>0</v>
      </c>
      <c r="AD37">
        <f>GETPIVOTDATA("Count",Summary!$A$5,"Node",$A37,"Type",$S$2,"Year",AD$3)</f>
        <v>0</v>
      </c>
      <c r="AE37">
        <f>GETPIVOTDATA("Count",Summary!$A$5,"Node",$A37,"Type",$S$2,"Year",AE$3)</f>
        <v>0</v>
      </c>
      <c r="AF37">
        <f>GETPIVOTDATA("Count",Summary!$A$5,"Node",$A37,"Type",$S$2,"Year",AF$3)</f>
        <v>0</v>
      </c>
      <c r="AG37">
        <f>GETPIVOTDATA("Count",Summary!$A$5,"Node",$A37,"Type",$S$2,"Year",AG$3)</f>
        <v>0</v>
      </c>
      <c r="AH37">
        <f>GETPIVOTDATA("Count",Summary!$A$5,"Node",$A37,"Type",$S$2,"Year",AH$3)</f>
        <v>0</v>
      </c>
      <c r="AI37">
        <f>GETPIVOTDATA("Count",Summary!$A$5,"Node",$A37,"Type",$S$2,"Year",AI$3)</f>
        <v>1</v>
      </c>
      <c r="AJ37" s="15">
        <f>SUM(B37:R37)</f>
        <v>1</v>
      </c>
      <c r="AK37" s="15">
        <f>SUM(S37:AI37)</f>
        <v>1</v>
      </c>
      <c r="AL37" s="24">
        <f>AJ37/AK37</f>
        <v>1</v>
      </c>
      <c r="AM37" s="23" t="b">
        <f t="shared" si="0"/>
        <v>1</v>
      </c>
      <c r="AN37">
        <f>COUNTIF(B37:R37,"&gt;"&amp;0)</f>
        <v>1</v>
      </c>
      <c r="AO37">
        <f>COUNTIF(S37:AI37,"&gt;"&amp;0)</f>
        <v>1</v>
      </c>
      <c r="AP37" s="3">
        <f>SUM(AN37:AO37)</f>
        <v>2</v>
      </c>
    </row>
    <row r="38" spans="1:42" x14ac:dyDescent="0.2">
      <c r="A38" s="6" t="s">
        <v>11</v>
      </c>
      <c r="B38">
        <f>GETPIVOTDATA("Count",Summary!$A$5,"Node",$A38,"Type",$B$2,"Year",B$3)</f>
        <v>0</v>
      </c>
      <c r="C38">
        <f>GETPIVOTDATA("Count",Summary!$A$5,"Node",$A38,"Type",$B$2,"Year",C$3)</f>
        <v>0</v>
      </c>
      <c r="D38">
        <f>GETPIVOTDATA("Count",Summary!$A$5,"Node",$A38,"Type",$B$2,"Year",D$3)</f>
        <v>0</v>
      </c>
      <c r="E38">
        <f>GETPIVOTDATA("Count",Summary!$A$5,"Node",$A38,"Type",$B$2,"Year",E$3)</f>
        <v>0</v>
      </c>
      <c r="F38">
        <f>GETPIVOTDATA("Count",Summary!$A$5,"Node",$A38,"Type",$B$2,"Year",F$3)</f>
        <v>0</v>
      </c>
      <c r="G38">
        <f>GETPIVOTDATA("Count",Summary!$A$5,"Node",$A38,"Type",$B$2,"Year",G$3)</f>
        <v>0</v>
      </c>
      <c r="H38">
        <f>GETPIVOTDATA("Count",Summary!$A$5,"Node",$A38,"Type",$B$2,"Year",H$3)</f>
        <v>0</v>
      </c>
      <c r="I38">
        <f>GETPIVOTDATA("Count",Summary!$A$5,"Node",$A38,"Type",$B$2,"Year",I$3)</f>
        <v>0</v>
      </c>
      <c r="J38">
        <f>GETPIVOTDATA("Count",Summary!$A$5,"Node",$A38,"Type",$B$2,"Year",J$3)</f>
        <v>0</v>
      </c>
      <c r="K38">
        <f>GETPIVOTDATA("Count",Summary!$A$5,"Node",$A38,"Type",$B$2,"Year",K$3)</f>
        <v>0</v>
      </c>
      <c r="L38">
        <f>GETPIVOTDATA("Count",Summary!$A$5,"Node",$A38,"Type",$B$2,"Year",L$3)</f>
        <v>0</v>
      </c>
      <c r="M38">
        <f>GETPIVOTDATA("Count",Summary!$A$5,"Node",$A38,"Type",$B$2,"Year",M$3)</f>
        <v>0</v>
      </c>
      <c r="N38">
        <f>GETPIVOTDATA("Count",Summary!$A$5,"Node",$A38,"Type",$B$2,"Year",N$3)</f>
        <v>0</v>
      </c>
      <c r="O38">
        <f>GETPIVOTDATA("Count",Summary!$A$5,"Node",$A38,"Type",$B$2,"Year",O$3)</f>
        <v>28</v>
      </c>
      <c r="P38">
        <f>GETPIVOTDATA("Count",Summary!$A$5,"Node",$A38,"Type",$B$2,"Year",P$3)</f>
        <v>0</v>
      </c>
      <c r="Q38">
        <f>GETPIVOTDATA("Count",Summary!$A$5,"Node",$A38,"Type",$B$2,"Year",Q$3)</f>
        <v>0</v>
      </c>
      <c r="R38">
        <f>GETPIVOTDATA("Count",Summary!$A$5,"Node",$A38,"Type",$B$2,"Year",R$3)</f>
        <v>0</v>
      </c>
      <c r="S38">
        <f>GETPIVOTDATA("Count",Summary!$A$5,"Node",$A38,"Type",$S$2,"Year",S$3)</f>
        <v>0</v>
      </c>
      <c r="T38">
        <f>GETPIVOTDATA("Count",Summary!$A$5,"Node",$A38,"Type",$S$2,"Year",T$3)</f>
        <v>0</v>
      </c>
      <c r="U38">
        <f>GETPIVOTDATA("Count",Summary!$A$5,"Node",$A38,"Type",$S$2,"Year",U$3)</f>
        <v>0</v>
      </c>
      <c r="V38">
        <f>GETPIVOTDATA("Count",Summary!$A$5,"Node",$A38,"Type",$S$2,"Year",V$3)</f>
        <v>0</v>
      </c>
      <c r="W38">
        <f>GETPIVOTDATA("Count",Summary!$A$5,"Node",$A38,"Type",$S$2,"Year",W$3)</f>
        <v>0</v>
      </c>
      <c r="X38">
        <f>GETPIVOTDATA("Count",Summary!$A$5,"Node",$A38,"Type",$S$2,"Year",X$3)</f>
        <v>0</v>
      </c>
      <c r="Y38">
        <f>GETPIVOTDATA("Count",Summary!$A$5,"Node",$A38,"Type",$S$2,"Year",Y$3)</f>
        <v>0</v>
      </c>
      <c r="Z38">
        <f>GETPIVOTDATA("Count",Summary!$A$5,"Node",$A38,"Type",$S$2,"Year",Z$3)</f>
        <v>0</v>
      </c>
      <c r="AA38">
        <f>GETPIVOTDATA("Count",Summary!$A$5,"Node",$A38,"Type",$S$2,"Year",AA$3)</f>
        <v>0</v>
      </c>
      <c r="AB38">
        <f>GETPIVOTDATA("Count",Summary!$A$5,"Node",$A38,"Type",$S$2,"Year",AB$3)</f>
        <v>0</v>
      </c>
      <c r="AC38">
        <f>GETPIVOTDATA("Count",Summary!$A$5,"Node",$A38,"Type",$S$2,"Year",AC$3)</f>
        <v>0</v>
      </c>
      <c r="AD38">
        <f>GETPIVOTDATA("Count",Summary!$A$5,"Node",$A38,"Type",$S$2,"Year",AD$3)</f>
        <v>0</v>
      </c>
      <c r="AE38">
        <f>GETPIVOTDATA("Count",Summary!$A$5,"Node",$A38,"Type",$S$2,"Year",AE$3)</f>
        <v>0</v>
      </c>
      <c r="AF38">
        <f>GETPIVOTDATA("Count",Summary!$A$5,"Node",$A38,"Type",$S$2,"Year",AF$3)</f>
        <v>28</v>
      </c>
      <c r="AG38">
        <f>GETPIVOTDATA("Count",Summary!$A$5,"Node",$A38,"Type",$S$2,"Year",AG$3)</f>
        <v>0</v>
      </c>
      <c r="AH38">
        <f>GETPIVOTDATA("Count",Summary!$A$5,"Node",$A38,"Type",$S$2,"Year",AH$3)</f>
        <v>0</v>
      </c>
      <c r="AI38">
        <f>GETPIVOTDATA("Count",Summary!$A$5,"Node",$A38,"Type",$S$2,"Year",AI$3)</f>
        <v>0</v>
      </c>
      <c r="AJ38" s="15">
        <f>SUM(B38:R38)</f>
        <v>28</v>
      </c>
      <c r="AK38" s="15">
        <f>SUM(S38:AI38)</f>
        <v>28</v>
      </c>
      <c r="AL38" s="24">
        <f>AJ38/AK38</f>
        <v>1</v>
      </c>
      <c r="AM38" s="23" t="b">
        <f t="shared" si="0"/>
        <v>1</v>
      </c>
      <c r="AN38">
        <f>COUNTIF(B38:R38,"&gt;"&amp;0)</f>
        <v>1</v>
      </c>
      <c r="AO38">
        <f>COUNTIF(S38:AI38,"&gt;"&amp;0)</f>
        <v>1</v>
      </c>
      <c r="AP38" s="3">
        <f>SUM(AN38:AO38)</f>
        <v>2</v>
      </c>
    </row>
    <row r="39" spans="1:42" x14ac:dyDescent="0.2">
      <c r="A39" s="6" t="s">
        <v>20</v>
      </c>
      <c r="B39">
        <f>GETPIVOTDATA("Count",Summary!$A$5,"Node",$A39,"Type",$B$2,"Year",B$3)</f>
        <v>0</v>
      </c>
      <c r="C39">
        <f>GETPIVOTDATA("Count",Summary!$A$5,"Node",$A39,"Type",$B$2,"Year",C$3)</f>
        <v>0</v>
      </c>
      <c r="D39">
        <f>GETPIVOTDATA("Count",Summary!$A$5,"Node",$A39,"Type",$B$2,"Year",D$3)</f>
        <v>0</v>
      </c>
      <c r="E39">
        <f>GETPIVOTDATA("Count",Summary!$A$5,"Node",$A39,"Type",$B$2,"Year",E$3)</f>
        <v>0</v>
      </c>
      <c r="F39">
        <f>GETPIVOTDATA("Count",Summary!$A$5,"Node",$A39,"Type",$B$2,"Year",F$3)</f>
        <v>0</v>
      </c>
      <c r="G39">
        <f>GETPIVOTDATA("Count",Summary!$A$5,"Node",$A39,"Type",$B$2,"Year",G$3)</f>
        <v>0</v>
      </c>
      <c r="H39">
        <f>GETPIVOTDATA("Count",Summary!$A$5,"Node",$A39,"Type",$B$2,"Year",H$3)</f>
        <v>0</v>
      </c>
      <c r="I39">
        <f>GETPIVOTDATA("Count",Summary!$A$5,"Node",$A39,"Type",$B$2,"Year",I$3)</f>
        <v>0</v>
      </c>
      <c r="J39">
        <f>GETPIVOTDATA("Count",Summary!$A$5,"Node",$A39,"Type",$B$2,"Year",J$3)</f>
        <v>0</v>
      </c>
      <c r="K39">
        <f>GETPIVOTDATA("Count",Summary!$A$5,"Node",$A39,"Type",$B$2,"Year",K$3)</f>
        <v>0</v>
      </c>
      <c r="L39">
        <f>GETPIVOTDATA("Count",Summary!$A$5,"Node",$A39,"Type",$B$2,"Year",L$3)</f>
        <v>0</v>
      </c>
      <c r="M39">
        <f>GETPIVOTDATA("Count",Summary!$A$5,"Node",$A39,"Type",$B$2,"Year",M$3)</f>
        <v>0</v>
      </c>
      <c r="N39">
        <f>GETPIVOTDATA("Count",Summary!$A$5,"Node",$A39,"Type",$B$2,"Year",N$3)</f>
        <v>172</v>
      </c>
      <c r="O39">
        <f>GETPIVOTDATA("Count",Summary!$A$5,"Node",$A39,"Type",$B$2,"Year",O$3)</f>
        <v>0</v>
      </c>
      <c r="P39">
        <f>GETPIVOTDATA("Count",Summary!$A$5,"Node",$A39,"Type",$B$2,"Year",P$3)</f>
        <v>0</v>
      </c>
      <c r="Q39">
        <f>GETPIVOTDATA("Count",Summary!$A$5,"Node",$A39,"Type",$B$2,"Year",Q$3)</f>
        <v>0</v>
      </c>
      <c r="R39">
        <f>GETPIVOTDATA("Count",Summary!$A$5,"Node",$A39,"Type",$B$2,"Year",R$3)</f>
        <v>0</v>
      </c>
      <c r="S39">
        <f>GETPIVOTDATA("Count",Summary!$A$5,"Node",$A39,"Type",$S$2,"Year",S$3)</f>
        <v>0</v>
      </c>
      <c r="T39">
        <f>GETPIVOTDATA("Count",Summary!$A$5,"Node",$A39,"Type",$S$2,"Year",T$3)</f>
        <v>0</v>
      </c>
      <c r="U39">
        <f>GETPIVOTDATA("Count",Summary!$A$5,"Node",$A39,"Type",$S$2,"Year",U$3)</f>
        <v>0</v>
      </c>
      <c r="V39">
        <f>GETPIVOTDATA("Count",Summary!$A$5,"Node",$A39,"Type",$S$2,"Year",V$3)</f>
        <v>0</v>
      </c>
      <c r="W39">
        <f>GETPIVOTDATA("Count",Summary!$A$5,"Node",$A39,"Type",$S$2,"Year",W$3)</f>
        <v>0</v>
      </c>
      <c r="X39">
        <f>GETPIVOTDATA("Count",Summary!$A$5,"Node",$A39,"Type",$S$2,"Year",X$3)</f>
        <v>0</v>
      </c>
      <c r="Y39">
        <f>GETPIVOTDATA("Count",Summary!$A$5,"Node",$A39,"Type",$S$2,"Year",Y$3)</f>
        <v>0</v>
      </c>
      <c r="Z39">
        <f>GETPIVOTDATA("Count",Summary!$A$5,"Node",$A39,"Type",$S$2,"Year",Z$3)</f>
        <v>0</v>
      </c>
      <c r="AA39">
        <f>GETPIVOTDATA("Count",Summary!$A$5,"Node",$A39,"Type",$S$2,"Year",AA$3)</f>
        <v>0</v>
      </c>
      <c r="AB39">
        <f>GETPIVOTDATA("Count",Summary!$A$5,"Node",$A39,"Type",$S$2,"Year",AB$3)</f>
        <v>0</v>
      </c>
      <c r="AC39">
        <f>GETPIVOTDATA("Count",Summary!$A$5,"Node",$A39,"Type",$S$2,"Year",AC$3)</f>
        <v>0</v>
      </c>
      <c r="AD39">
        <f>GETPIVOTDATA("Count",Summary!$A$5,"Node",$A39,"Type",$S$2,"Year",AD$3)</f>
        <v>0</v>
      </c>
      <c r="AE39">
        <f>GETPIVOTDATA("Count",Summary!$A$5,"Node",$A39,"Type",$S$2,"Year",AE$3)</f>
        <v>172</v>
      </c>
      <c r="AF39">
        <f>GETPIVOTDATA("Count",Summary!$A$5,"Node",$A39,"Type",$S$2,"Year",AF$3)</f>
        <v>0</v>
      </c>
      <c r="AG39">
        <f>GETPIVOTDATA("Count",Summary!$A$5,"Node",$A39,"Type",$S$2,"Year",AG$3)</f>
        <v>0</v>
      </c>
      <c r="AH39">
        <f>GETPIVOTDATA("Count",Summary!$A$5,"Node",$A39,"Type",$S$2,"Year",AH$3)</f>
        <v>0</v>
      </c>
      <c r="AI39">
        <f>GETPIVOTDATA("Count",Summary!$A$5,"Node",$A39,"Type",$S$2,"Year",AI$3)</f>
        <v>0</v>
      </c>
      <c r="AJ39" s="15">
        <f>SUM(B39:R39)</f>
        <v>172</v>
      </c>
      <c r="AK39" s="15">
        <f>SUM(S39:AI39)</f>
        <v>172</v>
      </c>
      <c r="AL39" s="24">
        <f>AJ39/AK39</f>
        <v>1</v>
      </c>
      <c r="AM39" s="23" t="b">
        <f t="shared" si="0"/>
        <v>1</v>
      </c>
      <c r="AN39">
        <f>COUNTIF(B39:R39,"&gt;"&amp;0)</f>
        <v>1</v>
      </c>
      <c r="AO39">
        <f>COUNTIF(S39:AI39,"&gt;"&amp;0)</f>
        <v>1</v>
      </c>
      <c r="AP39" s="3">
        <f>SUM(AN39:AO39)</f>
        <v>2</v>
      </c>
    </row>
    <row r="40" spans="1:42" x14ac:dyDescent="0.2">
      <c r="A40" s="6" t="s">
        <v>36</v>
      </c>
      <c r="B40">
        <f>GETPIVOTDATA("Count",Summary!$A$5,"Node",$A40,"Type",$B$2,"Year",B$3)</f>
        <v>0</v>
      </c>
      <c r="C40">
        <f>GETPIVOTDATA("Count",Summary!$A$5,"Node",$A40,"Type",$B$2,"Year",C$3)</f>
        <v>0</v>
      </c>
      <c r="D40">
        <f>GETPIVOTDATA("Count",Summary!$A$5,"Node",$A40,"Type",$B$2,"Year",D$3)</f>
        <v>0</v>
      </c>
      <c r="E40">
        <f>GETPIVOTDATA("Count",Summary!$A$5,"Node",$A40,"Type",$B$2,"Year",E$3)</f>
        <v>0</v>
      </c>
      <c r="F40">
        <f>GETPIVOTDATA("Count",Summary!$A$5,"Node",$A40,"Type",$B$2,"Year",F$3)</f>
        <v>0</v>
      </c>
      <c r="G40">
        <f>GETPIVOTDATA("Count",Summary!$A$5,"Node",$A40,"Type",$B$2,"Year",G$3)</f>
        <v>0</v>
      </c>
      <c r="H40">
        <f>GETPIVOTDATA("Count",Summary!$A$5,"Node",$A40,"Type",$B$2,"Year",H$3)</f>
        <v>0</v>
      </c>
      <c r="I40">
        <f>GETPIVOTDATA("Count",Summary!$A$5,"Node",$A40,"Type",$B$2,"Year",I$3)</f>
        <v>0</v>
      </c>
      <c r="J40">
        <f>GETPIVOTDATA("Count",Summary!$A$5,"Node",$A40,"Type",$B$2,"Year",J$3)</f>
        <v>0</v>
      </c>
      <c r="K40">
        <f>GETPIVOTDATA("Count",Summary!$A$5,"Node",$A40,"Type",$B$2,"Year",K$3)</f>
        <v>0</v>
      </c>
      <c r="L40">
        <f>GETPIVOTDATA("Count",Summary!$A$5,"Node",$A40,"Type",$B$2,"Year",L$3)</f>
        <v>0</v>
      </c>
      <c r="M40">
        <f>GETPIVOTDATA("Count",Summary!$A$5,"Node",$A40,"Type",$B$2,"Year",M$3)</f>
        <v>0</v>
      </c>
      <c r="N40">
        <f>GETPIVOTDATA("Count",Summary!$A$5,"Node",$A40,"Type",$B$2,"Year",N$3)</f>
        <v>0</v>
      </c>
      <c r="O40">
        <f>GETPIVOTDATA("Count",Summary!$A$5,"Node",$A40,"Type",$B$2,"Year",O$3)</f>
        <v>272</v>
      </c>
      <c r="P40">
        <f>GETPIVOTDATA("Count",Summary!$A$5,"Node",$A40,"Type",$B$2,"Year",P$3)</f>
        <v>0</v>
      </c>
      <c r="Q40">
        <f>GETPIVOTDATA("Count",Summary!$A$5,"Node",$A40,"Type",$B$2,"Year",Q$3)</f>
        <v>0</v>
      </c>
      <c r="R40">
        <f>GETPIVOTDATA("Count",Summary!$A$5,"Node",$A40,"Type",$B$2,"Year",R$3)</f>
        <v>0</v>
      </c>
      <c r="S40">
        <f>GETPIVOTDATA("Count",Summary!$A$5,"Node",$A40,"Type",$S$2,"Year",S$3)</f>
        <v>0</v>
      </c>
      <c r="T40">
        <f>GETPIVOTDATA("Count",Summary!$A$5,"Node",$A40,"Type",$S$2,"Year",T$3)</f>
        <v>0</v>
      </c>
      <c r="U40">
        <f>GETPIVOTDATA("Count",Summary!$A$5,"Node",$A40,"Type",$S$2,"Year",U$3)</f>
        <v>0</v>
      </c>
      <c r="V40">
        <f>GETPIVOTDATA("Count",Summary!$A$5,"Node",$A40,"Type",$S$2,"Year",V$3)</f>
        <v>0</v>
      </c>
      <c r="W40">
        <f>GETPIVOTDATA("Count",Summary!$A$5,"Node",$A40,"Type",$S$2,"Year",W$3)</f>
        <v>0</v>
      </c>
      <c r="X40">
        <f>GETPIVOTDATA("Count",Summary!$A$5,"Node",$A40,"Type",$S$2,"Year",X$3)</f>
        <v>0</v>
      </c>
      <c r="Y40">
        <f>GETPIVOTDATA("Count",Summary!$A$5,"Node",$A40,"Type",$S$2,"Year",Y$3)</f>
        <v>0</v>
      </c>
      <c r="Z40">
        <f>GETPIVOTDATA("Count",Summary!$A$5,"Node",$A40,"Type",$S$2,"Year",Z$3)</f>
        <v>0</v>
      </c>
      <c r="AA40">
        <f>GETPIVOTDATA("Count",Summary!$A$5,"Node",$A40,"Type",$S$2,"Year",AA$3)</f>
        <v>0</v>
      </c>
      <c r="AB40">
        <f>GETPIVOTDATA("Count",Summary!$A$5,"Node",$A40,"Type",$S$2,"Year",AB$3)</f>
        <v>0</v>
      </c>
      <c r="AC40">
        <f>GETPIVOTDATA("Count",Summary!$A$5,"Node",$A40,"Type",$S$2,"Year",AC$3)</f>
        <v>0</v>
      </c>
      <c r="AD40">
        <f>GETPIVOTDATA("Count",Summary!$A$5,"Node",$A40,"Type",$S$2,"Year",AD$3)</f>
        <v>0</v>
      </c>
      <c r="AE40">
        <f>GETPIVOTDATA("Count",Summary!$A$5,"Node",$A40,"Type",$S$2,"Year",AE$3)</f>
        <v>0</v>
      </c>
      <c r="AF40">
        <f>GETPIVOTDATA("Count",Summary!$A$5,"Node",$A40,"Type",$S$2,"Year",AF$3)</f>
        <v>272</v>
      </c>
      <c r="AG40">
        <f>GETPIVOTDATA("Count",Summary!$A$5,"Node",$A40,"Type",$S$2,"Year",AG$3)</f>
        <v>0</v>
      </c>
      <c r="AH40">
        <f>GETPIVOTDATA("Count",Summary!$A$5,"Node",$A40,"Type",$S$2,"Year",AH$3)</f>
        <v>0</v>
      </c>
      <c r="AI40">
        <f>GETPIVOTDATA("Count",Summary!$A$5,"Node",$A40,"Type",$S$2,"Year",AI$3)</f>
        <v>0</v>
      </c>
      <c r="AJ40" s="15">
        <f>SUM(B40:R40)</f>
        <v>272</v>
      </c>
      <c r="AK40" s="15">
        <f>SUM(S40:AI40)</f>
        <v>272</v>
      </c>
      <c r="AL40" s="24">
        <f>AJ40/AK40</f>
        <v>1</v>
      </c>
      <c r="AM40" s="23" t="b">
        <f t="shared" si="0"/>
        <v>1</v>
      </c>
      <c r="AN40">
        <f>COUNTIF(B40:R40,"&gt;"&amp;0)</f>
        <v>1</v>
      </c>
      <c r="AO40">
        <f>COUNTIF(S40:AI40,"&gt;"&amp;0)</f>
        <v>1</v>
      </c>
      <c r="AP40" s="3">
        <f>SUM(AN40:AO40)</f>
        <v>2</v>
      </c>
    </row>
    <row r="41" spans="1:42" x14ac:dyDescent="0.2">
      <c r="A41" s="6" t="s">
        <v>37</v>
      </c>
      <c r="B41">
        <f>GETPIVOTDATA("Count",Summary!$A$5,"Node",$A41,"Type",$B$2,"Year",B$3)</f>
        <v>0</v>
      </c>
      <c r="C41">
        <f>GETPIVOTDATA("Count",Summary!$A$5,"Node",$A41,"Type",$B$2,"Year",C$3)</f>
        <v>0</v>
      </c>
      <c r="D41">
        <f>GETPIVOTDATA("Count",Summary!$A$5,"Node",$A41,"Type",$B$2,"Year",D$3)</f>
        <v>0</v>
      </c>
      <c r="E41">
        <f>GETPIVOTDATA("Count",Summary!$A$5,"Node",$A41,"Type",$B$2,"Year",E$3)</f>
        <v>0</v>
      </c>
      <c r="F41">
        <f>GETPIVOTDATA("Count",Summary!$A$5,"Node",$A41,"Type",$B$2,"Year",F$3)</f>
        <v>0</v>
      </c>
      <c r="G41">
        <f>GETPIVOTDATA("Count",Summary!$A$5,"Node",$A41,"Type",$B$2,"Year",G$3)</f>
        <v>0</v>
      </c>
      <c r="H41">
        <f>GETPIVOTDATA("Count",Summary!$A$5,"Node",$A41,"Type",$B$2,"Year",H$3)</f>
        <v>0</v>
      </c>
      <c r="I41">
        <f>GETPIVOTDATA("Count",Summary!$A$5,"Node",$A41,"Type",$B$2,"Year",I$3)</f>
        <v>0</v>
      </c>
      <c r="J41">
        <f>GETPIVOTDATA("Count",Summary!$A$5,"Node",$A41,"Type",$B$2,"Year",J$3)</f>
        <v>0</v>
      </c>
      <c r="K41">
        <f>GETPIVOTDATA("Count",Summary!$A$5,"Node",$A41,"Type",$B$2,"Year",K$3)</f>
        <v>0</v>
      </c>
      <c r="L41">
        <f>GETPIVOTDATA("Count",Summary!$A$5,"Node",$A41,"Type",$B$2,"Year",L$3)</f>
        <v>0</v>
      </c>
      <c r="M41">
        <f>GETPIVOTDATA("Count",Summary!$A$5,"Node",$A41,"Type",$B$2,"Year",M$3)</f>
        <v>0</v>
      </c>
      <c r="N41">
        <f>GETPIVOTDATA("Count",Summary!$A$5,"Node",$A41,"Type",$B$2,"Year",N$3)</f>
        <v>0</v>
      </c>
      <c r="O41">
        <f>GETPIVOTDATA("Count",Summary!$A$5,"Node",$A41,"Type",$B$2,"Year",O$3)</f>
        <v>0</v>
      </c>
      <c r="P41">
        <f>GETPIVOTDATA("Count",Summary!$A$5,"Node",$A41,"Type",$B$2,"Year",P$3)</f>
        <v>0</v>
      </c>
      <c r="Q41">
        <f>GETPIVOTDATA("Count",Summary!$A$5,"Node",$A41,"Type",$B$2,"Year",Q$3)</f>
        <v>0</v>
      </c>
      <c r="R41">
        <f>GETPIVOTDATA("Count",Summary!$A$5,"Node",$A41,"Type",$B$2,"Year",R$3)</f>
        <v>42</v>
      </c>
      <c r="S41">
        <f>GETPIVOTDATA("Count",Summary!$A$5,"Node",$A41,"Type",$S$2,"Year",S$3)</f>
        <v>0</v>
      </c>
      <c r="T41">
        <f>GETPIVOTDATA("Count",Summary!$A$5,"Node",$A41,"Type",$S$2,"Year",T$3)</f>
        <v>0</v>
      </c>
      <c r="U41">
        <f>GETPIVOTDATA("Count",Summary!$A$5,"Node",$A41,"Type",$S$2,"Year",U$3)</f>
        <v>0</v>
      </c>
      <c r="V41">
        <f>GETPIVOTDATA("Count",Summary!$A$5,"Node",$A41,"Type",$S$2,"Year",V$3)</f>
        <v>0</v>
      </c>
      <c r="W41">
        <f>GETPIVOTDATA("Count",Summary!$A$5,"Node",$A41,"Type",$S$2,"Year",W$3)</f>
        <v>0</v>
      </c>
      <c r="X41">
        <f>GETPIVOTDATA("Count",Summary!$A$5,"Node",$A41,"Type",$S$2,"Year",X$3)</f>
        <v>0</v>
      </c>
      <c r="Y41">
        <f>GETPIVOTDATA("Count",Summary!$A$5,"Node",$A41,"Type",$S$2,"Year",Y$3)</f>
        <v>0</v>
      </c>
      <c r="Z41">
        <f>GETPIVOTDATA("Count",Summary!$A$5,"Node",$A41,"Type",$S$2,"Year",Z$3)</f>
        <v>0</v>
      </c>
      <c r="AA41">
        <f>GETPIVOTDATA("Count",Summary!$A$5,"Node",$A41,"Type",$S$2,"Year",AA$3)</f>
        <v>0</v>
      </c>
      <c r="AB41">
        <f>GETPIVOTDATA("Count",Summary!$A$5,"Node",$A41,"Type",$S$2,"Year",AB$3)</f>
        <v>0</v>
      </c>
      <c r="AC41">
        <f>GETPIVOTDATA("Count",Summary!$A$5,"Node",$A41,"Type",$S$2,"Year",AC$3)</f>
        <v>0</v>
      </c>
      <c r="AD41">
        <f>GETPIVOTDATA("Count",Summary!$A$5,"Node",$A41,"Type",$S$2,"Year",AD$3)</f>
        <v>0</v>
      </c>
      <c r="AE41">
        <f>GETPIVOTDATA("Count",Summary!$A$5,"Node",$A41,"Type",$S$2,"Year",AE$3)</f>
        <v>0</v>
      </c>
      <c r="AF41">
        <f>GETPIVOTDATA("Count",Summary!$A$5,"Node",$A41,"Type",$S$2,"Year",AF$3)</f>
        <v>0</v>
      </c>
      <c r="AG41">
        <f>GETPIVOTDATA("Count",Summary!$A$5,"Node",$A41,"Type",$S$2,"Year",AG$3)</f>
        <v>0</v>
      </c>
      <c r="AH41">
        <f>GETPIVOTDATA("Count",Summary!$A$5,"Node",$A41,"Type",$S$2,"Year",AH$3)</f>
        <v>0</v>
      </c>
      <c r="AI41">
        <f>GETPIVOTDATA("Count",Summary!$A$5,"Node",$A41,"Type",$S$2,"Year",AI$3)</f>
        <v>42</v>
      </c>
      <c r="AJ41" s="15">
        <f>SUM(B41:R41)</f>
        <v>42</v>
      </c>
      <c r="AK41" s="15">
        <f>SUM(S41:AI41)</f>
        <v>42</v>
      </c>
      <c r="AL41" s="24">
        <f>AJ41/AK41</f>
        <v>1</v>
      </c>
      <c r="AM41" s="23" t="b">
        <f t="shared" si="0"/>
        <v>1</v>
      </c>
      <c r="AN41">
        <f>COUNTIF(B41:R41,"&gt;"&amp;0)</f>
        <v>1</v>
      </c>
      <c r="AO41">
        <f>COUNTIF(S41:AI41,"&gt;"&amp;0)</f>
        <v>1</v>
      </c>
      <c r="AP41" s="3">
        <f>SUM(AN41:AO41)</f>
        <v>2</v>
      </c>
    </row>
    <row r="42" spans="1:42" x14ac:dyDescent="0.2">
      <c r="A42" s="6" t="s">
        <v>44</v>
      </c>
      <c r="B42">
        <f>GETPIVOTDATA("Count",Summary!$A$5,"Node",$A42,"Type",$B$2,"Year",B$3)</f>
        <v>0</v>
      </c>
      <c r="C42">
        <f>GETPIVOTDATA("Count",Summary!$A$5,"Node",$A42,"Type",$B$2,"Year",C$3)</f>
        <v>0</v>
      </c>
      <c r="D42">
        <f>GETPIVOTDATA("Count",Summary!$A$5,"Node",$A42,"Type",$B$2,"Year",D$3)</f>
        <v>0</v>
      </c>
      <c r="E42">
        <f>GETPIVOTDATA("Count",Summary!$A$5,"Node",$A42,"Type",$B$2,"Year",E$3)</f>
        <v>0</v>
      </c>
      <c r="F42">
        <f>GETPIVOTDATA("Count",Summary!$A$5,"Node",$A42,"Type",$B$2,"Year",F$3)</f>
        <v>0</v>
      </c>
      <c r="G42">
        <f>GETPIVOTDATA("Count",Summary!$A$5,"Node",$A42,"Type",$B$2,"Year",G$3)</f>
        <v>0</v>
      </c>
      <c r="H42">
        <f>GETPIVOTDATA("Count",Summary!$A$5,"Node",$A42,"Type",$B$2,"Year",H$3)</f>
        <v>0</v>
      </c>
      <c r="I42">
        <f>GETPIVOTDATA("Count",Summary!$A$5,"Node",$A42,"Type",$B$2,"Year",I$3)</f>
        <v>0</v>
      </c>
      <c r="J42">
        <f>GETPIVOTDATA("Count",Summary!$A$5,"Node",$A42,"Type",$B$2,"Year",J$3)</f>
        <v>0</v>
      </c>
      <c r="K42">
        <f>GETPIVOTDATA("Count",Summary!$A$5,"Node",$A42,"Type",$B$2,"Year",K$3)</f>
        <v>0</v>
      </c>
      <c r="L42">
        <f>GETPIVOTDATA("Count",Summary!$A$5,"Node",$A42,"Type",$B$2,"Year",L$3)</f>
        <v>0</v>
      </c>
      <c r="M42">
        <f>GETPIVOTDATA("Count",Summary!$A$5,"Node",$A42,"Type",$B$2,"Year",M$3)</f>
        <v>0</v>
      </c>
      <c r="N42">
        <f>GETPIVOTDATA("Count",Summary!$A$5,"Node",$A42,"Type",$B$2,"Year",N$3)</f>
        <v>0</v>
      </c>
      <c r="O42">
        <f>GETPIVOTDATA("Count",Summary!$A$5,"Node",$A42,"Type",$B$2,"Year",O$3)</f>
        <v>258</v>
      </c>
      <c r="P42">
        <f>GETPIVOTDATA("Count",Summary!$A$5,"Node",$A42,"Type",$B$2,"Year",P$3)</f>
        <v>0</v>
      </c>
      <c r="Q42">
        <f>GETPIVOTDATA("Count",Summary!$A$5,"Node",$A42,"Type",$B$2,"Year",Q$3)</f>
        <v>0</v>
      </c>
      <c r="R42">
        <f>GETPIVOTDATA("Count",Summary!$A$5,"Node",$A42,"Type",$B$2,"Year",R$3)</f>
        <v>0</v>
      </c>
      <c r="S42">
        <f>GETPIVOTDATA("Count",Summary!$A$5,"Node",$A42,"Type",$S$2,"Year",S$3)</f>
        <v>0</v>
      </c>
      <c r="T42">
        <f>GETPIVOTDATA("Count",Summary!$A$5,"Node",$A42,"Type",$S$2,"Year",T$3)</f>
        <v>0</v>
      </c>
      <c r="U42">
        <f>GETPIVOTDATA("Count",Summary!$A$5,"Node",$A42,"Type",$S$2,"Year",U$3)</f>
        <v>0</v>
      </c>
      <c r="V42">
        <f>GETPIVOTDATA("Count",Summary!$A$5,"Node",$A42,"Type",$S$2,"Year",V$3)</f>
        <v>0</v>
      </c>
      <c r="W42">
        <f>GETPIVOTDATA("Count",Summary!$A$5,"Node",$A42,"Type",$S$2,"Year",W$3)</f>
        <v>0</v>
      </c>
      <c r="X42">
        <f>GETPIVOTDATA("Count",Summary!$A$5,"Node",$A42,"Type",$S$2,"Year",X$3)</f>
        <v>0</v>
      </c>
      <c r="Y42">
        <f>GETPIVOTDATA("Count",Summary!$A$5,"Node",$A42,"Type",$S$2,"Year",Y$3)</f>
        <v>0</v>
      </c>
      <c r="Z42">
        <f>GETPIVOTDATA("Count",Summary!$A$5,"Node",$A42,"Type",$S$2,"Year",Z$3)</f>
        <v>0</v>
      </c>
      <c r="AA42">
        <f>GETPIVOTDATA("Count",Summary!$A$5,"Node",$A42,"Type",$S$2,"Year",AA$3)</f>
        <v>0</v>
      </c>
      <c r="AB42">
        <f>GETPIVOTDATA("Count",Summary!$A$5,"Node",$A42,"Type",$S$2,"Year",AB$3)</f>
        <v>0</v>
      </c>
      <c r="AC42">
        <f>GETPIVOTDATA("Count",Summary!$A$5,"Node",$A42,"Type",$S$2,"Year",AC$3)</f>
        <v>0</v>
      </c>
      <c r="AD42">
        <f>GETPIVOTDATA("Count",Summary!$A$5,"Node",$A42,"Type",$S$2,"Year",AD$3)</f>
        <v>0</v>
      </c>
      <c r="AE42">
        <f>GETPIVOTDATA("Count",Summary!$A$5,"Node",$A42,"Type",$S$2,"Year",AE$3)</f>
        <v>0</v>
      </c>
      <c r="AF42">
        <f>GETPIVOTDATA("Count",Summary!$A$5,"Node",$A42,"Type",$S$2,"Year",AF$3)</f>
        <v>258</v>
      </c>
      <c r="AG42">
        <f>GETPIVOTDATA("Count",Summary!$A$5,"Node",$A42,"Type",$S$2,"Year",AG$3)</f>
        <v>0</v>
      </c>
      <c r="AH42">
        <f>GETPIVOTDATA("Count",Summary!$A$5,"Node",$A42,"Type",$S$2,"Year",AH$3)</f>
        <v>0</v>
      </c>
      <c r="AI42">
        <f>GETPIVOTDATA("Count",Summary!$A$5,"Node",$A42,"Type",$S$2,"Year",AI$3)</f>
        <v>0</v>
      </c>
      <c r="AJ42" s="15">
        <f>SUM(B42:R42)</f>
        <v>258</v>
      </c>
      <c r="AK42" s="15">
        <f>SUM(S42:AI42)</f>
        <v>258</v>
      </c>
      <c r="AL42" s="24">
        <f>AJ42/AK42</f>
        <v>1</v>
      </c>
      <c r="AM42" s="23" t="b">
        <f t="shared" si="0"/>
        <v>1</v>
      </c>
      <c r="AN42">
        <f>COUNTIF(B42:R42,"&gt;"&amp;0)</f>
        <v>1</v>
      </c>
      <c r="AO42">
        <f>COUNTIF(S42:AI42,"&gt;"&amp;0)</f>
        <v>1</v>
      </c>
      <c r="AP42" s="3">
        <f>SUM(AN42:AO42)</f>
        <v>2</v>
      </c>
    </row>
  </sheetData>
  <sortState ref="A4:AP42">
    <sortCondition descending="1" ref="AL4:AL42"/>
    <sortCondition descending="1" ref="AN4:AN42"/>
  </sortState>
  <mergeCells count="4">
    <mergeCell ref="B2:R2"/>
    <mergeCell ref="S2:AI2"/>
    <mergeCell ref="AN3:AO3"/>
    <mergeCell ref="AJ3:AK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18" workbookViewId="0">
      <selection activeCell="C40" sqref="C40"/>
    </sheetView>
  </sheetViews>
  <sheetFormatPr baseColWidth="10" defaultRowHeight="16" x14ac:dyDescent="0.2"/>
  <cols>
    <col min="1" max="1" width="12.6640625" bestFit="1" customWidth="1"/>
    <col min="2" max="2" width="255.83203125" hidden="1" customWidth="1"/>
  </cols>
  <sheetData>
    <row r="1" spans="1:3" x14ac:dyDescent="0.2">
      <c r="A1" t="s">
        <v>57</v>
      </c>
      <c r="B1" t="s">
        <v>56</v>
      </c>
      <c r="C1" t="s">
        <v>55</v>
      </c>
    </row>
    <row r="2" spans="1:3" x14ac:dyDescent="0.2">
      <c r="A2" t="s">
        <v>0</v>
      </c>
      <c r="B2" t="str">
        <f>"curl 'https://cn.dataone.org/cn/v2/query/solr/?q=*:*+-obsoletedBy:*+formatType:METADATA&amp;fq=datasource:""urn:node:"&amp;$A2&amp;"""&amp;rows=1&amp;sort=dateUploaded+asc&amp;facet=true&amp;facet.missing=true&amp;facet.limit=-1&amp;facet.range=dateUploaded&amp;facet.range.start=2001-01-01T00:00:00Z&amp;facet.range.end=2017-12-31T23:59:59.999Z&amp;facet.range.gap=%2B1YEAR&amp;wt=xml' &gt; "&amp;$A2&amp;".xml"</f>
        <v>curl 'https://cn.dataone.org/cn/v2/query/solr/?q=*:*+-obsoletedBy:*+formatType:METADATA&amp;fq=datasource:"urn:node:ARCTIC"&amp;rows=1&amp;sort=dateUploaded+asc&amp;facet=true&amp;facet.missing=true&amp;facet.limit=-1&amp;facet.range=dateUploaded&amp;facet.range.start=2001-01-01T00:00:00Z&amp;facet.range.end=2017-12-31T23:59:59.999Z&amp;facet.range.gap=%2B1YEAR&amp;wt=xml' &gt; ARCTIC.xml</v>
      </c>
      <c r="C2" t="str">
        <f>"curl 'https://cn.dataone.org/cn/v2/query/solr/?q=*:*+formatType:METADATA&amp;fq=datasource:""urn:node:"&amp;$A2&amp;"""&amp;rows=1&amp;sort=dateUploaded+asc&amp;facet=true&amp;facet.missing=true&amp;facet.limit=-1&amp;facet.range=dateUploaded&amp;facet.range.start=2001-01-01T00:00:00Z&amp;facet.range.end=2017-12-31T23:59:59.999Z&amp;facet.range.gap=%2B1YEAR&amp;wt=xml' &gt; "&amp;$A2&amp;".xml"</f>
        <v>curl 'https://cn.dataone.org/cn/v2/query/solr/?q=*:*+formatType:METADATA&amp;fq=datasource:"urn:node:ARCTIC"&amp;rows=1&amp;sort=dateUploaded+asc&amp;facet=true&amp;facet.missing=true&amp;facet.limit=-1&amp;facet.range=dateUploaded&amp;facet.range.start=2001-01-01T00:00:00Z&amp;facet.range.end=2017-12-31T23:59:59.999Z&amp;facet.range.gap=%2B1YEAR&amp;wt=xml' &gt; ARCTIC.xml</v>
      </c>
    </row>
    <row r="3" spans="1:3" x14ac:dyDescent="0.2">
      <c r="A3" t="s">
        <v>1</v>
      </c>
      <c r="B3" t="str">
        <f>"curl 'https://cn.dataone.org/cn/v2/query/solr/?q=*:*+-obsoletedBy:*+formatType:METADATA&amp;fq=datasource:""urn:node:"&amp;$A3&amp;"""&amp;rows=1&amp;sort=dateUploaded+asc&amp;facet=true&amp;facet.missing=true&amp;facet.limit=-1&amp;facet.range=dateUploaded&amp;facet.range.start=2001-01-01T00:00:00Z&amp;facet.range.end=2017-12-31T23:59:59.999Z&amp;facet.range.gap=%2B1YEAR&amp;wt=xml' &gt; "&amp;$A3&amp;".xml"</f>
        <v>curl 'https://cn.dataone.org/cn/v2/query/solr/?q=*:*+-obsoletedBy:*+formatType:METADATA&amp;fq=datasource:"urn:node:BCODMO"&amp;rows=1&amp;sort=dateUploaded+asc&amp;facet=true&amp;facet.missing=true&amp;facet.limit=-1&amp;facet.range=dateUploaded&amp;facet.range.start=2001-01-01T00:00:00Z&amp;facet.range.end=2017-12-31T23:59:59.999Z&amp;facet.range.gap=%2B1YEAR&amp;wt=xml' &gt; BCODMO.xml</v>
      </c>
      <c r="C3" t="str">
        <f>"curl 'https://cn.dataone.org/cn/v2/query/solr/?q=*:*+formatType:METADATA&amp;fq=datasource:""urn:node:"&amp;$A3&amp;"""&amp;rows=1&amp;sort=dateUploaded+asc&amp;facet=true&amp;facet.missing=true&amp;facet.limit=-1&amp;facet.range=dateUploaded&amp;facet.range.start=2001-01-01T00:00:00Z&amp;facet.range.end=2017-12-31T23:59:59.999Z&amp;facet.range.gap=%2B1YEAR&amp;wt=xml' &gt; "&amp;$A3&amp;".xml"</f>
        <v>curl 'https://cn.dataone.org/cn/v2/query/solr/?q=*:*+formatType:METADATA&amp;fq=datasource:"urn:node:BCODMO"&amp;rows=1&amp;sort=dateUploaded+asc&amp;facet=true&amp;facet.missing=true&amp;facet.limit=-1&amp;facet.range=dateUploaded&amp;facet.range.start=2001-01-01T00:00:00Z&amp;facet.range.end=2017-12-31T23:59:59.999Z&amp;facet.range.gap=%2B1YEAR&amp;wt=xml' &gt; BCODMO.xml</v>
      </c>
    </row>
    <row r="4" spans="1:3" x14ac:dyDescent="0.2">
      <c r="A4" t="s">
        <v>2</v>
      </c>
      <c r="B4" t="str">
        <f>"curl 'https://cn.dataone.org/cn/v2/query/solr/?q=*:*+-obsoletedBy:*+formatType:METADATA&amp;fq=datasource:""urn:node:"&amp;$A4&amp;"""&amp;rows=1&amp;sort=dateUploaded+asc&amp;facet=true&amp;facet.missing=true&amp;facet.limit=-1&amp;facet.range=dateUploaded&amp;facet.range.start=2001-01-01T00:00:00Z&amp;facet.range.end=2017-12-31T23:59:59.999Z&amp;facet.range.gap=%2B1YEAR&amp;wt=xml' &gt; "&amp;$A4&amp;".xml"</f>
        <v>curl 'https://cn.dataone.org/cn/v2/query/solr/?q=*:*+-obsoletedBy:*+formatType:METADATA&amp;fq=datasource:"urn:node:CDL"&amp;rows=1&amp;sort=dateUploaded+asc&amp;facet=true&amp;facet.missing=true&amp;facet.limit=-1&amp;facet.range=dateUploaded&amp;facet.range.start=2001-01-01T00:00:00Z&amp;facet.range.end=2017-12-31T23:59:59.999Z&amp;facet.range.gap=%2B1YEAR&amp;wt=xml' &gt; CDL.xml</v>
      </c>
      <c r="C4" t="str">
        <f>"curl 'https://cn.dataone.org/cn/v2/query/solr/?q=*:*+formatType:METADATA&amp;fq=datasource:""urn:node:"&amp;$A4&amp;"""&amp;rows=1&amp;sort=dateUploaded+asc&amp;facet=true&amp;facet.missing=true&amp;facet.limit=-1&amp;facet.range=dateUploaded&amp;facet.range.start=2001-01-01T00:00:00Z&amp;facet.range.end=2017-12-31T23:59:59.999Z&amp;facet.range.gap=%2B1YEAR&amp;wt=xml' &gt; "&amp;$A4&amp;".xml"</f>
        <v>curl 'https://cn.dataone.org/cn/v2/query/solr/?q=*:*+formatType:METADATA&amp;fq=datasource:"urn:node:CDL"&amp;rows=1&amp;sort=dateUploaded+asc&amp;facet=true&amp;facet.missing=true&amp;facet.limit=-1&amp;facet.range=dateUploaded&amp;facet.range.start=2001-01-01T00:00:00Z&amp;facet.range.end=2017-12-31T23:59:59.999Z&amp;facet.range.gap=%2B1YEAR&amp;wt=xml' &gt; CDL.xml</v>
      </c>
    </row>
    <row r="5" spans="1:3" x14ac:dyDescent="0.2">
      <c r="A5" t="s">
        <v>3</v>
      </c>
      <c r="B5" t="str">
        <f>"curl 'https://cn.dataone.org/cn/v2/query/solr/?q=*:*+-obsoletedBy:*+formatType:METADATA&amp;fq=datasource:""urn:node:"&amp;$A5&amp;"""&amp;rows=1&amp;sort=dateUploaded+asc&amp;facet=true&amp;facet.missing=true&amp;facet.limit=-1&amp;facet.range=dateUploaded&amp;facet.range.start=2001-01-01T00:00:00Z&amp;facet.range.end=2017-12-31T23:59:59.999Z&amp;facet.range.gap=%2B1YEAR&amp;wt=xml' &gt; "&amp;$A5&amp;".xml"</f>
        <v>curl 'https://cn.dataone.org/cn/v2/query/solr/?q=*:*+-obsoletedBy:*+formatType:METADATA&amp;fq=datasource:"urn:node:CLOEBIRD"&amp;rows=1&amp;sort=dateUploaded+asc&amp;facet=true&amp;facet.missing=true&amp;facet.limit=-1&amp;facet.range=dateUploaded&amp;facet.range.start=2001-01-01T00:00:00Z&amp;facet.range.end=2017-12-31T23:59:59.999Z&amp;facet.range.gap=%2B1YEAR&amp;wt=xml' &gt; CLOEBIRD.xml</v>
      </c>
      <c r="C5" t="str">
        <f>"curl 'https://cn.dataone.org/cn/v2/query/solr/?q=*:*+formatType:METADATA&amp;fq=datasource:""urn:node:"&amp;$A5&amp;"""&amp;rows=1&amp;sort=dateUploaded+asc&amp;facet=true&amp;facet.missing=true&amp;facet.limit=-1&amp;facet.range=dateUploaded&amp;facet.range.start=2001-01-01T00:00:00Z&amp;facet.range.end=2017-12-31T23:59:59.999Z&amp;facet.range.gap=%2B1YEAR&amp;wt=xml' &gt; "&amp;$A5&amp;".xml"</f>
        <v>curl 'https://cn.dataone.org/cn/v2/query/solr/?q=*:*+formatType:METADATA&amp;fq=datasource:"urn:node:CLOEBIRD"&amp;rows=1&amp;sort=dateUploaded+asc&amp;facet=true&amp;facet.missing=true&amp;facet.limit=-1&amp;facet.range=dateUploaded&amp;facet.range.start=2001-01-01T00:00:00Z&amp;facet.range.end=2017-12-31T23:59:59.999Z&amp;facet.range.gap=%2B1YEAR&amp;wt=xml' &gt; CLOEBIRD.xml</v>
      </c>
    </row>
    <row r="6" spans="1:3" x14ac:dyDescent="0.2">
      <c r="A6" t="s">
        <v>4</v>
      </c>
      <c r="B6" t="str">
        <f>"curl 'https://cn.dataone.org/cn/v2/query/solr/?q=*:*+-obsoletedBy:*+formatType:METADATA&amp;fq=datasource:""urn:node:"&amp;$A6&amp;"""&amp;rows=1&amp;sort=dateUploaded+asc&amp;facet=true&amp;facet.missing=true&amp;facet.limit=-1&amp;facet.range=dateUploaded&amp;facet.range.start=2001-01-01T00:00:00Z&amp;facet.range.end=2017-12-31T23:59:59.999Z&amp;facet.range.gap=%2B1YEAR&amp;wt=xml' &gt; "&amp;$A6&amp;".xml"</f>
        <v>curl 'https://cn.dataone.org/cn/v2/query/solr/?q=*:*+-obsoletedBy:*+formatType:METADATA&amp;fq=datasource:"urn:node:CN"&amp;rows=1&amp;sort=dateUploaded+asc&amp;facet=true&amp;facet.missing=true&amp;facet.limit=-1&amp;facet.range=dateUploaded&amp;facet.range.start=2001-01-01T00:00:00Z&amp;facet.range.end=2017-12-31T23:59:59.999Z&amp;facet.range.gap=%2B1YEAR&amp;wt=xml' &gt; CN.xml</v>
      </c>
      <c r="C6" t="str">
        <f>"curl 'https://cn.dataone.org/cn/v2/query/solr/?q=*:*+formatType:METADATA&amp;fq=datasource:""urn:node:"&amp;$A6&amp;"""&amp;rows=1&amp;sort=dateUploaded+asc&amp;facet=true&amp;facet.missing=true&amp;facet.limit=-1&amp;facet.range=dateUploaded&amp;facet.range.start=2001-01-01T00:00:00Z&amp;facet.range.end=2017-12-31T23:59:59.999Z&amp;facet.range.gap=%2B1YEAR&amp;wt=xml' &gt; "&amp;$A6&amp;".xml"</f>
        <v>curl 'https://cn.dataone.org/cn/v2/query/solr/?q=*:*+formatType:METADATA&amp;fq=datasource:"urn:node:CN"&amp;rows=1&amp;sort=dateUploaded+asc&amp;facet=true&amp;facet.missing=true&amp;facet.limit=-1&amp;facet.range=dateUploaded&amp;facet.range.start=2001-01-01T00:00:00Z&amp;facet.range.end=2017-12-31T23:59:59.999Z&amp;facet.range.gap=%2B1YEAR&amp;wt=xml' &gt; CN.xml</v>
      </c>
    </row>
    <row r="7" spans="1:3" x14ac:dyDescent="0.2">
      <c r="A7" t="s">
        <v>5</v>
      </c>
      <c r="B7" t="str">
        <f>"curl 'https://cn.dataone.org/cn/v2/query/solr/?q=*:*+-obsoletedBy:*+formatType:METADATA&amp;fq=datasource:""urn:node:"&amp;$A7&amp;"""&amp;rows=1&amp;sort=dateUploaded+asc&amp;facet=true&amp;facet.missing=true&amp;facet.limit=-1&amp;facet.range=dateUploaded&amp;facet.range.start=2001-01-01T00:00:00Z&amp;facet.range.end=2017-12-31T23:59:59.999Z&amp;facet.range.gap=%2B1YEAR&amp;wt=xml' &gt; "&amp;$A7&amp;".xml"</f>
        <v>curl 'https://cn.dataone.org/cn/v2/query/solr/?q=*:*+-obsoletedBy:*+formatType:METADATA&amp;fq=datasource:"urn:node:CNORC1"&amp;rows=1&amp;sort=dateUploaded+asc&amp;facet=true&amp;facet.missing=true&amp;facet.limit=-1&amp;facet.range=dateUploaded&amp;facet.range.start=2001-01-01T00:00:00Z&amp;facet.range.end=2017-12-31T23:59:59.999Z&amp;facet.range.gap=%2B1YEAR&amp;wt=xml' &gt; CNORC1.xml</v>
      </c>
      <c r="C7" t="str">
        <f>"curl 'https://cn.dataone.org/cn/v2/query/solr/?q=*:*+formatType:METADATA&amp;fq=datasource:""urn:node:"&amp;$A7&amp;"""&amp;rows=1&amp;sort=dateUploaded+asc&amp;facet=true&amp;facet.missing=true&amp;facet.limit=-1&amp;facet.range=dateUploaded&amp;facet.range.start=2001-01-01T00:00:00Z&amp;facet.range.end=2017-12-31T23:59:59.999Z&amp;facet.range.gap=%2B1YEAR&amp;wt=xml' &gt; "&amp;$A7&amp;".xml"</f>
        <v>curl 'https://cn.dataone.org/cn/v2/query/solr/?q=*:*+formatType:METADATA&amp;fq=datasource:"urn:node:CNORC1"&amp;rows=1&amp;sort=dateUploaded+asc&amp;facet=true&amp;facet.missing=true&amp;facet.limit=-1&amp;facet.range=dateUploaded&amp;facet.range.start=2001-01-01T00:00:00Z&amp;facet.range.end=2017-12-31T23:59:59.999Z&amp;facet.range.gap=%2B1YEAR&amp;wt=xml' &gt; CNORC1.xml</v>
      </c>
    </row>
    <row r="8" spans="1:3" x14ac:dyDescent="0.2">
      <c r="A8" t="s">
        <v>6</v>
      </c>
      <c r="B8" t="str">
        <f>"curl 'https://cn.dataone.org/cn/v2/query/solr/?q=*:*+-obsoletedBy:*+formatType:METADATA&amp;fq=datasource:""urn:node:"&amp;$A8&amp;"""&amp;rows=1&amp;sort=dateUploaded+asc&amp;facet=true&amp;facet.missing=true&amp;facet.limit=-1&amp;facet.range=dateUploaded&amp;facet.range.start=2001-01-01T00:00:00Z&amp;facet.range.end=2017-12-31T23:59:59.999Z&amp;facet.range.gap=%2B1YEAR&amp;wt=xml' &gt; "&amp;$A8&amp;".xml"</f>
        <v>curl 'https://cn.dataone.org/cn/v2/query/solr/?q=*:*+-obsoletedBy:*+formatType:METADATA&amp;fq=datasource:"urn:node:CNUCSB1"&amp;rows=1&amp;sort=dateUploaded+asc&amp;facet=true&amp;facet.missing=true&amp;facet.limit=-1&amp;facet.range=dateUploaded&amp;facet.range.start=2001-01-01T00:00:00Z&amp;facet.range.end=2017-12-31T23:59:59.999Z&amp;facet.range.gap=%2B1YEAR&amp;wt=xml' &gt; CNUCSB1.xml</v>
      </c>
      <c r="C8" t="str">
        <f>"curl 'https://cn.dataone.org/cn/v2/query/solr/?q=*:*+formatType:METADATA&amp;fq=datasource:""urn:node:"&amp;$A8&amp;"""&amp;rows=1&amp;sort=dateUploaded+asc&amp;facet=true&amp;facet.missing=true&amp;facet.limit=-1&amp;facet.range=dateUploaded&amp;facet.range.start=2001-01-01T00:00:00Z&amp;facet.range.end=2017-12-31T23:59:59.999Z&amp;facet.range.gap=%2B1YEAR&amp;wt=xml' &gt; "&amp;$A8&amp;".xml"</f>
        <v>curl 'https://cn.dataone.org/cn/v2/query/solr/?q=*:*+formatType:METADATA&amp;fq=datasource:"urn:node:CNUCSB1"&amp;rows=1&amp;sort=dateUploaded+asc&amp;facet=true&amp;facet.missing=true&amp;facet.limit=-1&amp;facet.range=dateUploaded&amp;facet.range.start=2001-01-01T00:00:00Z&amp;facet.range.end=2017-12-31T23:59:59.999Z&amp;facet.range.gap=%2B1YEAR&amp;wt=xml' &gt; CNUCSB1.xml</v>
      </c>
    </row>
    <row r="9" spans="1:3" x14ac:dyDescent="0.2">
      <c r="A9" t="s">
        <v>7</v>
      </c>
      <c r="B9" t="str">
        <f>"curl 'https://cn.dataone.org/cn/v2/query/solr/?q=*:*+-obsoletedBy:*+formatType:METADATA&amp;fq=datasource:""urn:node:"&amp;$A9&amp;"""&amp;rows=1&amp;sort=dateUploaded+asc&amp;facet=true&amp;facet.missing=true&amp;facet.limit=-1&amp;facet.range=dateUploaded&amp;facet.range.start=2001-01-01T00:00:00Z&amp;facet.range.end=2017-12-31T23:59:59.999Z&amp;facet.range.gap=%2B1YEAR&amp;wt=xml' &gt; "&amp;$A9&amp;".xml"</f>
        <v>curl 'https://cn.dataone.org/cn/v2/query/solr/?q=*:*+-obsoletedBy:*+formatType:METADATA&amp;fq=datasource:"urn:node:CNUNM1"&amp;rows=1&amp;sort=dateUploaded+asc&amp;facet=true&amp;facet.missing=true&amp;facet.limit=-1&amp;facet.range=dateUploaded&amp;facet.range.start=2001-01-01T00:00:00Z&amp;facet.range.end=2017-12-31T23:59:59.999Z&amp;facet.range.gap=%2B1YEAR&amp;wt=xml' &gt; CNUNM1.xml</v>
      </c>
      <c r="C9" t="str">
        <f>"curl 'https://cn.dataone.org/cn/v2/query/solr/?q=*:*+formatType:METADATA&amp;fq=datasource:""urn:node:"&amp;$A9&amp;"""&amp;rows=1&amp;sort=dateUploaded+asc&amp;facet=true&amp;facet.missing=true&amp;facet.limit=-1&amp;facet.range=dateUploaded&amp;facet.range.start=2001-01-01T00:00:00Z&amp;facet.range.end=2017-12-31T23:59:59.999Z&amp;facet.range.gap=%2B1YEAR&amp;wt=xml' &gt; "&amp;$A9&amp;".xml"</f>
        <v>curl 'https://cn.dataone.org/cn/v2/query/solr/?q=*:*+formatType:METADATA&amp;fq=datasource:"urn:node:CNUNM1"&amp;rows=1&amp;sort=dateUploaded+asc&amp;facet=true&amp;facet.missing=true&amp;facet.limit=-1&amp;facet.range=dateUploaded&amp;facet.range.start=2001-01-01T00:00:00Z&amp;facet.range.end=2017-12-31T23:59:59.999Z&amp;facet.range.gap=%2B1YEAR&amp;wt=xml' &gt; CNUNM1.xml</v>
      </c>
    </row>
    <row r="10" spans="1:3" x14ac:dyDescent="0.2">
      <c r="A10" t="s">
        <v>8</v>
      </c>
      <c r="B10" t="str">
        <f>"curl 'https://cn.dataone.org/cn/v2/query/solr/?q=*:*+-obsoletedBy:*+formatType:METADATA&amp;fq=datasource:""urn:node:"&amp;$A10&amp;"""&amp;rows=1&amp;sort=dateUploaded+asc&amp;facet=true&amp;facet.missing=true&amp;facet.limit=-1&amp;facet.range=dateUploaded&amp;facet.range.start=2001-01-01T00:00:00Z&amp;facet.range.end=2017-12-31T23:59:59.999Z&amp;facet.range.gap=%2B1YEAR&amp;wt=xml' &gt; "&amp;$A10&amp;".xml"</f>
        <v>curl 'https://cn.dataone.org/cn/v2/query/solr/?q=*:*+-obsoletedBy:*+formatType:METADATA&amp;fq=datasource:"urn:node:DRYAD"&amp;rows=1&amp;sort=dateUploaded+asc&amp;facet=true&amp;facet.missing=true&amp;facet.limit=-1&amp;facet.range=dateUploaded&amp;facet.range.start=2001-01-01T00:00:00Z&amp;facet.range.end=2017-12-31T23:59:59.999Z&amp;facet.range.gap=%2B1YEAR&amp;wt=xml' &gt; DRYAD.xml</v>
      </c>
      <c r="C10" t="str">
        <f>"curl 'https://cn.dataone.org/cn/v2/query/solr/?q=*:*+formatType:METADATA&amp;fq=datasource:""urn:node:"&amp;$A10&amp;"""&amp;rows=1&amp;sort=dateUploaded+asc&amp;facet=true&amp;facet.missing=true&amp;facet.limit=-1&amp;facet.range=dateUploaded&amp;facet.range.start=2001-01-01T00:00:00Z&amp;facet.range.end=2017-12-31T23:59:59.999Z&amp;facet.range.gap=%2B1YEAR&amp;wt=xml' &gt; "&amp;$A10&amp;".xml"</f>
        <v>curl 'https://cn.dataone.org/cn/v2/query/solr/?q=*:*+formatType:METADATA&amp;fq=datasource:"urn:node:DRYAD"&amp;rows=1&amp;sort=dateUploaded+asc&amp;facet=true&amp;facet.missing=true&amp;facet.limit=-1&amp;facet.range=dateUploaded&amp;facet.range.start=2001-01-01T00:00:00Z&amp;facet.range.end=2017-12-31T23:59:59.999Z&amp;facet.range.gap=%2B1YEAR&amp;wt=xml' &gt; DRYAD.xml</v>
      </c>
    </row>
    <row r="11" spans="1:3" x14ac:dyDescent="0.2">
      <c r="A11" t="s">
        <v>9</v>
      </c>
      <c r="B11" t="str">
        <f>"curl 'https://cn.dataone.org/cn/v2/query/solr/?q=*:*+-obsoletedBy:*+formatType:METADATA&amp;fq=datasource:""urn:node:"&amp;$A11&amp;"""&amp;rows=1&amp;sort=dateUploaded+asc&amp;facet=true&amp;facet.missing=true&amp;facet.limit=-1&amp;facet.range=dateUploaded&amp;facet.range.start=2001-01-01T00:00:00Z&amp;facet.range.end=2017-12-31T23:59:59.999Z&amp;facet.range.gap=%2B1YEAR&amp;wt=xml' &gt; "&amp;$A11&amp;".xml"</f>
        <v>curl 'https://cn.dataone.org/cn/v2/query/solr/?q=*:*+-obsoletedBy:*+formatType:METADATA&amp;fq=datasource:"urn:node:EDACGSTORE"&amp;rows=1&amp;sort=dateUploaded+asc&amp;facet=true&amp;facet.missing=true&amp;facet.limit=-1&amp;facet.range=dateUploaded&amp;facet.range.start=2001-01-01T00:00:00Z&amp;facet.range.end=2017-12-31T23:59:59.999Z&amp;facet.range.gap=%2B1YEAR&amp;wt=xml' &gt; EDACGSTORE.xml</v>
      </c>
      <c r="C11" t="str">
        <f>"curl 'https://cn.dataone.org/cn/v2/query/solr/?q=*:*+formatType:METADATA&amp;fq=datasource:""urn:node:"&amp;$A11&amp;"""&amp;rows=1&amp;sort=dateUploaded+asc&amp;facet=true&amp;facet.missing=true&amp;facet.limit=-1&amp;facet.range=dateUploaded&amp;facet.range.start=2001-01-01T00:00:00Z&amp;facet.range.end=2017-12-31T23:59:59.999Z&amp;facet.range.gap=%2B1YEAR&amp;wt=xml' &gt; "&amp;$A11&amp;".xml"</f>
        <v>curl 'https://cn.dataone.org/cn/v2/query/solr/?q=*:*+formatType:METADATA&amp;fq=datasource:"urn:node:EDACGSTORE"&amp;rows=1&amp;sort=dateUploaded+asc&amp;facet=true&amp;facet.missing=true&amp;facet.limit=-1&amp;facet.range=dateUploaded&amp;facet.range.start=2001-01-01T00:00:00Z&amp;facet.range.end=2017-12-31T23:59:59.999Z&amp;facet.range.gap=%2B1YEAR&amp;wt=xml' &gt; EDACGSTORE.xml</v>
      </c>
    </row>
    <row r="12" spans="1:3" x14ac:dyDescent="0.2">
      <c r="A12" t="s">
        <v>10</v>
      </c>
      <c r="B12" t="str">
        <f>"curl 'https://cn.dataone.org/cn/v2/query/solr/?q=*:*+-obsoletedBy:*+formatType:METADATA&amp;fq=datasource:""urn:node:"&amp;$A12&amp;"""&amp;rows=1&amp;sort=dateUploaded+asc&amp;facet=true&amp;facet.missing=true&amp;facet.limit=-1&amp;facet.range=dateUploaded&amp;facet.range.start=2001-01-01T00:00:00Z&amp;facet.range.end=2017-12-31T23:59:59.999Z&amp;facet.range.gap=%2B1YEAR&amp;wt=xml' &gt; "&amp;$A12&amp;".xml"</f>
        <v>curl 'https://cn.dataone.org/cn/v2/query/solr/?q=*:*+-obsoletedBy:*+formatType:METADATA&amp;fq=datasource:"urn:node:EDI"&amp;rows=1&amp;sort=dateUploaded+asc&amp;facet=true&amp;facet.missing=true&amp;facet.limit=-1&amp;facet.range=dateUploaded&amp;facet.range.start=2001-01-01T00:00:00Z&amp;facet.range.end=2017-12-31T23:59:59.999Z&amp;facet.range.gap=%2B1YEAR&amp;wt=xml' &gt; EDI.xml</v>
      </c>
      <c r="C12" t="str">
        <f>"curl 'https://cn.dataone.org/cn/v2/query/solr/?q=*:*+formatType:METADATA&amp;fq=datasource:""urn:node:"&amp;$A12&amp;"""&amp;rows=1&amp;sort=dateUploaded+asc&amp;facet=true&amp;facet.missing=true&amp;facet.limit=-1&amp;facet.range=dateUploaded&amp;facet.range.start=2001-01-01T00:00:00Z&amp;facet.range.end=2017-12-31T23:59:59.999Z&amp;facet.range.gap=%2B1YEAR&amp;wt=xml' &gt; "&amp;$A12&amp;".xml"</f>
        <v>curl 'https://cn.dataone.org/cn/v2/query/solr/?q=*:*+formatType:METADATA&amp;fq=datasource:"urn:node:EDI"&amp;rows=1&amp;sort=dateUploaded+asc&amp;facet=true&amp;facet.missing=true&amp;facet.limit=-1&amp;facet.range=dateUploaded&amp;facet.range.start=2001-01-01T00:00:00Z&amp;facet.range.end=2017-12-31T23:59:59.999Z&amp;facet.range.gap=%2B1YEAR&amp;wt=xml' &gt; EDI.xml</v>
      </c>
    </row>
    <row r="13" spans="1:3" x14ac:dyDescent="0.2">
      <c r="A13" t="s">
        <v>11</v>
      </c>
      <c r="B13" t="str">
        <f>"curl 'https://cn.dataone.org/cn/v2/query/solr/?q=*:*+-obsoletedBy:*+formatType:METADATA&amp;fq=datasource:""urn:node:"&amp;$A13&amp;"""&amp;rows=1&amp;sort=dateUploaded+asc&amp;facet=true&amp;facet.missing=true&amp;facet.limit=-1&amp;facet.range=dateUploaded&amp;facet.range.start=2001-01-01T00:00:00Z&amp;facet.range.end=2017-12-31T23:59:59.999Z&amp;facet.range.gap=%2B1YEAR&amp;wt=xml' &gt; "&amp;$A13&amp;".xml"</f>
        <v>curl 'https://cn.dataone.org/cn/v2/query/solr/?q=*:*+-obsoletedBy:*+formatType:METADATA&amp;fq=datasource:"urn:node:EDORA"&amp;rows=1&amp;sort=dateUploaded+asc&amp;facet=true&amp;facet.missing=true&amp;facet.limit=-1&amp;facet.range=dateUploaded&amp;facet.range.start=2001-01-01T00:00:00Z&amp;facet.range.end=2017-12-31T23:59:59.999Z&amp;facet.range.gap=%2B1YEAR&amp;wt=xml' &gt; EDORA.xml</v>
      </c>
      <c r="C13" t="str">
        <f>"curl 'https://cn.dataone.org/cn/v2/query/solr/?q=*:*+formatType:METADATA&amp;fq=datasource:""urn:node:"&amp;$A13&amp;"""&amp;rows=1&amp;sort=dateUploaded+asc&amp;facet=true&amp;facet.missing=true&amp;facet.limit=-1&amp;facet.range=dateUploaded&amp;facet.range.start=2001-01-01T00:00:00Z&amp;facet.range.end=2017-12-31T23:59:59.999Z&amp;facet.range.gap=%2B1YEAR&amp;wt=xml' &gt; "&amp;$A13&amp;".xml"</f>
        <v>curl 'https://cn.dataone.org/cn/v2/query/solr/?q=*:*+formatType:METADATA&amp;fq=datasource:"urn:node:EDORA"&amp;rows=1&amp;sort=dateUploaded+asc&amp;facet=true&amp;facet.missing=true&amp;facet.limit=-1&amp;facet.range=dateUploaded&amp;facet.range.start=2001-01-01T00:00:00Z&amp;facet.range.end=2017-12-31T23:59:59.999Z&amp;facet.range.gap=%2B1YEAR&amp;wt=xml' &gt; EDORA.xml</v>
      </c>
    </row>
    <row r="14" spans="1:3" x14ac:dyDescent="0.2">
      <c r="A14" t="s">
        <v>12</v>
      </c>
      <c r="B14" t="str">
        <f>"curl 'https://cn.dataone.org/cn/v2/query/solr/?q=*:*+-obsoletedBy:*+formatType:METADATA&amp;fq=datasource:""urn:node:"&amp;$A14&amp;"""&amp;rows=1&amp;sort=dateUploaded+asc&amp;facet=true&amp;facet.missing=true&amp;facet.limit=-1&amp;facet.range=dateUploaded&amp;facet.range.start=2001-01-01T00:00:00Z&amp;facet.range.end=2017-12-31T23:59:59.999Z&amp;facet.range.gap=%2B1YEAR&amp;wt=xml' &gt; "&amp;$A14&amp;".xml"</f>
        <v>curl 'https://cn.dataone.org/cn/v2/query/solr/?q=*:*+-obsoletedBy:*+formatType:METADATA&amp;fq=datasource:"urn:node:ESA"&amp;rows=1&amp;sort=dateUploaded+asc&amp;facet=true&amp;facet.missing=true&amp;facet.limit=-1&amp;facet.range=dateUploaded&amp;facet.range.start=2001-01-01T00:00:00Z&amp;facet.range.end=2017-12-31T23:59:59.999Z&amp;facet.range.gap=%2B1YEAR&amp;wt=xml' &gt; ESA.xml</v>
      </c>
      <c r="C14" t="str">
        <f>"curl 'https://cn.dataone.org/cn/v2/query/solr/?q=*:*+formatType:METADATA&amp;fq=datasource:""urn:node:"&amp;$A14&amp;"""&amp;rows=1&amp;sort=dateUploaded+asc&amp;facet=true&amp;facet.missing=true&amp;facet.limit=-1&amp;facet.range=dateUploaded&amp;facet.range.start=2001-01-01T00:00:00Z&amp;facet.range.end=2017-12-31T23:59:59.999Z&amp;facet.range.gap=%2B1YEAR&amp;wt=xml' &gt; "&amp;$A14&amp;".xml"</f>
        <v>curl 'https://cn.dataone.org/cn/v2/query/solr/?q=*:*+formatType:METADATA&amp;fq=datasource:"urn:node:ESA"&amp;rows=1&amp;sort=dateUploaded+asc&amp;facet=true&amp;facet.missing=true&amp;facet.limit=-1&amp;facet.range=dateUploaded&amp;facet.range.start=2001-01-01T00:00:00Z&amp;facet.range.end=2017-12-31T23:59:59.999Z&amp;facet.range.gap=%2B1YEAR&amp;wt=xml' &gt; ESA.xml</v>
      </c>
    </row>
    <row r="15" spans="1:3" x14ac:dyDescent="0.2">
      <c r="A15" t="s">
        <v>13</v>
      </c>
      <c r="B15" t="str">
        <f>"curl 'https://cn.dataone.org/cn/v2/query/solr/?q=*:*+-obsoletedBy:*+formatType:METADATA&amp;fq=datasource:""urn:node:"&amp;$A15&amp;"""&amp;rows=1&amp;sort=dateUploaded+asc&amp;facet=true&amp;facet.missing=true&amp;facet.limit=-1&amp;facet.range=dateUploaded&amp;facet.range.start=2001-01-01T00:00:00Z&amp;facet.range.end=2017-12-31T23:59:59.999Z&amp;facet.range.gap=%2B1YEAR&amp;wt=xml' &gt; "&amp;$A15&amp;".xml"</f>
        <v>curl 'https://cn.dataone.org/cn/v2/query/solr/?q=*:*+-obsoletedBy:*+formatType:METADATA&amp;fq=datasource:"urn:node:FEMC"&amp;rows=1&amp;sort=dateUploaded+asc&amp;facet=true&amp;facet.missing=true&amp;facet.limit=-1&amp;facet.range=dateUploaded&amp;facet.range.start=2001-01-01T00:00:00Z&amp;facet.range.end=2017-12-31T23:59:59.999Z&amp;facet.range.gap=%2B1YEAR&amp;wt=xml' &gt; FEMC.xml</v>
      </c>
      <c r="C15" t="str">
        <f>"curl 'https://cn.dataone.org/cn/v2/query/solr/?q=*:*+formatType:METADATA&amp;fq=datasource:""urn:node:"&amp;$A15&amp;"""&amp;rows=1&amp;sort=dateUploaded+asc&amp;facet=true&amp;facet.missing=true&amp;facet.limit=-1&amp;facet.range=dateUploaded&amp;facet.range.start=2001-01-01T00:00:00Z&amp;facet.range.end=2017-12-31T23:59:59.999Z&amp;facet.range.gap=%2B1YEAR&amp;wt=xml' &gt; "&amp;$A15&amp;".xml"</f>
        <v>curl 'https://cn.dataone.org/cn/v2/query/solr/?q=*:*+formatType:METADATA&amp;fq=datasource:"urn:node:FEMC"&amp;rows=1&amp;sort=dateUploaded+asc&amp;facet=true&amp;facet.missing=true&amp;facet.limit=-1&amp;facet.range=dateUploaded&amp;facet.range.start=2001-01-01T00:00:00Z&amp;facet.range.end=2017-12-31T23:59:59.999Z&amp;facet.range.gap=%2B1YEAR&amp;wt=xml' &gt; FEMC.xml</v>
      </c>
    </row>
    <row r="16" spans="1:3" x14ac:dyDescent="0.2">
      <c r="A16" t="s">
        <v>14</v>
      </c>
      <c r="B16" t="str">
        <f>"curl 'https://cn.dataone.org/cn/v2/query/solr/?q=*:*+-obsoletedBy:*+formatType:METADATA&amp;fq=datasource:""urn:node:"&amp;$A16&amp;"""&amp;rows=1&amp;sort=dateUploaded+asc&amp;facet=true&amp;facet.missing=true&amp;facet.limit=-1&amp;facet.range=dateUploaded&amp;facet.range.start=2001-01-01T00:00:00Z&amp;facet.range.end=2017-12-31T23:59:59.999Z&amp;facet.range.gap=%2B1YEAR&amp;wt=xml' &gt; "&amp;$A16&amp;".xml"</f>
        <v>curl 'https://cn.dataone.org/cn/v2/query/solr/?q=*:*+-obsoletedBy:*+formatType:METADATA&amp;fq=datasource:"urn:node:GLEON"&amp;rows=1&amp;sort=dateUploaded+asc&amp;facet=true&amp;facet.missing=true&amp;facet.limit=-1&amp;facet.range=dateUploaded&amp;facet.range.start=2001-01-01T00:00:00Z&amp;facet.range.end=2017-12-31T23:59:59.999Z&amp;facet.range.gap=%2B1YEAR&amp;wt=xml' &gt; GLEON.xml</v>
      </c>
      <c r="C16" t="str">
        <f>"curl 'https://cn.dataone.org/cn/v2/query/solr/?q=*:*+formatType:METADATA&amp;fq=datasource:""urn:node:"&amp;$A16&amp;"""&amp;rows=1&amp;sort=dateUploaded+asc&amp;facet=true&amp;facet.missing=true&amp;facet.limit=-1&amp;facet.range=dateUploaded&amp;facet.range.start=2001-01-01T00:00:00Z&amp;facet.range.end=2017-12-31T23:59:59.999Z&amp;facet.range.gap=%2B1YEAR&amp;wt=xml' &gt; "&amp;$A16&amp;".xml"</f>
        <v>curl 'https://cn.dataone.org/cn/v2/query/solr/?q=*:*+formatType:METADATA&amp;fq=datasource:"urn:node:GLEON"&amp;rows=1&amp;sort=dateUploaded+asc&amp;facet=true&amp;facet.missing=true&amp;facet.limit=-1&amp;facet.range=dateUploaded&amp;facet.range.start=2001-01-01T00:00:00Z&amp;facet.range.end=2017-12-31T23:59:59.999Z&amp;facet.range.gap=%2B1YEAR&amp;wt=xml' &gt; GLEON.xml</v>
      </c>
    </row>
    <row r="17" spans="1:3" x14ac:dyDescent="0.2">
      <c r="A17" t="s">
        <v>15</v>
      </c>
      <c r="B17" t="str">
        <f>"curl 'https://cn.dataone.org/cn/v2/query/solr/?q=*:*+-obsoletedBy:*+formatType:METADATA&amp;fq=datasource:""urn:node:"&amp;$A17&amp;"""&amp;rows=1&amp;sort=dateUploaded+asc&amp;facet=true&amp;facet.missing=true&amp;facet.limit=-1&amp;facet.range=dateUploaded&amp;facet.range.start=2001-01-01T00:00:00Z&amp;facet.range.end=2017-12-31T23:59:59.999Z&amp;facet.range.gap=%2B1YEAR&amp;wt=xml' &gt; "&amp;$A17&amp;".xml"</f>
        <v>curl 'https://cn.dataone.org/cn/v2/query/solr/?q=*:*+-obsoletedBy:*+formatType:METADATA&amp;fq=datasource:"urn:node:GOA"&amp;rows=1&amp;sort=dateUploaded+asc&amp;facet=true&amp;facet.missing=true&amp;facet.limit=-1&amp;facet.range=dateUploaded&amp;facet.range.start=2001-01-01T00:00:00Z&amp;facet.range.end=2017-12-31T23:59:59.999Z&amp;facet.range.gap=%2B1YEAR&amp;wt=xml' &gt; GOA.xml</v>
      </c>
      <c r="C17" t="str">
        <f>"curl 'https://cn.dataone.org/cn/v2/query/solr/?q=*:*+formatType:METADATA&amp;fq=datasource:""urn:node:"&amp;$A17&amp;"""&amp;rows=1&amp;sort=dateUploaded+asc&amp;facet=true&amp;facet.missing=true&amp;facet.limit=-1&amp;facet.range=dateUploaded&amp;facet.range.start=2001-01-01T00:00:00Z&amp;facet.range.end=2017-12-31T23:59:59.999Z&amp;facet.range.gap=%2B1YEAR&amp;wt=xml' &gt; "&amp;$A17&amp;".xml"</f>
        <v>curl 'https://cn.dataone.org/cn/v2/query/solr/?q=*:*+formatType:METADATA&amp;fq=datasource:"urn:node:GOA"&amp;rows=1&amp;sort=dateUploaded+asc&amp;facet=true&amp;facet.missing=true&amp;facet.limit=-1&amp;facet.range=dateUploaded&amp;facet.range.start=2001-01-01T00:00:00Z&amp;facet.range.end=2017-12-31T23:59:59.999Z&amp;facet.range.gap=%2B1YEAR&amp;wt=xml' &gt; GOA.xml</v>
      </c>
    </row>
    <row r="18" spans="1:3" x14ac:dyDescent="0.2">
      <c r="A18" t="s">
        <v>16</v>
      </c>
      <c r="B18" t="str">
        <f>"curl 'https://cn.dataone.org/cn/v2/query/solr/?q=*:*+-obsoletedBy:*+formatType:METADATA&amp;fq=datasource:""urn:node:"&amp;$A18&amp;"""&amp;rows=1&amp;sort=dateUploaded+asc&amp;facet=true&amp;facet.missing=true&amp;facet.limit=-1&amp;facet.range=dateUploaded&amp;facet.range.start=2001-01-01T00:00:00Z&amp;facet.range.end=2017-12-31T23:59:59.999Z&amp;facet.range.gap=%2B1YEAR&amp;wt=xml' &gt; "&amp;$A18&amp;".xml"</f>
        <v>curl 'https://cn.dataone.org/cn/v2/query/solr/?q=*:*+-obsoletedBy:*+formatType:METADATA&amp;fq=datasource:"urn:node:GRIIDC"&amp;rows=1&amp;sort=dateUploaded+asc&amp;facet=true&amp;facet.missing=true&amp;facet.limit=-1&amp;facet.range=dateUploaded&amp;facet.range.start=2001-01-01T00:00:00Z&amp;facet.range.end=2017-12-31T23:59:59.999Z&amp;facet.range.gap=%2B1YEAR&amp;wt=xml' &gt; GRIIDC.xml</v>
      </c>
      <c r="C18" t="str">
        <f>"curl 'https://cn.dataone.org/cn/v2/query/solr/?q=*:*+formatType:METADATA&amp;fq=datasource:""urn:node:"&amp;$A18&amp;"""&amp;rows=1&amp;sort=dateUploaded+asc&amp;facet=true&amp;facet.missing=true&amp;facet.limit=-1&amp;facet.range=dateUploaded&amp;facet.range.start=2001-01-01T00:00:00Z&amp;facet.range.end=2017-12-31T23:59:59.999Z&amp;facet.range.gap=%2B1YEAR&amp;wt=xml' &gt; "&amp;$A18&amp;".xml"</f>
        <v>curl 'https://cn.dataone.org/cn/v2/query/solr/?q=*:*+formatType:METADATA&amp;fq=datasource:"urn:node:GRIIDC"&amp;rows=1&amp;sort=dateUploaded+asc&amp;facet=true&amp;facet.missing=true&amp;facet.limit=-1&amp;facet.range=dateUploaded&amp;facet.range.start=2001-01-01T00:00:00Z&amp;facet.range.end=2017-12-31T23:59:59.999Z&amp;facet.range.gap=%2B1YEAR&amp;wt=xml' &gt; GRIIDC.xml</v>
      </c>
    </row>
    <row r="19" spans="1:3" x14ac:dyDescent="0.2">
      <c r="A19" t="s">
        <v>17</v>
      </c>
      <c r="B19" t="str">
        <f>"curl 'https://cn.dataone.org/cn/v2/query/solr/?q=*:*+-obsoletedBy:*+formatType:METADATA&amp;fq=datasource:""urn:node:"&amp;$A19&amp;"""&amp;rows=1&amp;sort=dateUploaded+asc&amp;facet=true&amp;facet.missing=true&amp;facet.limit=-1&amp;facet.range=dateUploaded&amp;facet.range.start=2001-01-01T00:00:00Z&amp;facet.range.end=2017-12-31T23:59:59.999Z&amp;facet.range.gap=%2B1YEAR&amp;wt=xml' &gt; "&amp;$A19&amp;".xml"</f>
        <v>curl 'https://cn.dataone.org/cn/v2/query/solr/?q=*:*+-obsoletedBy:*+formatType:METADATA&amp;fq=datasource:"urn:node:IARC"&amp;rows=1&amp;sort=dateUploaded+asc&amp;facet=true&amp;facet.missing=true&amp;facet.limit=-1&amp;facet.range=dateUploaded&amp;facet.range.start=2001-01-01T00:00:00Z&amp;facet.range.end=2017-12-31T23:59:59.999Z&amp;facet.range.gap=%2B1YEAR&amp;wt=xml' &gt; IARC.xml</v>
      </c>
      <c r="C19" t="str">
        <f>"curl 'https://cn.dataone.org/cn/v2/query/solr/?q=*:*+formatType:METADATA&amp;fq=datasource:""urn:node:"&amp;$A19&amp;"""&amp;rows=1&amp;sort=dateUploaded+asc&amp;facet=true&amp;facet.missing=true&amp;facet.limit=-1&amp;facet.range=dateUploaded&amp;facet.range.start=2001-01-01T00:00:00Z&amp;facet.range.end=2017-12-31T23:59:59.999Z&amp;facet.range.gap=%2B1YEAR&amp;wt=xml' &gt; "&amp;$A19&amp;".xml"</f>
        <v>curl 'https://cn.dataone.org/cn/v2/query/solr/?q=*:*+formatType:METADATA&amp;fq=datasource:"urn:node:IARC"&amp;rows=1&amp;sort=dateUploaded+asc&amp;facet=true&amp;facet.missing=true&amp;facet.limit=-1&amp;facet.range=dateUploaded&amp;facet.range.start=2001-01-01T00:00:00Z&amp;facet.range.end=2017-12-31T23:59:59.999Z&amp;facet.range.gap=%2B1YEAR&amp;wt=xml' &gt; IARC.xml</v>
      </c>
    </row>
    <row r="20" spans="1:3" x14ac:dyDescent="0.2">
      <c r="A20" t="s">
        <v>18</v>
      </c>
      <c r="B20" t="str">
        <f>"curl 'https://cn.dataone.org/cn/v2/query/solr/?q=*:*+-obsoletedBy:*+formatType:METADATA&amp;fq=datasource:""urn:node:"&amp;$A20&amp;"""&amp;rows=1&amp;sort=dateUploaded+asc&amp;facet=true&amp;facet.missing=true&amp;facet.limit=-1&amp;facet.range=dateUploaded&amp;facet.range.start=2001-01-01T00:00:00Z&amp;facet.range.end=2017-12-31T23:59:59.999Z&amp;facet.range.gap=%2B1YEAR&amp;wt=xml' &gt; "&amp;$A20&amp;".xml"</f>
        <v>curl 'https://cn.dataone.org/cn/v2/query/solr/?q=*:*+-obsoletedBy:*+formatType:METADATA&amp;fq=datasource:"urn:node:IOE"&amp;rows=1&amp;sort=dateUploaded+asc&amp;facet=true&amp;facet.missing=true&amp;facet.limit=-1&amp;facet.range=dateUploaded&amp;facet.range.start=2001-01-01T00:00:00Z&amp;facet.range.end=2017-12-31T23:59:59.999Z&amp;facet.range.gap=%2B1YEAR&amp;wt=xml' &gt; IOE.xml</v>
      </c>
      <c r="C20" t="str">
        <f>"curl 'https://cn.dataone.org/cn/v2/query/solr/?q=*:*+formatType:METADATA&amp;fq=datasource:""urn:node:"&amp;$A20&amp;"""&amp;rows=1&amp;sort=dateUploaded+asc&amp;facet=true&amp;facet.missing=true&amp;facet.limit=-1&amp;facet.range=dateUploaded&amp;facet.range.start=2001-01-01T00:00:00Z&amp;facet.range.end=2017-12-31T23:59:59.999Z&amp;facet.range.gap=%2B1YEAR&amp;wt=xml' &gt; "&amp;$A20&amp;".xml"</f>
        <v>curl 'https://cn.dataone.org/cn/v2/query/solr/?q=*:*+formatType:METADATA&amp;fq=datasource:"urn:node:IOE"&amp;rows=1&amp;sort=dateUploaded+asc&amp;facet=true&amp;facet.missing=true&amp;facet.limit=-1&amp;facet.range=dateUploaded&amp;facet.range.start=2001-01-01T00:00:00Z&amp;facet.range.end=2017-12-31T23:59:59.999Z&amp;facet.range.gap=%2B1YEAR&amp;wt=xml' &gt; IOE.xml</v>
      </c>
    </row>
    <row r="21" spans="1:3" x14ac:dyDescent="0.2">
      <c r="A21" t="s">
        <v>19</v>
      </c>
      <c r="B21" t="str">
        <f>"curl 'https://cn.dataone.org/cn/v2/query/solr/?q=*:*+-obsoletedBy:*+formatType:METADATA&amp;fq=datasource:""urn:node:"&amp;$A21&amp;"""&amp;rows=1&amp;sort=dateUploaded+asc&amp;facet=true&amp;facet.missing=true&amp;facet.limit=-1&amp;facet.range=dateUploaded&amp;facet.range.start=2001-01-01T00:00:00Z&amp;facet.range.end=2017-12-31T23:59:59.999Z&amp;facet.range.gap=%2B1YEAR&amp;wt=xml' &gt; "&amp;$A21&amp;".xml"</f>
        <v>curl 'https://cn.dataone.org/cn/v2/query/solr/?q=*:*+-obsoletedBy:*+formatType:METADATA&amp;fq=datasource:"urn:node:KNB"&amp;rows=1&amp;sort=dateUploaded+asc&amp;facet=true&amp;facet.missing=true&amp;facet.limit=-1&amp;facet.range=dateUploaded&amp;facet.range.start=2001-01-01T00:00:00Z&amp;facet.range.end=2017-12-31T23:59:59.999Z&amp;facet.range.gap=%2B1YEAR&amp;wt=xml' &gt; KNB.xml</v>
      </c>
      <c r="C21" t="str">
        <f>"curl 'https://cn.dataone.org/cn/v2/query/solr/?q=*:*+formatType:METADATA&amp;fq=datasource:""urn:node:"&amp;$A21&amp;"""&amp;rows=1&amp;sort=dateUploaded+asc&amp;facet=true&amp;facet.missing=true&amp;facet.limit=-1&amp;facet.range=dateUploaded&amp;facet.range.start=2001-01-01T00:00:00Z&amp;facet.range.end=2017-12-31T23:59:59.999Z&amp;facet.range.gap=%2B1YEAR&amp;wt=xml' &gt; "&amp;$A21&amp;".xml"</f>
        <v>curl 'https://cn.dataone.org/cn/v2/query/solr/?q=*:*+formatType:METADATA&amp;fq=datasource:"urn:node:KNB"&amp;rows=1&amp;sort=dateUploaded+asc&amp;facet=true&amp;facet.missing=true&amp;facet.limit=-1&amp;facet.range=dateUploaded&amp;facet.range.start=2001-01-01T00:00:00Z&amp;facet.range.end=2017-12-31T23:59:59.999Z&amp;facet.range.gap=%2B1YEAR&amp;wt=xml' &gt; KNB.xml</v>
      </c>
    </row>
    <row r="22" spans="1:3" x14ac:dyDescent="0.2">
      <c r="A22" t="s">
        <v>20</v>
      </c>
      <c r="B22" t="str">
        <f>"curl 'https://cn.dataone.org/cn/v2/query/solr/?q=*:*+-obsoletedBy:*+formatType:METADATA&amp;fq=datasource:""urn:node:"&amp;$A22&amp;"""&amp;rows=1&amp;sort=dateUploaded+asc&amp;facet=true&amp;facet.missing=true&amp;facet.limit=-1&amp;facet.range=dateUploaded&amp;facet.range.start=2001-01-01T00:00:00Z&amp;facet.range.end=2017-12-31T23:59:59.999Z&amp;facet.range.gap=%2B1YEAR&amp;wt=xml' &gt; "&amp;$A22&amp;".xml"</f>
        <v>curl 'https://cn.dataone.org/cn/v2/query/solr/?q=*:*+-obsoletedBy:*+formatType:METADATA&amp;fq=datasource:"urn:node:KUBI"&amp;rows=1&amp;sort=dateUploaded+asc&amp;facet=true&amp;facet.missing=true&amp;facet.limit=-1&amp;facet.range=dateUploaded&amp;facet.range.start=2001-01-01T00:00:00Z&amp;facet.range.end=2017-12-31T23:59:59.999Z&amp;facet.range.gap=%2B1YEAR&amp;wt=xml' &gt; KUBI.xml</v>
      </c>
      <c r="C22" t="str">
        <f>"curl 'https://cn.dataone.org/cn/v2/query/solr/?q=*:*+formatType:METADATA&amp;fq=datasource:""urn:node:"&amp;$A22&amp;"""&amp;rows=1&amp;sort=dateUploaded+asc&amp;facet=true&amp;facet.missing=true&amp;facet.limit=-1&amp;facet.range=dateUploaded&amp;facet.range.start=2001-01-01T00:00:00Z&amp;facet.range.end=2017-12-31T23:59:59.999Z&amp;facet.range.gap=%2B1YEAR&amp;wt=xml' &gt; "&amp;$A22&amp;".xml"</f>
        <v>curl 'https://cn.dataone.org/cn/v2/query/solr/?q=*:*+formatType:METADATA&amp;fq=datasource:"urn:node:KUBI"&amp;rows=1&amp;sort=dateUploaded+asc&amp;facet=true&amp;facet.missing=true&amp;facet.limit=-1&amp;facet.range=dateUploaded&amp;facet.range.start=2001-01-01T00:00:00Z&amp;facet.range.end=2017-12-31T23:59:59.999Z&amp;facet.range.gap=%2B1YEAR&amp;wt=xml' &gt; KUBI.xml</v>
      </c>
    </row>
    <row r="23" spans="1:3" x14ac:dyDescent="0.2">
      <c r="A23" t="s">
        <v>21</v>
      </c>
      <c r="B23" t="str">
        <f>"curl 'https://cn.dataone.org/cn/v2/query/solr/?q=*:*+-obsoletedBy:*+formatType:METADATA&amp;fq=datasource:""urn:node:"&amp;$A23&amp;"""&amp;rows=1&amp;sort=dateUploaded+asc&amp;facet=true&amp;facet.missing=true&amp;facet.limit=-1&amp;facet.range=dateUploaded&amp;facet.range.start=2001-01-01T00:00:00Z&amp;facet.range.end=2017-12-31T23:59:59.999Z&amp;facet.range.gap=%2B1YEAR&amp;wt=xml' &gt; "&amp;$A23&amp;".xml"</f>
        <v>curl 'https://cn.dataone.org/cn/v2/query/solr/?q=*:*+-obsoletedBy:*+formatType:METADATA&amp;fq=datasource:"urn:node:LTER"&amp;rows=1&amp;sort=dateUploaded+asc&amp;facet=true&amp;facet.missing=true&amp;facet.limit=-1&amp;facet.range=dateUploaded&amp;facet.range.start=2001-01-01T00:00:00Z&amp;facet.range.end=2017-12-31T23:59:59.999Z&amp;facet.range.gap=%2B1YEAR&amp;wt=xml' &gt; LTER.xml</v>
      </c>
      <c r="C23" t="str">
        <f>"curl 'https://cn.dataone.org/cn/v2/query/solr/?q=*:*+formatType:METADATA&amp;fq=datasource:""urn:node:"&amp;$A23&amp;"""&amp;rows=1&amp;sort=dateUploaded+asc&amp;facet=true&amp;facet.missing=true&amp;facet.limit=-1&amp;facet.range=dateUploaded&amp;facet.range.start=2001-01-01T00:00:00Z&amp;facet.range.end=2017-12-31T23:59:59.999Z&amp;facet.range.gap=%2B1YEAR&amp;wt=xml' &gt; "&amp;$A23&amp;".xml"</f>
        <v>curl 'https://cn.dataone.org/cn/v2/query/solr/?q=*:*+formatType:METADATA&amp;fq=datasource:"urn:node:LTER"&amp;rows=1&amp;sort=dateUploaded+asc&amp;facet=true&amp;facet.missing=true&amp;facet.limit=-1&amp;facet.range=dateUploaded&amp;facet.range.start=2001-01-01T00:00:00Z&amp;facet.range.end=2017-12-31T23:59:59.999Z&amp;facet.range.gap=%2B1YEAR&amp;wt=xml' &gt; LTER.xml</v>
      </c>
    </row>
    <row r="24" spans="1:3" x14ac:dyDescent="0.2">
      <c r="A24" t="s">
        <v>22</v>
      </c>
      <c r="B24" t="str">
        <f>"curl 'https://cn.dataone.org/cn/v2/query/solr/?q=*:*+-obsoletedBy:*+formatType:METADATA&amp;fq=datasource:""urn:node:"&amp;$A24&amp;"""&amp;rows=1&amp;sort=dateUploaded+asc&amp;facet=true&amp;facet.missing=true&amp;facet.limit=-1&amp;facet.range=dateUploaded&amp;facet.range.start=2001-01-01T00:00:00Z&amp;facet.range.end=2017-12-31T23:59:59.999Z&amp;facet.range.gap=%2B1YEAR&amp;wt=xml' &gt; "&amp;$A24&amp;".xml"</f>
        <v>curl 'https://cn.dataone.org/cn/v2/query/solr/?q=*:*+-obsoletedBy:*+formatType:METADATA&amp;fq=datasource:"urn:node:LTER_EUROPE"&amp;rows=1&amp;sort=dateUploaded+asc&amp;facet=true&amp;facet.missing=true&amp;facet.limit=-1&amp;facet.range=dateUploaded&amp;facet.range.start=2001-01-01T00:00:00Z&amp;facet.range.end=2017-12-31T23:59:59.999Z&amp;facet.range.gap=%2B1YEAR&amp;wt=xml' &gt; LTER_EUROPE.xml</v>
      </c>
      <c r="C24" t="str">
        <f>"curl 'https://cn.dataone.org/cn/v2/query/solr/?q=*:*+formatType:METADATA&amp;fq=datasource:""urn:node:"&amp;$A24&amp;"""&amp;rows=1&amp;sort=dateUploaded+asc&amp;facet=true&amp;facet.missing=true&amp;facet.limit=-1&amp;facet.range=dateUploaded&amp;facet.range.start=2001-01-01T00:00:00Z&amp;facet.range.end=2017-12-31T23:59:59.999Z&amp;facet.range.gap=%2B1YEAR&amp;wt=xml' &gt; "&amp;$A24&amp;".xml"</f>
        <v>curl 'https://cn.dataone.org/cn/v2/query/solr/?q=*:*+formatType:METADATA&amp;fq=datasource:"urn:node:LTER_EUROPE"&amp;rows=1&amp;sort=dateUploaded+asc&amp;facet=true&amp;facet.missing=true&amp;facet.limit=-1&amp;facet.range=dateUploaded&amp;facet.range.start=2001-01-01T00:00:00Z&amp;facet.range.end=2017-12-31T23:59:59.999Z&amp;facet.range.gap=%2B1YEAR&amp;wt=xml' &gt; LTER_EUROPE.xml</v>
      </c>
    </row>
    <row r="25" spans="1:3" x14ac:dyDescent="0.2">
      <c r="A25" t="s">
        <v>23</v>
      </c>
      <c r="B25" t="str">
        <f>"curl 'https://cn.dataone.org/cn/v2/query/solr/?q=*:*+-obsoletedBy:*+formatType:METADATA&amp;fq=datasource:""urn:node:"&amp;$A25&amp;"""&amp;rows=1&amp;sort=dateUploaded+asc&amp;facet=true&amp;facet.missing=true&amp;facet.limit=-1&amp;facet.range=dateUploaded&amp;facet.range.start=2001-01-01T00:00:00Z&amp;facet.range.end=2017-12-31T23:59:59.999Z&amp;facet.range.gap=%2B1YEAR&amp;wt=xml' &gt; "&amp;$A25&amp;".xml"</f>
        <v>curl 'https://cn.dataone.org/cn/v2/query/solr/?q=*:*+-obsoletedBy:*+formatType:METADATA&amp;fq=datasource:"urn:node:mnORC1"&amp;rows=1&amp;sort=dateUploaded+asc&amp;facet=true&amp;facet.missing=true&amp;facet.limit=-1&amp;facet.range=dateUploaded&amp;facet.range.start=2001-01-01T00:00:00Z&amp;facet.range.end=2017-12-31T23:59:59.999Z&amp;facet.range.gap=%2B1YEAR&amp;wt=xml' &gt; mnORC1.xml</v>
      </c>
      <c r="C25" t="str">
        <f>"curl 'https://cn.dataone.org/cn/v2/query/solr/?q=*:*+formatType:METADATA&amp;fq=datasource:""urn:node:"&amp;$A25&amp;"""&amp;rows=1&amp;sort=dateUploaded+asc&amp;facet=true&amp;facet.missing=true&amp;facet.limit=-1&amp;facet.range=dateUploaded&amp;facet.range.start=2001-01-01T00:00:00Z&amp;facet.range.end=2017-12-31T23:59:59.999Z&amp;facet.range.gap=%2B1YEAR&amp;wt=xml' &gt; "&amp;$A25&amp;".xml"</f>
        <v>curl 'https://cn.dataone.org/cn/v2/query/solr/?q=*:*+formatType:METADATA&amp;fq=datasource:"urn:node:mnORC1"&amp;rows=1&amp;sort=dateUploaded+asc&amp;facet=true&amp;facet.missing=true&amp;facet.limit=-1&amp;facet.range=dateUploaded&amp;facet.range.start=2001-01-01T00:00:00Z&amp;facet.range.end=2017-12-31T23:59:59.999Z&amp;facet.range.gap=%2B1YEAR&amp;wt=xml' &gt; mnORC1.xml</v>
      </c>
    </row>
    <row r="26" spans="1:3" x14ac:dyDescent="0.2">
      <c r="A26" t="s">
        <v>24</v>
      </c>
      <c r="B26" t="str">
        <f>"curl 'https://cn.dataone.org/cn/v2/query/solr/?q=*:*+-obsoletedBy:*+formatType:METADATA&amp;fq=datasource:""urn:node:"&amp;$A26&amp;"""&amp;rows=1&amp;sort=dateUploaded+asc&amp;facet=true&amp;facet.missing=true&amp;facet.limit=-1&amp;facet.range=dateUploaded&amp;facet.range.start=2001-01-01T00:00:00Z&amp;facet.range.end=2017-12-31T23:59:59.999Z&amp;facet.range.gap=%2B1YEAR&amp;wt=xml' &gt; "&amp;$A26&amp;".xml"</f>
        <v>curl 'https://cn.dataone.org/cn/v2/query/solr/?q=*:*+-obsoletedBy:*+formatType:METADATA&amp;fq=datasource:"urn:node:mnUCSB1"&amp;rows=1&amp;sort=dateUploaded+asc&amp;facet=true&amp;facet.missing=true&amp;facet.limit=-1&amp;facet.range=dateUploaded&amp;facet.range.start=2001-01-01T00:00:00Z&amp;facet.range.end=2017-12-31T23:59:59.999Z&amp;facet.range.gap=%2B1YEAR&amp;wt=xml' &gt; mnUCSB1.xml</v>
      </c>
      <c r="C26" t="str">
        <f>"curl 'https://cn.dataone.org/cn/v2/query/solr/?q=*:*+formatType:METADATA&amp;fq=datasource:""urn:node:"&amp;$A26&amp;"""&amp;rows=1&amp;sort=dateUploaded+asc&amp;facet=true&amp;facet.missing=true&amp;facet.limit=-1&amp;facet.range=dateUploaded&amp;facet.range.start=2001-01-01T00:00:00Z&amp;facet.range.end=2017-12-31T23:59:59.999Z&amp;facet.range.gap=%2B1YEAR&amp;wt=xml' &gt; "&amp;$A26&amp;".xml"</f>
        <v>curl 'https://cn.dataone.org/cn/v2/query/solr/?q=*:*+formatType:METADATA&amp;fq=datasource:"urn:node:mnUCSB1"&amp;rows=1&amp;sort=dateUploaded+asc&amp;facet=true&amp;facet.missing=true&amp;facet.limit=-1&amp;facet.range=dateUploaded&amp;facet.range.start=2001-01-01T00:00:00Z&amp;facet.range.end=2017-12-31T23:59:59.999Z&amp;facet.range.gap=%2B1YEAR&amp;wt=xml' &gt; mnUCSB1.xml</v>
      </c>
    </row>
    <row r="27" spans="1:3" x14ac:dyDescent="0.2">
      <c r="A27" t="s">
        <v>25</v>
      </c>
      <c r="B27" t="str">
        <f>"curl 'https://cn.dataone.org/cn/v2/query/solr/?q=*:*+-obsoletedBy:*+formatType:METADATA&amp;fq=datasource:""urn:node:"&amp;$A27&amp;"""&amp;rows=1&amp;sort=dateUploaded+asc&amp;facet=true&amp;facet.missing=true&amp;facet.limit=-1&amp;facet.range=dateUploaded&amp;facet.range.start=2001-01-01T00:00:00Z&amp;facet.range.end=2017-12-31T23:59:59.999Z&amp;facet.range.gap=%2B1YEAR&amp;wt=xml' &gt; "&amp;$A27&amp;".xml"</f>
        <v>curl 'https://cn.dataone.org/cn/v2/query/solr/?q=*:*+-obsoletedBy:*+formatType:METADATA&amp;fq=datasource:"urn:node:mnUNM1"&amp;rows=1&amp;sort=dateUploaded+asc&amp;facet=true&amp;facet.missing=true&amp;facet.limit=-1&amp;facet.range=dateUploaded&amp;facet.range.start=2001-01-01T00:00:00Z&amp;facet.range.end=2017-12-31T23:59:59.999Z&amp;facet.range.gap=%2B1YEAR&amp;wt=xml' &gt; mnUNM1.xml</v>
      </c>
      <c r="C27" t="str">
        <f>"curl 'https://cn.dataone.org/cn/v2/query/solr/?q=*:*+formatType:METADATA&amp;fq=datasource:""urn:node:"&amp;$A27&amp;"""&amp;rows=1&amp;sort=dateUploaded+asc&amp;facet=true&amp;facet.missing=true&amp;facet.limit=-1&amp;facet.range=dateUploaded&amp;facet.range.start=2001-01-01T00:00:00Z&amp;facet.range.end=2017-12-31T23:59:59.999Z&amp;facet.range.gap=%2B1YEAR&amp;wt=xml' &gt; "&amp;$A27&amp;".xml"</f>
        <v>curl 'https://cn.dataone.org/cn/v2/query/solr/?q=*:*+formatType:METADATA&amp;fq=datasource:"urn:node:mnUNM1"&amp;rows=1&amp;sort=dateUploaded+asc&amp;facet=true&amp;facet.missing=true&amp;facet.limit=-1&amp;facet.range=dateUploaded&amp;facet.range.start=2001-01-01T00:00:00Z&amp;facet.range.end=2017-12-31T23:59:59.999Z&amp;facet.range.gap=%2B1YEAR&amp;wt=xml' &gt; mnUNM1.xml</v>
      </c>
    </row>
    <row r="28" spans="1:3" x14ac:dyDescent="0.2">
      <c r="A28" t="s">
        <v>26</v>
      </c>
      <c r="B28" t="str">
        <f>"curl 'https://cn.dataone.org/cn/v2/query/solr/?q=*:*+-obsoletedBy:*+formatType:METADATA&amp;fq=datasource:""urn:node:"&amp;$A28&amp;"""&amp;rows=1&amp;sort=dateUploaded+asc&amp;facet=true&amp;facet.missing=true&amp;facet.limit=-1&amp;facet.range=dateUploaded&amp;facet.range.start=2001-01-01T00:00:00Z&amp;facet.range.end=2017-12-31T23:59:59.999Z&amp;facet.range.gap=%2B1YEAR&amp;wt=xml' &gt; "&amp;$A28&amp;".xml"</f>
        <v>curl 'https://cn.dataone.org/cn/v2/query/solr/?q=*:*+-obsoletedBy:*+formatType:METADATA&amp;fq=datasource:"urn:node:NCEI"&amp;rows=1&amp;sort=dateUploaded+asc&amp;facet=true&amp;facet.missing=true&amp;facet.limit=-1&amp;facet.range=dateUploaded&amp;facet.range.start=2001-01-01T00:00:00Z&amp;facet.range.end=2017-12-31T23:59:59.999Z&amp;facet.range.gap=%2B1YEAR&amp;wt=xml' &gt; NCEI.xml</v>
      </c>
      <c r="C28" t="str">
        <f>"curl 'https://cn.dataone.org/cn/v2/query/solr/?q=*:*+formatType:METADATA&amp;fq=datasource:""urn:node:"&amp;$A28&amp;"""&amp;rows=1&amp;sort=dateUploaded+asc&amp;facet=true&amp;facet.missing=true&amp;facet.limit=-1&amp;facet.range=dateUploaded&amp;facet.range.start=2001-01-01T00:00:00Z&amp;facet.range.end=2017-12-31T23:59:59.999Z&amp;facet.range.gap=%2B1YEAR&amp;wt=xml' &gt; "&amp;$A28&amp;".xml"</f>
        <v>curl 'https://cn.dataone.org/cn/v2/query/solr/?q=*:*+formatType:METADATA&amp;fq=datasource:"urn:node:NCEI"&amp;rows=1&amp;sort=dateUploaded+asc&amp;facet=true&amp;facet.missing=true&amp;facet.limit=-1&amp;facet.range=dateUploaded&amp;facet.range.start=2001-01-01T00:00:00Z&amp;facet.range.end=2017-12-31T23:59:59.999Z&amp;facet.range.gap=%2B1YEAR&amp;wt=xml' &gt; NCEI.xml</v>
      </c>
    </row>
    <row r="29" spans="1:3" x14ac:dyDescent="0.2">
      <c r="A29" t="s">
        <v>27</v>
      </c>
      <c r="B29" t="str">
        <f>"curl 'https://cn.dataone.org/cn/v2/query/solr/?q=*:*+-obsoletedBy:*+formatType:METADATA&amp;fq=datasource:""urn:node:"&amp;$A29&amp;"""&amp;rows=1&amp;sort=dateUploaded+asc&amp;facet=true&amp;facet.missing=true&amp;facet.limit=-1&amp;facet.range=dateUploaded&amp;facet.range.start=2001-01-01T00:00:00Z&amp;facet.range.end=2017-12-31T23:59:59.999Z&amp;facet.range.gap=%2B1YEAR&amp;wt=xml' &gt; "&amp;$A29&amp;".xml"</f>
        <v>curl 'https://cn.dataone.org/cn/v2/query/solr/?q=*:*+-obsoletedBy:*+formatType:METADATA&amp;fq=datasource:"urn:node:NEON"&amp;rows=1&amp;sort=dateUploaded+asc&amp;facet=true&amp;facet.missing=true&amp;facet.limit=-1&amp;facet.range=dateUploaded&amp;facet.range.start=2001-01-01T00:00:00Z&amp;facet.range.end=2017-12-31T23:59:59.999Z&amp;facet.range.gap=%2B1YEAR&amp;wt=xml' &gt; NEON.xml</v>
      </c>
      <c r="C29" t="str">
        <f>"curl 'https://cn.dataone.org/cn/v2/query/solr/?q=*:*+formatType:METADATA&amp;fq=datasource:""urn:node:"&amp;$A29&amp;"""&amp;rows=1&amp;sort=dateUploaded+asc&amp;facet=true&amp;facet.missing=true&amp;facet.limit=-1&amp;facet.range=dateUploaded&amp;facet.range.start=2001-01-01T00:00:00Z&amp;facet.range.end=2017-12-31T23:59:59.999Z&amp;facet.range.gap=%2B1YEAR&amp;wt=xml' &gt; "&amp;$A29&amp;".xml"</f>
        <v>curl 'https://cn.dataone.org/cn/v2/query/solr/?q=*:*+formatType:METADATA&amp;fq=datasource:"urn:node:NEON"&amp;rows=1&amp;sort=dateUploaded+asc&amp;facet=true&amp;facet.missing=true&amp;facet.limit=-1&amp;facet.range=dateUploaded&amp;facet.range.start=2001-01-01T00:00:00Z&amp;facet.range.end=2017-12-31T23:59:59.999Z&amp;facet.range.gap=%2B1YEAR&amp;wt=xml' &gt; NEON.xml</v>
      </c>
    </row>
    <row r="30" spans="1:3" x14ac:dyDescent="0.2">
      <c r="A30" t="s">
        <v>28</v>
      </c>
      <c r="B30" t="str">
        <f>"curl 'https://cn.dataone.org/cn/v2/query/solr/?q=*:*+-obsoletedBy:*+formatType:METADATA&amp;fq=datasource:""urn:node:"&amp;$A30&amp;"""&amp;rows=1&amp;sort=dateUploaded+asc&amp;facet=true&amp;facet.missing=true&amp;facet.limit=-1&amp;facet.range=dateUploaded&amp;facet.range.start=2001-01-01T00:00:00Z&amp;facet.range.end=2017-12-31T23:59:59.999Z&amp;facet.range.gap=%2B1YEAR&amp;wt=xml' &gt; "&amp;$A30&amp;".xml"</f>
        <v>curl 'https://cn.dataone.org/cn/v2/query/solr/?q=*:*+-obsoletedBy:*+formatType:METADATA&amp;fq=datasource:"urn:node:NKN"&amp;rows=1&amp;sort=dateUploaded+asc&amp;facet=true&amp;facet.missing=true&amp;facet.limit=-1&amp;facet.range=dateUploaded&amp;facet.range.start=2001-01-01T00:00:00Z&amp;facet.range.end=2017-12-31T23:59:59.999Z&amp;facet.range.gap=%2B1YEAR&amp;wt=xml' &gt; NKN.xml</v>
      </c>
      <c r="C30" t="str">
        <f>"curl 'https://cn.dataone.org/cn/v2/query/solr/?q=*:*+formatType:METADATA&amp;fq=datasource:""urn:node:"&amp;$A30&amp;"""&amp;rows=1&amp;sort=dateUploaded+asc&amp;facet=true&amp;facet.missing=true&amp;facet.limit=-1&amp;facet.range=dateUploaded&amp;facet.range.start=2001-01-01T00:00:00Z&amp;facet.range.end=2017-12-31T23:59:59.999Z&amp;facet.range.gap=%2B1YEAR&amp;wt=xml' &gt; "&amp;$A30&amp;".xml"</f>
        <v>curl 'https://cn.dataone.org/cn/v2/query/solr/?q=*:*+formatType:METADATA&amp;fq=datasource:"urn:node:NKN"&amp;rows=1&amp;sort=dateUploaded+asc&amp;facet=true&amp;facet.missing=true&amp;facet.limit=-1&amp;facet.range=dateUploaded&amp;facet.range.start=2001-01-01T00:00:00Z&amp;facet.range.end=2017-12-31T23:59:59.999Z&amp;facet.range.gap=%2B1YEAR&amp;wt=xml' &gt; NKN.xml</v>
      </c>
    </row>
    <row r="31" spans="1:3" x14ac:dyDescent="0.2">
      <c r="A31" t="s">
        <v>29</v>
      </c>
      <c r="B31" t="str">
        <f>"curl 'https://cn.dataone.org/cn/v2/query/solr/?q=*:*+-obsoletedBy:*+formatType:METADATA&amp;fq=datasource:""urn:node:"&amp;$A31&amp;"""&amp;rows=1&amp;sort=dateUploaded+asc&amp;facet=true&amp;facet.missing=true&amp;facet.limit=-1&amp;facet.range=dateUploaded&amp;facet.range.start=2001-01-01T00:00:00Z&amp;facet.range.end=2017-12-31T23:59:59.999Z&amp;facet.range.gap=%2B1YEAR&amp;wt=xml' &gt; "&amp;$A31&amp;".xml"</f>
        <v>curl 'https://cn.dataone.org/cn/v2/query/solr/?q=*:*+-obsoletedBy:*+formatType:METADATA&amp;fq=datasource:"urn:node:NMEPSCOR"&amp;rows=1&amp;sort=dateUploaded+asc&amp;facet=true&amp;facet.missing=true&amp;facet.limit=-1&amp;facet.range=dateUploaded&amp;facet.range.start=2001-01-01T00:00:00Z&amp;facet.range.end=2017-12-31T23:59:59.999Z&amp;facet.range.gap=%2B1YEAR&amp;wt=xml' &gt; NMEPSCOR.xml</v>
      </c>
      <c r="C31" t="str">
        <f>"curl 'https://cn.dataone.org/cn/v2/query/solr/?q=*:*+formatType:METADATA&amp;fq=datasource:""urn:node:"&amp;$A31&amp;"""&amp;rows=1&amp;sort=dateUploaded+asc&amp;facet=true&amp;facet.missing=true&amp;facet.limit=-1&amp;facet.range=dateUploaded&amp;facet.range.start=2001-01-01T00:00:00Z&amp;facet.range.end=2017-12-31T23:59:59.999Z&amp;facet.range.gap=%2B1YEAR&amp;wt=xml' &gt; "&amp;$A31&amp;".xml"</f>
        <v>curl 'https://cn.dataone.org/cn/v2/query/solr/?q=*:*+formatType:METADATA&amp;fq=datasource:"urn:node:NMEPSCOR"&amp;rows=1&amp;sort=dateUploaded+asc&amp;facet=true&amp;facet.missing=true&amp;facet.limit=-1&amp;facet.range=dateUploaded&amp;facet.range.start=2001-01-01T00:00:00Z&amp;facet.range.end=2017-12-31T23:59:59.999Z&amp;facet.range.gap=%2B1YEAR&amp;wt=xml' &gt; NMEPSCOR.xml</v>
      </c>
    </row>
    <row r="32" spans="1:3" x14ac:dyDescent="0.2">
      <c r="A32" t="s">
        <v>30</v>
      </c>
      <c r="B32" t="str">
        <f>"curl 'https://cn.dataone.org/cn/v2/query/solr/?q=*:*+-obsoletedBy:*+formatType:METADATA&amp;fq=datasource:""urn:node:"&amp;$A32&amp;"""&amp;rows=1&amp;sort=dateUploaded+asc&amp;facet=true&amp;facet.missing=true&amp;facet.limit=-1&amp;facet.range=dateUploaded&amp;facet.range.start=2001-01-01T00:00:00Z&amp;facet.range.end=2017-12-31T23:59:59.999Z&amp;facet.range.gap=%2B1YEAR&amp;wt=xml' &gt; "&amp;$A32&amp;".xml"</f>
        <v>curl 'https://cn.dataone.org/cn/v2/query/solr/?q=*:*+-obsoletedBy:*+formatType:METADATA&amp;fq=datasource:"urn:node:NRDC"&amp;rows=1&amp;sort=dateUploaded+asc&amp;facet=true&amp;facet.missing=true&amp;facet.limit=-1&amp;facet.range=dateUploaded&amp;facet.range.start=2001-01-01T00:00:00Z&amp;facet.range.end=2017-12-31T23:59:59.999Z&amp;facet.range.gap=%2B1YEAR&amp;wt=xml' &gt; NRDC.xml</v>
      </c>
      <c r="C32" t="str">
        <f>"curl 'https://cn.dataone.org/cn/v2/query/solr/?q=*:*+formatType:METADATA&amp;fq=datasource:""urn:node:"&amp;$A32&amp;"""&amp;rows=1&amp;sort=dateUploaded+asc&amp;facet=true&amp;facet.missing=true&amp;facet.limit=-1&amp;facet.range=dateUploaded&amp;facet.range.start=2001-01-01T00:00:00Z&amp;facet.range.end=2017-12-31T23:59:59.999Z&amp;facet.range.gap=%2B1YEAR&amp;wt=xml' &gt; "&amp;$A32&amp;".xml"</f>
        <v>curl 'https://cn.dataone.org/cn/v2/query/solr/?q=*:*+formatType:METADATA&amp;fq=datasource:"urn:node:NRDC"&amp;rows=1&amp;sort=dateUploaded+asc&amp;facet=true&amp;facet.missing=true&amp;facet.limit=-1&amp;facet.range=dateUploaded&amp;facet.range.start=2001-01-01T00:00:00Z&amp;facet.range.end=2017-12-31T23:59:59.999Z&amp;facet.range.gap=%2B1YEAR&amp;wt=xml' &gt; NRDC.xml</v>
      </c>
    </row>
    <row r="33" spans="1:3" x14ac:dyDescent="0.2">
      <c r="A33" t="s">
        <v>31</v>
      </c>
      <c r="B33" t="str">
        <f>"curl 'https://cn.dataone.org/cn/v2/query/solr/?q=*:*+-obsoletedBy:*+formatType:METADATA&amp;fq=datasource:""urn:node:"&amp;$A33&amp;"""&amp;rows=1&amp;sort=dateUploaded+asc&amp;facet=true&amp;facet.missing=true&amp;facet.limit=-1&amp;facet.range=dateUploaded&amp;facet.range.start=2001-01-01T00:00:00Z&amp;facet.range.end=2017-12-31T23:59:59.999Z&amp;facet.range.gap=%2B1YEAR&amp;wt=xml' &gt; "&amp;$A33&amp;".xml"</f>
        <v>curl 'https://cn.dataone.org/cn/v2/query/solr/?q=*:*+-obsoletedBy:*+formatType:METADATA&amp;fq=datasource:"urn:node:ONEShare"&amp;rows=1&amp;sort=dateUploaded+asc&amp;facet=true&amp;facet.missing=true&amp;facet.limit=-1&amp;facet.range=dateUploaded&amp;facet.range.start=2001-01-01T00:00:00Z&amp;facet.range.end=2017-12-31T23:59:59.999Z&amp;facet.range.gap=%2B1YEAR&amp;wt=xml' &gt; ONEShare.xml</v>
      </c>
      <c r="C33" t="str">
        <f>"curl 'https://cn.dataone.org/cn/v2/query/solr/?q=*:*+formatType:METADATA&amp;fq=datasource:""urn:node:"&amp;$A33&amp;"""&amp;rows=1&amp;sort=dateUploaded+asc&amp;facet=true&amp;facet.missing=true&amp;facet.limit=-1&amp;facet.range=dateUploaded&amp;facet.range.start=2001-01-01T00:00:00Z&amp;facet.range.end=2017-12-31T23:59:59.999Z&amp;facet.range.gap=%2B1YEAR&amp;wt=xml' &gt; "&amp;$A33&amp;".xml"</f>
        <v>curl 'https://cn.dataone.org/cn/v2/query/solr/?q=*:*+formatType:METADATA&amp;fq=datasource:"urn:node:ONEShare"&amp;rows=1&amp;sort=dateUploaded+asc&amp;facet=true&amp;facet.missing=true&amp;facet.limit=-1&amp;facet.range=dateUploaded&amp;facet.range.start=2001-01-01T00:00:00Z&amp;facet.range.end=2017-12-31T23:59:59.999Z&amp;facet.range.gap=%2B1YEAR&amp;wt=xml' &gt; ONEShare.xml</v>
      </c>
    </row>
    <row r="34" spans="1:3" x14ac:dyDescent="0.2">
      <c r="A34" t="s">
        <v>32</v>
      </c>
      <c r="B34" t="str">
        <f>"curl 'https://cn.dataone.org/cn/v2/query/solr/?q=*:*+-obsoletedBy:*+formatType:METADATA&amp;fq=datasource:""urn:node:"&amp;$A34&amp;"""&amp;rows=1&amp;sort=dateUploaded+asc&amp;facet=true&amp;facet.missing=true&amp;facet.limit=-1&amp;facet.range=dateUploaded&amp;facet.range.start=2001-01-01T00:00:00Z&amp;facet.range.end=2017-12-31T23:59:59.999Z&amp;facet.range.gap=%2B1YEAR&amp;wt=xml' &gt; "&amp;$A34&amp;".xml"</f>
        <v>curl 'https://cn.dataone.org/cn/v2/query/solr/?q=*:*+-obsoletedBy:*+formatType:METADATA&amp;fq=datasource:"urn:node:ORNLDAAC"&amp;rows=1&amp;sort=dateUploaded+asc&amp;facet=true&amp;facet.missing=true&amp;facet.limit=-1&amp;facet.range=dateUploaded&amp;facet.range.start=2001-01-01T00:00:00Z&amp;facet.range.end=2017-12-31T23:59:59.999Z&amp;facet.range.gap=%2B1YEAR&amp;wt=xml' &gt; ORNLDAAC.xml</v>
      </c>
      <c r="C34" t="str">
        <f>"curl 'https://cn.dataone.org/cn/v2/query/solr/?q=*:*+formatType:METADATA&amp;fq=datasource:""urn:node:"&amp;$A34&amp;"""&amp;rows=1&amp;sort=dateUploaded+asc&amp;facet=true&amp;facet.missing=true&amp;facet.limit=-1&amp;facet.range=dateUploaded&amp;facet.range.start=2001-01-01T00:00:00Z&amp;facet.range.end=2017-12-31T23:59:59.999Z&amp;facet.range.gap=%2B1YEAR&amp;wt=xml' &gt; "&amp;$A34&amp;".xml"</f>
        <v>curl 'https://cn.dataone.org/cn/v2/query/solr/?q=*:*+formatType:METADATA&amp;fq=datasource:"urn:node:ORNLDAAC"&amp;rows=1&amp;sort=dateUploaded+asc&amp;facet=true&amp;facet.missing=true&amp;facet.limit=-1&amp;facet.range=dateUploaded&amp;facet.range.start=2001-01-01T00:00:00Z&amp;facet.range.end=2017-12-31T23:59:59.999Z&amp;facet.range.gap=%2B1YEAR&amp;wt=xml' &gt; ORNLDAAC.xml</v>
      </c>
    </row>
    <row r="35" spans="1:3" x14ac:dyDescent="0.2">
      <c r="A35" t="s">
        <v>33</v>
      </c>
      <c r="B35" t="str">
        <f>"curl 'https://cn.dataone.org/cn/v2/query/solr/?q=*:*+-obsoletedBy:*+formatType:METADATA&amp;fq=datasource:""urn:node:"&amp;$A35&amp;"""&amp;rows=1&amp;sort=dateUploaded+asc&amp;facet=true&amp;facet.missing=true&amp;facet.limit=-1&amp;facet.range=dateUploaded&amp;facet.range.start=2001-01-01T00:00:00Z&amp;facet.range.end=2017-12-31T23:59:59.999Z&amp;facet.range.gap=%2B1YEAR&amp;wt=xml' &gt; "&amp;$A35&amp;".xml"</f>
        <v>curl 'https://cn.dataone.org/cn/v2/query/solr/?q=*:*+-obsoletedBy:*+formatType:METADATA&amp;fq=datasource:"urn:node:PISCO"&amp;rows=1&amp;sort=dateUploaded+asc&amp;facet=true&amp;facet.missing=true&amp;facet.limit=-1&amp;facet.range=dateUploaded&amp;facet.range.start=2001-01-01T00:00:00Z&amp;facet.range.end=2017-12-31T23:59:59.999Z&amp;facet.range.gap=%2B1YEAR&amp;wt=xml' &gt; PISCO.xml</v>
      </c>
      <c r="C35" t="str">
        <f>"curl 'https://cn.dataone.org/cn/v2/query/solr/?q=*:*+formatType:METADATA&amp;fq=datasource:""urn:node:"&amp;$A35&amp;"""&amp;rows=1&amp;sort=dateUploaded+asc&amp;facet=true&amp;facet.missing=true&amp;facet.limit=-1&amp;facet.range=dateUploaded&amp;facet.range.start=2001-01-01T00:00:00Z&amp;facet.range.end=2017-12-31T23:59:59.999Z&amp;facet.range.gap=%2B1YEAR&amp;wt=xml' &gt; "&amp;$A35&amp;".xml"</f>
        <v>curl 'https://cn.dataone.org/cn/v2/query/solr/?q=*:*+formatType:METADATA&amp;fq=datasource:"urn:node:PISCO"&amp;rows=1&amp;sort=dateUploaded+asc&amp;facet=true&amp;facet.missing=true&amp;facet.limit=-1&amp;facet.range=dateUploaded&amp;facet.range.start=2001-01-01T00:00:00Z&amp;facet.range.end=2017-12-31T23:59:59.999Z&amp;facet.range.gap=%2B1YEAR&amp;wt=xml' &gt; PISCO.xml</v>
      </c>
    </row>
    <row r="36" spans="1:3" x14ac:dyDescent="0.2">
      <c r="A36" t="s">
        <v>34</v>
      </c>
      <c r="B36" t="str">
        <f>"curl 'https://cn.dataone.org/cn/v2/query/solr/?q=*:*+-obsoletedBy:*+formatType:METADATA&amp;fq=datasource:""urn:node:"&amp;$A36&amp;"""&amp;rows=1&amp;sort=dateUploaded+asc&amp;facet=true&amp;facet.missing=true&amp;facet.limit=-1&amp;facet.range=dateUploaded&amp;facet.range.start=2001-01-01T00:00:00Z&amp;facet.range.end=2017-12-31T23:59:59.999Z&amp;facet.range.gap=%2B1YEAR&amp;wt=xml' &gt; "&amp;$A36&amp;".xml"</f>
        <v>curl 'https://cn.dataone.org/cn/v2/query/solr/?q=*:*+-obsoletedBy:*+formatType:METADATA&amp;fq=datasource:"urn:node:PPBIO"&amp;rows=1&amp;sort=dateUploaded+asc&amp;facet=true&amp;facet.missing=true&amp;facet.limit=-1&amp;facet.range=dateUploaded&amp;facet.range.start=2001-01-01T00:00:00Z&amp;facet.range.end=2017-12-31T23:59:59.999Z&amp;facet.range.gap=%2B1YEAR&amp;wt=xml' &gt; PPBIO.xml</v>
      </c>
      <c r="C36" t="str">
        <f>"curl 'https://cn.dataone.org/cn/v2/query/solr/?q=*:*+formatType:METADATA&amp;fq=datasource:""urn:node:"&amp;$A36&amp;"""&amp;rows=1&amp;sort=dateUploaded+asc&amp;facet=true&amp;facet.missing=true&amp;facet.limit=-1&amp;facet.range=dateUploaded&amp;facet.range.start=2001-01-01T00:00:00Z&amp;facet.range.end=2017-12-31T23:59:59.999Z&amp;facet.range.gap=%2B1YEAR&amp;wt=xml' &gt; "&amp;$A36&amp;".xml"</f>
        <v>curl 'https://cn.dataone.org/cn/v2/query/solr/?q=*:*+formatType:METADATA&amp;fq=datasource:"urn:node:PPBIO"&amp;rows=1&amp;sort=dateUploaded+asc&amp;facet=true&amp;facet.missing=true&amp;facet.limit=-1&amp;facet.range=dateUploaded&amp;facet.range.start=2001-01-01T00:00:00Z&amp;facet.range.end=2017-12-31T23:59:59.999Z&amp;facet.range.gap=%2B1YEAR&amp;wt=xml' &gt; PPBIO.xml</v>
      </c>
    </row>
    <row r="37" spans="1:3" x14ac:dyDescent="0.2">
      <c r="A37" t="s">
        <v>35</v>
      </c>
      <c r="B37" t="str">
        <f>"curl 'https://cn.dataone.org/cn/v2/query/solr/?q=*:*+-obsoletedBy:*+formatType:METADATA&amp;fq=datasource:""urn:node:"&amp;$A37&amp;"""&amp;rows=1&amp;sort=dateUploaded+asc&amp;facet=true&amp;facet.missing=true&amp;facet.limit=-1&amp;facet.range=dateUploaded&amp;facet.range.start=2001-01-01T00:00:00Z&amp;facet.range.end=2017-12-31T23:59:59.999Z&amp;facet.range.gap=%2B1YEAR&amp;wt=xml' &gt; "&amp;$A37&amp;".xml"</f>
        <v>curl 'https://cn.dataone.org/cn/v2/query/solr/?q=*:*+-obsoletedBy:*+formatType:METADATA&amp;fq=datasource:"urn:node:R2R"&amp;rows=1&amp;sort=dateUploaded+asc&amp;facet=true&amp;facet.missing=true&amp;facet.limit=-1&amp;facet.range=dateUploaded&amp;facet.range.start=2001-01-01T00:00:00Z&amp;facet.range.end=2017-12-31T23:59:59.999Z&amp;facet.range.gap=%2B1YEAR&amp;wt=xml' &gt; R2R.xml</v>
      </c>
      <c r="C37" t="str">
        <f>"curl 'https://cn.dataone.org/cn/v2/query/solr/?q=*:*+formatType:METADATA&amp;fq=datasource:""urn:node:"&amp;$A37&amp;"""&amp;rows=1&amp;sort=dateUploaded+asc&amp;facet=true&amp;facet.missing=true&amp;facet.limit=-1&amp;facet.range=dateUploaded&amp;facet.range.start=2001-01-01T00:00:00Z&amp;facet.range.end=2017-12-31T23:59:59.999Z&amp;facet.range.gap=%2B1YEAR&amp;wt=xml' &gt; "&amp;$A37&amp;".xml"</f>
        <v>curl 'https://cn.dataone.org/cn/v2/query/solr/?q=*:*+formatType:METADATA&amp;fq=datasource:"urn:node:R2R"&amp;rows=1&amp;sort=dateUploaded+asc&amp;facet=true&amp;facet.missing=true&amp;facet.limit=-1&amp;facet.range=dateUploaded&amp;facet.range.start=2001-01-01T00:00:00Z&amp;facet.range.end=2017-12-31T23:59:59.999Z&amp;facet.range.gap=%2B1YEAR&amp;wt=xml' &gt; R2R.xml</v>
      </c>
    </row>
    <row r="38" spans="1:3" x14ac:dyDescent="0.2">
      <c r="A38" t="s">
        <v>36</v>
      </c>
      <c r="B38" t="str">
        <f>"curl 'https://cn.dataone.org/cn/v2/query/solr/?q=*:*+-obsoletedBy:*+formatType:METADATA&amp;fq=datasource:""urn:node:"&amp;$A38&amp;"""&amp;rows=1&amp;sort=dateUploaded+asc&amp;facet=true&amp;facet.missing=true&amp;facet.limit=-1&amp;facet.range=dateUploaded&amp;facet.range.start=2001-01-01T00:00:00Z&amp;facet.range.end=2017-12-31T23:59:59.999Z&amp;facet.range.gap=%2B1YEAR&amp;wt=xml' &gt; "&amp;$A38&amp;".xml"</f>
        <v>curl 'https://cn.dataone.org/cn/v2/query/solr/?q=*:*+-obsoletedBy:*+formatType:METADATA&amp;fq=datasource:"urn:node:RGD"&amp;rows=1&amp;sort=dateUploaded+asc&amp;facet=true&amp;facet.missing=true&amp;facet.limit=-1&amp;facet.range=dateUploaded&amp;facet.range.start=2001-01-01T00:00:00Z&amp;facet.range.end=2017-12-31T23:59:59.999Z&amp;facet.range.gap=%2B1YEAR&amp;wt=xml' &gt; RGD.xml</v>
      </c>
      <c r="C38" t="str">
        <f>"curl 'https://cn.dataone.org/cn/v2/query/solr/?q=*:*+formatType:METADATA&amp;fq=datasource:""urn:node:"&amp;$A38&amp;"""&amp;rows=1&amp;sort=dateUploaded+asc&amp;facet=true&amp;facet.missing=true&amp;facet.limit=-1&amp;facet.range=dateUploaded&amp;facet.range.start=2001-01-01T00:00:00Z&amp;facet.range.end=2017-12-31T23:59:59.999Z&amp;facet.range.gap=%2B1YEAR&amp;wt=xml' &gt; "&amp;$A38&amp;".xml"</f>
        <v>curl 'https://cn.dataone.org/cn/v2/query/solr/?q=*:*+formatType:METADATA&amp;fq=datasource:"urn:node:RGD"&amp;rows=1&amp;sort=dateUploaded+asc&amp;facet=true&amp;facet.missing=true&amp;facet.limit=-1&amp;facet.range=dateUploaded&amp;facet.range.start=2001-01-01T00:00:00Z&amp;facet.range.end=2017-12-31T23:59:59.999Z&amp;facet.range.gap=%2B1YEAR&amp;wt=xml' &gt; RGD.xml</v>
      </c>
    </row>
    <row r="39" spans="1:3" x14ac:dyDescent="0.2">
      <c r="A39" t="s">
        <v>37</v>
      </c>
      <c r="B39" t="str">
        <f>"curl 'https://cn.dataone.org/cn/v2/query/solr/?q=*:*+-obsoletedBy:*+formatType:METADATA&amp;fq=datasource:""urn:node:"&amp;$A39&amp;"""&amp;rows=1&amp;sort=dateUploaded+asc&amp;facet=true&amp;facet.missing=true&amp;facet.limit=-1&amp;facet.range=dateUploaded&amp;facet.range.start=2001-01-01T00:00:00Z&amp;facet.range.end=2017-12-31T23:59:59.999Z&amp;facet.range.gap=%2B1YEAR&amp;wt=xml' &gt; "&amp;$A39&amp;".xml"</f>
        <v>curl 'https://cn.dataone.org/cn/v2/query/solr/?q=*:*+-obsoletedBy:*+formatType:METADATA&amp;fq=datasource:"urn:node:RW"&amp;rows=1&amp;sort=dateUploaded+asc&amp;facet=true&amp;facet.missing=true&amp;facet.limit=-1&amp;facet.range=dateUploaded&amp;facet.range.start=2001-01-01T00:00:00Z&amp;facet.range.end=2017-12-31T23:59:59.999Z&amp;facet.range.gap=%2B1YEAR&amp;wt=xml' &gt; RW.xml</v>
      </c>
      <c r="C39" t="str">
        <f>"curl 'https://cn.dataone.org/cn/v2/query/solr/?q=*:*+formatType:METADATA&amp;fq=datasource:""urn:node:"&amp;$A39&amp;"""&amp;rows=1&amp;sort=dateUploaded+asc&amp;facet=true&amp;facet.missing=true&amp;facet.limit=-1&amp;facet.range=dateUploaded&amp;facet.range.start=2001-01-01T00:00:00Z&amp;facet.range.end=2017-12-31T23:59:59.999Z&amp;facet.range.gap=%2B1YEAR&amp;wt=xml' &gt; "&amp;$A39&amp;".xml"</f>
        <v>curl 'https://cn.dataone.org/cn/v2/query/solr/?q=*:*+formatType:METADATA&amp;fq=datasource:"urn:node:RW"&amp;rows=1&amp;sort=dateUploaded+asc&amp;facet=true&amp;facet.missing=true&amp;facet.limit=-1&amp;facet.range=dateUploaded&amp;facet.range.start=2001-01-01T00:00:00Z&amp;facet.range.end=2017-12-31T23:59:59.999Z&amp;facet.range.gap=%2B1YEAR&amp;wt=xml' &gt; RW.xml</v>
      </c>
    </row>
    <row r="40" spans="1:3" x14ac:dyDescent="0.2">
      <c r="A40" t="s">
        <v>38</v>
      </c>
      <c r="B40" t="str">
        <f>"curl 'https://cn.dataone.org/cn/v2/query/solr/?q=*:*+-obsoletedBy:*+formatType:METADATA&amp;fq=datasource:""urn:node:"&amp;$A40&amp;"""&amp;rows=1&amp;sort=dateUploaded+asc&amp;facet=true&amp;facet.missing=true&amp;facet.limit=-1&amp;facet.range=dateUploaded&amp;facet.range.start=2001-01-01T00:00:00Z&amp;facet.range.end=2017-12-31T23:59:59.999Z&amp;facet.range.gap=%2B1YEAR&amp;wt=xml' &gt; "&amp;$A40&amp;".xml"</f>
        <v>curl 'https://cn.dataone.org/cn/v2/query/solr/?q=*:*+-obsoletedBy:*+formatType:METADATA&amp;fq=datasource:"urn:node:SANPARKS"&amp;rows=1&amp;sort=dateUploaded+asc&amp;facet=true&amp;facet.missing=true&amp;facet.limit=-1&amp;facet.range=dateUploaded&amp;facet.range.start=2001-01-01T00:00:00Z&amp;facet.range.end=2017-12-31T23:59:59.999Z&amp;facet.range.gap=%2B1YEAR&amp;wt=xml' &gt; SANPARKS.xml</v>
      </c>
      <c r="C40" t="str">
        <f>"curl 'https://cn.dataone.org/cn/v2/query/solr/?q=*:*+formatType:METADATA&amp;fq=datasource:""urn:node:"&amp;$A40&amp;"""&amp;rows=1&amp;sort=dateUploaded+asc&amp;facet=true&amp;facet.missing=true&amp;facet.limit=-1&amp;facet.range=dateUploaded&amp;facet.range.start=2001-01-01T00:00:00Z&amp;facet.range.end=2017-12-31T23:59:59.999Z&amp;facet.range.gap=%2B1YEAR&amp;wt=xml' &gt; "&amp;$A40&amp;".xml"</f>
        <v>curl 'https://cn.dataone.org/cn/v2/query/solr/?q=*:*+formatType:METADATA&amp;fq=datasource:"urn:node:SANPARKS"&amp;rows=1&amp;sort=dateUploaded+asc&amp;facet=true&amp;facet.missing=true&amp;facet.limit=-1&amp;facet.range=dateUploaded&amp;facet.range.start=2001-01-01T00:00:00Z&amp;facet.range.end=2017-12-31T23:59:59.999Z&amp;facet.range.gap=%2B1YEAR&amp;wt=xml' &gt; SANPARKS.xml</v>
      </c>
    </row>
    <row r="41" spans="1:3" x14ac:dyDescent="0.2">
      <c r="A41" t="s">
        <v>39</v>
      </c>
      <c r="B41" t="str">
        <f>"curl 'https://cn.dataone.org/cn/v2/query/solr/?q=*:*+-obsoletedBy:*+formatType:METADATA&amp;fq=datasource:""urn:node:"&amp;$A41&amp;"""&amp;rows=1&amp;sort=dateUploaded+asc&amp;facet=true&amp;facet.missing=true&amp;facet.limit=-1&amp;facet.range=dateUploaded&amp;facet.range.start=2001-01-01T00:00:00Z&amp;facet.range.end=2017-12-31T23:59:59.999Z&amp;facet.range.gap=%2B1YEAR&amp;wt=xml' &gt; "&amp;$A41&amp;".xml"</f>
        <v>curl 'https://cn.dataone.org/cn/v2/query/solr/?q=*:*+-obsoletedBy:*+formatType:METADATA&amp;fq=datasource:"urn:node:SEAD"&amp;rows=1&amp;sort=dateUploaded+asc&amp;facet=true&amp;facet.missing=true&amp;facet.limit=-1&amp;facet.range=dateUploaded&amp;facet.range.start=2001-01-01T00:00:00Z&amp;facet.range.end=2017-12-31T23:59:59.999Z&amp;facet.range.gap=%2B1YEAR&amp;wt=xml' &gt; SEAD.xml</v>
      </c>
      <c r="C41" t="str">
        <f>"curl 'https://cn.dataone.org/cn/v2/query/solr/?q=*:*+formatType:METADATA&amp;fq=datasource:""urn:node:"&amp;$A41&amp;"""&amp;rows=1&amp;sort=dateUploaded+asc&amp;facet=true&amp;facet.missing=true&amp;facet.limit=-1&amp;facet.range=dateUploaded&amp;facet.range.start=2001-01-01T00:00:00Z&amp;facet.range.end=2017-12-31T23:59:59.999Z&amp;facet.range.gap=%2B1YEAR&amp;wt=xml' &gt; "&amp;$A41&amp;".xml"</f>
        <v>curl 'https://cn.dataone.org/cn/v2/query/solr/?q=*:*+formatType:METADATA&amp;fq=datasource:"urn:node:SEAD"&amp;rows=1&amp;sort=dateUploaded+asc&amp;facet=true&amp;facet.missing=true&amp;facet.limit=-1&amp;facet.range=dateUploaded&amp;facet.range.start=2001-01-01T00:00:00Z&amp;facet.range.end=2017-12-31T23:59:59.999Z&amp;facet.range.gap=%2B1YEAR&amp;wt=xml' &gt; SEAD.xml</v>
      </c>
    </row>
    <row r="42" spans="1:3" x14ac:dyDescent="0.2">
      <c r="A42" t="s">
        <v>40</v>
      </c>
      <c r="B42" t="str">
        <f>"curl 'https://cn.dataone.org/cn/v2/query/solr/?q=*:*+-obsoletedBy:*+formatType:METADATA&amp;fq=datasource:""urn:node:"&amp;$A42&amp;"""&amp;rows=1&amp;sort=dateUploaded+asc&amp;facet=true&amp;facet.missing=true&amp;facet.limit=-1&amp;facet.range=dateUploaded&amp;facet.range.start=2001-01-01T00:00:00Z&amp;facet.range.end=2017-12-31T23:59:59.999Z&amp;facet.range.gap=%2B1YEAR&amp;wt=xml' &gt; "&amp;$A42&amp;".xml"</f>
        <v>curl 'https://cn.dataone.org/cn/v2/query/solr/?q=*:*+-obsoletedBy:*+formatType:METADATA&amp;fq=datasource:"urn:node:TDAR"&amp;rows=1&amp;sort=dateUploaded+asc&amp;facet=true&amp;facet.missing=true&amp;facet.limit=-1&amp;facet.range=dateUploaded&amp;facet.range.start=2001-01-01T00:00:00Z&amp;facet.range.end=2017-12-31T23:59:59.999Z&amp;facet.range.gap=%2B1YEAR&amp;wt=xml' &gt; TDAR.xml</v>
      </c>
      <c r="C42" t="str">
        <f>"curl 'https://cn.dataone.org/cn/v2/query/solr/?q=*:*+formatType:METADATA&amp;fq=datasource:""urn:node:"&amp;$A42&amp;"""&amp;rows=1&amp;sort=dateUploaded+asc&amp;facet=true&amp;facet.missing=true&amp;facet.limit=-1&amp;facet.range=dateUploaded&amp;facet.range.start=2001-01-01T00:00:00Z&amp;facet.range.end=2017-12-31T23:59:59.999Z&amp;facet.range.gap=%2B1YEAR&amp;wt=xml' &gt; "&amp;$A42&amp;".xml"</f>
        <v>curl 'https://cn.dataone.org/cn/v2/query/solr/?q=*:*+formatType:METADATA&amp;fq=datasource:"urn:node:TDAR"&amp;rows=1&amp;sort=dateUploaded+asc&amp;facet=true&amp;facet.missing=true&amp;facet.limit=-1&amp;facet.range=dateUploaded&amp;facet.range.start=2001-01-01T00:00:00Z&amp;facet.range.end=2017-12-31T23:59:59.999Z&amp;facet.range.gap=%2B1YEAR&amp;wt=xml' &gt; TDAR.xml</v>
      </c>
    </row>
    <row r="43" spans="1:3" x14ac:dyDescent="0.2">
      <c r="A43" t="s">
        <v>41</v>
      </c>
      <c r="B43" t="str">
        <f>"curl 'https://cn.dataone.org/cn/v2/query/solr/?q=*:*+-obsoletedBy:*+formatType:METADATA&amp;fq=datasource:""urn:node:"&amp;$A43&amp;"""&amp;rows=1&amp;sort=dateUploaded+asc&amp;facet=true&amp;facet.missing=true&amp;facet.limit=-1&amp;facet.range=dateUploaded&amp;facet.range.start=2001-01-01T00:00:00Z&amp;facet.range.end=2017-12-31T23:59:59.999Z&amp;facet.range.gap=%2B1YEAR&amp;wt=xml' &gt; "&amp;$A43&amp;".xml"</f>
        <v>curl 'https://cn.dataone.org/cn/v2/query/solr/?q=*:*+-obsoletedBy:*+formatType:METADATA&amp;fq=datasource:"urn:node:TERN"&amp;rows=1&amp;sort=dateUploaded+asc&amp;facet=true&amp;facet.missing=true&amp;facet.limit=-1&amp;facet.range=dateUploaded&amp;facet.range.start=2001-01-01T00:00:00Z&amp;facet.range.end=2017-12-31T23:59:59.999Z&amp;facet.range.gap=%2B1YEAR&amp;wt=xml' &gt; TERN.xml</v>
      </c>
      <c r="C43" t="str">
        <f>"curl 'https://cn.dataone.org/cn/v2/query/solr/?q=*:*+formatType:METADATA&amp;fq=datasource:""urn:node:"&amp;$A43&amp;"""&amp;rows=1&amp;sort=dateUploaded+asc&amp;facet=true&amp;facet.missing=true&amp;facet.limit=-1&amp;facet.range=dateUploaded&amp;facet.range.start=2001-01-01T00:00:00Z&amp;facet.range.end=2017-12-31T23:59:59.999Z&amp;facet.range.gap=%2B1YEAR&amp;wt=xml' &gt; "&amp;$A43&amp;".xml"</f>
        <v>curl 'https://cn.dataone.org/cn/v2/query/solr/?q=*:*+formatType:METADATA&amp;fq=datasource:"urn:node:TERN"&amp;rows=1&amp;sort=dateUploaded+asc&amp;facet=true&amp;facet.missing=true&amp;facet.limit=-1&amp;facet.range=dateUploaded&amp;facet.range.start=2001-01-01T00:00:00Z&amp;facet.range.end=2017-12-31T23:59:59.999Z&amp;facet.range.gap=%2B1YEAR&amp;wt=xml' &gt; TERN.xml</v>
      </c>
    </row>
    <row r="44" spans="1:3" x14ac:dyDescent="0.2">
      <c r="A44" t="s">
        <v>42</v>
      </c>
      <c r="B44" t="str">
        <f>"curl 'https://cn.dataone.org/cn/v2/query/solr/?q=*:*+-obsoletedBy:*+formatType:METADATA&amp;fq=datasource:""urn:node:"&amp;$A44&amp;"""&amp;rows=1&amp;sort=dateUploaded+asc&amp;facet=true&amp;facet.missing=true&amp;facet.limit=-1&amp;facet.range=dateUploaded&amp;facet.range.start=2001-01-01T00:00:00Z&amp;facet.range.end=2017-12-31T23:59:59.999Z&amp;facet.range.gap=%2B1YEAR&amp;wt=xml' &gt; "&amp;$A44&amp;".xml"</f>
        <v>curl 'https://cn.dataone.org/cn/v2/query/solr/?q=*:*+-obsoletedBy:*+formatType:METADATA&amp;fq=datasource:"urn:node:TFRI"&amp;rows=1&amp;sort=dateUploaded+asc&amp;facet=true&amp;facet.missing=true&amp;facet.limit=-1&amp;facet.range=dateUploaded&amp;facet.range.start=2001-01-01T00:00:00Z&amp;facet.range.end=2017-12-31T23:59:59.999Z&amp;facet.range.gap=%2B1YEAR&amp;wt=xml' &gt; TFRI.xml</v>
      </c>
      <c r="C44" t="str">
        <f>"curl 'https://cn.dataone.org/cn/v2/query/solr/?q=*:*+formatType:METADATA&amp;fq=datasource:""urn:node:"&amp;$A44&amp;"""&amp;rows=1&amp;sort=dateUploaded+asc&amp;facet=true&amp;facet.missing=true&amp;facet.limit=-1&amp;facet.range=dateUploaded&amp;facet.range.start=2001-01-01T00:00:00Z&amp;facet.range.end=2017-12-31T23:59:59.999Z&amp;facet.range.gap=%2B1YEAR&amp;wt=xml' &gt; "&amp;$A44&amp;".xml"</f>
        <v>curl 'https://cn.dataone.org/cn/v2/query/solr/?q=*:*+formatType:METADATA&amp;fq=datasource:"urn:node:TFRI"&amp;rows=1&amp;sort=dateUploaded+asc&amp;facet=true&amp;facet.missing=true&amp;facet.limit=-1&amp;facet.range=dateUploaded&amp;facet.range.start=2001-01-01T00:00:00Z&amp;facet.range.end=2017-12-31T23:59:59.999Z&amp;facet.range.gap=%2B1YEAR&amp;wt=xml' &gt; TFRI.xml</v>
      </c>
    </row>
    <row r="45" spans="1:3" x14ac:dyDescent="0.2">
      <c r="A45" t="s">
        <v>43</v>
      </c>
      <c r="B45" t="str">
        <f>"curl 'https://cn.dataone.org/cn/v2/query/solr/?q=*:*+-obsoletedBy:*+formatType:METADATA&amp;fq=datasource:""urn:node:"&amp;$A45&amp;"""&amp;rows=1&amp;sort=dateUploaded+asc&amp;facet=true&amp;facet.missing=true&amp;facet.limit=-1&amp;facet.range=dateUploaded&amp;facet.range.start=2001-01-01T00:00:00Z&amp;facet.range.end=2017-12-31T23:59:59.999Z&amp;facet.range.gap=%2B1YEAR&amp;wt=xml' &gt; "&amp;$A45&amp;".xml"</f>
        <v>curl 'https://cn.dataone.org/cn/v2/query/solr/?q=*:*+-obsoletedBy:*+formatType:METADATA&amp;fq=datasource:"urn:node:UIC"&amp;rows=1&amp;sort=dateUploaded+asc&amp;facet=true&amp;facet.missing=true&amp;facet.limit=-1&amp;facet.range=dateUploaded&amp;facet.range.start=2001-01-01T00:00:00Z&amp;facet.range.end=2017-12-31T23:59:59.999Z&amp;facet.range.gap=%2B1YEAR&amp;wt=xml' &gt; UIC.xml</v>
      </c>
      <c r="C45" t="str">
        <f>"curl 'https://cn.dataone.org/cn/v2/query/solr/?q=*:*+formatType:METADATA&amp;fq=datasource:""urn:node:"&amp;$A45&amp;"""&amp;rows=1&amp;sort=dateUploaded+asc&amp;facet=true&amp;facet.missing=true&amp;facet.limit=-1&amp;facet.range=dateUploaded&amp;facet.range.start=2001-01-01T00:00:00Z&amp;facet.range.end=2017-12-31T23:59:59.999Z&amp;facet.range.gap=%2B1YEAR&amp;wt=xml' &gt; "&amp;$A45&amp;".xml"</f>
        <v>curl 'https://cn.dataone.org/cn/v2/query/solr/?q=*:*+formatType:METADATA&amp;fq=datasource:"urn:node:UIC"&amp;rows=1&amp;sort=dateUploaded+asc&amp;facet=true&amp;facet.missing=true&amp;facet.limit=-1&amp;facet.range=dateUploaded&amp;facet.range.start=2001-01-01T00:00:00Z&amp;facet.range.end=2017-12-31T23:59:59.999Z&amp;facet.range.gap=%2B1YEAR&amp;wt=xml' &gt; UIC.xml</v>
      </c>
    </row>
    <row r="46" spans="1:3" x14ac:dyDescent="0.2">
      <c r="A46" t="s">
        <v>44</v>
      </c>
      <c r="B46" t="str">
        <f>"curl 'https://cn.dataone.org/cn/v2/query/solr/?q=*:*+-obsoletedBy:*+formatType:METADATA&amp;fq=datasource:""urn:node:"&amp;$A46&amp;"""&amp;rows=1&amp;sort=dateUploaded+asc&amp;facet=true&amp;facet.missing=true&amp;facet.limit=-1&amp;facet.range=dateUploaded&amp;facet.range.start=2001-01-01T00:00:00Z&amp;facet.range.end=2017-12-31T23:59:59.999Z&amp;facet.range.gap=%2B1YEAR&amp;wt=xml' &gt; "&amp;$A46&amp;".xml"</f>
        <v>curl 'https://cn.dataone.org/cn/v2/query/solr/?q=*:*+-obsoletedBy:*+formatType:METADATA&amp;fq=datasource:"urn:node:US_MPC"&amp;rows=1&amp;sort=dateUploaded+asc&amp;facet=true&amp;facet.missing=true&amp;facet.limit=-1&amp;facet.range=dateUploaded&amp;facet.range.start=2001-01-01T00:00:00Z&amp;facet.range.end=2017-12-31T23:59:59.999Z&amp;facet.range.gap=%2B1YEAR&amp;wt=xml' &gt; US_MPC.xml</v>
      </c>
      <c r="C46" t="str">
        <f>"curl 'https://cn.dataone.org/cn/v2/query/solr/?q=*:*+formatType:METADATA&amp;fq=datasource:""urn:node:"&amp;$A46&amp;"""&amp;rows=1&amp;sort=dateUploaded+asc&amp;facet=true&amp;facet.missing=true&amp;facet.limit=-1&amp;facet.range=dateUploaded&amp;facet.range.start=2001-01-01T00:00:00Z&amp;facet.range.end=2017-12-31T23:59:59.999Z&amp;facet.range.gap=%2B1YEAR&amp;wt=xml' &gt; "&amp;$A46&amp;".xml"</f>
        <v>curl 'https://cn.dataone.org/cn/v2/query/solr/?q=*:*+formatType:METADATA&amp;fq=datasource:"urn:node:US_MPC"&amp;rows=1&amp;sort=dateUploaded+asc&amp;facet=true&amp;facet.missing=true&amp;facet.limit=-1&amp;facet.range=dateUploaded&amp;facet.range.start=2001-01-01T00:00:00Z&amp;facet.range.end=2017-12-31T23:59:59.999Z&amp;facet.range.gap=%2B1YEAR&amp;wt=xml' &gt; US_MPC.xml</v>
      </c>
    </row>
    <row r="47" spans="1:3" x14ac:dyDescent="0.2">
      <c r="A47" t="s">
        <v>45</v>
      </c>
      <c r="B47" t="str">
        <f>"curl 'https://cn.dataone.org/cn/v2/query/solr/?q=*:*+-obsoletedBy:*+formatType:METADATA&amp;fq=datasource:""urn:node:"&amp;$A47&amp;"""&amp;rows=1&amp;sort=dateUploaded+asc&amp;facet=true&amp;facet.missing=true&amp;facet.limit=-1&amp;facet.range=dateUploaded&amp;facet.range.start=2001-01-01T00:00:00Z&amp;facet.range.end=2017-12-31T23:59:59.999Z&amp;facet.range.gap=%2B1YEAR&amp;wt=xml' &gt; "&amp;$A47&amp;".xml"</f>
        <v>curl 'https://cn.dataone.org/cn/v2/query/solr/?q=*:*+-obsoletedBy:*+formatType:METADATA&amp;fq=datasource:"urn:node:USANPN"&amp;rows=1&amp;sort=dateUploaded+asc&amp;facet=true&amp;facet.missing=true&amp;facet.limit=-1&amp;facet.range=dateUploaded&amp;facet.range.start=2001-01-01T00:00:00Z&amp;facet.range.end=2017-12-31T23:59:59.999Z&amp;facet.range.gap=%2B1YEAR&amp;wt=xml' &gt; USANPN.xml</v>
      </c>
      <c r="C47" t="str">
        <f>"curl 'https://cn.dataone.org/cn/v2/query/solr/?q=*:*+formatType:METADATA&amp;fq=datasource:""urn:node:"&amp;$A47&amp;"""&amp;rows=1&amp;sort=dateUploaded+asc&amp;facet=true&amp;facet.missing=true&amp;facet.limit=-1&amp;facet.range=dateUploaded&amp;facet.range.start=2001-01-01T00:00:00Z&amp;facet.range.end=2017-12-31T23:59:59.999Z&amp;facet.range.gap=%2B1YEAR&amp;wt=xml' &gt; "&amp;$A47&amp;".xml"</f>
        <v>curl 'https://cn.dataone.org/cn/v2/query/solr/?q=*:*+formatType:METADATA&amp;fq=datasource:"urn:node:USANPN"&amp;rows=1&amp;sort=dateUploaded+asc&amp;facet=true&amp;facet.missing=true&amp;facet.limit=-1&amp;facet.range=dateUploaded&amp;facet.range.start=2001-01-01T00:00:00Z&amp;facet.range.end=2017-12-31T23:59:59.999Z&amp;facet.range.gap=%2B1YEAR&amp;wt=xml' &gt; USANPN.xml</v>
      </c>
    </row>
    <row r="48" spans="1:3" x14ac:dyDescent="0.2">
      <c r="A48" t="s">
        <v>46</v>
      </c>
      <c r="B48" t="str">
        <f>"curl 'https://cn.dataone.org/cn/v2/query/solr/?q=*:*+-obsoletedBy:*+formatType:METADATA&amp;fq=datasource:""urn:node:"&amp;$A48&amp;"""&amp;rows=1&amp;sort=dateUploaded+asc&amp;facet=true&amp;facet.missing=true&amp;facet.limit=-1&amp;facet.range=dateUploaded&amp;facet.range.start=2001-01-01T00:00:00Z&amp;facet.range.end=2017-12-31T23:59:59.999Z&amp;facet.range.gap=%2B1YEAR&amp;wt=xml' &gt; "&amp;$A48&amp;".xml"</f>
        <v>curl 'https://cn.dataone.org/cn/v2/query/solr/?q=*:*+-obsoletedBy:*+formatType:METADATA&amp;fq=datasource:"urn:node:USGS_SDC"&amp;rows=1&amp;sort=dateUploaded+asc&amp;facet=true&amp;facet.missing=true&amp;facet.limit=-1&amp;facet.range=dateUploaded&amp;facet.range.start=2001-01-01T00:00:00Z&amp;facet.range.end=2017-12-31T23:59:59.999Z&amp;facet.range.gap=%2B1YEAR&amp;wt=xml' &gt; USGS_SDC.xml</v>
      </c>
      <c r="C48" t="str">
        <f>"curl 'https://cn.dataone.org/cn/v2/query/solr/?q=*:*+formatType:METADATA&amp;fq=datasource:""urn:node:"&amp;$A48&amp;"""&amp;rows=1&amp;sort=dateUploaded+asc&amp;facet=true&amp;facet.missing=true&amp;facet.limit=-1&amp;facet.range=dateUploaded&amp;facet.range.start=2001-01-01T00:00:00Z&amp;facet.range.end=2017-12-31T23:59:59.999Z&amp;facet.range.gap=%2B1YEAR&amp;wt=xml' &gt; "&amp;$A48&amp;".xml"</f>
        <v>curl 'https://cn.dataone.org/cn/v2/query/solr/?q=*:*+formatType:METADATA&amp;fq=datasource:"urn:node:USGS_SDC"&amp;rows=1&amp;sort=dateUploaded+asc&amp;facet=true&amp;facet.missing=true&amp;facet.limit=-1&amp;facet.range=dateUploaded&amp;facet.range.start=2001-01-01T00:00:00Z&amp;facet.range.end=2017-12-31T23:59:59.999Z&amp;facet.range.gap=%2B1YEAR&amp;wt=xml' &gt; USGS_SDC.xml</v>
      </c>
    </row>
  </sheetData>
  <sortState ref="A2:A48">
    <sortCondition ref="A2:A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NodeCounts</vt:lpstr>
      <vt:lpstr>Summary</vt:lpstr>
      <vt:lpstr>Yearly Counts</vt:lpstr>
      <vt:lpstr>yearlyCounts</vt:lpstr>
      <vt:lpstr>NodeQueries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2017-10-31T22:26:17Z</dcterms:created>
  <dcterms:modified xsi:type="dcterms:W3CDTF">2017-11-06T22:34:27Z</dcterms:modified>
</cp:coreProperties>
</file>