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2" yWindow="156" windowWidth="22164" windowHeight="9696"/>
  </bookViews>
  <sheets>
    <sheet name="TrulyHist" sheetId="1" r:id="rId1"/>
  </sheets>
  <externalReferences>
    <externalReference r:id="rId2"/>
  </externalReferences>
  <definedNames>
    <definedName name="__123Graph_AAMRH05" hidden="1">[1]HarvSum!#REF!</definedName>
    <definedName name="__123Graph_BAMRH05" hidden="1">[1]HarvSum!#REF!</definedName>
    <definedName name="_1__123Graph_ACHART_1" hidden="1">TrulyHist!$M$7:$M$83</definedName>
    <definedName name="_2__123Graph_ACHART_20" hidden="1">'[1]ASA out'!#REF!</definedName>
    <definedName name="_3__123Graph_ACHART_6" hidden="1">[1]HarvSum!#REF!</definedName>
    <definedName name="_4__123Graph_BCHART_21" hidden="1">'[1]ASA out'!#REF!</definedName>
    <definedName name="_5__123Graph_BCHART_6" hidden="1">[1]HarvSum!#REF!</definedName>
    <definedName name="_6__123Graph_CCHART_21" hidden="1">'[1]ASA out'!#REF!</definedName>
    <definedName name="_7__123Graph_LBL_ACHART_20" hidden="1">'[1]ASA out'!#REF!</definedName>
    <definedName name="_8__123Graph_XCHART_20" hidden="1">'[1]ASA out'!#REF!</definedName>
    <definedName name="_9__123Graph_XCHART_21" hidden="1">'[1]ASA out'!#REF!</definedName>
    <definedName name="_Fill" hidden="1">TrulyHist!$A$7:$A$90</definedName>
  </definedNames>
  <calcPr calcId="145621"/>
</workbook>
</file>

<file path=xl/calcChain.xml><?xml version="1.0" encoding="utf-8"?>
<calcChain xmlns="http://schemas.openxmlformats.org/spreadsheetml/2006/main">
  <c r="M7" i="1" l="1"/>
  <c r="B1" i="1" l="1"/>
  <c r="M88" i="1"/>
  <c r="M87" i="1"/>
  <c r="M55" i="1"/>
  <c r="P49" i="1"/>
  <c r="M49" i="1"/>
  <c r="P48" i="1"/>
  <c r="M48" i="1"/>
  <c r="P47" i="1"/>
  <c r="M47" i="1"/>
  <c r="P46" i="1"/>
  <c r="M46" i="1"/>
  <c r="P45" i="1"/>
  <c r="M45" i="1"/>
  <c r="P44" i="1"/>
  <c r="M44" i="1"/>
  <c r="P43" i="1"/>
  <c r="M43" i="1"/>
  <c r="P42" i="1"/>
  <c r="M42" i="1"/>
  <c r="P41" i="1"/>
  <c r="M41" i="1"/>
  <c r="P40" i="1"/>
  <c r="M40" i="1"/>
  <c r="P39" i="1"/>
  <c r="M39" i="1"/>
  <c r="P38" i="1"/>
  <c r="M38" i="1"/>
  <c r="O37" i="1"/>
  <c r="P37" i="1" s="1"/>
  <c r="M37" i="1"/>
  <c r="O36" i="1"/>
  <c r="P36" i="1" s="1"/>
  <c r="M36" i="1"/>
  <c r="P35" i="1"/>
  <c r="M35" i="1"/>
  <c r="P34" i="1"/>
  <c r="M34" i="1"/>
  <c r="P33" i="1"/>
  <c r="M33" i="1"/>
  <c r="P32" i="1"/>
  <c r="M32" i="1"/>
  <c r="P31" i="1"/>
  <c r="M31" i="1"/>
  <c r="P30" i="1"/>
  <c r="M30" i="1"/>
  <c r="P29" i="1"/>
  <c r="M29" i="1"/>
  <c r="M28" i="1"/>
  <c r="M27" i="1"/>
  <c r="J18" i="1"/>
  <c r="I18" i="1"/>
  <c r="H18" i="1"/>
  <c r="G18" i="1"/>
  <c r="F18" i="1"/>
  <c r="M18" i="1" s="1"/>
  <c r="J17" i="1"/>
  <c r="I17" i="1"/>
  <c r="H17" i="1"/>
  <c r="G17" i="1"/>
  <c r="F17" i="1"/>
  <c r="M17" i="1" s="1"/>
  <c r="J16" i="1"/>
  <c r="I16" i="1"/>
  <c r="H16" i="1"/>
  <c r="G16" i="1"/>
  <c r="F16" i="1"/>
  <c r="M16" i="1" s="1"/>
  <c r="J15" i="1"/>
  <c r="I15" i="1"/>
  <c r="H15" i="1"/>
  <c r="G15" i="1"/>
  <c r="F15" i="1"/>
  <c r="M15" i="1" s="1"/>
  <c r="J14" i="1"/>
  <c r="I14" i="1"/>
  <c r="H14" i="1"/>
  <c r="G14" i="1"/>
  <c r="F14" i="1"/>
  <c r="M14" i="1" s="1"/>
  <c r="J13" i="1"/>
  <c r="I13" i="1"/>
  <c r="H13" i="1"/>
  <c r="G13" i="1"/>
  <c r="F13" i="1"/>
  <c r="M13" i="1" s="1"/>
  <c r="J12" i="1"/>
  <c r="I12" i="1"/>
  <c r="H12" i="1"/>
  <c r="G12" i="1"/>
  <c r="F12" i="1"/>
  <c r="M12" i="1" s="1"/>
  <c r="J11" i="1"/>
  <c r="I11" i="1"/>
  <c r="H11" i="1"/>
  <c r="G11" i="1"/>
  <c r="F11" i="1"/>
  <c r="M11" i="1" s="1"/>
  <c r="J10" i="1"/>
  <c r="I10" i="1"/>
  <c r="H10" i="1"/>
  <c r="G10" i="1"/>
  <c r="F10" i="1"/>
  <c r="M10" i="1" s="1"/>
  <c r="J9" i="1"/>
  <c r="I9" i="1"/>
  <c r="H9" i="1"/>
  <c r="G9" i="1"/>
  <c r="F9" i="1"/>
  <c r="M9" i="1" s="1"/>
  <c r="J8" i="1"/>
  <c r="I8" i="1"/>
  <c r="H8" i="1"/>
  <c r="G8" i="1"/>
  <c r="F8" i="1"/>
  <c r="M8" i="1" s="1"/>
  <c r="J7" i="1"/>
  <c r="I7" i="1"/>
  <c r="H7" i="1"/>
  <c r="G7" i="1"/>
  <c r="F7" i="1"/>
  <c r="M91" i="1" l="1"/>
</calcChain>
</file>

<file path=xl/comments1.xml><?xml version="1.0" encoding="utf-8"?>
<comments xmlns="http://schemas.openxmlformats.org/spreadsheetml/2006/main">
  <authors>
    <author>Moffitt, Steve D (DFG)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Moffitt, Steve D (DFG):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There were harvests in most years, they were generally less than in the years shown. </t>
        </r>
      </text>
    </comment>
  </commentList>
</comments>
</file>

<file path=xl/sharedStrings.xml><?xml version="1.0" encoding="utf-8"?>
<sst xmlns="http://schemas.openxmlformats.org/spreadsheetml/2006/main" count="35" uniqueCount="28">
  <si>
    <t>File:</t>
  </si>
  <si>
    <t>Sheet:</t>
  </si>
  <si>
    <t>Pounds</t>
  </si>
  <si>
    <t>Resurection</t>
  </si>
  <si>
    <t>Year</t>
  </si>
  <si>
    <t>Reduction</t>
  </si>
  <si>
    <t>Pickled</t>
  </si>
  <si>
    <t>Bait</t>
  </si>
  <si>
    <t>Canned</t>
  </si>
  <si>
    <t>Total</t>
  </si>
  <si>
    <t>Sac Roe</t>
  </si>
  <si>
    <t>SOK</t>
  </si>
  <si>
    <t>Source</t>
  </si>
  <si>
    <t>Bay</t>
  </si>
  <si>
    <t>Rounsefell, 1929</t>
  </si>
  <si>
    <t>(Reduction)</t>
  </si>
  <si>
    <t>Skud, Sakuda, and</t>
  </si>
  <si>
    <t>Reid, 1960</t>
  </si>
  <si>
    <t>(Reduction catch</t>
  </si>
  <si>
    <t xml:space="preserve">  from Reid, 1971)</t>
  </si>
  <si>
    <t>&lt;--- and ---&gt;</t>
  </si>
  <si>
    <t>From HarvSum</t>
  </si>
  <si>
    <t>Maximum</t>
  </si>
  <si>
    <t>TrulyHistorical</t>
  </si>
  <si>
    <t xml:space="preserve">Historical Production of Herring </t>
  </si>
  <si>
    <t>Short Tons</t>
  </si>
  <si>
    <t>Fisheries closed</t>
  </si>
  <si>
    <t xml:space="preserve">Some pound fishery harvest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</si>
</sst>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_)"/>
    <numFmt numFmtId="165" formatCode="#,##0.0_);\(#,##0.0\)"/>
  </numFmts>
  <fonts count="12">
    <font>
      <sz val="13"/>
      <name val="TimesNewRomanPS"/>
    </font>
    <font>
      <sz val="12"/>
      <name val="TimesNewRomanPS"/>
    </font>
    <font>
      <sz val="12"/>
      <color indexed="12"/>
      <name val="TimesNewRomanPS"/>
    </font>
    <font>
      <sz val="12"/>
      <name val="Times New Roman"/>
      <family val="1"/>
    </font>
    <font>
      <sz val="12"/>
      <color indexed="17"/>
      <name val="TimesNewRomanPS"/>
    </font>
    <font>
      <vertAlign val="superscript"/>
      <sz val="12"/>
      <color indexed="12"/>
      <name val="TimesNewRomanP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sz val="12"/>
      <color rgb="FF3333FF"/>
      <name val="TimesNewRomanPS"/>
    </font>
    <font>
      <sz val="10"/>
      <color theme="1"/>
      <name val="TimesNewRomanPS"/>
    </font>
    <font>
      <sz val="12"/>
      <color theme="1"/>
      <name val="TimesNewRomanP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>
      <alignment horizontal="left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Continuous"/>
    </xf>
    <xf numFmtId="0" fontId="1" fillId="0" borderId="2" xfId="0" applyFont="1" applyBorder="1" applyAlignment="1" applyProtection="1">
      <alignment horizontal="centerContinuous"/>
    </xf>
    <xf numFmtId="0" fontId="1" fillId="0" borderId="3" xfId="0" applyFont="1" applyBorder="1" applyAlignment="1" applyProtection="1">
      <alignment horizontal="centerContinuous"/>
    </xf>
    <xf numFmtId="0" fontId="1" fillId="0" borderId="4" xfId="0" applyFont="1" applyBorder="1" applyProtection="1"/>
    <xf numFmtId="0" fontId="1" fillId="0" borderId="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37" fontId="1" fillId="0" borderId="6" xfId="0" applyNumberFormat="1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164" fontId="1" fillId="0" borderId="0" xfId="0" applyNumberFormat="1" applyFont="1" applyProtection="1"/>
    <xf numFmtId="37" fontId="1" fillId="0" borderId="4" xfId="0" applyNumberFormat="1" applyFont="1" applyBorder="1" applyProtection="1"/>
    <xf numFmtId="37" fontId="1" fillId="0" borderId="8" xfId="0" applyNumberFormat="1" applyFont="1" applyBorder="1" applyProtection="1"/>
    <xf numFmtId="0" fontId="1" fillId="0" borderId="8" xfId="0" applyFont="1" applyBorder="1" applyProtection="1"/>
    <xf numFmtId="0" fontId="1" fillId="0" borderId="7" xfId="0" applyFont="1" applyBorder="1" applyProtection="1"/>
    <xf numFmtId="37" fontId="1" fillId="0" borderId="8" xfId="0" applyNumberFormat="1" applyFont="1" applyBorder="1" applyAlignment="1" applyProtection="1">
      <alignment horizontal="center"/>
    </xf>
    <xf numFmtId="0" fontId="1" fillId="0" borderId="10" xfId="0" applyFont="1" applyBorder="1" applyProtection="1"/>
    <xf numFmtId="0" fontId="1" fillId="0" borderId="12" xfId="0" applyFont="1" applyBorder="1" applyProtection="1"/>
    <xf numFmtId="165" fontId="1" fillId="0" borderId="12" xfId="0" applyNumberFormat="1" applyFont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9" fillId="0" borderId="0" xfId="0" applyFont="1"/>
    <xf numFmtId="3" fontId="10" fillId="0" borderId="0" xfId="0" applyNumberFormat="1" applyFont="1" applyProtection="1"/>
    <xf numFmtId="3" fontId="9" fillId="0" borderId="0" xfId="0" applyNumberFormat="1" applyFont="1" applyProtection="1"/>
    <xf numFmtId="3" fontId="1" fillId="0" borderId="0" xfId="0" applyNumberFormat="1" applyFont="1" applyProtection="1"/>
    <xf numFmtId="3" fontId="9" fillId="3" borderId="4" xfId="0" applyNumberFormat="1" applyFont="1" applyFill="1" applyBorder="1" applyProtection="1"/>
    <xf numFmtId="3" fontId="9" fillId="3" borderId="8" xfId="0" applyNumberFormat="1" applyFont="1" applyFill="1" applyBorder="1" applyProtection="1"/>
    <xf numFmtId="3" fontId="9" fillId="3" borderId="7" xfId="0" applyNumberFormat="1" applyFont="1" applyFill="1" applyBorder="1" applyProtection="1"/>
    <xf numFmtId="3" fontId="9" fillId="3" borderId="0" xfId="0" applyNumberFormat="1" applyFont="1" applyFill="1" applyProtection="1"/>
    <xf numFmtId="3" fontId="2" fillId="0" borderId="4" xfId="0" applyNumberFormat="1" applyFont="1" applyBorder="1" applyProtection="1"/>
    <xf numFmtId="3" fontId="2" fillId="0" borderId="8" xfId="0" applyNumberFormat="1" applyFont="1" applyBorder="1" applyProtection="1"/>
    <xf numFmtId="3" fontId="2" fillId="0" borderId="7" xfId="0" applyNumberFormat="1" applyFont="1" applyBorder="1" applyProtection="1"/>
    <xf numFmtId="3" fontId="9" fillId="3" borderId="5" xfId="0" applyNumberFormat="1" applyFont="1" applyFill="1" applyBorder="1" applyProtection="1"/>
    <xf numFmtId="3" fontId="1" fillId="3" borderId="0" xfId="0" applyNumberFormat="1" applyFont="1" applyFill="1" applyProtection="1"/>
    <xf numFmtId="3" fontId="11" fillId="0" borderId="4" xfId="0" applyNumberFormat="1" applyFont="1" applyBorder="1" applyProtection="1"/>
    <xf numFmtId="3" fontId="11" fillId="0" borderId="0" xfId="0" applyNumberFormat="1" applyFont="1" applyProtection="1"/>
    <xf numFmtId="3" fontId="11" fillId="0" borderId="9" xfId="1" applyNumberFormat="1" applyFont="1" applyBorder="1" applyProtection="1"/>
    <xf numFmtId="3" fontId="11" fillId="0" borderId="15" xfId="1" applyNumberFormat="1" applyFont="1" applyBorder="1" applyProtection="1"/>
    <xf numFmtId="3" fontId="11" fillId="3" borderId="4" xfId="0" applyNumberFormat="1" applyFont="1" applyFill="1" applyBorder="1" applyProtection="1"/>
    <xf numFmtId="3" fontId="11" fillId="0" borderId="8" xfId="0" applyNumberFormat="1" applyFont="1" applyBorder="1" applyProtection="1"/>
    <xf numFmtId="3" fontId="11" fillId="0" borderId="11" xfId="1" applyNumberFormat="1" applyFont="1" applyBorder="1" applyProtection="1"/>
    <xf numFmtId="3" fontId="11" fillId="0" borderId="0" xfId="1" applyNumberFormat="1" applyFont="1" applyBorder="1" applyProtection="1"/>
    <xf numFmtId="3" fontId="11" fillId="3" borderId="8" xfId="0" applyNumberFormat="1" applyFont="1" applyFill="1" applyBorder="1" applyProtection="1"/>
    <xf numFmtId="3" fontId="11" fillId="0" borderId="0" xfId="0" applyNumberFormat="1" applyFont="1" applyBorder="1" applyProtection="1"/>
    <xf numFmtId="3" fontId="4" fillId="2" borderId="8" xfId="0" applyNumberFormat="1" applyFont="1" applyFill="1" applyBorder="1" applyProtection="1"/>
    <xf numFmtId="3" fontId="2" fillId="0" borderId="9" xfId="0" applyNumberFormat="1" applyFont="1" applyBorder="1" applyProtection="1"/>
    <xf numFmtId="3" fontId="1" fillId="0" borderId="10" xfId="0" applyNumberFormat="1" applyFont="1" applyBorder="1" applyProtection="1"/>
    <xf numFmtId="3" fontId="2" fillId="0" borderId="11" xfId="0" applyNumberFormat="1" applyFont="1" applyBorder="1" applyProtection="1"/>
    <xf numFmtId="3" fontId="1" fillId="0" borderId="12" xfId="0" applyNumberFormat="1" applyFont="1" applyBorder="1" applyProtection="1"/>
    <xf numFmtId="3" fontId="2" fillId="0" borderId="13" xfId="0" applyNumberFormat="1" applyFont="1" applyBorder="1" applyProtection="1"/>
    <xf numFmtId="3" fontId="1" fillId="0" borderId="14" xfId="0" applyNumberFormat="1" applyFont="1" applyBorder="1" applyProtection="1"/>
  </cellXfs>
  <cellStyles count="3">
    <cellStyle name="Comma" xfId="1" builtinId="3"/>
    <cellStyle name="Normal" xfId="0" builtinId="0"/>
    <cellStyle name="SScrpt" xfId="2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TimesNewRomanPS"/>
                <a:ea typeface="TimesNewRomanPS"/>
                <a:cs typeface="TimesNewRomanPS"/>
              </a:defRPr>
            </a:pPr>
            <a:r>
              <a:rPr lang="en-US" sz="2000" b="0" i="0" u="none" strike="noStrike" baseline="0">
                <a:solidFill>
                  <a:srgbClr val="000000"/>
                </a:solidFill>
                <a:latin typeface="TimesNewRomanPS"/>
              </a:rPr>
              <a:t>PWS Herring Commercial Harvest</a:t>
            </a:r>
          </a:p>
          <a:p>
            <a:pPr>
              <a:defRPr sz="1800" b="0" i="0" u="none" strike="noStrike" baseline="0">
                <a:solidFill>
                  <a:srgbClr val="000000"/>
                </a:solidFill>
                <a:latin typeface="TimesNewRomanPS"/>
                <a:ea typeface="TimesNewRomanPS"/>
                <a:cs typeface="TimesNewRomanPS"/>
              </a:defRPr>
            </a:pPr>
            <a:r>
              <a:rPr lang="en-US" sz="1050" b="0" i="0" u="none" strike="noStrike" baseline="0">
                <a:solidFill>
                  <a:srgbClr val="000000"/>
                </a:solidFill>
                <a:latin typeface="TimesNewRomanPS"/>
              </a:rPr>
              <a:t>Historical Harvests Since 1917</a:t>
            </a:r>
          </a:p>
        </c:rich>
      </c:tx>
      <c:layout>
        <c:manualLayout>
          <c:xMode val="edge"/>
          <c:yMode val="edge"/>
          <c:x val="0.36954858454475897"/>
          <c:y val="2.5423743842539252E-2"/>
        </c:manualLayout>
      </c:layout>
      <c:overlay val="0"/>
      <c:spPr>
        <a:solidFill>
          <a:srgbClr val="FFFFFF"/>
        </a:solidFill>
        <a:ln w="12700">
          <a:noFill/>
          <a:prstDash val="solid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81790207258575"/>
          <c:y val="0.1464891907117738"/>
          <c:w val="0.84714996832292511"/>
          <c:h val="0.771186896557023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12700">
              <a:solidFill>
                <a:srgbClr val="3366FF"/>
              </a:solidFill>
              <a:prstDash val="solid"/>
            </a:ln>
          </c:spPr>
          <c:invertIfNegative val="0"/>
          <c:cat>
            <c:numRef>
              <c:f>TrulyHist!$A$7:$A$88</c:f>
              <c:numCache>
                <c:formatCode>0_)</c:formatCode>
                <c:ptCount val="82"/>
                <c:pt idx="0">
                  <c:v>1917</c:v>
                </c:pt>
                <c:pt idx="1">
                  <c:v>1918</c:v>
                </c:pt>
                <c:pt idx="2">
                  <c:v>1919</c:v>
                </c:pt>
                <c:pt idx="3">
                  <c:v>1920</c:v>
                </c:pt>
                <c:pt idx="4">
                  <c:v>1921</c:v>
                </c:pt>
                <c:pt idx="5">
                  <c:v>1922</c:v>
                </c:pt>
                <c:pt idx="6">
                  <c:v>1923</c:v>
                </c:pt>
                <c:pt idx="7">
                  <c:v>1924</c:v>
                </c:pt>
                <c:pt idx="8">
                  <c:v>1925</c:v>
                </c:pt>
                <c:pt idx="9">
                  <c:v>1926</c:v>
                </c:pt>
                <c:pt idx="10">
                  <c:v>1927</c:v>
                </c:pt>
                <c:pt idx="11">
                  <c:v>1928</c:v>
                </c:pt>
                <c:pt idx="12">
                  <c:v>1929</c:v>
                </c:pt>
                <c:pt idx="13">
                  <c:v>1930</c:v>
                </c:pt>
                <c:pt idx="14">
                  <c:v>1931</c:v>
                </c:pt>
                <c:pt idx="15">
                  <c:v>1932</c:v>
                </c:pt>
                <c:pt idx="16">
                  <c:v>1933</c:v>
                </c:pt>
                <c:pt idx="17">
                  <c:v>1934</c:v>
                </c:pt>
                <c:pt idx="18">
                  <c:v>1935</c:v>
                </c:pt>
                <c:pt idx="19">
                  <c:v>1936</c:v>
                </c:pt>
                <c:pt idx="20">
                  <c:v>1937</c:v>
                </c:pt>
                <c:pt idx="21">
                  <c:v>1938</c:v>
                </c:pt>
                <c:pt idx="22">
                  <c:v>1939</c:v>
                </c:pt>
                <c:pt idx="23">
                  <c:v>1940</c:v>
                </c:pt>
                <c:pt idx="24">
                  <c:v>1941</c:v>
                </c:pt>
                <c:pt idx="25">
                  <c:v>1942</c:v>
                </c:pt>
                <c:pt idx="26">
                  <c:v>1943</c:v>
                </c:pt>
                <c:pt idx="27">
                  <c:v>1944</c:v>
                </c:pt>
                <c:pt idx="28">
                  <c:v>1945</c:v>
                </c:pt>
                <c:pt idx="29">
                  <c:v>1946</c:v>
                </c:pt>
                <c:pt idx="30">
                  <c:v>1947</c:v>
                </c:pt>
                <c:pt idx="31">
                  <c:v>1948</c:v>
                </c:pt>
                <c:pt idx="32">
                  <c:v>1949</c:v>
                </c:pt>
                <c:pt idx="33">
                  <c:v>1950</c:v>
                </c:pt>
                <c:pt idx="34">
                  <c:v>1951</c:v>
                </c:pt>
                <c:pt idx="35">
                  <c:v>1952</c:v>
                </c:pt>
                <c:pt idx="36">
                  <c:v>1953</c:v>
                </c:pt>
                <c:pt idx="37">
                  <c:v>1954</c:v>
                </c:pt>
                <c:pt idx="38">
                  <c:v>1955</c:v>
                </c:pt>
                <c:pt idx="39">
                  <c:v>1956</c:v>
                </c:pt>
                <c:pt idx="40">
                  <c:v>1957</c:v>
                </c:pt>
                <c:pt idx="41">
                  <c:v>1958</c:v>
                </c:pt>
                <c:pt idx="42">
                  <c:v>1959</c:v>
                </c:pt>
                <c:pt idx="43">
                  <c:v>1960</c:v>
                </c:pt>
                <c:pt idx="44">
                  <c:v>1961</c:v>
                </c:pt>
                <c:pt idx="45">
                  <c:v>1962</c:v>
                </c:pt>
                <c:pt idx="46">
                  <c:v>1963</c:v>
                </c:pt>
                <c:pt idx="47">
                  <c:v>1964</c:v>
                </c:pt>
                <c:pt idx="48">
                  <c:v>1965</c:v>
                </c:pt>
                <c:pt idx="49">
                  <c:v>1966</c:v>
                </c:pt>
                <c:pt idx="50">
                  <c:v>1967</c:v>
                </c:pt>
                <c:pt idx="51">
                  <c:v>1968</c:v>
                </c:pt>
                <c:pt idx="52">
                  <c:v>1969</c:v>
                </c:pt>
                <c:pt idx="53">
                  <c:v>1970</c:v>
                </c:pt>
                <c:pt idx="54">
                  <c:v>1971</c:v>
                </c:pt>
                <c:pt idx="55">
                  <c:v>1972</c:v>
                </c:pt>
                <c:pt idx="56">
                  <c:v>1973</c:v>
                </c:pt>
                <c:pt idx="57">
                  <c:v>1974</c:v>
                </c:pt>
                <c:pt idx="58">
                  <c:v>1975</c:v>
                </c:pt>
                <c:pt idx="59">
                  <c:v>1976</c:v>
                </c:pt>
                <c:pt idx="60">
                  <c:v>1977</c:v>
                </c:pt>
                <c:pt idx="61">
                  <c:v>1978</c:v>
                </c:pt>
                <c:pt idx="62">
                  <c:v>1979</c:v>
                </c:pt>
                <c:pt idx="63">
                  <c:v>1980</c:v>
                </c:pt>
                <c:pt idx="64">
                  <c:v>1981</c:v>
                </c:pt>
                <c:pt idx="65">
                  <c:v>1982</c:v>
                </c:pt>
                <c:pt idx="66">
                  <c:v>1983</c:v>
                </c:pt>
                <c:pt idx="67">
                  <c:v>1984</c:v>
                </c:pt>
                <c:pt idx="68">
                  <c:v>1985</c:v>
                </c:pt>
                <c:pt idx="69">
                  <c:v>1986</c:v>
                </c:pt>
                <c:pt idx="70">
                  <c:v>1987</c:v>
                </c:pt>
                <c:pt idx="71">
                  <c:v>1988</c:v>
                </c:pt>
                <c:pt idx="72">
                  <c:v>1989</c:v>
                </c:pt>
                <c:pt idx="73">
                  <c:v>1990</c:v>
                </c:pt>
                <c:pt idx="74">
                  <c:v>1991</c:v>
                </c:pt>
                <c:pt idx="75">
                  <c:v>1992</c:v>
                </c:pt>
                <c:pt idx="76">
                  <c:v>1993</c:v>
                </c:pt>
                <c:pt idx="77">
                  <c:v>1994</c:v>
                </c:pt>
                <c:pt idx="78">
                  <c:v>1995</c:v>
                </c:pt>
                <c:pt idx="79">
                  <c:v>1996</c:v>
                </c:pt>
                <c:pt idx="80">
                  <c:v>1997</c:v>
                </c:pt>
                <c:pt idx="81">
                  <c:v>1998</c:v>
                </c:pt>
              </c:numCache>
            </c:numRef>
          </c:cat>
          <c:val>
            <c:numRef>
              <c:f>TrulyHist!$M$7:$M$88</c:f>
              <c:numCache>
                <c:formatCode>#,##0</c:formatCode>
                <c:ptCount val="82"/>
                <c:pt idx="0">
                  <c:v>249.97</c:v>
                </c:pt>
                <c:pt idx="1">
                  <c:v>3961.35</c:v>
                </c:pt>
                <c:pt idx="2">
                  <c:v>5040.6369999999997</c:v>
                </c:pt>
                <c:pt idx="3">
                  <c:v>9780.8330000000005</c:v>
                </c:pt>
                <c:pt idx="4">
                  <c:v>9317.6195000000007</c:v>
                </c:pt>
                <c:pt idx="5">
                  <c:v>22227.291000000001</c:v>
                </c:pt>
                <c:pt idx="6">
                  <c:v>17518.575000000001</c:v>
                </c:pt>
                <c:pt idx="7">
                  <c:v>9025.3259999999991</c:v>
                </c:pt>
                <c:pt idx="8">
                  <c:v>13602.59</c:v>
                </c:pt>
                <c:pt idx="9">
                  <c:v>5389.3254999999999</c:v>
                </c:pt>
                <c:pt idx="10">
                  <c:v>4696.241</c:v>
                </c:pt>
                <c:pt idx="11">
                  <c:v>7568.3225000000002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45626</c:v>
                </c:pt>
                <c:pt idx="21">
                  <c:v>56153</c:v>
                </c:pt>
                <c:pt idx="22">
                  <c:v>52767</c:v>
                </c:pt>
                <c:pt idx="23">
                  <c:v>30947</c:v>
                </c:pt>
                <c:pt idx="24">
                  <c:v>32466</c:v>
                </c:pt>
                <c:pt idx="25">
                  <c:v>1550</c:v>
                </c:pt>
                <c:pt idx="26">
                  <c:v>3933</c:v>
                </c:pt>
                <c:pt idx="27">
                  <c:v>7498</c:v>
                </c:pt>
                <c:pt idx="28">
                  <c:v>3137</c:v>
                </c:pt>
                <c:pt idx="29">
                  <c:v>3311</c:v>
                </c:pt>
                <c:pt idx="30">
                  <c:v>1707</c:v>
                </c:pt>
                <c:pt idx="31">
                  <c:v>14467</c:v>
                </c:pt>
                <c:pt idx="32">
                  <c:v>252</c:v>
                </c:pt>
                <c:pt idx="33">
                  <c:v>20348</c:v>
                </c:pt>
                <c:pt idx="34">
                  <c:v>20119</c:v>
                </c:pt>
                <c:pt idx="35">
                  <c:v>2875</c:v>
                </c:pt>
                <c:pt idx="36">
                  <c:v>444</c:v>
                </c:pt>
                <c:pt idx="37">
                  <c:v>9239</c:v>
                </c:pt>
                <c:pt idx="38">
                  <c:v>10101</c:v>
                </c:pt>
                <c:pt idx="39">
                  <c:v>5801</c:v>
                </c:pt>
                <c:pt idx="40">
                  <c:v>10311</c:v>
                </c:pt>
                <c:pt idx="41">
                  <c:v>3892</c:v>
                </c:pt>
                <c:pt idx="42">
                  <c:v>38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465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347.04850000000005</c:v>
                </c:pt>
                <c:pt idx="53">
                  <c:v>775.49599999999998</c:v>
                </c:pt>
                <c:pt idx="54">
                  <c:v>3997.1590000000001</c:v>
                </c:pt>
                <c:pt idx="55">
                  <c:v>4199.0499999999993</c:v>
                </c:pt>
                <c:pt idx="56">
                  <c:v>8226.2454999999991</c:v>
                </c:pt>
                <c:pt idx="57">
                  <c:v>8705.7010000000009</c:v>
                </c:pt>
                <c:pt idx="58">
                  <c:v>9521.5105000000003</c:v>
                </c:pt>
                <c:pt idx="59">
                  <c:v>4751.0479999999998</c:v>
                </c:pt>
                <c:pt idx="60">
                  <c:v>3935.1374999999998</c:v>
                </c:pt>
                <c:pt idx="61">
                  <c:v>2118.5630000000001</c:v>
                </c:pt>
                <c:pt idx="62">
                  <c:v>7309.3090000000002</c:v>
                </c:pt>
                <c:pt idx="63">
                  <c:v>9500.4647499999992</c:v>
                </c:pt>
                <c:pt idx="64">
                  <c:v>15919.74575</c:v>
                </c:pt>
                <c:pt idx="65">
                  <c:v>10289.571750000001</c:v>
                </c:pt>
                <c:pt idx="66">
                  <c:v>5171.3799999999992</c:v>
                </c:pt>
                <c:pt idx="67">
                  <c:v>6861.4367500000008</c:v>
                </c:pt>
                <c:pt idx="68">
                  <c:v>8859.0010000000002</c:v>
                </c:pt>
                <c:pt idx="69">
                  <c:v>12678.6495</c:v>
                </c:pt>
                <c:pt idx="70">
                  <c:v>8262.7209999999995</c:v>
                </c:pt>
                <c:pt idx="71">
                  <c:v>11839.24325</c:v>
                </c:pt>
                <c:pt idx="72">
                  <c:v>1335.2715000000001</c:v>
                </c:pt>
                <c:pt idx="73">
                  <c:v>11699.242250000001</c:v>
                </c:pt>
                <c:pt idx="74">
                  <c:v>18072.203750000001</c:v>
                </c:pt>
                <c:pt idx="75">
                  <c:v>27029.577000000001</c:v>
                </c:pt>
                <c:pt idx="76">
                  <c:v>7561.3807500000003</c:v>
                </c:pt>
                <c:pt idx="77">
                  <c:v>1238</c:v>
                </c:pt>
                <c:pt idx="78">
                  <c:v>0</c:v>
                </c:pt>
                <c:pt idx="79">
                  <c:v>0</c:v>
                </c:pt>
                <c:pt idx="80">
                  <c:v>6314.7999999999993</c:v>
                </c:pt>
                <c:pt idx="81">
                  <c:v>4667.5964999999997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96618752"/>
        <c:axId val="41652224"/>
      </c:barChart>
      <c:catAx>
        <c:axId val="96618752"/>
        <c:scaling>
          <c:orientation val="minMax"/>
        </c:scaling>
        <c:delete val="0"/>
        <c:axPos val="b"/>
        <c:numFmt formatCode="0_)" sourceLinked="1"/>
        <c:majorTickMark val="out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NewRomanPS"/>
                <a:ea typeface="TimesNewRomanPS"/>
                <a:cs typeface="TimesNewRomanPS"/>
              </a:defRPr>
            </a:pPr>
            <a:endParaRPr lang="en-US"/>
          </a:p>
        </c:txPr>
        <c:crossAx val="41652224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4165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TimesNewRomanPS"/>
                    <a:ea typeface="TimesNewRomanPS"/>
                    <a:cs typeface="TimesNewRomanPS"/>
                  </a:defRPr>
                </a:pPr>
                <a:r>
                  <a:rPr lang="en-US" sz="1800"/>
                  <a:t>Catch (tons)</a:t>
                </a:r>
              </a:p>
            </c:rich>
          </c:tx>
          <c:layout>
            <c:manualLayout>
              <c:xMode val="edge"/>
              <c:yMode val="edge"/>
              <c:x val="1.224177505738332E-2"/>
              <c:y val="0.4891044053517075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NewRomanPS"/>
                <a:ea typeface="TimesNewRomanPS"/>
                <a:cs typeface="TimesNewRomanPS"/>
              </a:defRPr>
            </a:pPr>
            <a:endParaRPr lang="en-US"/>
          </a:p>
        </c:txPr>
        <c:crossAx val="96618752"/>
        <c:crosses val="autoZero"/>
        <c:crossBetween val="between"/>
      </c:valAx>
      <c:spPr>
        <a:noFill/>
        <a:ln w="12700">
          <a:noFill/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695325</xdr:colOff>
      <xdr:row>6</xdr:row>
      <xdr:rowOff>9525</xdr:rowOff>
    </xdr:from>
    <xdr:to>
      <xdr:col>27</xdr:col>
      <xdr:colOff>314325</xdr:colOff>
      <xdr:row>34</xdr:row>
      <xdr:rowOff>114300</xdr:rowOff>
    </xdr:to>
    <xdr:graphicFrame macro="">
      <xdr:nvGraphicFramePr>
        <xdr:cNvPr id="2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13_Presentations/112_EVOS_Herring_meetings/2011_EVOS_herring_Cordova/Excel%20Workbooks/G2-12%20HIST_P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QuikSumry"/>
      <sheetName val="Eggs"/>
      <sheetName val="Egg wks"/>
      <sheetName val="HarvSum"/>
      <sheetName val="G2,4,7,9 AMRfigs"/>
      <sheetName val="AMRagegrf"/>
      <sheetName val="TrulyHist"/>
      <sheetName val="G8 FdBt"/>
      <sheetName val="G3 sacroe"/>
      <sheetName val="G5 WildSOK"/>
      <sheetName val="G6 PndSOK"/>
      <sheetName val="G10 BiomSumry"/>
      <sheetName val="G11 BiomGrfs"/>
      <sheetName val="ASA out"/>
      <sheetName val="G12Value"/>
    </sheetNames>
    <sheetDataSet>
      <sheetData sheetId="0"/>
      <sheetData sheetId="1"/>
      <sheetData sheetId="2"/>
      <sheetData sheetId="3"/>
      <sheetData sheetId="4">
        <row r="42">
          <cell r="M42">
            <v>6314.7999999999993</v>
          </cell>
        </row>
        <row r="43">
          <cell r="M43">
            <v>4667.5964999999997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1"/>
  <dimension ref="A1:Q126"/>
  <sheetViews>
    <sheetView tabSelected="1" defaultGridColor="0" colorId="22" zoomScaleNormal="100" workbookViewId="0">
      <pane ySplit="5" topLeftCell="A6" activePane="bottomLeft" state="frozenSplit"/>
      <selection pane="bottomLeft" activeCell="A62" sqref="A62:XFD63"/>
    </sheetView>
  </sheetViews>
  <sheetFormatPr defaultColWidth="9.81640625" defaultRowHeight="16.8"/>
  <cols>
    <col min="1" max="1" width="6.1796875" customWidth="1"/>
    <col min="2" max="2" width="10" customWidth="1"/>
    <col min="3" max="3" width="10.453125" customWidth="1"/>
    <col min="4" max="5" width="9.36328125" customWidth="1"/>
    <col min="6" max="6" width="10.1796875" bestFit="1" customWidth="1"/>
    <col min="7" max="7" width="11" customWidth="1"/>
    <col min="8" max="8" width="7.1796875" customWidth="1"/>
    <col min="9" max="10" width="7.453125" customWidth="1"/>
    <col min="11" max="11" width="8.08984375" customWidth="1"/>
    <col min="12" max="12" width="7.81640625" customWidth="1"/>
    <col min="13" max="13" width="7" customWidth="1"/>
    <col min="14" max="14" width="15.6328125" customWidth="1"/>
    <col min="15" max="15" width="11" bestFit="1" customWidth="1"/>
    <col min="16" max="16" width="6" customWidth="1"/>
  </cols>
  <sheetData>
    <row r="1" spans="1:17">
      <c r="A1" s="1" t="s">
        <v>0</v>
      </c>
      <c r="B1" s="23" t="str">
        <f ca="1">CELL("filename",A1)</f>
        <v>C:\Users\rebrenner\Desktop\NCEAS\DATA\PWS_HERRING\[Historical_Harvests_1917–2014.xlsx]TrulyHist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/>
      <c r="B3" s="2"/>
      <c r="C3" s="2"/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>
      <c r="A4" s="3"/>
      <c r="B4" s="4" t="s">
        <v>2</v>
      </c>
      <c r="C4" s="5"/>
      <c r="D4" s="5"/>
      <c r="E4" s="5"/>
      <c r="F4" s="6"/>
      <c r="G4" s="4" t="s">
        <v>25</v>
      </c>
      <c r="H4" s="5"/>
      <c r="I4" s="5"/>
      <c r="J4" s="5"/>
      <c r="K4" s="5"/>
      <c r="L4" s="5"/>
      <c r="M4" s="6"/>
      <c r="N4" s="6"/>
      <c r="O4" s="7" t="s">
        <v>3</v>
      </c>
      <c r="P4" s="7"/>
      <c r="Q4" s="1"/>
    </row>
    <row r="5" spans="1:17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5</v>
      </c>
      <c r="H5" s="9" t="s">
        <v>6</v>
      </c>
      <c r="I5" s="9" t="s">
        <v>7</v>
      </c>
      <c r="J5" s="9" t="s">
        <v>8</v>
      </c>
      <c r="K5" s="10" t="s">
        <v>10</v>
      </c>
      <c r="L5" s="10" t="s">
        <v>11</v>
      </c>
      <c r="M5" s="21" t="s">
        <v>9</v>
      </c>
      <c r="N5" s="9" t="s">
        <v>12</v>
      </c>
      <c r="O5" s="11" t="s">
        <v>13</v>
      </c>
      <c r="P5" s="11" t="s">
        <v>9</v>
      </c>
      <c r="Q5" s="1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2"/>
      <c r="N6" s="2"/>
      <c r="O6" s="2"/>
      <c r="P6" s="2"/>
      <c r="Q6" s="1"/>
    </row>
    <row r="7" spans="1:17">
      <c r="A7" s="12">
        <v>1917</v>
      </c>
      <c r="B7" s="24"/>
      <c r="C7" s="24">
        <v>229458</v>
      </c>
      <c r="D7" s="24">
        <v>270482</v>
      </c>
      <c r="E7" s="24"/>
      <c r="F7" s="25">
        <f t="shared" ref="F7:F18" si="0">SUM(B7:E7)</f>
        <v>499940</v>
      </c>
      <c r="G7" s="25">
        <f t="shared" ref="G7:J18" si="1">B7/2000</f>
        <v>0</v>
      </c>
      <c r="H7" s="25">
        <f t="shared" si="1"/>
        <v>114.729</v>
      </c>
      <c r="I7" s="25">
        <f t="shared" si="1"/>
        <v>135.24100000000001</v>
      </c>
      <c r="J7" s="25">
        <f t="shared" si="1"/>
        <v>0</v>
      </c>
      <c r="K7" s="26"/>
      <c r="L7" s="26"/>
      <c r="M7" s="27">
        <f>F7/2000</f>
        <v>249.97</v>
      </c>
      <c r="N7" s="7" t="s">
        <v>14</v>
      </c>
      <c r="O7" s="2" t="s">
        <v>15</v>
      </c>
      <c r="P7" s="2"/>
      <c r="Q7" s="1"/>
    </row>
    <row r="8" spans="1:17">
      <c r="A8" s="12">
        <v>1918</v>
      </c>
      <c r="B8" s="24"/>
      <c r="C8" s="24">
        <v>7230900</v>
      </c>
      <c r="D8" s="24">
        <v>691800</v>
      </c>
      <c r="E8" s="24"/>
      <c r="F8" s="25">
        <f t="shared" si="0"/>
        <v>7922700</v>
      </c>
      <c r="G8" s="25">
        <f t="shared" si="1"/>
        <v>0</v>
      </c>
      <c r="H8" s="25">
        <f t="shared" si="1"/>
        <v>3615.45</v>
      </c>
      <c r="I8" s="25">
        <f t="shared" si="1"/>
        <v>345.9</v>
      </c>
      <c r="J8" s="25">
        <f t="shared" si="1"/>
        <v>0</v>
      </c>
      <c r="K8" s="26"/>
      <c r="L8" s="26"/>
      <c r="M8" s="28">
        <f t="shared" ref="M7:M18" si="2">F8/2000</f>
        <v>3961.35</v>
      </c>
      <c r="N8" s="15"/>
      <c r="O8" s="2"/>
      <c r="P8" s="2"/>
      <c r="Q8" s="1"/>
    </row>
    <row r="9" spans="1:17">
      <c r="A9" s="12">
        <v>1919</v>
      </c>
      <c r="B9" s="24"/>
      <c r="C9" s="24">
        <v>7104848</v>
      </c>
      <c r="D9" s="24">
        <v>411126</v>
      </c>
      <c r="E9" s="24">
        <v>2565300</v>
      </c>
      <c r="F9" s="25">
        <f t="shared" si="0"/>
        <v>10081274</v>
      </c>
      <c r="G9" s="25">
        <f t="shared" si="1"/>
        <v>0</v>
      </c>
      <c r="H9" s="25">
        <f t="shared" si="1"/>
        <v>3552.424</v>
      </c>
      <c r="I9" s="25">
        <f t="shared" si="1"/>
        <v>205.56299999999999</v>
      </c>
      <c r="J9" s="25">
        <f t="shared" si="1"/>
        <v>1282.6500000000001</v>
      </c>
      <c r="K9" s="26"/>
      <c r="L9" s="26"/>
      <c r="M9" s="28">
        <f t="shared" si="2"/>
        <v>5040.6369999999997</v>
      </c>
      <c r="N9" s="15"/>
      <c r="O9" s="2"/>
      <c r="P9" s="2"/>
      <c r="Q9" s="1"/>
    </row>
    <row r="10" spans="1:17">
      <c r="A10" s="12">
        <v>1920</v>
      </c>
      <c r="B10" s="24">
        <v>10355700</v>
      </c>
      <c r="C10" s="24">
        <v>9185591</v>
      </c>
      <c r="D10" s="24">
        <v>20000</v>
      </c>
      <c r="E10" s="24">
        <v>375</v>
      </c>
      <c r="F10" s="25">
        <f t="shared" si="0"/>
        <v>19561666</v>
      </c>
      <c r="G10" s="25">
        <f t="shared" si="1"/>
        <v>5177.8500000000004</v>
      </c>
      <c r="H10" s="25">
        <f t="shared" si="1"/>
        <v>4592.7955000000002</v>
      </c>
      <c r="I10" s="25">
        <f t="shared" si="1"/>
        <v>10</v>
      </c>
      <c r="J10" s="25">
        <f t="shared" si="1"/>
        <v>0.1875</v>
      </c>
      <c r="K10" s="26"/>
      <c r="L10" s="26"/>
      <c r="M10" s="28">
        <f t="shared" si="2"/>
        <v>9780.8330000000005</v>
      </c>
      <c r="N10" s="15"/>
      <c r="O10" s="2"/>
      <c r="P10" s="2"/>
      <c r="Q10" s="1"/>
    </row>
    <row r="11" spans="1:17">
      <c r="A11" s="12">
        <v>1921</v>
      </c>
      <c r="B11" s="24">
        <v>1914000</v>
      </c>
      <c r="C11" s="24">
        <v>16709239</v>
      </c>
      <c r="D11" s="24">
        <v>12000</v>
      </c>
      <c r="E11" s="24"/>
      <c r="F11" s="25">
        <f t="shared" si="0"/>
        <v>18635239</v>
      </c>
      <c r="G11" s="25">
        <f t="shared" si="1"/>
        <v>957</v>
      </c>
      <c r="H11" s="25">
        <f t="shared" si="1"/>
        <v>8354.6195000000007</v>
      </c>
      <c r="I11" s="25">
        <f t="shared" si="1"/>
        <v>6</v>
      </c>
      <c r="J11" s="25">
        <f t="shared" si="1"/>
        <v>0</v>
      </c>
      <c r="K11" s="26"/>
      <c r="L11" s="26"/>
      <c r="M11" s="28">
        <f t="shared" si="2"/>
        <v>9317.6195000000007</v>
      </c>
      <c r="N11" s="15"/>
      <c r="O11" s="2"/>
      <c r="P11" s="2"/>
      <c r="Q11" s="1"/>
    </row>
    <row r="12" spans="1:17">
      <c r="A12" s="12">
        <v>1922</v>
      </c>
      <c r="B12" s="24">
        <v>6784757</v>
      </c>
      <c r="C12" s="24">
        <v>37145225</v>
      </c>
      <c r="D12" s="24">
        <v>524600</v>
      </c>
      <c r="E12" s="24"/>
      <c r="F12" s="25">
        <f t="shared" si="0"/>
        <v>44454582</v>
      </c>
      <c r="G12" s="25">
        <f t="shared" si="1"/>
        <v>3392.3784999999998</v>
      </c>
      <c r="H12" s="25">
        <f t="shared" si="1"/>
        <v>18572.612499999999</v>
      </c>
      <c r="I12" s="25">
        <f t="shared" si="1"/>
        <v>262.3</v>
      </c>
      <c r="J12" s="25">
        <f t="shared" si="1"/>
        <v>0</v>
      </c>
      <c r="K12" s="26"/>
      <c r="L12" s="26"/>
      <c r="M12" s="28">
        <f t="shared" si="2"/>
        <v>22227.291000000001</v>
      </c>
      <c r="N12" s="15"/>
      <c r="O12" s="2"/>
      <c r="P12" s="2"/>
      <c r="Q12" s="1"/>
    </row>
    <row r="13" spans="1:17">
      <c r="A13" s="12">
        <v>1923</v>
      </c>
      <c r="B13" s="24">
        <v>13854488</v>
      </c>
      <c r="C13" s="24">
        <v>19730903</v>
      </c>
      <c r="D13" s="24">
        <v>1451759</v>
      </c>
      <c r="E13" s="24"/>
      <c r="F13" s="25">
        <f t="shared" si="0"/>
        <v>35037150</v>
      </c>
      <c r="G13" s="25">
        <f t="shared" si="1"/>
        <v>6927.2439999999997</v>
      </c>
      <c r="H13" s="25">
        <f t="shared" si="1"/>
        <v>9865.4514999999992</v>
      </c>
      <c r="I13" s="25">
        <f t="shared" si="1"/>
        <v>725.87950000000001</v>
      </c>
      <c r="J13" s="25">
        <f t="shared" si="1"/>
        <v>0</v>
      </c>
      <c r="K13" s="26"/>
      <c r="L13" s="26"/>
      <c r="M13" s="28">
        <f t="shared" si="2"/>
        <v>17518.575000000001</v>
      </c>
      <c r="N13" s="15"/>
      <c r="O13" s="2"/>
      <c r="P13" s="2"/>
      <c r="Q13" s="1"/>
    </row>
    <row r="14" spans="1:17">
      <c r="A14" s="12">
        <v>1924</v>
      </c>
      <c r="B14" s="24">
        <v>12446879</v>
      </c>
      <c r="C14" s="24">
        <v>4216023</v>
      </c>
      <c r="D14" s="24">
        <v>1387750</v>
      </c>
      <c r="E14" s="24"/>
      <c r="F14" s="25">
        <f t="shared" si="0"/>
        <v>18050652</v>
      </c>
      <c r="G14" s="25">
        <f t="shared" si="1"/>
        <v>6223.4395000000004</v>
      </c>
      <c r="H14" s="25">
        <f t="shared" si="1"/>
        <v>2108.0115000000001</v>
      </c>
      <c r="I14" s="25">
        <f t="shared" si="1"/>
        <v>693.875</v>
      </c>
      <c r="J14" s="25">
        <f t="shared" si="1"/>
        <v>0</v>
      </c>
      <c r="K14" s="26"/>
      <c r="L14" s="26"/>
      <c r="M14" s="28">
        <f t="shared" si="2"/>
        <v>9025.3259999999991</v>
      </c>
      <c r="N14" s="15"/>
      <c r="O14" s="2"/>
      <c r="P14" s="2"/>
      <c r="Q14" s="1"/>
    </row>
    <row r="15" spans="1:17">
      <c r="A15" s="12">
        <v>1925</v>
      </c>
      <c r="B15" s="24">
        <v>17117594</v>
      </c>
      <c r="C15" s="24">
        <v>10073336</v>
      </c>
      <c r="D15" s="24">
        <v>14250</v>
      </c>
      <c r="E15" s="24"/>
      <c r="F15" s="25">
        <f t="shared" si="0"/>
        <v>27205180</v>
      </c>
      <c r="G15" s="25">
        <f t="shared" si="1"/>
        <v>8558.7970000000005</v>
      </c>
      <c r="H15" s="25">
        <f t="shared" si="1"/>
        <v>5036.6679999999997</v>
      </c>
      <c r="I15" s="25">
        <f t="shared" si="1"/>
        <v>7.125</v>
      </c>
      <c r="J15" s="25">
        <f t="shared" si="1"/>
        <v>0</v>
      </c>
      <c r="K15" s="26"/>
      <c r="L15" s="26"/>
      <c r="M15" s="28">
        <f t="shared" si="2"/>
        <v>13602.59</v>
      </c>
      <c r="N15" s="15"/>
      <c r="O15" s="2"/>
      <c r="P15" s="2"/>
      <c r="Q15" s="1"/>
    </row>
    <row r="16" spans="1:17">
      <c r="A16" s="12">
        <v>1926</v>
      </c>
      <c r="B16" s="24">
        <v>7479322</v>
      </c>
      <c r="C16" s="24">
        <v>2586779</v>
      </c>
      <c r="D16" s="24">
        <v>712550</v>
      </c>
      <c r="E16" s="24"/>
      <c r="F16" s="25">
        <f t="shared" si="0"/>
        <v>10778651</v>
      </c>
      <c r="G16" s="25">
        <f t="shared" si="1"/>
        <v>3739.6610000000001</v>
      </c>
      <c r="H16" s="25">
        <f t="shared" si="1"/>
        <v>1293.3895</v>
      </c>
      <c r="I16" s="25">
        <f t="shared" si="1"/>
        <v>356.27499999999998</v>
      </c>
      <c r="J16" s="25">
        <f t="shared" si="1"/>
        <v>0</v>
      </c>
      <c r="K16" s="26"/>
      <c r="L16" s="26"/>
      <c r="M16" s="28">
        <f t="shared" si="2"/>
        <v>5389.3254999999999</v>
      </c>
      <c r="N16" s="15"/>
      <c r="O16" s="2"/>
      <c r="P16" s="2"/>
      <c r="Q16" s="1"/>
    </row>
    <row r="17" spans="1:17">
      <c r="A17" s="12">
        <v>1927</v>
      </c>
      <c r="B17" s="24">
        <v>4771314</v>
      </c>
      <c r="C17" s="24">
        <v>4379418</v>
      </c>
      <c r="D17" s="24">
        <v>241750</v>
      </c>
      <c r="E17" s="24"/>
      <c r="F17" s="25">
        <f t="shared" si="0"/>
        <v>9392482</v>
      </c>
      <c r="G17" s="25">
        <f t="shared" si="1"/>
        <v>2385.6570000000002</v>
      </c>
      <c r="H17" s="25">
        <f t="shared" si="1"/>
        <v>2189.7089999999998</v>
      </c>
      <c r="I17" s="25">
        <f t="shared" si="1"/>
        <v>120.875</v>
      </c>
      <c r="J17" s="25">
        <f t="shared" si="1"/>
        <v>0</v>
      </c>
      <c r="K17" s="26"/>
      <c r="L17" s="26"/>
      <c r="M17" s="28">
        <f t="shared" si="2"/>
        <v>4696.241</v>
      </c>
      <c r="N17" s="15"/>
      <c r="O17" s="2"/>
      <c r="P17" s="2"/>
      <c r="Q17" s="1"/>
    </row>
    <row r="18" spans="1:17">
      <c r="A18" s="12">
        <v>1928</v>
      </c>
      <c r="B18" s="24">
        <v>13863218</v>
      </c>
      <c r="C18" s="24">
        <v>933427</v>
      </c>
      <c r="D18" s="24">
        <v>340000</v>
      </c>
      <c r="E18" s="24"/>
      <c r="F18" s="25">
        <f t="shared" si="0"/>
        <v>15136645</v>
      </c>
      <c r="G18" s="25">
        <f t="shared" si="1"/>
        <v>6931.6090000000004</v>
      </c>
      <c r="H18" s="25">
        <f t="shared" si="1"/>
        <v>466.71350000000001</v>
      </c>
      <c r="I18" s="25">
        <f t="shared" si="1"/>
        <v>170</v>
      </c>
      <c r="J18" s="25">
        <f t="shared" si="1"/>
        <v>0</v>
      </c>
      <c r="K18" s="26"/>
      <c r="L18" s="26"/>
      <c r="M18" s="29">
        <f t="shared" si="2"/>
        <v>7568.3225000000002</v>
      </c>
      <c r="N18" s="16"/>
      <c r="O18" s="2"/>
      <c r="P18" s="2"/>
      <c r="Q18" s="1"/>
    </row>
    <row r="19" spans="1:17">
      <c r="A19" s="12">
        <v>1929</v>
      </c>
      <c r="B19" s="24"/>
      <c r="C19" s="24"/>
      <c r="D19" s="24"/>
      <c r="E19" s="24"/>
      <c r="F19" s="26"/>
      <c r="G19" s="26"/>
      <c r="H19" s="26"/>
      <c r="I19" s="26"/>
      <c r="J19" s="26"/>
      <c r="K19" s="26"/>
      <c r="L19" s="26"/>
      <c r="M19" s="30">
        <v>0</v>
      </c>
      <c r="N19" s="2"/>
      <c r="O19" s="2"/>
      <c r="P19" s="2"/>
      <c r="Q19" s="1"/>
    </row>
    <row r="20" spans="1:17">
      <c r="A20" s="12">
        <v>1930</v>
      </c>
      <c r="B20" s="24"/>
      <c r="C20" s="24"/>
      <c r="D20" s="24"/>
      <c r="E20" s="24"/>
      <c r="F20" s="26"/>
      <c r="G20" s="26"/>
      <c r="H20" s="26"/>
      <c r="I20" s="26"/>
      <c r="J20" s="26"/>
      <c r="K20" s="26"/>
      <c r="L20" s="26"/>
      <c r="M20" s="30">
        <v>0</v>
      </c>
      <c r="N20" s="2"/>
      <c r="O20" s="2"/>
      <c r="P20" s="2"/>
      <c r="Q20" s="1"/>
    </row>
    <row r="21" spans="1:17">
      <c r="A21" s="12">
        <v>1931</v>
      </c>
      <c r="B21" s="24"/>
      <c r="C21" s="24"/>
      <c r="D21" s="24"/>
      <c r="E21" s="24"/>
      <c r="F21" s="26"/>
      <c r="G21" s="26"/>
      <c r="H21" s="26"/>
      <c r="I21" s="26"/>
      <c r="J21" s="26"/>
      <c r="K21" s="26"/>
      <c r="L21" s="26"/>
      <c r="M21" s="30">
        <v>0</v>
      </c>
      <c r="N21" s="2"/>
      <c r="O21" s="2"/>
      <c r="P21" s="2"/>
      <c r="Q21" s="1"/>
    </row>
    <row r="22" spans="1:17">
      <c r="A22" s="12">
        <v>1932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30">
        <v>0</v>
      </c>
      <c r="N22" s="2"/>
      <c r="O22" s="2"/>
      <c r="P22" s="2"/>
      <c r="Q22" s="1"/>
    </row>
    <row r="23" spans="1:17">
      <c r="A23" s="12">
        <v>1933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30">
        <v>0</v>
      </c>
      <c r="N23" s="2"/>
      <c r="O23" s="2"/>
      <c r="P23" s="2"/>
      <c r="Q23" s="1"/>
    </row>
    <row r="24" spans="1:17">
      <c r="A24" s="12">
        <v>1934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30">
        <v>0</v>
      </c>
      <c r="N24" s="2"/>
      <c r="O24" s="2"/>
      <c r="P24" s="2"/>
      <c r="Q24" s="1"/>
    </row>
    <row r="25" spans="1:17">
      <c r="A25" s="12">
        <v>1935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30">
        <v>0</v>
      </c>
      <c r="N25" s="2"/>
      <c r="O25" s="2"/>
      <c r="P25" s="2"/>
      <c r="Q25" s="1"/>
    </row>
    <row r="26" spans="1:17">
      <c r="A26" s="12">
        <v>1936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30">
        <v>0</v>
      </c>
      <c r="N26" s="2"/>
      <c r="O26" s="2"/>
      <c r="P26" s="2"/>
      <c r="Q26" s="1"/>
    </row>
    <row r="27" spans="1:17">
      <c r="A27" s="12">
        <v>1937</v>
      </c>
      <c r="B27" s="26"/>
      <c r="C27" s="26"/>
      <c r="D27" s="26"/>
      <c r="E27" s="26"/>
      <c r="F27" s="26"/>
      <c r="G27" s="31">
        <v>45626</v>
      </c>
      <c r="H27" s="26"/>
      <c r="I27" s="26"/>
      <c r="J27" s="26"/>
      <c r="K27" s="26"/>
      <c r="L27" s="26"/>
      <c r="M27" s="27">
        <f t="shared" ref="M27:M49" si="3">SUM(G27:J27)</f>
        <v>45626</v>
      </c>
      <c r="N27" s="13" t="s">
        <v>16</v>
      </c>
      <c r="O27" s="2"/>
      <c r="P27" s="2"/>
      <c r="Q27" s="1"/>
    </row>
    <row r="28" spans="1:17">
      <c r="A28" s="12">
        <v>1938</v>
      </c>
      <c r="B28" s="26"/>
      <c r="C28" s="26"/>
      <c r="D28" s="26"/>
      <c r="E28" s="26"/>
      <c r="F28" s="26"/>
      <c r="G28" s="32">
        <v>56153</v>
      </c>
      <c r="H28" s="26"/>
      <c r="I28" s="26"/>
      <c r="J28" s="26"/>
      <c r="K28" s="26"/>
      <c r="L28" s="26"/>
      <c r="M28" s="28">
        <f t="shared" si="3"/>
        <v>56153</v>
      </c>
      <c r="N28" s="17" t="s">
        <v>17</v>
      </c>
      <c r="O28" s="2"/>
      <c r="P28" s="2"/>
      <c r="Q28" s="1"/>
    </row>
    <row r="29" spans="1:17">
      <c r="A29" s="12">
        <v>1939</v>
      </c>
      <c r="B29" s="26"/>
      <c r="C29" s="26"/>
      <c r="D29" s="26"/>
      <c r="E29" s="26"/>
      <c r="F29" s="26"/>
      <c r="G29" s="32">
        <v>52767</v>
      </c>
      <c r="H29" s="26"/>
      <c r="I29" s="26"/>
      <c r="J29" s="26"/>
      <c r="K29" s="26"/>
      <c r="L29" s="26"/>
      <c r="M29" s="28">
        <f t="shared" si="3"/>
        <v>52767</v>
      </c>
      <c r="N29" s="14"/>
      <c r="O29" s="47">
        <v>90</v>
      </c>
      <c r="P29" s="48">
        <f t="shared" ref="P29:P49" si="4">O29+G29</f>
        <v>52857</v>
      </c>
      <c r="Q29" s="1"/>
    </row>
    <row r="30" spans="1:17">
      <c r="A30" s="12">
        <v>1940</v>
      </c>
      <c r="B30" s="26"/>
      <c r="C30" s="26"/>
      <c r="D30" s="26"/>
      <c r="E30" s="26"/>
      <c r="F30" s="26"/>
      <c r="G30" s="32">
        <v>30947</v>
      </c>
      <c r="H30" s="26"/>
      <c r="I30" s="26"/>
      <c r="J30" s="26"/>
      <c r="K30" s="26"/>
      <c r="L30" s="26"/>
      <c r="M30" s="28">
        <f t="shared" si="3"/>
        <v>30947</v>
      </c>
      <c r="N30" s="14" t="s">
        <v>18</v>
      </c>
      <c r="O30" s="49"/>
      <c r="P30" s="50">
        <f t="shared" si="4"/>
        <v>30947</v>
      </c>
      <c r="Q30" s="1"/>
    </row>
    <row r="31" spans="1:17">
      <c r="A31" s="12">
        <v>1941</v>
      </c>
      <c r="B31" s="26"/>
      <c r="C31" s="26"/>
      <c r="D31" s="26"/>
      <c r="E31" s="26"/>
      <c r="F31" s="26"/>
      <c r="G31" s="32">
        <v>32466</v>
      </c>
      <c r="H31" s="26"/>
      <c r="I31" s="26"/>
      <c r="J31" s="26"/>
      <c r="K31" s="26"/>
      <c r="L31" s="26"/>
      <c r="M31" s="28">
        <f t="shared" si="3"/>
        <v>32466</v>
      </c>
      <c r="N31" s="14" t="s">
        <v>19</v>
      </c>
      <c r="O31" s="49">
        <v>1578</v>
      </c>
      <c r="P31" s="50">
        <f t="shared" si="4"/>
        <v>34044</v>
      </c>
      <c r="Q31" s="1"/>
    </row>
    <row r="32" spans="1:17">
      <c r="A32" s="12">
        <v>1942</v>
      </c>
      <c r="B32" s="26"/>
      <c r="C32" s="26"/>
      <c r="D32" s="26"/>
      <c r="E32" s="26"/>
      <c r="F32" s="26"/>
      <c r="G32" s="32">
        <v>1550</v>
      </c>
      <c r="H32" s="26"/>
      <c r="I32" s="26"/>
      <c r="J32" s="26"/>
      <c r="K32" s="26"/>
      <c r="L32" s="26"/>
      <c r="M32" s="28">
        <f t="shared" si="3"/>
        <v>1550</v>
      </c>
      <c r="N32" s="17" t="s">
        <v>20</v>
      </c>
      <c r="O32" s="49">
        <v>187</v>
      </c>
      <c r="P32" s="50">
        <f t="shared" si="4"/>
        <v>1737</v>
      </c>
      <c r="Q32" s="1"/>
    </row>
    <row r="33" spans="1:17">
      <c r="A33" s="12">
        <v>1943</v>
      </c>
      <c r="B33" s="26"/>
      <c r="C33" s="26"/>
      <c r="D33" s="26"/>
      <c r="E33" s="26"/>
      <c r="F33" s="26"/>
      <c r="G33" s="32">
        <v>3933</v>
      </c>
      <c r="H33" s="26"/>
      <c r="I33" s="26"/>
      <c r="J33" s="26"/>
      <c r="K33" s="26"/>
      <c r="L33" s="26"/>
      <c r="M33" s="28">
        <f t="shared" si="3"/>
        <v>3933</v>
      </c>
      <c r="N33" s="14"/>
      <c r="O33" s="49">
        <v>2600</v>
      </c>
      <c r="P33" s="50">
        <f t="shared" si="4"/>
        <v>6533</v>
      </c>
      <c r="Q33" s="1"/>
    </row>
    <row r="34" spans="1:17">
      <c r="A34" s="12">
        <v>1944</v>
      </c>
      <c r="B34" s="26"/>
      <c r="C34" s="26"/>
      <c r="D34" s="26"/>
      <c r="E34" s="26"/>
      <c r="F34" s="26"/>
      <c r="G34" s="32">
        <v>7498</v>
      </c>
      <c r="H34" s="26"/>
      <c r="I34" s="26"/>
      <c r="J34" s="26"/>
      <c r="K34" s="26"/>
      <c r="L34" s="26"/>
      <c r="M34" s="28">
        <f t="shared" si="3"/>
        <v>7498</v>
      </c>
      <c r="N34" s="14"/>
      <c r="O34" s="49">
        <v>15937</v>
      </c>
      <c r="P34" s="50">
        <f t="shared" si="4"/>
        <v>23435</v>
      </c>
      <c r="Q34" s="1"/>
    </row>
    <row r="35" spans="1:17">
      <c r="A35" s="12">
        <v>1945</v>
      </c>
      <c r="B35" s="26"/>
      <c r="C35" s="26"/>
      <c r="D35" s="26"/>
      <c r="E35" s="26"/>
      <c r="F35" s="26"/>
      <c r="G35" s="32">
        <v>3137</v>
      </c>
      <c r="H35" s="26"/>
      <c r="I35" s="26"/>
      <c r="J35" s="26"/>
      <c r="K35" s="26"/>
      <c r="L35" s="26"/>
      <c r="M35" s="28">
        <f t="shared" si="3"/>
        <v>3137</v>
      </c>
      <c r="N35" s="14"/>
      <c r="O35" s="49">
        <v>14615</v>
      </c>
      <c r="P35" s="50">
        <f t="shared" si="4"/>
        <v>17752</v>
      </c>
      <c r="Q35" s="1"/>
    </row>
    <row r="36" spans="1:17">
      <c r="A36" s="12">
        <v>1946</v>
      </c>
      <c r="B36" s="26"/>
      <c r="C36" s="26"/>
      <c r="D36" s="26"/>
      <c r="E36" s="26"/>
      <c r="F36" s="26"/>
      <c r="G36" s="32">
        <v>3311</v>
      </c>
      <c r="H36" s="26"/>
      <c r="I36" s="26"/>
      <c r="J36" s="26"/>
      <c r="K36" s="26"/>
      <c r="L36" s="26"/>
      <c r="M36" s="28">
        <f t="shared" si="3"/>
        <v>3311</v>
      </c>
      <c r="N36" s="14"/>
      <c r="O36" s="49">
        <f>18769-1735</f>
        <v>17034</v>
      </c>
      <c r="P36" s="50">
        <f t="shared" si="4"/>
        <v>20345</v>
      </c>
      <c r="Q36" s="1"/>
    </row>
    <row r="37" spans="1:17">
      <c r="A37" s="12">
        <v>1947</v>
      </c>
      <c r="B37" s="26"/>
      <c r="C37" s="26"/>
      <c r="D37" s="26"/>
      <c r="E37" s="26"/>
      <c r="F37" s="26"/>
      <c r="G37" s="32">
        <v>1707</v>
      </c>
      <c r="H37" s="26"/>
      <c r="I37" s="26"/>
      <c r="J37" s="26"/>
      <c r="K37" s="26"/>
      <c r="L37" s="26"/>
      <c r="M37" s="28">
        <f t="shared" si="3"/>
        <v>1707</v>
      </c>
      <c r="N37" s="14"/>
      <c r="O37" s="49">
        <f>586-110</f>
        <v>476</v>
      </c>
      <c r="P37" s="50">
        <f t="shared" si="4"/>
        <v>2183</v>
      </c>
      <c r="Q37" s="1"/>
    </row>
    <row r="38" spans="1:17">
      <c r="A38" s="12">
        <v>1948</v>
      </c>
      <c r="B38" s="26"/>
      <c r="C38" s="26"/>
      <c r="D38" s="26"/>
      <c r="E38" s="26"/>
      <c r="F38" s="26"/>
      <c r="G38" s="32">
        <v>14467</v>
      </c>
      <c r="H38" s="26"/>
      <c r="I38" s="26"/>
      <c r="J38" s="26"/>
      <c r="K38" s="26"/>
      <c r="L38" s="26"/>
      <c r="M38" s="28">
        <f t="shared" si="3"/>
        <v>14467</v>
      </c>
      <c r="N38" s="14"/>
      <c r="O38" s="49">
        <v>5973</v>
      </c>
      <c r="P38" s="50">
        <f t="shared" si="4"/>
        <v>20440</v>
      </c>
      <c r="Q38" s="1"/>
    </row>
    <row r="39" spans="1:17">
      <c r="A39" s="12">
        <v>1949</v>
      </c>
      <c r="B39" s="26"/>
      <c r="C39" s="26"/>
      <c r="D39" s="26"/>
      <c r="E39" s="26"/>
      <c r="F39" s="26"/>
      <c r="G39" s="32">
        <v>252</v>
      </c>
      <c r="H39" s="26"/>
      <c r="I39" s="26"/>
      <c r="J39" s="26"/>
      <c r="K39" s="26"/>
      <c r="L39" s="26"/>
      <c r="M39" s="28">
        <f t="shared" si="3"/>
        <v>252</v>
      </c>
      <c r="N39" s="14"/>
      <c r="O39" s="49"/>
      <c r="P39" s="50">
        <f t="shared" si="4"/>
        <v>252</v>
      </c>
      <c r="Q39" s="1"/>
    </row>
    <row r="40" spans="1:17">
      <c r="A40" s="12">
        <v>1950</v>
      </c>
      <c r="B40" s="26"/>
      <c r="C40" s="26"/>
      <c r="D40" s="26"/>
      <c r="E40" s="26"/>
      <c r="F40" s="26"/>
      <c r="G40" s="32">
        <v>20348</v>
      </c>
      <c r="H40" s="26"/>
      <c r="I40" s="26"/>
      <c r="J40" s="26"/>
      <c r="K40" s="26"/>
      <c r="L40" s="26"/>
      <c r="M40" s="28">
        <f t="shared" si="3"/>
        <v>20348</v>
      </c>
      <c r="N40" s="14"/>
      <c r="O40" s="49">
        <v>3846</v>
      </c>
      <c r="P40" s="50">
        <f t="shared" si="4"/>
        <v>24194</v>
      </c>
      <c r="Q40" s="1"/>
    </row>
    <row r="41" spans="1:17">
      <c r="A41" s="12">
        <v>1951</v>
      </c>
      <c r="B41" s="26"/>
      <c r="C41" s="26"/>
      <c r="D41" s="26"/>
      <c r="E41" s="26"/>
      <c r="F41" s="26"/>
      <c r="G41" s="32">
        <v>20119</v>
      </c>
      <c r="H41" s="26"/>
      <c r="I41" s="26"/>
      <c r="J41" s="26"/>
      <c r="K41" s="26"/>
      <c r="L41" s="26"/>
      <c r="M41" s="28">
        <f t="shared" si="3"/>
        <v>20119</v>
      </c>
      <c r="N41" s="14"/>
      <c r="O41" s="49">
        <v>2162</v>
      </c>
      <c r="P41" s="50">
        <f t="shared" si="4"/>
        <v>22281</v>
      </c>
      <c r="Q41" s="1"/>
    </row>
    <row r="42" spans="1:17">
      <c r="A42" s="12">
        <v>1952</v>
      </c>
      <c r="B42" s="26"/>
      <c r="C42" s="26"/>
      <c r="D42" s="26"/>
      <c r="E42" s="26"/>
      <c r="F42" s="26"/>
      <c r="G42" s="32">
        <v>2875</v>
      </c>
      <c r="H42" s="26"/>
      <c r="I42" s="26"/>
      <c r="J42" s="26"/>
      <c r="K42" s="26"/>
      <c r="L42" s="26"/>
      <c r="M42" s="28">
        <f t="shared" si="3"/>
        <v>2875</v>
      </c>
      <c r="N42" s="14"/>
      <c r="O42" s="49">
        <v>405</v>
      </c>
      <c r="P42" s="50">
        <f t="shared" si="4"/>
        <v>3280</v>
      </c>
      <c r="Q42" s="1"/>
    </row>
    <row r="43" spans="1:17">
      <c r="A43" s="12">
        <v>1953</v>
      </c>
      <c r="B43" s="26"/>
      <c r="C43" s="26"/>
      <c r="D43" s="26"/>
      <c r="E43" s="26"/>
      <c r="F43" s="26"/>
      <c r="G43" s="32">
        <v>444</v>
      </c>
      <c r="H43" s="26"/>
      <c r="I43" s="26"/>
      <c r="J43" s="26"/>
      <c r="K43" s="26"/>
      <c r="L43" s="26"/>
      <c r="M43" s="28">
        <f t="shared" si="3"/>
        <v>444</v>
      </c>
      <c r="N43" s="14"/>
      <c r="O43" s="49">
        <v>90</v>
      </c>
      <c r="P43" s="50">
        <f t="shared" si="4"/>
        <v>534</v>
      </c>
      <c r="Q43" s="1"/>
    </row>
    <row r="44" spans="1:17">
      <c r="A44" s="12">
        <v>1954</v>
      </c>
      <c r="B44" s="26"/>
      <c r="C44" s="26"/>
      <c r="D44" s="26"/>
      <c r="E44" s="26"/>
      <c r="F44" s="26"/>
      <c r="G44" s="32">
        <v>9239</v>
      </c>
      <c r="H44" s="26"/>
      <c r="I44" s="26"/>
      <c r="J44" s="26"/>
      <c r="K44" s="26"/>
      <c r="L44" s="26"/>
      <c r="M44" s="28">
        <f t="shared" si="3"/>
        <v>9239</v>
      </c>
      <c r="N44" s="14"/>
      <c r="O44" s="49">
        <v>178</v>
      </c>
      <c r="P44" s="50">
        <f t="shared" si="4"/>
        <v>9417</v>
      </c>
      <c r="Q44" s="1"/>
    </row>
    <row r="45" spans="1:17">
      <c r="A45" s="12">
        <v>1955</v>
      </c>
      <c r="B45" s="26"/>
      <c r="C45" s="26"/>
      <c r="D45" s="26"/>
      <c r="E45" s="26"/>
      <c r="F45" s="26"/>
      <c r="G45" s="32">
        <v>10101</v>
      </c>
      <c r="H45" s="26"/>
      <c r="I45" s="26"/>
      <c r="J45" s="26"/>
      <c r="K45" s="26"/>
      <c r="L45" s="26"/>
      <c r="M45" s="28">
        <f t="shared" si="3"/>
        <v>10101</v>
      </c>
      <c r="N45" s="14"/>
      <c r="O45" s="49">
        <v>7469</v>
      </c>
      <c r="P45" s="50">
        <f t="shared" si="4"/>
        <v>17570</v>
      </c>
      <c r="Q45" s="1"/>
    </row>
    <row r="46" spans="1:17">
      <c r="A46" s="12">
        <v>1956</v>
      </c>
      <c r="B46" s="26"/>
      <c r="C46" s="26"/>
      <c r="D46" s="26"/>
      <c r="E46" s="26"/>
      <c r="F46" s="26"/>
      <c r="G46" s="32">
        <v>5801</v>
      </c>
      <c r="H46" s="26"/>
      <c r="I46" s="26"/>
      <c r="J46" s="26"/>
      <c r="K46" s="26"/>
      <c r="L46" s="26"/>
      <c r="M46" s="28">
        <f t="shared" si="3"/>
        <v>5801</v>
      </c>
      <c r="N46" s="14"/>
      <c r="O46" s="49">
        <v>1646</v>
      </c>
      <c r="P46" s="50">
        <f t="shared" si="4"/>
        <v>7447</v>
      </c>
      <c r="Q46" s="1"/>
    </row>
    <row r="47" spans="1:17">
      <c r="A47" s="12">
        <v>1957</v>
      </c>
      <c r="B47" s="26"/>
      <c r="C47" s="26"/>
      <c r="D47" s="26"/>
      <c r="E47" s="26"/>
      <c r="F47" s="26"/>
      <c r="G47" s="32">
        <v>10311</v>
      </c>
      <c r="H47" s="26"/>
      <c r="I47" s="26"/>
      <c r="J47" s="26"/>
      <c r="K47" s="26"/>
      <c r="L47" s="26"/>
      <c r="M47" s="28">
        <f t="shared" si="3"/>
        <v>10311</v>
      </c>
      <c r="N47" s="15"/>
      <c r="O47" s="49">
        <v>2271</v>
      </c>
      <c r="P47" s="50">
        <f t="shared" si="4"/>
        <v>12582</v>
      </c>
      <c r="Q47" s="1"/>
    </row>
    <row r="48" spans="1:17">
      <c r="A48" s="12">
        <v>1958</v>
      </c>
      <c r="B48" s="26"/>
      <c r="C48" s="26"/>
      <c r="D48" s="26"/>
      <c r="E48" s="26"/>
      <c r="F48" s="26"/>
      <c r="G48" s="32">
        <v>3892</v>
      </c>
      <c r="H48" s="26"/>
      <c r="I48" s="26"/>
      <c r="J48" s="26"/>
      <c r="K48" s="26"/>
      <c r="L48" s="26"/>
      <c r="M48" s="28">
        <f t="shared" si="3"/>
        <v>3892</v>
      </c>
      <c r="N48" s="15"/>
      <c r="O48" s="49"/>
      <c r="P48" s="50">
        <f t="shared" si="4"/>
        <v>3892</v>
      </c>
      <c r="Q48" s="1"/>
    </row>
    <row r="49" spans="1:17">
      <c r="A49" s="12">
        <v>1959</v>
      </c>
      <c r="B49" s="26"/>
      <c r="C49" s="26"/>
      <c r="D49" s="26"/>
      <c r="E49" s="26"/>
      <c r="F49" s="26"/>
      <c r="G49" s="32">
        <v>38</v>
      </c>
      <c r="H49" s="26"/>
      <c r="I49" s="26"/>
      <c r="J49" s="26"/>
      <c r="K49" s="26"/>
      <c r="L49" s="26"/>
      <c r="M49" s="29">
        <f t="shared" si="3"/>
        <v>38</v>
      </c>
      <c r="N49" s="15"/>
      <c r="O49" s="51">
        <v>47</v>
      </c>
      <c r="P49" s="52">
        <f t="shared" si="4"/>
        <v>85</v>
      </c>
      <c r="Q49" s="1"/>
    </row>
    <row r="50" spans="1:17">
      <c r="A50" s="12">
        <v>1960</v>
      </c>
      <c r="B50" s="26"/>
      <c r="C50" s="26"/>
      <c r="D50" s="26"/>
      <c r="E50" s="26"/>
      <c r="F50" s="26"/>
      <c r="G50" s="32"/>
      <c r="H50" s="26"/>
      <c r="I50" s="26"/>
      <c r="J50" s="26"/>
      <c r="K50" s="26"/>
      <c r="L50" s="26"/>
      <c r="M50" s="30">
        <v>0</v>
      </c>
      <c r="N50" s="15"/>
      <c r="O50" s="2"/>
      <c r="P50" s="2"/>
      <c r="Q50" s="1"/>
    </row>
    <row r="51" spans="1:17">
      <c r="A51" s="12">
        <v>1961</v>
      </c>
      <c r="B51" s="26"/>
      <c r="C51" s="26"/>
      <c r="D51" s="26"/>
      <c r="E51" s="26"/>
      <c r="F51" s="26"/>
      <c r="G51" s="32"/>
      <c r="H51" s="26"/>
      <c r="I51" s="26"/>
      <c r="J51" s="26"/>
      <c r="K51" s="26"/>
      <c r="L51" s="26"/>
      <c r="M51" s="30">
        <v>0</v>
      </c>
      <c r="N51" s="15"/>
      <c r="O51" s="2"/>
      <c r="P51" s="2"/>
      <c r="Q51" s="1"/>
    </row>
    <row r="52" spans="1:17">
      <c r="A52" s="12">
        <v>1962</v>
      </c>
      <c r="B52" s="26"/>
      <c r="C52" s="26"/>
      <c r="D52" s="26"/>
      <c r="E52" s="26"/>
      <c r="F52" s="26"/>
      <c r="G52" s="32"/>
      <c r="H52" s="26"/>
      <c r="I52" s="26"/>
      <c r="J52" s="26"/>
      <c r="K52" s="26"/>
      <c r="L52" s="26"/>
      <c r="M52" s="30">
        <v>0</v>
      </c>
      <c r="N52" s="15"/>
      <c r="O52" s="2"/>
      <c r="P52" s="2"/>
      <c r="Q52" s="1"/>
    </row>
    <row r="53" spans="1:17">
      <c r="A53" s="12">
        <v>1963</v>
      </c>
      <c r="B53" s="26"/>
      <c r="C53" s="26"/>
      <c r="D53" s="26"/>
      <c r="E53" s="26"/>
      <c r="F53" s="26"/>
      <c r="G53" s="32"/>
      <c r="H53" s="26"/>
      <c r="I53" s="26"/>
      <c r="J53" s="26"/>
      <c r="K53" s="26"/>
      <c r="L53" s="26"/>
      <c r="M53" s="30">
        <v>0</v>
      </c>
      <c r="N53" s="15"/>
      <c r="O53" s="2"/>
      <c r="P53" s="2"/>
      <c r="Q53" s="1"/>
    </row>
    <row r="54" spans="1:17">
      <c r="A54" s="12">
        <v>1964</v>
      </c>
      <c r="B54" s="26"/>
      <c r="C54" s="26"/>
      <c r="D54" s="26"/>
      <c r="E54" s="26"/>
      <c r="F54" s="26"/>
      <c r="G54" s="32"/>
      <c r="H54" s="26"/>
      <c r="I54" s="26"/>
      <c r="J54" s="26"/>
      <c r="K54" s="26"/>
      <c r="L54" s="26"/>
      <c r="M54" s="30">
        <v>0</v>
      </c>
      <c r="N54" s="15"/>
      <c r="O54" s="2"/>
      <c r="P54" s="2"/>
      <c r="Q54" s="1"/>
    </row>
    <row r="55" spans="1:17">
      <c r="A55" s="12">
        <v>1965</v>
      </c>
      <c r="B55" s="26"/>
      <c r="C55" s="26"/>
      <c r="D55" s="26"/>
      <c r="E55" s="26"/>
      <c r="F55" s="26"/>
      <c r="G55" s="33">
        <v>465</v>
      </c>
      <c r="H55" s="26"/>
      <c r="I55" s="26"/>
      <c r="J55" s="26"/>
      <c r="K55" s="26"/>
      <c r="L55" s="26"/>
      <c r="M55" s="34">
        <f>SUM(G55:J55)</f>
        <v>465</v>
      </c>
      <c r="N55" s="16"/>
      <c r="O55" s="2"/>
      <c r="P55" s="2"/>
      <c r="Q55" s="1"/>
    </row>
    <row r="56" spans="1:17">
      <c r="A56" s="12">
        <v>1966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35">
        <v>0</v>
      </c>
      <c r="N56" s="2"/>
      <c r="O56" s="2"/>
      <c r="P56" s="2"/>
      <c r="Q56" s="1"/>
    </row>
    <row r="57" spans="1:17">
      <c r="A57" s="12">
        <v>1967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35">
        <v>0</v>
      </c>
      <c r="N57" s="2"/>
      <c r="O57" s="2"/>
      <c r="P57" s="2"/>
      <c r="Q57" s="1"/>
    </row>
    <row r="58" spans="1:17">
      <c r="A58" s="12">
        <v>1968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35">
        <v>0</v>
      </c>
      <c r="N58" s="2"/>
      <c r="O58" s="2"/>
      <c r="P58" s="2"/>
      <c r="Q58" s="1"/>
    </row>
    <row r="59" spans="1:17">
      <c r="A59" s="12">
        <v>1969</v>
      </c>
      <c r="B59" s="26"/>
      <c r="C59" s="26"/>
      <c r="D59" s="26"/>
      <c r="E59" s="26"/>
      <c r="F59" s="26"/>
      <c r="G59" s="26"/>
      <c r="H59" s="26"/>
      <c r="I59" s="36"/>
      <c r="J59" s="37"/>
      <c r="K59" s="38">
        <v>325.35250000000002</v>
      </c>
      <c r="L59" s="39">
        <v>21.696000000000002</v>
      </c>
      <c r="M59" s="40">
        <v>347.04850000000005</v>
      </c>
      <c r="N59" s="18" t="s">
        <v>21</v>
      </c>
      <c r="O59" s="2"/>
      <c r="P59" s="2"/>
      <c r="Q59" s="1"/>
    </row>
    <row r="60" spans="1:17">
      <c r="A60" s="12">
        <v>1970</v>
      </c>
      <c r="B60" s="26"/>
      <c r="C60" s="26"/>
      <c r="D60" s="26"/>
      <c r="E60" s="26"/>
      <c r="F60" s="26"/>
      <c r="G60" s="26"/>
      <c r="H60" s="26"/>
      <c r="I60" s="41">
        <v>14</v>
      </c>
      <c r="J60" s="37"/>
      <c r="K60" s="42"/>
      <c r="L60" s="43">
        <v>761.49599999999998</v>
      </c>
      <c r="M60" s="44">
        <v>775.49599999999998</v>
      </c>
      <c r="N60" s="20"/>
      <c r="O60" s="2"/>
      <c r="P60" s="2"/>
      <c r="Q60" s="1"/>
    </row>
    <row r="61" spans="1:17">
      <c r="A61" s="12">
        <v>1971</v>
      </c>
      <c r="B61" s="26"/>
      <c r="C61" s="26"/>
      <c r="D61" s="26"/>
      <c r="E61" s="26"/>
      <c r="F61" s="26"/>
      <c r="G61" s="26"/>
      <c r="H61" s="26"/>
      <c r="I61" s="41"/>
      <c r="J61" s="37"/>
      <c r="K61" s="42">
        <v>919.23500000000001</v>
      </c>
      <c r="L61" s="43">
        <v>3077.924</v>
      </c>
      <c r="M61" s="44">
        <v>3997.1590000000001</v>
      </c>
      <c r="N61" s="20"/>
      <c r="O61" s="2"/>
      <c r="P61" s="2"/>
      <c r="Q61" s="1"/>
    </row>
    <row r="62" spans="1:17">
      <c r="A62" s="12">
        <v>1972</v>
      </c>
      <c r="B62" s="26"/>
      <c r="C62" s="26"/>
      <c r="D62" s="26"/>
      <c r="E62" s="26"/>
      <c r="F62" s="26"/>
      <c r="G62" s="26"/>
      <c r="H62" s="26"/>
      <c r="I62" s="41">
        <v>20.026499999999999</v>
      </c>
      <c r="J62" s="37"/>
      <c r="K62" s="42">
        <v>1777.2114999999999</v>
      </c>
      <c r="L62" s="43">
        <v>2401.8119999999999</v>
      </c>
      <c r="M62" s="44">
        <v>4199.0499999999993</v>
      </c>
      <c r="N62" s="20"/>
      <c r="O62" s="2"/>
      <c r="P62" s="2"/>
      <c r="Q62" s="1"/>
    </row>
    <row r="63" spans="1:17">
      <c r="A63" s="12">
        <v>1973</v>
      </c>
      <c r="B63" s="26"/>
      <c r="C63" s="26"/>
      <c r="D63" s="26"/>
      <c r="E63" s="26"/>
      <c r="F63" s="26"/>
      <c r="G63" s="26"/>
      <c r="H63" s="26"/>
      <c r="I63" s="41">
        <v>8.9600000000000009</v>
      </c>
      <c r="J63" s="37"/>
      <c r="K63" s="42">
        <v>6991.8535000000002</v>
      </c>
      <c r="L63" s="43">
        <v>1225.432</v>
      </c>
      <c r="M63" s="44">
        <v>8226.2454999999991</v>
      </c>
      <c r="N63" s="20"/>
      <c r="O63" s="2"/>
      <c r="P63" s="2"/>
      <c r="Q63" s="1"/>
    </row>
    <row r="64" spans="1:17">
      <c r="A64" s="12">
        <v>1974</v>
      </c>
      <c r="B64" s="26"/>
      <c r="C64" s="26"/>
      <c r="D64" s="26"/>
      <c r="E64" s="26"/>
      <c r="F64" s="26"/>
      <c r="G64" s="26"/>
      <c r="H64" s="26"/>
      <c r="I64" s="41">
        <v>8.5470000000000006</v>
      </c>
      <c r="J64" s="37"/>
      <c r="K64" s="42">
        <v>6374.8020000000006</v>
      </c>
      <c r="L64" s="43">
        <v>2322.3519999999999</v>
      </c>
      <c r="M64" s="44">
        <v>8705.7010000000009</v>
      </c>
      <c r="N64" s="20"/>
      <c r="O64" s="2"/>
      <c r="P64" s="2"/>
      <c r="Q64" s="1"/>
    </row>
    <row r="65" spans="1:17">
      <c r="A65" s="12">
        <v>1975</v>
      </c>
      <c r="B65" s="26"/>
      <c r="C65" s="26"/>
      <c r="D65" s="26"/>
      <c r="E65" s="26"/>
      <c r="F65" s="26"/>
      <c r="G65" s="26"/>
      <c r="H65" s="26"/>
      <c r="I65" s="41"/>
      <c r="J65" s="37"/>
      <c r="K65" s="42">
        <v>5853.8344999999999</v>
      </c>
      <c r="L65" s="43">
        <v>3667.6759999999999</v>
      </c>
      <c r="M65" s="44">
        <v>9521.5105000000003</v>
      </c>
      <c r="N65" s="20"/>
      <c r="O65" s="2"/>
      <c r="P65" s="2"/>
      <c r="Q65" s="1"/>
    </row>
    <row r="66" spans="1:17">
      <c r="A66" s="12">
        <v>1976</v>
      </c>
      <c r="B66" s="26"/>
      <c r="C66" s="26"/>
      <c r="D66" s="26"/>
      <c r="E66" s="26"/>
      <c r="F66" s="26"/>
      <c r="G66" s="26"/>
      <c r="H66" s="26"/>
      <c r="I66" s="41">
        <v>226.69</v>
      </c>
      <c r="J66" s="37"/>
      <c r="K66" s="42">
        <v>2584.1860000000001</v>
      </c>
      <c r="L66" s="43">
        <v>1940.172</v>
      </c>
      <c r="M66" s="44">
        <v>4751.0479999999998</v>
      </c>
      <c r="N66" s="20"/>
      <c r="O66" s="2"/>
      <c r="P66" s="2"/>
      <c r="Q66" s="1"/>
    </row>
    <row r="67" spans="1:17">
      <c r="A67" s="12">
        <v>1977</v>
      </c>
      <c r="B67" s="26"/>
      <c r="C67" s="26"/>
      <c r="D67" s="26"/>
      <c r="E67" s="26"/>
      <c r="F67" s="26"/>
      <c r="G67" s="26"/>
      <c r="H67" s="26"/>
      <c r="I67" s="41"/>
      <c r="J67" s="37"/>
      <c r="K67" s="42">
        <v>2267.1375000000003</v>
      </c>
      <c r="L67" s="43">
        <v>1668</v>
      </c>
      <c r="M67" s="44">
        <v>3935.1374999999998</v>
      </c>
      <c r="N67" s="20"/>
      <c r="O67" s="2"/>
      <c r="P67" s="2"/>
      <c r="Q67" s="1"/>
    </row>
    <row r="68" spans="1:17">
      <c r="A68" s="12">
        <v>1978</v>
      </c>
      <c r="B68" s="26"/>
      <c r="C68" s="26"/>
      <c r="D68" s="26"/>
      <c r="E68" s="26"/>
      <c r="F68" s="26"/>
      <c r="G68" s="26"/>
      <c r="H68" s="26"/>
      <c r="I68" s="41">
        <v>16.995000000000001</v>
      </c>
      <c r="J68" s="37"/>
      <c r="K68" s="42">
        <v>1391.2090000000001</v>
      </c>
      <c r="L68" s="43">
        <v>565.072</v>
      </c>
      <c r="M68" s="44">
        <v>2118.5630000000001</v>
      </c>
      <c r="N68" s="20"/>
      <c r="O68" s="2"/>
      <c r="P68" s="2"/>
      <c r="Q68" s="1"/>
    </row>
    <row r="69" spans="1:17">
      <c r="A69" s="12">
        <v>1979</v>
      </c>
      <c r="B69" s="26"/>
      <c r="C69" s="26"/>
      <c r="D69" s="26"/>
      <c r="E69" s="26"/>
      <c r="F69" s="26"/>
      <c r="G69" s="26"/>
      <c r="H69" s="26"/>
      <c r="I69" s="41">
        <v>195.36500000000001</v>
      </c>
      <c r="J69" s="37"/>
      <c r="K69" s="42">
        <v>4137.9605000000001</v>
      </c>
      <c r="L69" s="43">
        <v>1896.9680000000001</v>
      </c>
      <c r="M69" s="44">
        <v>7309.3090000000002</v>
      </c>
      <c r="N69" s="20"/>
      <c r="O69" s="2"/>
      <c r="P69" s="2"/>
      <c r="Q69" s="1"/>
    </row>
    <row r="70" spans="1:17">
      <c r="A70" s="12">
        <v>1980</v>
      </c>
      <c r="B70" s="26"/>
      <c r="C70" s="26"/>
      <c r="D70" s="26"/>
      <c r="E70" s="26"/>
      <c r="F70" s="26"/>
      <c r="G70" s="26"/>
      <c r="H70" s="26"/>
      <c r="I70" s="41">
        <v>510.83600000000001</v>
      </c>
      <c r="J70" s="37"/>
      <c r="K70" s="42">
        <v>6306.6574999999993</v>
      </c>
      <c r="L70" s="43">
        <v>2432.0887499999999</v>
      </c>
      <c r="M70" s="44">
        <v>9500.4647499999992</v>
      </c>
      <c r="N70" s="20"/>
      <c r="O70" s="2"/>
      <c r="P70" s="2"/>
      <c r="Q70" s="1"/>
    </row>
    <row r="71" spans="1:17">
      <c r="A71" s="12">
        <v>1981</v>
      </c>
      <c r="B71" s="26"/>
      <c r="C71" s="26"/>
      <c r="D71" s="26"/>
      <c r="E71" s="26"/>
      <c r="F71" s="26"/>
      <c r="G71" s="26"/>
      <c r="H71" s="26"/>
      <c r="I71" s="41">
        <v>1030.393</v>
      </c>
      <c r="J71" s="37"/>
      <c r="K71" s="42">
        <v>14002.780500000001</v>
      </c>
      <c r="L71" s="43">
        <v>610.85924999999997</v>
      </c>
      <c r="M71" s="44">
        <v>15919.74575</v>
      </c>
      <c r="N71" s="20"/>
      <c r="O71" s="2"/>
      <c r="P71" s="2"/>
      <c r="Q71" s="1"/>
    </row>
    <row r="72" spans="1:17">
      <c r="A72" s="12">
        <v>1982</v>
      </c>
      <c r="B72" s="26"/>
      <c r="C72" s="26"/>
      <c r="D72" s="26"/>
      <c r="E72" s="26"/>
      <c r="F72" s="26"/>
      <c r="G72" s="26"/>
      <c r="H72" s="26"/>
      <c r="I72" s="41">
        <v>1189.3710000000001</v>
      </c>
      <c r="J72" s="37"/>
      <c r="K72" s="42">
        <v>7542.1844999999994</v>
      </c>
      <c r="L72" s="43">
        <v>1484.87625</v>
      </c>
      <c r="M72" s="44">
        <v>10289.571750000001</v>
      </c>
      <c r="N72" s="20"/>
      <c r="O72" s="2"/>
      <c r="P72" s="2"/>
      <c r="Q72" s="1"/>
    </row>
    <row r="73" spans="1:17">
      <c r="A73" s="12">
        <v>1983</v>
      </c>
      <c r="B73" s="26"/>
      <c r="C73" s="26"/>
      <c r="D73" s="26"/>
      <c r="E73" s="26"/>
      <c r="F73" s="26"/>
      <c r="G73" s="26"/>
      <c r="H73" s="26"/>
      <c r="I73" s="41">
        <v>797.346</v>
      </c>
      <c r="J73" s="37"/>
      <c r="K73" s="42">
        <v>2833.9359999999997</v>
      </c>
      <c r="L73" s="43">
        <v>1540.098</v>
      </c>
      <c r="M73" s="44">
        <v>5171.3799999999992</v>
      </c>
      <c r="N73" s="20"/>
      <c r="O73" s="2"/>
      <c r="P73" s="2"/>
      <c r="Q73" s="1"/>
    </row>
    <row r="74" spans="1:17">
      <c r="A74" s="12">
        <v>1984</v>
      </c>
      <c r="B74" s="26"/>
      <c r="C74" s="26"/>
      <c r="D74" s="26"/>
      <c r="E74" s="26"/>
      <c r="F74" s="26"/>
      <c r="G74" s="26"/>
      <c r="H74" s="26"/>
      <c r="I74" s="41">
        <v>257.5915</v>
      </c>
      <c r="J74" s="37"/>
      <c r="K74" s="42">
        <v>6288.7765000000009</v>
      </c>
      <c r="L74" s="43">
        <v>315.06875000000002</v>
      </c>
      <c r="M74" s="44">
        <v>6861.4367500000008</v>
      </c>
      <c r="N74" s="20"/>
      <c r="O74" s="2"/>
      <c r="P74" s="2"/>
      <c r="Q74" s="1"/>
    </row>
    <row r="75" spans="1:17">
      <c r="A75" s="12">
        <v>1985</v>
      </c>
      <c r="B75" s="26"/>
      <c r="C75" s="26"/>
      <c r="D75" s="26"/>
      <c r="E75" s="26"/>
      <c r="F75" s="26"/>
      <c r="G75" s="26"/>
      <c r="H75" s="26"/>
      <c r="I75" s="41">
        <v>936.23500000000001</v>
      </c>
      <c r="J75" s="37"/>
      <c r="K75" s="42">
        <v>7177.3755000000001</v>
      </c>
      <c r="L75" s="43">
        <v>745.39049999999997</v>
      </c>
      <c r="M75" s="44">
        <v>8859.0010000000002</v>
      </c>
      <c r="N75" s="20"/>
      <c r="O75" s="2"/>
      <c r="P75" s="2"/>
      <c r="Q75" s="1"/>
    </row>
    <row r="76" spans="1:17">
      <c r="A76" s="12">
        <v>1986</v>
      </c>
      <c r="B76" s="26"/>
      <c r="C76" s="26"/>
      <c r="D76" s="26"/>
      <c r="E76" s="26"/>
      <c r="F76" s="26"/>
      <c r="G76" s="26"/>
      <c r="H76" s="26"/>
      <c r="I76" s="41">
        <v>1118.1485</v>
      </c>
      <c r="J76" s="37"/>
      <c r="K76" s="42">
        <v>10276.656000000001</v>
      </c>
      <c r="L76" s="43">
        <v>1283.845</v>
      </c>
      <c r="M76" s="44">
        <v>12678.6495</v>
      </c>
      <c r="N76" s="20"/>
      <c r="O76" s="2"/>
      <c r="P76" s="2"/>
      <c r="Q76" s="1"/>
    </row>
    <row r="77" spans="1:17">
      <c r="A77" s="12">
        <v>1987</v>
      </c>
      <c r="B77" s="26"/>
      <c r="C77" s="26"/>
      <c r="D77" s="26"/>
      <c r="E77" s="26"/>
      <c r="F77" s="26"/>
      <c r="G77" s="26"/>
      <c r="H77" s="26"/>
      <c r="I77" s="41">
        <v>1276.2149999999999</v>
      </c>
      <c r="J77" s="37"/>
      <c r="K77" s="42">
        <v>5515.491</v>
      </c>
      <c r="L77" s="43">
        <v>1471.0150000000001</v>
      </c>
      <c r="M77" s="44">
        <v>8262.7209999999995</v>
      </c>
      <c r="N77" s="20"/>
      <c r="O77" s="2"/>
      <c r="P77" s="2"/>
      <c r="Q77" s="1"/>
    </row>
    <row r="78" spans="1:17">
      <c r="A78" s="12">
        <v>1988</v>
      </c>
      <c r="B78" s="26"/>
      <c r="C78" s="26"/>
      <c r="D78" s="26"/>
      <c r="E78" s="26"/>
      <c r="F78" s="26"/>
      <c r="G78" s="26"/>
      <c r="H78" s="26"/>
      <c r="I78" s="41">
        <v>1189.375</v>
      </c>
      <c r="J78" s="37"/>
      <c r="K78" s="42">
        <v>8330.3014999999996</v>
      </c>
      <c r="L78" s="43">
        <v>2319.56675</v>
      </c>
      <c r="M78" s="44">
        <v>11839.24325</v>
      </c>
      <c r="N78" s="20"/>
      <c r="O78" s="2"/>
      <c r="P78" s="2"/>
      <c r="Q78" s="1"/>
    </row>
    <row r="79" spans="1:17">
      <c r="A79" s="12">
        <v>1989</v>
      </c>
      <c r="B79" s="26"/>
      <c r="C79" s="26"/>
      <c r="D79" s="26"/>
      <c r="E79" s="26"/>
      <c r="F79" s="26"/>
      <c r="G79" s="26"/>
      <c r="H79" s="26"/>
      <c r="I79" s="41">
        <v>1335.2715000000001</v>
      </c>
      <c r="J79" s="37"/>
      <c r="K79" s="42"/>
      <c r="L79" s="43"/>
      <c r="M79" s="44">
        <v>1335.2715000000001</v>
      </c>
      <c r="N79" s="20"/>
      <c r="O79" s="2"/>
      <c r="P79" s="2"/>
      <c r="Q79" s="1"/>
    </row>
    <row r="80" spans="1:17">
      <c r="A80" s="12">
        <v>1990</v>
      </c>
      <c r="B80" s="26"/>
      <c r="C80" s="26"/>
      <c r="D80" s="26"/>
      <c r="E80" s="26"/>
      <c r="F80" s="26"/>
      <c r="G80" s="26"/>
      <c r="H80" s="26"/>
      <c r="I80" s="41">
        <v>646.10950000000003</v>
      </c>
      <c r="J80" s="37"/>
      <c r="K80" s="42">
        <v>8867.5264999999999</v>
      </c>
      <c r="L80" s="43">
        <v>2185.6062499999998</v>
      </c>
      <c r="M80" s="44">
        <v>11699.242250000001</v>
      </c>
      <c r="N80" s="20"/>
      <c r="O80" s="2"/>
      <c r="P80" s="2"/>
      <c r="Q80" s="1"/>
    </row>
    <row r="81" spans="1:17">
      <c r="A81" s="12">
        <v>1991</v>
      </c>
      <c r="B81" s="26"/>
      <c r="C81" s="26"/>
      <c r="D81" s="26"/>
      <c r="E81" s="26"/>
      <c r="F81" s="26"/>
      <c r="G81" s="26"/>
      <c r="H81" s="26"/>
      <c r="I81" s="41">
        <v>1955.03</v>
      </c>
      <c r="J81" s="37"/>
      <c r="K81" s="42">
        <v>12665.057000000001</v>
      </c>
      <c r="L81" s="43">
        <v>3391.28125</v>
      </c>
      <c r="M81" s="44">
        <v>18072.203750000001</v>
      </c>
      <c r="N81" s="20"/>
      <c r="O81" s="2"/>
      <c r="P81" s="2"/>
      <c r="Q81" s="1"/>
    </row>
    <row r="82" spans="1:17">
      <c r="A82" s="12">
        <v>1992</v>
      </c>
      <c r="B82" s="26"/>
      <c r="C82" s="26"/>
      <c r="D82" s="26"/>
      <c r="E82" s="26"/>
      <c r="F82" s="26"/>
      <c r="G82" s="26"/>
      <c r="H82" s="26"/>
      <c r="I82" s="41">
        <v>4258.4605000000001</v>
      </c>
      <c r="J82" s="37"/>
      <c r="K82" s="42">
        <v>17724.752</v>
      </c>
      <c r="L82" s="43">
        <v>5046.3644999999997</v>
      </c>
      <c r="M82" s="44">
        <v>27029.577000000001</v>
      </c>
      <c r="N82" s="20"/>
      <c r="O82" s="2"/>
      <c r="P82" s="2"/>
      <c r="Q82" s="1"/>
    </row>
    <row r="83" spans="1:17">
      <c r="A83" s="12">
        <v>1993</v>
      </c>
      <c r="B83" s="26"/>
      <c r="C83" s="26"/>
      <c r="D83" s="26"/>
      <c r="E83" s="26"/>
      <c r="F83" s="26"/>
      <c r="G83" s="26"/>
      <c r="H83" s="26"/>
      <c r="I83" s="41">
        <v>3900.3</v>
      </c>
      <c r="J83" s="37"/>
      <c r="K83" s="42">
        <v>1029.8879999999999</v>
      </c>
      <c r="L83" s="43">
        <v>2631.1927500000002</v>
      </c>
      <c r="M83" s="44">
        <v>7561.3807500000003</v>
      </c>
      <c r="N83" s="20"/>
      <c r="O83" s="2"/>
      <c r="P83" s="2"/>
      <c r="Q83" s="1"/>
    </row>
    <row r="84" spans="1:17">
      <c r="A84" s="12">
        <v>1994</v>
      </c>
      <c r="B84" s="26"/>
      <c r="C84" s="26"/>
      <c r="D84" s="26"/>
      <c r="E84" s="26"/>
      <c r="F84" s="26"/>
      <c r="G84" s="26"/>
      <c r="H84" s="26"/>
      <c r="I84" s="41">
        <v>1087</v>
      </c>
      <c r="J84" s="37"/>
      <c r="K84" s="42">
        <v>151</v>
      </c>
      <c r="L84" s="43"/>
      <c r="M84" s="44">
        <v>1238</v>
      </c>
      <c r="N84" s="20"/>
      <c r="O84" s="2"/>
      <c r="P84" s="2"/>
      <c r="Q84" s="1"/>
    </row>
    <row r="85" spans="1:17">
      <c r="A85" s="12">
        <v>1995</v>
      </c>
      <c r="B85" s="26"/>
      <c r="C85" s="26"/>
      <c r="D85" s="26"/>
      <c r="E85" s="26"/>
      <c r="F85" s="26"/>
      <c r="G85" s="26"/>
      <c r="H85" s="26"/>
      <c r="I85" s="41"/>
      <c r="J85" s="37"/>
      <c r="K85" s="42"/>
      <c r="L85" s="43"/>
      <c r="M85" s="44">
        <v>0</v>
      </c>
      <c r="N85" s="20" t="s">
        <v>26</v>
      </c>
      <c r="O85" s="2"/>
      <c r="P85" s="2"/>
      <c r="Q85" s="1"/>
    </row>
    <row r="86" spans="1:17">
      <c r="A86" s="12">
        <v>1996</v>
      </c>
      <c r="B86" s="26"/>
      <c r="C86" s="26"/>
      <c r="D86" s="26"/>
      <c r="E86" s="26"/>
      <c r="F86" s="26"/>
      <c r="G86" s="26"/>
      <c r="H86" s="26"/>
      <c r="I86" s="41"/>
      <c r="J86" s="37"/>
      <c r="K86" s="42"/>
      <c r="L86" s="43"/>
      <c r="M86" s="44">
        <v>0</v>
      </c>
      <c r="N86" s="20" t="s">
        <v>26</v>
      </c>
      <c r="O86" s="2"/>
      <c r="P86" s="2"/>
      <c r="Q86" s="1"/>
    </row>
    <row r="87" spans="1:17">
      <c r="A87" s="12">
        <v>1997</v>
      </c>
      <c r="B87" s="26"/>
      <c r="C87" s="26"/>
      <c r="D87" s="26"/>
      <c r="E87" s="26"/>
      <c r="F87" s="26"/>
      <c r="G87" s="26"/>
      <c r="H87" s="26"/>
      <c r="I87" s="41">
        <v>933.9</v>
      </c>
      <c r="J87" s="37"/>
      <c r="K87" s="42">
        <v>4879.2</v>
      </c>
      <c r="L87" s="43">
        <v>501.7</v>
      </c>
      <c r="M87" s="44">
        <f>[1]HarvSum!M42</f>
        <v>6314.7999999999993</v>
      </c>
      <c r="N87" s="20"/>
      <c r="O87" s="2"/>
      <c r="P87" s="2"/>
      <c r="Q87" s="1"/>
    </row>
    <row r="88" spans="1:17">
      <c r="A88" s="12">
        <v>1998</v>
      </c>
      <c r="B88" s="26"/>
      <c r="C88" s="26"/>
      <c r="D88" s="26"/>
      <c r="E88" s="26"/>
      <c r="F88" s="26"/>
      <c r="G88" s="26"/>
      <c r="H88" s="26"/>
      <c r="I88" s="41">
        <v>679.7</v>
      </c>
      <c r="J88" s="37"/>
      <c r="K88" s="42">
        <v>3744.7775000000001</v>
      </c>
      <c r="L88" s="43">
        <v>243.119</v>
      </c>
      <c r="M88" s="44">
        <f>[1]HarvSum!M43</f>
        <v>4667.5964999999997</v>
      </c>
      <c r="N88" s="20"/>
      <c r="O88" s="2"/>
      <c r="P88" s="2"/>
      <c r="Q88" s="1"/>
    </row>
    <row r="89" spans="1:17">
      <c r="A89" s="12">
        <v>1999</v>
      </c>
      <c r="B89" s="26"/>
      <c r="C89" s="26"/>
      <c r="D89" s="26"/>
      <c r="E89" s="26"/>
      <c r="F89" s="26"/>
      <c r="G89" s="26"/>
      <c r="H89" s="26"/>
      <c r="I89" s="41">
        <v>1003.3</v>
      </c>
      <c r="J89" s="37"/>
      <c r="K89" s="42"/>
      <c r="L89" s="45"/>
      <c r="M89" s="46"/>
      <c r="N89" s="19" t="s">
        <v>27</v>
      </c>
      <c r="O89" s="2"/>
      <c r="P89" s="2"/>
      <c r="Q89" s="1"/>
    </row>
    <row r="90" spans="1:17">
      <c r="A90" s="12">
        <v>2000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"/>
      <c r="O90" s="2"/>
      <c r="P90" s="2"/>
      <c r="Q90" s="1"/>
    </row>
    <row r="91" spans="1:17">
      <c r="A91" s="2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 t="s">
        <v>22</v>
      </c>
      <c r="M91" s="26">
        <f>MAXA(M6:M90)</f>
        <v>56153</v>
      </c>
      <c r="N91" s="2"/>
      <c r="O91" s="2"/>
      <c r="P91" s="2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</sheetData>
  <pageMargins left="1" right="1" top="1.5" bottom="1" header="0.5" footer="0.5"/>
  <pageSetup scale="15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TrulyHist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Moffitt, Steve D (DFG)</dc:creator>
  <cp:lastModifiedBy>Brenner, Richard E (DFG)</cp:lastModifiedBy>
  <dcterms:created xsi:type="dcterms:W3CDTF">2015-03-04T17:00:48Z</dcterms:created>
  <dcterms:modified xsi:type="dcterms:W3CDTF">2015-03-09T21:33:22Z</dcterms:modified>
</cp:coreProperties>
</file>