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5600" windowHeight="160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 i="1" l="1"/>
  <c r="W8" i="1"/>
  <c r="D2" i="1"/>
  <c r="D3" i="1"/>
  <c r="D5" i="1"/>
  <c r="D6" i="1"/>
  <c r="D7" i="1"/>
  <c r="D8" i="1"/>
  <c r="D9" i="1"/>
  <c r="D10" i="1"/>
  <c r="D11" i="1"/>
  <c r="D12" i="1"/>
  <c r="D13" i="1"/>
  <c r="D14" i="1"/>
  <c r="D15" i="1"/>
  <c r="D16" i="1"/>
  <c r="D17" i="1"/>
  <c r="D18" i="1"/>
  <c r="D19" i="1"/>
  <c r="D20" i="1"/>
  <c r="D21" i="1"/>
  <c r="D22" i="1"/>
  <c r="D23" i="1"/>
  <c r="D24" i="1"/>
  <c r="D25" i="1"/>
  <c r="D26" i="1"/>
  <c r="D27" i="1"/>
  <c r="D4" i="1"/>
</calcChain>
</file>

<file path=xl/comments1.xml><?xml version="1.0" encoding="utf-8"?>
<comments xmlns="http://schemas.openxmlformats.org/spreadsheetml/2006/main">
  <authors>
    <author>Eric Ward</author>
    <author>Moffitt, Steve D (DFG)</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BY1980 juvenile chinook migrate to ocean in 1981, and compete with juvenile hatchery reared pinks released the same year
</t>
        </r>
      </text>
    </comment>
    <comment ref="O1" authorId="0">
      <text>
        <r>
          <rPr>
            <b/>
            <sz val="9"/>
            <color indexed="81"/>
            <rFont val="Calibri"/>
            <family val="2"/>
          </rPr>
          <t>Eric Ward:</t>
        </r>
        <r>
          <rPr>
            <sz val="9"/>
            <color indexed="81"/>
            <rFont val="Calibri"/>
            <family val="2"/>
          </rPr>
          <t xml:space="preserve">
BY1980 juvenile chinook migrate to ocean in 1981, and compete with juvenile hatchery reared chum released the same year
</t>
        </r>
      </text>
    </comment>
    <comment ref="P1" authorId="0">
      <text>
        <r>
          <rPr>
            <b/>
            <sz val="9"/>
            <color indexed="81"/>
            <rFont val="Calibri"/>
            <family val="2"/>
          </rPr>
          <t>Eric Ward:</t>
        </r>
        <r>
          <rPr>
            <sz val="9"/>
            <color indexed="81"/>
            <rFont val="Calibri"/>
            <family val="2"/>
          </rPr>
          <t xml:space="preserve">
BY1980 juvenile chinook migrate to ocean in 1981, and compete with juvenile hatchery reared coho released the same year
</t>
        </r>
      </text>
    </comment>
    <comment ref="Q1" authorId="0">
      <text>
        <r>
          <rPr>
            <b/>
            <sz val="9"/>
            <color indexed="81"/>
            <rFont val="Calibri"/>
            <family val="2"/>
          </rPr>
          <t>Eric Ward:</t>
        </r>
        <r>
          <rPr>
            <sz val="9"/>
            <color indexed="81"/>
            <rFont val="Calibri"/>
            <family val="2"/>
          </rPr>
          <t xml:space="preserve">
BY1980 juvenile chinook migrate to ocean in 1981, and compete with juvenile hatchery reared sockeye released the same year
</t>
        </r>
      </text>
    </comment>
    <comment ref="R1" authorId="0">
      <text>
        <r>
          <rPr>
            <b/>
            <sz val="9"/>
            <color indexed="81"/>
            <rFont val="Calibri"/>
            <family val="2"/>
          </rPr>
          <t>Eric Ward:</t>
        </r>
        <r>
          <rPr>
            <sz val="9"/>
            <color indexed="81"/>
            <rFont val="Calibri"/>
            <family val="2"/>
          </rPr>
          <t xml:space="preserve">
BY 1980 juvenile chinook would have competed with juvenile pink from BY 1981. This is just spawners the year before
</t>
        </r>
      </text>
    </comment>
    <comment ref="S1" authorId="0">
      <text>
        <r>
          <rPr>
            <b/>
            <sz val="9"/>
            <color indexed="81"/>
            <rFont val="Calibri"/>
            <family val="2"/>
          </rPr>
          <t>Eric Ward:</t>
        </r>
        <r>
          <rPr>
            <sz val="9"/>
            <color indexed="81"/>
            <rFont val="Calibri"/>
            <family val="2"/>
          </rPr>
          <t xml:space="preserve">
BY 1980 juvenile chinook would have competed with juvenile chum from BY 1980. This is just spawners the year before
</t>
        </r>
      </text>
    </comment>
    <comment ref="T1" authorId="0">
      <text>
        <r>
          <rPr>
            <b/>
            <sz val="9"/>
            <color indexed="81"/>
            <rFont val="Calibri"/>
            <family val="2"/>
          </rPr>
          <t>Eric Ward:</t>
        </r>
        <r>
          <rPr>
            <sz val="9"/>
            <color indexed="81"/>
            <rFont val="Calibri"/>
            <family val="2"/>
          </rPr>
          <t xml:space="preserve">
BY 1980 juvenile chinook would have competed with juvenile coho from BY 1980. This is just spawners the year before</t>
        </r>
      </text>
    </comment>
    <comment ref="X1" authorId="0">
      <text>
        <r>
          <rPr>
            <b/>
            <sz val="9"/>
            <color indexed="81"/>
            <rFont val="Calibri"/>
            <family val="2"/>
          </rPr>
          <t>Eric Ward:</t>
        </r>
        <r>
          <rPr>
            <sz val="9"/>
            <color indexed="81"/>
            <rFont val="Calibri"/>
            <family val="2"/>
          </rPr>
          <t xml:space="preserve">
BY 1980 juvenile Chinook would have competed with juvenile sockeye from BY 1980. This is just spawners the year before</t>
        </r>
      </text>
    </comment>
    <comment ref="Y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sockeye. One index of those hatchery sockeye would be hatchery fish released in 1978</t>
        </r>
      </text>
    </comment>
    <comment ref="Z1" authorId="0">
      <text>
        <r>
          <rPr>
            <b/>
            <sz val="9"/>
            <color indexed="81"/>
            <rFont val="Calibri"/>
            <family val="2"/>
          </rPr>
          <t>Eric Ward:</t>
        </r>
        <r>
          <rPr>
            <sz val="9"/>
            <color indexed="81"/>
            <rFont val="Calibri"/>
            <family val="2"/>
          </rPr>
          <t xml:space="preserve">
Pink juveniles from BY 1980 would be 1 in 1981, and potentially predated upon by older pinks. One index of those hatchery individuals would be hatchery fish released in 1979</t>
        </r>
      </text>
    </comment>
    <comment ref="AA1" authorId="0">
      <text>
        <r>
          <rPr>
            <b/>
            <sz val="9"/>
            <color indexed="81"/>
            <rFont val="Calibri"/>
            <family val="2"/>
          </rPr>
          <t>Eric Ward:</t>
        </r>
        <r>
          <rPr>
            <sz val="9"/>
            <color indexed="81"/>
            <rFont val="Calibri"/>
            <family val="2"/>
          </rPr>
          <t xml:space="preserve">
Chinook juveniles from BY 1980 would be 1 in 1981, and potentially predated upon by older chum. One index of those hatchery chum would be hatchery fish released in 1979</t>
        </r>
      </text>
    </comment>
    <comment ref="AB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coho. One index of those hatcherycoho would be hatchery fish released in 1977</t>
        </r>
      </text>
    </comment>
    <comment ref="AD1" authorId="0">
      <text>
        <r>
          <rPr>
            <b/>
            <sz val="9"/>
            <color indexed="81"/>
            <rFont val="Calibri"/>
            <family val="2"/>
          </rPr>
          <t>Eric Ward:</t>
        </r>
        <r>
          <rPr>
            <sz val="9"/>
            <color indexed="81"/>
            <rFont val="Calibri"/>
            <family val="2"/>
          </rPr>
          <t xml:space="preserve">
Chinook juveniles from BY 1980 would be 1 in 1981, and potentially predated upon by pink adults returning in 1981.</t>
        </r>
      </text>
    </comment>
    <comment ref="AE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sockeye returning in 1982</t>
        </r>
      </text>
    </comment>
    <comment ref="AF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chum returning in 1982</t>
        </r>
      </text>
    </comment>
    <comment ref="AG1" authorId="0">
      <text>
        <r>
          <rPr>
            <b/>
            <sz val="9"/>
            <color indexed="81"/>
            <rFont val="Calibri"/>
            <family val="2"/>
          </rPr>
          <t>Eric Ward:</t>
        </r>
        <r>
          <rPr>
            <sz val="9"/>
            <color indexed="81"/>
            <rFont val="Calibri"/>
            <family val="2"/>
          </rPr>
          <t xml:space="preserve">
Pink juveniles from BY 1980 would be 1 in 1981, and potentially predated upon by subadult coho. I made the lag 2, so that BY 1980 juveniles are potentially predated upon by coho returning in 1982</t>
        </r>
      </text>
    </comment>
    <comment ref="B2" authorId="1">
      <text>
        <r>
          <rPr>
            <b/>
            <sz val="8"/>
            <color indexed="81"/>
            <rFont val="Tahoma"/>
            <family val="2"/>
          </rPr>
          <t>Moffitt, Steve D (DFG):</t>
        </r>
        <r>
          <rPr>
            <sz val="8"/>
            <color indexed="81"/>
            <rFont val="Tahoma"/>
            <family val="2"/>
          </rPr>
          <t xml:space="preserve">
</t>
        </r>
        <r>
          <rPr>
            <sz val="12"/>
            <color indexed="81"/>
            <rFont val="Tahoma"/>
            <family val="2"/>
          </rPr>
          <t>1978-1998 estimated from age structured model reported in Canadian Journal of Fisheries and Aquat. Sci. by Saveride and Quinn.</t>
        </r>
      </text>
    </comment>
    <comment ref="B21" authorId="1">
      <text>
        <r>
          <rPr>
            <b/>
            <sz val="12"/>
            <color indexed="81"/>
            <rFont val="Tahoma"/>
            <family val="2"/>
          </rPr>
          <t>Moffitt, Steve D (DFG):</t>
        </r>
        <r>
          <rPr>
            <sz val="12"/>
            <color indexed="81"/>
            <rFont val="Tahoma"/>
            <family val="2"/>
          </rPr>
          <t xml:space="preserve">
Mark-recapture minus estimated upriver harvests</t>
        </r>
      </text>
    </comment>
  </commentList>
</comments>
</file>

<file path=xl/sharedStrings.xml><?xml version="1.0" encoding="utf-8"?>
<sst xmlns="http://schemas.openxmlformats.org/spreadsheetml/2006/main" count="111" uniqueCount="83">
  <si>
    <t>Escapement</t>
  </si>
  <si>
    <t>BroodYear</t>
  </si>
  <si>
    <t>BroodYearReturn</t>
  </si>
  <si>
    <t>RecPerSpawn</t>
  </si>
  <si>
    <t>Calculated as 2 year R/S</t>
  </si>
  <si>
    <t>EVOS.pulse</t>
  </si>
  <si>
    <t>indicator variable for 1989 EVOS event</t>
  </si>
  <si>
    <t>EVOS.press</t>
  </si>
  <si>
    <t>state change / indicator for 1989 and following years</t>
  </si>
  <si>
    <t>EVOS.pulseRecovery</t>
  </si>
  <si>
    <t>pulse change in 1989, followed by a gradual recovery over next 20 years</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</si>
  <si>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</si>
  <si>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</si>
  <si>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</si>
  <si>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</si>
  <si>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</si>
  <si>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</si>
  <si>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</si>
  <si>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</si>
  <si>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</si>
  <si>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</si>
  <si>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</si>
  <si>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</si>
  <si>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juv.hatchRelPink.lag1</t>
  </si>
  <si>
    <t>tests hypothesis that released pink will compete with juvenile wild pink, 1 - year lag</t>
  </si>
  <si>
    <t>juv.hatchRelChum.lag1</t>
  </si>
  <si>
    <t>tests hypothesis that released chum will compete with juvenile wold pink, 1 - year lag</t>
  </si>
  <si>
    <t>juv.hatchRelCoho.lag1</t>
  </si>
  <si>
    <t>tests hypothesis that released coho will compete with juvenile wild pink, 1 - year lag</t>
  </si>
  <si>
    <t>juv.hatchRelSock.lag1, Sockeye only available &gt; 1990</t>
  </si>
  <si>
    <t>juv.wildChumRun.lag1</t>
  </si>
  <si>
    <t>Column 'R' in WILD_CHUM_DATA sheet from 2015_PWS_Wild_Chum forecast-FINAL.xls. chum adults returning in 1970 would have competed as juveniles</t>
  </si>
  <si>
    <t>juv.wildCohoRun.lag1</t>
  </si>
  <si>
    <t>Column D in 'Total_return_based' sheet from 2014_Copper_&amp;_Bering_Wild_Coho_FINAL. coho adults returning in 1971 would have competed as juveniles</t>
  </si>
  <si>
    <t>Coghill.return.lag1</t>
  </si>
  <si>
    <t>Return by calendar year for coghill lake sockeye, lagged 1 year (fish returning in 1970 would have competed in 1969 with juvenile pink salmon from BY 1968)</t>
  </si>
  <si>
    <t>Copper.return.lag1</t>
  </si>
  <si>
    <t>Return by calendar year for copper river sockeye, lagged 1 year (fish returning in 1970 would have competed in 1969 with juvenile pink salmon from BY 1968)</t>
  </si>
  <si>
    <t>Eshamy.return.lag1</t>
  </si>
  <si>
    <t>Reutrn by calendar year for Eshamy Lake sockeye, lagged 1 year (fish returning in 1970 would have competed in 1969 with juvenile pink salmon from BY 1968)</t>
  </si>
  <si>
    <t>juv.wildSockRun.lag1</t>
  </si>
  <si>
    <t>Sum of coghill, copper, and eshamy returns, all lagged 1 year</t>
  </si>
  <si>
    <t>ad.hatchRelPink.lag2</t>
  </si>
  <si>
    <t xml:space="preserve">hatchery pink salmon releases compete with wild fish as adults. </t>
  </si>
  <si>
    <t>ad.hatchRelPink.lag1</t>
  </si>
  <si>
    <t>brood year 1968 pink juveniles compete with juvenile pink salmon during the spring, summer and fall of 1970. These pink salmon were released into the ocean during 1970 and they are from brood year 1969. These pink salmon will return as adults in 1971</t>
  </si>
  <si>
    <t>ad.hatchRelChum.lag2</t>
  </si>
  <si>
    <t>tests hypothesis that released chum will compete with juvenile pinks, 2 - year lag</t>
  </si>
  <si>
    <t>ad.hatchRelCoho.lag2</t>
  </si>
  <si>
    <t>tests hypothesis that released coho will compete with juvenile pinks, 2 - year lag</t>
  </si>
  <si>
    <t>ad.wildSockRun.lag2</t>
  </si>
  <si>
    <t>Sum of coghill, copper, and eshamy returns, all lagged 2 years</t>
  </si>
  <si>
    <t>ad.wildChumRun.lag2</t>
  </si>
  <si>
    <t>ad.wildCohoRun.lag2</t>
  </si>
  <si>
    <t>Column D in 'Total_return_based' sheet from 2014_Copper_&amp;_Bering_Wild_Coho_FINAL Lagged 1-year for adult impacts on sockeye</t>
  </si>
  <si>
    <t>SST.pink.lag0</t>
  </si>
  <si>
    <t>comes from Mikes salmon.sst.csv sheet, lagged already (see salmon.sst.csv description.txt)</t>
  </si>
  <si>
    <t>SST.pink.lag1</t>
  </si>
  <si>
    <t>comes from Mikes salmon.sst.csv sheet, lagged already (see salmon.sst.csv description.txt), lagged additional year</t>
  </si>
  <si>
    <t>Upwelling.winter.lag1</t>
  </si>
  <si>
    <t>Avgerage upwelling, Oct-Mar from stations 60N-140W and 60N-149W. This is lagged 1 years, so fish that spawn in 1968 are exposed to 1969-1970 upwelling</t>
  </si>
  <si>
    <t>Upwelling.winter.lag2</t>
  </si>
  <si>
    <t>Avgerage upwelling, Oct-Mar from stations 60N-140W and 60N-149W. This is lagged 2 years, so fish that spawn in 1968 are exposed to 1970-1971 upwelling</t>
  </si>
  <si>
    <t>Upwelling.spring.lag1</t>
  </si>
  <si>
    <t>upwelling average Mar - May, in first ocean year after spawning (pink spawn in June - Oct)</t>
  </si>
  <si>
    <t>Upwelling.spring.lag2</t>
  </si>
  <si>
    <t>upwelling average Mar - May, in second ocean year after spawning (pink spawn in June - Oct)</t>
  </si>
  <si>
    <t>Column 'C' in 'Total_Run_Size' sheet in 2015 Copper River Chinook forecast-FINAL.xlsm</t>
  </si>
  <si>
    <t>EVOS.pulse.lag0</t>
  </si>
  <si>
    <t>EVOS.press.lag0</t>
  </si>
  <si>
    <t>EVOS.pulseRecovery.lag0</t>
  </si>
  <si>
    <t>ad.hatchRelChum.lag1</t>
  </si>
  <si>
    <t>juv.wildSock.lag1</t>
  </si>
  <si>
    <t>ad.hatchRelSock.lag2</t>
  </si>
  <si>
    <t>ad.wildPinkRun.lag1</t>
  </si>
  <si>
    <t>Upwelling.summer.lag1</t>
  </si>
  <si>
    <t>Upwelling.summer.lag2</t>
  </si>
  <si>
    <t>SST.chnk.lag0</t>
  </si>
  <si>
    <t>SST.chnk.lag1</t>
  </si>
  <si>
    <t>ad.hatchPinkRun.lag1</t>
  </si>
  <si>
    <t>juv.wildPinkRun.lag1</t>
  </si>
  <si>
    <t>discharge.lag0</t>
  </si>
  <si>
    <t>discharge.lag1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</si>
</sst>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0"/>
      <name val="Times New Roman"/>
      <family val="1"/>
    </font>
    <font>
      <sz val="12"/>
      <name val="Times New Roman"/>
      <family val="1"/>
    </font>
    <font>
      <b/>
      <sz val="8"/>
      <color indexed="81"/>
      <name val="Tahoma"/>
      <family val="2"/>
    </font>
    <font>
      <sz val="8"/>
      <color indexed="81"/>
      <name val="Tahoma"/>
      <family val="2"/>
    </font>
    <font>
      <sz val="12"/>
      <color indexed="81"/>
      <name val="Tahoma"/>
      <family val="2"/>
    </font>
    <font>
      <b/>
      <sz val="12"/>
      <color indexed="81"/>
      <name val="Tahoma"/>
      <family val="2"/>
    </font>
    <font>
      <sz val="12"/>
      <color rgb="FF000000"/>
      <name val="Calibri"/>
      <family val="2"/>
      <scheme val="minor"/>
    </font>
    <font>
      <sz val="10"/>
      <color rgb="FF000000"/>
      <name val="LMRoman10"/>
    </font>
    <font>
      <sz val="12"/>
      <color rgb="FF000000"/>
      <name val="Times New Roman"/>
      <family val="1"/>
    </font>
    <font>
      <u/>
      <sz val="12"/>
      <color theme="10"/>
      <name val="Calibri"/>
      <family val="2"/>
      <scheme val="minor"/>
    </font>
    <font>
      <u/>
      <sz val="12"/>
      <color theme="11"/>
      <name val="Calibri"/>
      <family val="2"/>
      <scheme val="minor"/>
    </font>
    <font>
      <sz val="12"/>
      <color theme="1"/>
      <name val="Times New Roman"/>
    </font>
    <font>
      <sz val="9"/>
      <color indexed="81"/>
      <name val="Calibri"/>
      <family val="2"/>
    </font>
    <font>
      <b/>
      <sz val="9"/>
      <color indexed="81"/>
      <name val="Calibri"/>
      <family val="2"/>
    </font>
    <font>
      <sz val="12"/>
      <name val="Calibri"/>
    </font>
    <font>
      <sz val="12"/>
      <name val="SWISS"/>
    </font>
    <font>
      <sz val="12"/>
      <color indexed="12"/>
      <name val="Times New Roman"/>
      <family val="1"/>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17">
    <xf numFmtId="0" fontId="0"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3">
    <xf numFmtId="0" fontId="0" fillId="0" borderId="0" xfId="0"/>
    <xf numFmtId="0" fontId="2" fillId="0" borderId="0" xfId="1" applyFont="1" applyBorder="1" applyAlignment="1">
      <alignment horizontal="center"/>
    </xf>
    <xf numFmtId="0" fontId="7" fillId="0" borderId="0" xfId="0" applyFont="1"/>
    <xf numFmtId="1" fontId="7" fillId="0" borderId="0" xfId="0" applyNumberFormat="1" applyFont="1"/>
    <xf numFmtId="1" fontId="0" fillId="0" borderId="0" xfId="0" applyNumberFormat="1"/>
    <xf numFmtId="0" fontId="8" fillId="0" borderId="0" xfId="0" applyFont="1"/>
    <xf numFmtId="0" fontId="9" fillId="0" borderId="0" xfId="0" applyFont="1"/>
    <xf numFmtId="0" fontId="2" fillId="0" borderId="0" xfId="0" applyFont="1"/>
    <xf numFmtId="0" fontId="12" fillId="0" borderId="0" xfId="0" applyFont="1"/>
    <xf numFmtId="0" fontId="2" fillId="0" borderId="0" xfId="0" applyFont="1" applyFill="1"/>
    <xf numFmtId="1" fontId="2" fillId="0" borderId="0" xfId="0" applyNumberFormat="1" applyFont="1" applyFill="1" applyAlignment="1">
      <alignment wrapText="1"/>
    </xf>
    <xf numFmtId="1" fontId="12" fillId="0" borderId="0" xfId="0" applyNumberFormat="1" applyFont="1"/>
    <xf numFmtId="1" fontId="2" fillId="0" borderId="0" xfId="0" applyNumberFormat="1" applyFont="1" applyFill="1" applyProtection="1"/>
    <xf numFmtId="1" fontId="0" fillId="0" borderId="0" xfId="0" applyNumberFormat="1" applyFont="1"/>
    <xf numFmtId="0" fontId="12" fillId="0" borderId="0" xfId="0" applyFont="1" applyFill="1"/>
    <xf numFmtId="1" fontId="15" fillId="0" borderId="0" xfId="0" applyNumberFormat="1" applyFont="1" applyFill="1"/>
    <xf numFmtId="1" fontId="15" fillId="0" borderId="0" xfId="8" applyNumberFormat="1" applyFont="1"/>
    <xf numFmtId="1" fontId="15" fillId="0" borderId="0" xfId="8" applyNumberFormat="1" applyFont="1" applyFill="1"/>
    <xf numFmtId="1" fontId="15" fillId="0" borderId="0" xfId="0" applyNumberFormat="1" applyFont="1"/>
    <xf numFmtId="1" fontId="0" fillId="0" borderId="0" xfId="0" applyNumberFormat="1" applyFill="1"/>
    <xf numFmtId="0" fontId="0" fillId="0" borderId="0" xfId="0" applyFill="1"/>
    <xf numFmtId="1" fontId="17" fillId="0" borderId="0" xfId="0" applyNumberFormat="1" applyFont="1" applyProtection="1"/>
    <xf numFmtId="0" fontId="7" fillId="2" borderId="0" xfId="0" applyFont="1" applyFill="1"/>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
    <cellStyle name="Normal_Pink_hat"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1"/>
  <sheetViews>
    <sheetView tabSelected="1" topLeftCell="Y1" zoomScale="125" zoomScaleNormal="125" zoomScalePageLayoutView="125" workbookViewId="0">
      <selection activeCell="AH1" sqref="AH1:AI1"/>
    </sheetView>
  </sheetViews>
  <sheetFormatPr baseColWidth="10" defaultRowHeight="15" x14ac:dyDescent="0"/>
  <cols>
    <col min="2" max="3" width="10.83203125" style="19"/>
    <col min="4" max="4" width="10.83203125" style="20"/>
  </cols>
  <sheetData>
    <row r="1" spans="1:42">
      <c r="A1" s="2" t="s">
        <v>1</v>
      </c>
      <c r="B1" t="s">
        <v>0</v>
      </c>
      <c r="C1" t="s">
        <v>2</v>
      </c>
      <c r="D1" t="s">
        <v>3</v>
      </c>
      <c r="E1" s="8" t="s">
        <v>68</v>
      </c>
      <c r="F1" s="8" t="s">
        <v>69</v>
      </c>
      <c r="G1" s="8" t="s">
        <v>70</v>
      </c>
      <c r="H1" s="8" t="s">
        <v>11</v>
      </c>
      <c r="I1" s="8" t="s">
        <v>13</v>
      </c>
      <c r="J1" s="8" t="s">
        <v>15</v>
      </c>
      <c r="K1" s="6" t="s">
        <v>17</v>
      </c>
      <c r="L1" s="6" t="s">
        <v>19</v>
      </c>
      <c r="M1" s="6" t="s">
        <v>21</v>
      </c>
      <c r="N1" s="8" t="s">
        <v>23</v>
      </c>
      <c r="O1" s="8" t="s">
        <v>25</v>
      </c>
      <c r="P1" s="8" t="s">
        <v>27</v>
      </c>
      <c r="Q1" s="8" t="s">
        <v>27</v>
      </c>
      <c r="R1" s="7" t="s">
        <v>80</v>
      </c>
      <c r="S1" s="7" t="s">
        <v>30</v>
      </c>
      <c r="T1" s="7" t="s">
        <v>32</v>
      </c>
      <c r="U1" s="3" t="s">
        <v>34</v>
      </c>
      <c r="V1" s="3" t="s">
        <v>36</v>
      </c>
      <c r="W1" s="3" t="s">
        <v>38</v>
      </c>
      <c r="X1" s="7" t="s">
        <v>72</v>
      </c>
      <c r="Y1" s="14" t="s">
        <v>73</v>
      </c>
      <c r="Z1" s="14" t="s">
        <v>44</v>
      </c>
      <c r="AA1" s="14" t="s">
        <v>71</v>
      </c>
      <c r="AB1" s="14" t="s">
        <v>48</v>
      </c>
      <c r="AC1" s="6" t="s">
        <v>79</v>
      </c>
      <c r="AD1" s="15" t="s">
        <v>74</v>
      </c>
      <c r="AE1" s="9" t="s">
        <v>50</v>
      </c>
      <c r="AF1" s="9" t="s">
        <v>52</v>
      </c>
      <c r="AG1" s="9" t="s">
        <v>53</v>
      </c>
      <c r="AH1" s="7" t="s">
        <v>81</v>
      </c>
      <c r="AI1" s="7" t="s">
        <v>82</v>
      </c>
      <c r="AJ1" s="8" t="s">
        <v>77</v>
      </c>
      <c r="AK1" s="8" t="s">
        <v>78</v>
      </c>
      <c r="AL1" s="8" t="s">
        <v>75</v>
      </c>
      <c r="AM1" s="8" t="s">
        <v>76</v>
      </c>
      <c r="AN1" s="4" t="s">
        <v>59</v>
      </c>
      <c r="AO1" s="8" t="s">
        <v>61</v>
      </c>
    </row>
    <row r="2" spans="1:42">
      <c r="A2" s="1">
        <v>1980</v>
      </c>
      <c r="B2">
        <v>14283</v>
      </c>
      <c r="C2">
        <v>31560.948560059544</v>
      </c>
      <c r="D2">
        <f t="shared" ref="D2:D3" si="0">C2/B2</f>
        <v>2.2096862395896899</v>
      </c>
      <c r="E2" s="8">
        <v>0</v>
      </c>
      <c r="F2" s="8">
        <v>0</v>
      </c>
      <c r="G2" s="8">
        <v>0</v>
      </c>
      <c r="H2" s="8">
        <v>0</v>
      </c>
      <c r="I2" s="8">
        <v>0</v>
      </c>
      <c r="J2" s="8">
        <v>0</v>
      </c>
      <c r="K2" s="6">
        <v>0</v>
      </c>
      <c r="L2" s="6">
        <v>0</v>
      </c>
      <c r="M2" s="6">
        <v>0</v>
      </c>
      <c r="N2">
        <v>93876752</v>
      </c>
      <c r="O2">
        <v>3194279</v>
      </c>
      <c r="Q2" s="2"/>
      <c r="R2" s="2">
        <v>6210776.9495412847</v>
      </c>
      <c r="S2" s="10">
        <v>76309.404761904749</v>
      </c>
      <c r="T2" s="21">
        <v>85462</v>
      </c>
      <c r="U2" s="13">
        <v>259166.99999999991</v>
      </c>
      <c r="V2" s="13">
        <v>1127080.5161798361</v>
      </c>
      <c r="W2" s="13">
        <v>65842</v>
      </c>
      <c r="X2" s="11">
        <v>1452089.5161798361</v>
      </c>
      <c r="Z2">
        <v>24926171</v>
      </c>
      <c r="AA2">
        <v>267857</v>
      </c>
      <c r="AB2" s="8"/>
      <c r="AC2" s="4">
        <v>2361909</v>
      </c>
      <c r="AD2" s="16">
        <v>23613323.949541286</v>
      </c>
      <c r="AE2" s="11">
        <v>3121455.5356940916</v>
      </c>
      <c r="AF2" s="10">
        <v>664097.9444444445</v>
      </c>
      <c r="AG2" s="9"/>
      <c r="AH2" s="22">
        <v>300235.94949999999</v>
      </c>
      <c r="AI2" s="22">
        <v>253325.39550000001</v>
      </c>
      <c r="AJ2">
        <v>9.9258332649866698</v>
      </c>
      <c r="AK2">
        <v>11.3499999841054</v>
      </c>
      <c r="AL2" s="2">
        <v>-6.3333333329999997</v>
      </c>
      <c r="AM2">
        <v>-4.083333333333333</v>
      </c>
      <c r="AN2">
        <v>-7.25</v>
      </c>
      <c r="AO2" s="8">
        <v>11.66666667</v>
      </c>
      <c r="AP2">
        <v>-17.916666666666668</v>
      </c>
    </row>
    <row r="3" spans="1:42">
      <c r="A3" s="1">
        <v>1981</v>
      </c>
      <c r="B3">
        <v>15084</v>
      </c>
      <c r="C3">
        <v>54616.967915391098</v>
      </c>
      <c r="D3">
        <f t="shared" si="0"/>
        <v>3.6208544096652808</v>
      </c>
      <c r="E3" s="8">
        <v>0</v>
      </c>
      <c r="F3" s="8">
        <v>0</v>
      </c>
      <c r="G3" s="8">
        <v>0</v>
      </c>
      <c r="H3" s="8">
        <v>0</v>
      </c>
      <c r="I3" s="8">
        <v>0</v>
      </c>
      <c r="J3" s="8">
        <v>0</v>
      </c>
      <c r="K3" s="6">
        <v>0</v>
      </c>
      <c r="L3" s="6">
        <v>0</v>
      </c>
      <c r="M3" s="6">
        <v>0</v>
      </c>
      <c r="N3">
        <v>125651548</v>
      </c>
      <c r="O3">
        <v>8882890</v>
      </c>
      <c r="Q3" s="2"/>
      <c r="R3" s="2">
        <v>5301370.4128440358</v>
      </c>
      <c r="S3" s="10">
        <v>132340.95238095237</v>
      </c>
      <c r="T3" s="21">
        <v>44450</v>
      </c>
      <c r="U3" s="13">
        <v>1127475.2720999999</v>
      </c>
      <c r="V3" s="13">
        <v>1962406.2635940916</v>
      </c>
      <c r="W3" s="13">
        <v>31574</v>
      </c>
      <c r="X3" s="11">
        <v>3121455.5356940916</v>
      </c>
      <c r="Z3">
        <v>24323330</v>
      </c>
      <c r="AA3">
        <v>857849</v>
      </c>
      <c r="AB3" s="8"/>
      <c r="AC3" s="4">
        <v>5933952</v>
      </c>
      <c r="AD3" s="16">
        <v>20246569.412844036</v>
      </c>
      <c r="AE3" s="11">
        <v>1103181.1120425607</v>
      </c>
      <c r="AF3" s="10">
        <v>385054.20634920633</v>
      </c>
      <c r="AG3" s="9"/>
      <c r="AH3" s="2">
        <v>298314.11200000002</v>
      </c>
      <c r="AI3" s="2">
        <v>300235.94949999999</v>
      </c>
      <c r="AJ3">
        <v>11.3499999841054</v>
      </c>
      <c r="AK3">
        <v>9.6133333444595301</v>
      </c>
      <c r="AL3" s="2">
        <v>-4.0833333329999997</v>
      </c>
      <c r="AM3">
        <v>-2.1666666666666665</v>
      </c>
      <c r="AN3">
        <v>-17.916666666666668</v>
      </c>
      <c r="AO3" s="8">
        <v>-18.5</v>
      </c>
      <c r="AP3">
        <v>-50.833333333333336</v>
      </c>
    </row>
    <row r="4" spans="1:42">
      <c r="A4" s="1">
        <v>1982</v>
      </c>
      <c r="B4">
        <v>29956</v>
      </c>
      <c r="C4">
        <v>34766.708449348887</v>
      </c>
      <c r="D4">
        <f>C4/B4</f>
        <v>1.1605924839547632</v>
      </c>
      <c r="E4" s="8">
        <v>0</v>
      </c>
      <c r="F4" s="8">
        <v>0</v>
      </c>
      <c r="G4" s="8">
        <v>0</v>
      </c>
      <c r="H4" s="8">
        <v>0</v>
      </c>
      <c r="I4" s="8">
        <v>0</v>
      </c>
      <c r="J4" s="8">
        <v>0</v>
      </c>
      <c r="K4" s="6">
        <v>0</v>
      </c>
      <c r="L4" s="6">
        <v>0</v>
      </c>
      <c r="M4" s="6">
        <v>0</v>
      </c>
      <c r="N4">
        <v>140950150</v>
      </c>
      <c r="O4">
        <v>18464516</v>
      </c>
      <c r="P4">
        <v>181386</v>
      </c>
      <c r="Q4" s="2"/>
      <c r="R4" s="2">
        <v>5742849.7706422023</v>
      </c>
      <c r="S4" s="10">
        <v>242634.12698412704</v>
      </c>
      <c r="T4" s="21">
        <v>53410</v>
      </c>
      <c r="U4" s="13">
        <v>73025</v>
      </c>
      <c r="V4" s="13">
        <v>986947.11204256082</v>
      </c>
      <c r="W4" s="13">
        <v>43209</v>
      </c>
      <c r="X4" s="11">
        <v>1103181.1120425607</v>
      </c>
      <c r="Z4">
        <v>93876752</v>
      </c>
      <c r="AA4">
        <v>3194279</v>
      </c>
      <c r="AB4" s="8"/>
      <c r="AC4" s="4">
        <v>4804043</v>
      </c>
      <c r="AD4" s="16">
        <v>15307091.770642202</v>
      </c>
      <c r="AE4" s="11">
        <v>2032487.6838700923</v>
      </c>
      <c r="AF4" s="10">
        <v>489257.40476190473</v>
      </c>
      <c r="AG4" s="12">
        <v>310761</v>
      </c>
      <c r="AH4" s="2">
        <v>220808.3033</v>
      </c>
      <c r="AI4" s="2">
        <v>298314.11200000002</v>
      </c>
      <c r="AJ4">
        <v>9.6133333444595301</v>
      </c>
      <c r="AK4">
        <v>11.1833333969116</v>
      </c>
      <c r="AL4" s="2">
        <v>-2.1666666669999999</v>
      </c>
      <c r="AM4">
        <v>-0.83333333333333337</v>
      </c>
      <c r="AN4">
        <v>-50.833333333333336</v>
      </c>
      <c r="AO4" s="8">
        <v>-13</v>
      </c>
      <c r="AP4">
        <v>5</v>
      </c>
    </row>
    <row r="5" spans="1:42">
      <c r="A5" s="1">
        <v>1983</v>
      </c>
      <c r="B5">
        <v>16757</v>
      </c>
      <c r="C5">
        <v>30849.06547229514</v>
      </c>
      <c r="D5">
        <f t="shared" ref="D5:D27" si="1">C5/B5</f>
        <v>1.8409658931965829</v>
      </c>
      <c r="E5" s="8">
        <v>0</v>
      </c>
      <c r="F5" s="8">
        <v>0</v>
      </c>
      <c r="G5" s="8">
        <v>0</v>
      </c>
      <c r="H5" s="8">
        <v>0</v>
      </c>
      <c r="I5" s="8">
        <v>0</v>
      </c>
      <c r="J5" s="8">
        <v>0</v>
      </c>
      <c r="K5" s="6">
        <v>0</v>
      </c>
      <c r="L5" s="6">
        <v>0</v>
      </c>
      <c r="M5" s="6">
        <v>0</v>
      </c>
      <c r="N5">
        <v>158262153</v>
      </c>
      <c r="O5">
        <v>25195583</v>
      </c>
      <c r="Q5" s="2"/>
      <c r="R5" s="2">
        <v>10234627.29357798</v>
      </c>
      <c r="S5" s="10">
        <v>323864.72222222225</v>
      </c>
      <c r="T5" s="21">
        <v>61775</v>
      </c>
      <c r="U5" s="13">
        <v>157245</v>
      </c>
      <c r="V5" s="13">
        <v>1678568.6838700923</v>
      </c>
      <c r="W5" s="13">
        <v>196674</v>
      </c>
      <c r="X5" s="11">
        <v>2032487.6838700923</v>
      </c>
      <c r="Z5">
        <v>125651548</v>
      </c>
      <c r="AA5">
        <v>8882890</v>
      </c>
      <c r="AB5" s="8"/>
      <c r="AC5" s="4">
        <v>5248200</v>
      </c>
      <c r="AD5" s="16">
        <v>27866302.29357798</v>
      </c>
      <c r="AE5" s="11">
        <v>1756899.4113019025</v>
      </c>
      <c r="AF5" s="10">
        <v>1878209.9523809524</v>
      </c>
      <c r="AG5" s="12">
        <v>354604</v>
      </c>
      <c r="AH5" s="2">
        <v>283441.22100000002</v>
      </c>
      <c r="AI5" s="2">
        <v>220808.3033</v>
      </c>
      <c r="AJ5">
        <v>11.1833333969116</v>
      </c>
      <c r="AK5">
        <v>11.125000039736401</v>
      </c>
      <c r="AL5" s="2">
        <v>-0.83333333300000001</v>
      </c>
      <c r="AM5">
        <v>-6.75</v>
      </c>
      <c r="AN5">
        <v>5</v>
      </c>
      <c r="AO5" s="8">
        <v>10.16666667</v>
      </c>
      <c r="AP5">
        <v>28.583333333333332</v>
      </c>
    </row>
    <row r="6" spans="1:42">
      <c r="A6" s="1">
        <v>1984</v>
      </c>
      <c r="B6">
        <v>41962</v>
      </c>
      <c r="C6">
        <v>21826.641024549521</v>
      </c>
      <c r="D6">
        <f t="shared" si="1"/>
        <v>0.5201525433618398</v>
      </c>
      <c r="E6" s="8">
        <v>0</v>
      </c>
      <c r="F6" s="8">
        <v>0</v>
      </c>
      <c r="G6" s="8">
        <v>0</v>
      </c>
      <c r="H6" s="8">
        <v>0</v>
      </c>
      <c r="I6" s="8">
        <v>0</v>
      </c>
      <c r="J6" s="8">
        <v>0</v>
      </c>
      <c r="K6" s="6">
        <v>0</v>
      </c>
      <c r="L6" s="6">
        <v>0</v>
      </c>
      <c r="M6" s="6">
        <v>0</v>
      </c>
      <c r="N6">
        <v>217115561</v>
      </c>
      <c r="O6">
        <v>49909204</v>
      </c>
      <c r="P6">
        <v>90000</v>
      </c>
      <c r="Q6" s="2"/>
      <c r="R6" s="2">
        <v>6731642.7752293572</v>
      </c>
      <c r="S6" s="10">
        <v>191112.30158730157</v>
      </c>
      <c r="T6" s="21">
        <v>57445</v>
      </c>
      <c r="U6" s="13">
        <v>509273.83158215007</v>
      </c>
      <c r="V6" s="13">
        <v>1142105.5797197523</v>
      </c>
      <c r="W6" s="13">
        <v>105520</v>
      </c>
      <c r="X6" s="11">
        <v>1756899.4113019025</v>
      </c>
      <c r="Z6">
        <v>140950150</v>
      </c>
      <c r="AA6">
        <v>18464516</v>
      </c>
      <c r="AB6" s="8"/>
      <c r="AC6" s="4">
        <v>8426571</v>
      </c>
      <c r="AD6" s="16">
        <v>24321750.775229357</v>
      </c>
      <c r="AE6" s="11">
        <v>2481351.0065520601</v>
      </c>
      <c r="AF6" s="10">
        <v>1578002.1269841271</v>
      </c>
      <c r="AG6" s="12">
        <v>508173</v>
      </c>
      <c r="AH6" s="2">
        <v>252524.6678</v>
      </c>
      <c r="AI6" s="2">
        <v>283441.22100000002</v>
      </c>
      <c r="AJ6">
        <v>11.125000039736401</v>
      </c>
      <c r="AK6">
        <v>9.3750000397364293</v>
      </c>
      <c r="AL6" s="2">
        <v>-6.75</v>
      </c>
      <c r="AM6">
        <v>0.16666666666666666</v>
      </c>
      <c r="AN6">
        <v>28.583333333333332</v>
      </c>
      <c r="AO6" s="8">
        <v>-8.8333333330000006</v>
      </c>
      <c r="AP6">
        <v>-5.25</v>
      </c>
    </row>
    <row r="7" spans="1:42">
      <c r="A7" s="1">
        <v>1985</v>
      </c>
      <c r="B7">
        <v>8254</v>
      </c>
      <c r="C7">
        <v>21510.453920260963</v>
      </c>
      <c r="D7">
        <f t="shared" si="1"/>
        <v>2.6060642016308413</v>
      </c>
      <c r="E7" s="8">
        <v>0</v>
      </c>
      <c r="F7" s="8">
        <v>0</v>
      </c>
      <c r="G7" s="8">
        <v>0</v>
      </c>
      <c r="H7" s="8">
        <v>0</v>
      </c>
      <c r="I7" s="8">
        <v>0</v>
      </c>
      <c r="J7" s="8">
        <v>0</v>
      </c>
      <c r="K7" s="6">
        <v>0</v>
      </c>
      <c r="L7" s="6">
        <v>0</v>
      </c>
      <c r="M7" s="6">
        <v>0</v>
      </c>
      <c r="N7">
        <v>289647730</v>
      </c>
      <c r="O7">
        <v>29256874</v>
      </c>
      <c r="P7">
        <v>330316</v>
      </c>
      <c r="Q7" s="2"/>
      <c r="R7" s="2">
        <v>2826645.6422018344</v>
      </c>
      <c r="S7" s="10">
        <v>93787.460317460325</v>
      </c>
      <c r="T7" s="21">
        <v>105060</v>
      </c>
      <c r="U7" s="13">
        <v>469304.65756999992</v>
      </c>
      <c r="V7" s="13">
        <v>1961820.3489820603</v>
      </c>
      <c r="W7" s="13">
        <v>50226</v>
      </c>
      <c r="X7" s="11">
        <v>2481351.0065520601</v>
      </c>
      <c r="Y7" s="8"/>
      <c r="Z7">
        <v>158262153</v>
      </c>
      <c r="AA7">
        <v>25195583</v>
      </c>
      <c r="AB7">
        <v>181386</v>
      </c>
      <c r="AC7" s="4">
        <v>7210456</v>
      </c>
      <c r="AD7" s="16">
        <v>7404668.6422018344</v>
      </c>
      <c r="AE7" s="11">
        <v>2533987.5858440725</v>
      </c>
      <c r="AF7" s="10">
        <v>1354410.7222222222</v>
      </c>
      <c r="AG7" s="12">
        <v>296018</v>
      </c>
      <c r="AH7" s="2">
        <v>279179.23259999999</v>
      </c>
      <c r="AI7" s="2">
        <v>252524.6678</v>
      </c>
      <c r="AJ7">
        <v>9.3750000397364293</v>
      </c>
      <c r="AK7">
        <v>9.8533333539962804</v>
      </c>
      <c r="AL7" s="2">
        <v>0.16666666699999999</v>
      </c>
      <c r="AM7">
        <v>-1.8333333333333333</v>
      </c>
      <c r="AN7">
        <v>-5.25</v>
      </c>
      <c r="AO7" s="8">
        <v>9.6666666669999994</v>
      </c>
      <c r="AP7">
        <v>5.916666666666667</v>
      </c>
    </row>
    <row r="8" spans="1:42">
      <c r="A8" s="1">
        <v>1986</v>
      </c>
      <c r="B8">
        <v>55424</v>
      </c>
      <c r="C8">
        <v>67560.466389581823</v>
      </c>
      <c r="D8">
        <f t="shared" si="1"/>
        <v>1.218974927641127</v>
      </c>
      <c r="E8" s="8">
        <v>0</v>
      </c>
      <c r="F8" s="8">
        <v>0</v>
      </c>
      <c r="G8" s="8">
        <v>0</v>
      </c>
      <c r="H8" s="8">
        <v>0</v>
      </c>
      <c r="I8" s="8">
        <v>0</v>
      </c>
      <c r="J8" s="8">
        <v>0</v>
      </c>
      <c r="K8" s="6">
        <v>0</v>
      </c>
      <c r="L8" s="6">
        <v>0</v>
      </c>
      <c r="M8" s="6">
        <v>0</v>
      </c>
      <c r="N8">
        <v>297246327</v>
      </c>
      <c r="O8">
        <v>116470930</v>
      </c>
      <c r="P8">
        <v>691136</v>
      </c>
      <c r="Q8" s="2">
        <v>396033</v>
      </c>
      <c r="R8" s="2">
        <v>3934108.3715596329</v>
      </c>
      <c r="S8" s="10">
        <v>266264.68253968254</v>
      </c>
      <c r="T8" s="21">
        <v>25790</v>
      </c>
      <c r="U8" s="13">
        <v>598733</v>
      </c>
      <c r="V8" s="13">
        <v>1772978.5858440723</v>
      </c>
      <c r="W8" s="8">
        <f>(W9+W7)/1</f>
        <v>162276</v>
      </c>
      <c r="X8" s="11">
        <v>2533987.5858440725</v>
      </c>
      <c r="Y8" s="8"/>
      <c r="Z8">
        <v>217115561</v>
      </c>
      <c r="AA8">
        <v>49909204</v>
      </c>
      <c r="AC8" s="4">
        <v>18488427</v>
      </c>
      <c r="AD8" s="16">
        <v>15628835.371559633</v>
      </c>
      <c r="AE8" s="11">
        <v>2038086.6522175749</v>
      </c>
      <c r="AF8" s="10">
        <v>1387897.3015873015</v>
      </c>
      <c r="AG8" s="12">
        <v>439877</v>
      </c>
      <c r="AH8" s="2">
        <v>332840.14799999999</v>
      </c>
      <c r="AI8" s="2">
        <v>279179.23259999999</v>
      </c>
      <c r="AJ8">
        <v>9.8533333539962804</v>
      </c>
      <c r="AK8">
        <v>10.0149999459585</v>
      </c>
      <c r="AL8" s="2">
        <v>-1.8333333329999999</v>
      </c>
      <c r="AM8">
        <v>-9</v>
      </c>
      <c r="AN8">
        <v>5.916666666666667</v>
      </c>
      <c r="AO8" s="8">
        <v>8.1666666669999994</v>
      </c>
      <c r="AP8">
        <v>23.416666666666668</v>
      </c>
    </row>
    <row r="9" spans="1:42">
      <c r="A9" s="1">
        <v>1987</v>
      </c>
      <c r="B9">
        <v>22744</v>
      </c>
      <c r="C9">
        <v>27548.454278320864</v>
      </c>
      <c r="D9">
        <f t="shared" si="1"/>
        <v>1.211240515226911</v>
      </c>
      <c r="E9" s="8">
        <v>0</v>
      </c>
      <c r="F9" s="8">
        <v>0</v>
      </c>
      <c r="G9" s="8">
        <v>0</v>
      </c>
      <c r="H9" s="8">
        <v>0</v>
      </c>
      <c r="I9" s="8">
        <v>0</v>
      </c>
      <c r="J9" s="8">
        <v>0</v>
      </c>
      <c r="K9" s="8">
        <v>1</v>
      </c>
      <c r="L9" s="8">
        <v>1</v>
      </c>
      <c r="M9" s="8">
        <v>-1</v>
      </c>
      <c r="N9">
        <v>532044543</v>
      </c>
      <c r="O9">
        <v>70247711</v>
      </c>
      <c r="P9">
        <v>1697893</v>
      </c>
      <c r="Q9" s="2">
        <v>2499025</v>
      </c>
      <c r="R9" s="2">
        <v>2784300.4587155962</v>
      </c>
      <c r="S9" s="10">
        <v>331878.65079365083</v>
      </c>
      <c r="T9" s="21">
        <v>27925</v>
      </c>
      <c r="U9" s="13">
        <v>152650</v>
      </c>
      <c r="V9" s="13">
        <v>1773386.6522175749</v>
      </c>
      <c r="W9" s="13">
        <v>112050</v>
      </c>
      <c r="X9" s="11">
        <v>2038086.6522175749</v>
      </c>
      <c r="Y9" s="8"/>
      <c r="Z9">
        <v>289647730</v>
      </c>
      <c r="AA9">
        <v>29256874</v>
      </c>
      <c r="AB9">
        <v>90000</v>
      </c>
      <c r="AC9" s="4">
        <v>11405775</v>
      </c>
      <c r="AD9" s="16">
        <v>3580072.4587155962</v>
      </c>
      <c r="AE9" s="11">
        <v>2210618.4892259734</v>
      </c>
      <c r="AF9" s="10">
        <v>1395877.4603174604</v>
      </c>
      <c r="AG9" s="12">
        <v>693050</v>
      </c>
      <c r="AH9" s="2">
        <v>384128.02600000001</v>
      </c>
      <c r="AI9" s="2">
        <v>332840.14799999999</v>
      </c>
      <c r="AJ9">
        <v>10.0149999459585</v>
      </c>
      <c r="AK9">
        <v>10.296666622161901</v>
      </c>
      <c r="AL9" s="2">
        <v>-9</v>
      </c>
      <c r="AM9">
        <v>-6.666666666666667</v>
      </c>
      <c r="AN9">
        <v>23.416666666666668</v>
      </c>
      <c r="AO9" s="8">
        <v>14.5</v>
      </c>
      <c r="AP9">
        <v>16.416666666666668</v>
      </c>
    </row>
    <row r="10" spans="1:42">
      <c r="A10" s="1">
        <v>1988</v>
      </c>
      <c r="B10">
        <v>19434</v>
      </c>
      <c r="C10">
        <v>72769.690931419915</v>
      </c>
      <c r="D10">
        <f t="shared" si="1"/>
        <v>3.7444525538448037</v>
      </c>
      <c r="E10" s="8">
        <v>0</v>
      </c>
      <c r="F10" s="8">
        <v>0</v>
      </c>
      <c r="G10" s="8">
        <v>0</v>
      </c>
      <c r="H10" s="8">
        <v>1</v>
      </c>
      <c r="I10" s="8">
        <v>1</v>
      </c>
      <c r="J10" s="8">
        <v>-1</v>
      </c>
      <c r="K10" s="8">
        <v>0</v>
      </c>
      <c r="L10" s="8">
        <v>1</v>
      </c>
      <c r="M10" s="8">
        <v>-0.94736841999999999</v>
      </c>
      <c r="N10">
        <v>517869725</v>
      </c>
      <c r="O10">
        <v>83187692</v>
      </c>
      <c r="P10">
        <v>6079043</v>
      </c>
      <c r="Q10" s="2">
        <v>7495134</v>
      </c>
      <c r="R10" s="2">
        <v>3536915.1376146786</v>
      </c>
      <c r="S10" s="10">
        <v>626565.87301587302</v>
      </c>
      <c r="T10" s="21">
        <v>27930</v>
      </c>
      <c r="U10" s="13">
        <v>144785</v>
      </c>
      <c r="V10" s="13">
        <v>2008726.4892259736</v>
      </c>
      <c r="W10" s="13">
        <v>57107</v>
      </c>
      <c r="X10" s="11">
        <v>2210618.4892259734</v>
      </c>
      <c r="Y10" s="8"/>
      <c r="Z10">
        <v>297246327</v>
      </c>
      <c r="AA10">
        <v>116470930</v>
      </c>
      <c r="AB10">
        <v>330316</v>
      </c>
      <c r="AC10" s="4">
        <v>20740704</v>
      </c>
      <c r="AD10" s="16">
        <v>7046989.1376146786</v>
      </c>
      <c r="AE10" s="11">
        <v>1775120.0284759991</v>
      </c>
      <c r="AF10" s="10">
        <v>1928630.6825396826</v>
      </c>
      <c r="AG10" s="12">
        <v>321770</v>
      </c>
      <c r="AH10" s="2">
        <v>324591.42239999998</v>
      </c>
      <c r="AI10" s="2">
        <v>384128.02600000001</v>
      </c>
      <c r="AJ10">
        <v>10.296666622161901</v>
      </c>
      <c r="AK10">
        <v>10.666666785876</v>
      </c>
      <c r="AL10" s="2">
        <v>-6.6666666670000003</v>
      </c>
      <c r="AM10">
        <v>0.83333333333333337</v>
      </c>
      <c r="AN10">
        <v>16.416666666666668</v>
      </c>
      <c r="AO10" s="8">
        <v>0.33333333300000001</v>
      </c>
      <c r="AP10">
        <v>30.666666666666668</v>
      </c>
    </row>
    <row r="11" spans="1:42">
      <c r="A11" s="1">
        <v>1989</v>
      </c>
      <c r="B11">
        <v>37080</v>
      </c>
      <c r="C11">
        <v>69641.083395748617</v>
      </c>
      <c r="D11">
        <f t="shared" si="1"/>
        <v>1.8781306201658203</v>
      </c>
      <c r="E11" s="8">
        <v>1</v>
      </c>
      <c r="F11" s="8">
        <v>1</v>
      </c>
      <c r="G11" s="8">
        <v>-1</v>
      </c>
      <c r="H11" s="8">
        <v>0</v>
      </c>
      <c r="I11" s="8">
        <v>1</v>
      </c>
      <c r="J11" s="8">
        <v>-0.94736841999999999</v>
      </c>
      <c r="K11" s="8">
        <v>0</v>
      </c>
      <c r="L11" s="8">
        <v>1</v>
      </c>
      <c r="M11" s="8">
        <v>-0.89473683999999998</v>
      </c>
      <c r="N11">
        <v>617247527</v>
      </c>
      <c r="O11">
        <v>50600068</v>
      </c>
      <c r="P11">
        <v>3267757</v>
      </c>
      <c r="Q11" s="2">
        <v>3447192</v>
      </c>
      <c r="R11" s="2">
        <v>3543305.6192660551</v>
      </c>
      <c r="S11" s="10">
        <v>278635.90476190479</v>
      </c>
      <c r="T11" s="21">
        <v>41366</v>
      </c>
      <c r="U11" s="13">
        <v>19620.419999999998</v>
      </c>
      <c r="V11" s="13">
        <v>1712426.6084759992</v>
      </c>
      <c r="W11" s="13">
        <v>43073</v>
      </c>
      <c r="X11" s="11">
        <v>1775120.0284759991</v>
      </c>
      <c r="Y11">
        <v>396033</v>
      </c>
      <c r="Z11">
        <v>532044543</v>
      </c>
      <c r="AA11">
        <v>70247711</v>
      </c>
      <c r="AB11">
        <v>691136</v>
      </c>
      <c r="AC11" s="4">
        <v>32748688</v>
      </c>
      <c r="AD11" s="16">
        <v>15231062.619266056</v>
      </c>
      <c r="AE11" s="11">
        <v>3026157.8555233502</v>
      </c>
      <c r="AF11" s="10">
        <v>1948728.7096171803</v>
      </c>
      <c r="AG11" s="12">
        <v>139524</v>
      </c>
      <c r="AH11" s="2">
        <v>264924.88630000001</v>
      </c>
      <c r="AI11" s="2">
        <v>324591.42239999998</v>
      </c>
      <c r="AJ11">
        <v>10.666666785876</v>
      </c>
      <c r="AK11">
        <v>10.7158333857854</v>
      </c>
      <c r="AL11" s="2">
        <v>0.83333333300000001</v>
      </c>
      <c r="AM11">
        <v>1.1666666666666667</v>
      </c>
      <c r="AN11">
        <v>30.666666666666668</v>
      </c>
      <c r="AO11" s="8">
        <v>6</v>
      </c>
      <c r="AP11">
        <v>48.833333333333336</v>
      </c>
    </row>
    <row r="12" spans="1:42">
      <c r="A12" s="1">
        <v>1990</v>
      </c>
      <c r="B12">
        <v>25466</v>
      </c>
      <c r="C12">
        <v>97679.968679626356</v>
      </c>
      <c r="D12">
        <f t="shared" si="1"/>
        <v>3.8357012754113859</v>
      </c>
      <c r="E12" s="8">
        <v>0</v>
      </c>
      <c r="F12" s="8">
        <v>1</v>
      </c>
      <c r="G12" s="8">
        <v>-0.94736841999999999</v>
      </c>
      <c r="H12" s="8">
        <v>0</v>
      </c>
      <c r="I12" s="8">
        <v>1</v>
      </c>
      <c r="J12" s="8">
        <v>-0.89473683999999998</v>
      </c>
      <c r="K12" s="8">
        <v>0</v>
      </c>
      <c r="L12" s="8">
        <v>1</v>
      </c>
      <c r="M12" s="8">
        <v>-0.84210525999999997</v>
      </c>
      <c r="N12">
        <v>605425238</v>
      </c>
      <c r="O12">
        <v>78570687</v>
      </c>
      <c r="P12">
        <v>3230495</v>
      </c>
      <c r="Q12" s="2">
        <v>4727489</v>
      </c>
      <c r="R12" s="2">
        <v>4947798.1651376141</v>
      </c>
      <c r="S12" s="10">
        <v>316262.83333333331</v>
      </c>
      <c r="T12" s="21">
        <v>42386</v>
      </c>
      <c r="U12" s="13">
        <v>20302.158845587157</v>
      </c>
      <c r="V12" s="13">
        <v>2940614.696677763</v>
      </c>
      <c r="W12" s="13">
        <v>65241</v>
      </c>
      <c r="X12" s="11">
        <v>3026157.8555233502</v>
      </c>
      <c r="Y12">
        <v>2499025</v>
      </c>
      <c r="Z12">
        <v>517869725</v>
      </c>
      <c r="AA12">
        <v>83187692</v>
      </c>
      <c r="AB12">
        <v>1697893</v>
      </c>
      <c r="AC12" s="4">
        <v>30117125</v>
      </c>
      <c r="AD12" s="16">
        <v>10766782.165137615</v>
      </c>
      <c r="AE12" s="11">
        <v>3336593.5133144855</v>
      </c>
      <c r="AF12" s="10">
        <v>1892007.9318394023</v>
      </c>
      <c r="AG12" s="12">
        <v>343498</v>
      </c>
      <c r="AH12" s="2">
        <v>280384.98440000002</v>
      </c>
      <c r="AI12" s="2">
        <v>264924.88630000001</v>
      </c>
      <c r="AJ12">
        <v>10.7158333857854</v>
      </c>
      <c r="AK12">
        <v>9.8316665887832606</v>
      </c>
      <c r="AL12" s="2">
        <v>1.1666666670000001</v>
      </c>
      <c r="AM12">
        <v>-6.333333333333333</v>
      </c>
      <c r="AN12">
        <v>48.833333333333336</v>
      </c>
      <c r="AO12" s="8">
        <v>-7.3333333329999997</v>
      </c>
      <c r="AP12">
        <v>19.583333333333332</v>
      </c>
    </row>
    <row r="13" spans="1:42">
      <c r="A13" s="1">
        <v>1991</v>
      </c>
      <c r="B13">
        <v>22956</v>
      </c>
      <c r="C13">
        <v>78719.237027894982</v>
      </c>
      <c r="D13">
        <f t="shared" si="1"/>
        <v>3.4291356084637994</v>
      </c>
      <c r="E13" s="8">
        <v>0</v>
      </c>
      <c r="F13" s="8">
        <v>1</v>
      </c>
      <c r="G13" s="8">
        <v>-0.89473683999999998</v>
      </c>
      <c r="H13" s="8">
        <v>0</v>
      </c>
      <c r="I13" s="8">
        <v>1</v>
      </c>
      <c r="J13" s="8">
        <v>-0.84210525999999997</v>
      </c>
      <c r="K13" s="8">
        <v>0</v>
      </c>
      <c r="L13" s="8">
        <v>1</v>
      </c>
      <c r="M13" s="8">
        <v>-0.78947367999999996</v>
      </c>
      <c r="N13">
        <v>495701890</v>
      </c>
      <c r="O13">
        <v>100735086</v>
      </c>
      <c r="P13">
        <v>3057242</v>
      </c>
      <c r="Q13" s="2">
        <v>4370557</v>
      </c>
      <c r="R13" s="2">
        <v>1555438.6467889908</v>
      </c>
      <c r="S13" s="10">
        <v>108499.02380952383</v>
      </c>
      <c r="T13" s="21">
        <v>64356</v>
      </c>
      <c r="U13" s="13">
        <v>67203.278000000006</v>
      </c>
      <c r="V13" s="13">
        <v>3199079.2353144856</v>
      </c>
      <c r="W13" s="13">
        <v>70311</v>
      </c>
      <c r="X13" s="11">
        <v>3336593.5133144855</v>
      </c>
      <c r="Y13">
        <v>7495134</v>
      </c>
      <c r="Z13">
        <v>617247527</v>
      </c>
      <c r="AA13">
        <v>50600068</v>
      </c>
      <c r="AB13">
        <v>6079043</v>
      </c>
      <c r="AC13" s="4">
        <v>7877459</v>
      </c>
      <c r="AD13" s="16">
        <v>2418284.6467889911</v>
      </c>
      <c r="AE13" s="11">
        <v>2453658.7579397205</v>
      </c>
      <c r="AF13" s="10">
        <v>965670.96358543425</v>
      </c>
      <c r="AG13" s="12">
        <v>235820</v>
      </c>
      <c r="AH13" s="2">
        <v>342386.86119999998</v>
      </c>
      <c r="AI13" s="2">
        <v>280384.98440000002</v>
      </c>
      <c r="AJ13">
        <v>9.8316665887832606</v>
      </c>
      <c r="AK13">
        <v>10.0841666857402</v>
      </c>
      <c r="AL13" s="2">
        <v>-6.3333333329999997</v>
      </c>
      <c r="AM13">
        <v>-5.5</v>
      </c>
      <c r="AN13">
        <v>19.583333333333332</v>
      </c>
      <c r="AO13" s="8">
        <v>-9.1666666669999994</v>
      </c>
      <c r="AP13">
        <v>54.666666666666664</v>
      </c>
    </row>
    <row r="14" spans="1:42">
      <c r="A14" s="1">
        <v>1992</v>
      </c>
      <c r="B14">
        <v>14933</v>
      </c>
      <c r="C14">
        <v>92788.327797677266</v>
      </c>
      <c r="D14">
        <f t="shared" si="1"/>
        <v>6.2136427909781871</v>
      </c>
      <c r="E14" s="8">
        <v>0</v>
      </c>
      <c r="F14" s="8">
        <v>1</v>
      </c>
      <c r="G14" s="8">
        <v>-0.84210525999999997</v>
      </c>
      <c r="H14" s="8">
        <v>0</v>
      </c>
      <c r="I14" s="8">
        <v>1</v>
      </c>
      <c r="J14" s="8">
        <v>-0.78947367999999996</v>
      </c>
      <c r="K14" s="8">
        <v>0</v>
      </c>
      <c r="L14" s="8">
        <v>1</v>
      </c>
      <c r="M14" s="8">
        <v>-0.73684210999999999</v>
      </c>
      <c r="N14">
        <v>567320525</v>
      </c>
      <c r="O14">
        <v>125697308</v>
      </c>
      <c r="P14">
        <v>1764465</v>
      </c>
      <c r="Q14" s="2">
        <v>4370252</v>
      </c>
      <c r="R14" s="2">
        <v>3055160.5504587158</v>
      </c>
      <c r="S14" s="10">
        <v>91411.015873015873</v>
      </c>
      <c r="T14" s="21">
        <v>44563</v>
      </c>
      <c r="U14" s="13">
        <v>48357</v>
      </c>
      <c r="V14" s="13">
        <v>2330536.7579397205</v>
      </c>
      <c r="W14" s="13">
        <v>74765</v>
      </c>
      <c r="X14" s="11">
        <v>2453658.7579397205</v>
      </c>
      <c r="Y14">
        <v>3447192</v>
      </c>
      <c r="Z14">
        <v>605425238</v>
      </c>
      <c r="AA14">
        <v>78570687</v>
      </c>
      <c r="AB14">
        <v>3267757</v>
      </c>
      <c r="AC14" s="4">
        <v>4855228</v>
      </c>
      <c r="AD14" s="16">
        <v>3532462.5504587158</v>
      </c>
      <c r="AE14" s="11">
        <v>2006500.2150591665</v>
      </c>
      <c r="AF14" s="10">
        <v>727873.89215686277</v>
      </c>
      <c r="AG14" s="12">
        <v>289183</v>
      </c>
      <c r="AH14" s="2">
        <v>337632.12900000002</v>
      </c>
      <c r="AI14" s="2">
        <v>342386.86119999998</v>
      </c>
      <c r="AJ14">
        <v>10.0841666857402</v>
      </c>
      <c r="AK14">
        <v>11.068333387374899</v>
      </c>
      <c r="AL14" s="2">
        <v>-5.5</v>
      </c>
      <c r="AM14">
        <v>1.8333333333333333</v>
      </c>
      <c r="AN14">
        <v>54.666666666666664</v>
      </c>
      <c r="AO14" s="8">
        <v>3.3333333330000001</v>
      </c>
      <c r="AP14">
        <v>23.25</v>
      </c>
    </row>
    <row r="15" spans="1:42">
      <c r="A15" s="1">
        <v>1993</v>
      </c>
      <c r="B15">
        <v>22827</v>
      </c>
      <c r="C15">
        <v>106430.35627915662</v>
      </c>
      <c r="D15">
        <f t="shared" si="1"/>
        <v>4.6624767283986781</v>
      </c>
      <c r="E15" s="8">
        <v>0</v>
      </c>
      <c r="F15" s="8">
        <v>1</v>
      </c>
      <c r="G15" s="8">
        <v>-0.78947367999999996</v>
      </c>
      <c r="H15" s="8">
        <v>0</v>
      </c>
      <c r="I15" s="8">
        <v>1</v>
      </c>
      <c r="J15" s="8">
        <v>-0.73684210999999999</v>
      </c>
      <c r="K15" s="8">
        <v>0</v>
      </c>
      <c r="L15" s="8">
        <v>1</v>
      </c>
      <c r="M15" s="8">
        <v>-0.68421052999999998</v>
      </c>
      <c r="N15">
        <v>489220608</v>
      </c>
      <c r="O15">
        <v>106196261</v>
      </c>
      <c r="P15">
        <v>2400023</v>
      </c>
      <c r="Q15" s="2">
        <v>5163808</v>
      </c>
      <c r="R15" s="2">
        <v>4040369.8394495412</v>
      </c>
      <c r="S15" s="10">
        <v>136842.00793650793</v>
      </c>
      <c r="T15" s="21">
        <v>45740</v>
      </c>
      <c r="U15" s="13">
        <v>9291</v>
      </c>
      <c r="V15" s="13">
        <v>1919584.2150591665</v>
      </c>
      <c r="W15" s="13">
        <v>77625</v>
      </c>
      <c r="X15" s="11">
        <v>2006500.2150591665</v>
      </c>
      <c r="Y15">
        <v>4727489</v>
      </c>
      <c r="Z15">
        <v>495701890</v>
      </c>
      <c r="AA15">
        <v>100735086</v>
      </c>
      <c r="AB15">
        <v>3230495</v>
      </c>
      <c r="AC15" s="4">
        <v>29613221</v>
      </c>
      <c r="AD15" s="16">
        <v>7297727.8394495416</v>
      </c>
      <c r="AE15" s="11">
        <v>1459448.9621913182</v>
      </c>
      <c r="AF15" s="10">
        <v>278785.08263305324</v>
      </c>
      <c r="AG15" s="12">
        <v>449442</v>
      </c>
      <c r="AH15" s="2">
        <v>292579.9914</v>
      </c>
      <c r="AI15" s="2">
        <v>337632.12900000002</v>
      </c>
      <c r="AJ15">
        <v>11.068333387374899</v>
      </c>
      <c r="AK15">
        <v>10.770000060399401</v>
      </c>
      <c r="AL15" s="2">
        <v>1.8333333329999999</v>
      </c>
      <c r="AM15">
        <v>-2.5833333333333335</v>
      </c>
      <c r="AN15">
        <v>23.25</v>
      </c>
      <c r="AO15" s="8">
        <v>-22.833333329999999</v>
      </c>
      <c r="AP15">
        <v>18.25</v>
      </c>
    </row>
    <row r="16" spans="1:42">
      <c r="A16" s="1">
        <v>1994</v>
      </c>
      <c r="B16">
        <v>29813</v>
      </c>
      <c r="C16">
        <v>79051.478919924019</v>
      </c>
      <c r="D16">
        <f t="shared" si="1"/>
        <v>2.6515774635200757</v>
      </c>
      <c r="E16" s="8">
        <v>0</v>
      </c>
      <c r="F16" s="8">
        <v>1</v>
      </c>
      <c r="G16" s="8">
        <v>-0.73684210999999999</v>
      </c>
      <c r="H16" s="8">
        <v>0</v>
      </c>
      <c r="I16" s="8">
        <v>1</v>
      </c>
      <c r="J16" s="8">
        <v>-0.68421052999999998</v>
      </c>
      <c r="K16" s="8">
        <v>0</v>
      </c>
      <c r="L16" s="8">
        <v>1</v>
      </c>
      <c r="M16" s="8">
        <v>-0.63157894999999997</v>
      </c>
      <c r="N16">
        <v>613158229</v>
      </c>
      <c r="O16">
        <v>97859590</v>
      </c>
      <c r="P16">
        <v>3389272</v>
      </c>
      <c r="Q16" s="2">
        <v>6429058</v>
      </c>
      <c r="R16" s="2">
        <v>3412224.7706422014</v>
      </c>
      <c r="S16" s="10">
        <v>114512.3253968254</v>
      </c>
      <c r="T16" s="21">
        <v>49250</v>
      </c>
      <c r="U16" s="13">
        <v>61296</v>
      </c>
      <c r="V16" s="13">
        <v>1374480.9621913182</v>
      </c>
      <c r="W16" s="13">
        <v>23672</v>
      </c>
      <c r="X16" s="11">
        <v>1459448.9621913182</v>
      </c>
      <c r="Y16">
        <v>4370557</v>
      </c>
      <c r="Z16">
        <v>567320525</v>
      </c>
      <c r="AA16">
        <v>125697308</v>
      </c>
      <c r="AB16">
        <v>3057242</v>
      </c>
      <c r="AC16" s="4">
        <v>14829163</v>
      </c>
      <c r="AD16" s="16">
        <v>6156248.7706422014</v>
      </c>
      <c r="AE16" s="11">
        <v>2091979.9479960788</v>
      </c>
      <c r="AF16" s="10">
        <v>271152.07469654526</v>
      </c>
      <c r="AG16" s="12">
        <v>336190</v>
      </c>
      <c r="AH16" s="2">
        <v>299951.5405</v>
      </c>
      <c r="AI16" s="2">
        <v>292579.9914</v>
      </c>
      <c r="AJ16">
        <v>10.770000060399401</v>
      </c>
      <c r="AK16">
        <v>9.9800000190734899</v>
      </c>
      <c r="AL16" s="2">
        <v>-2.5833333330000001</v>
      </c>
      <c r="AM16">
        <v>-3.75</v>
      </c>
      <c r="AN16">
        <v>18.25</v>
      </c>
      <c r="AO16" s="8">
        <v>-5.8333333329999997</v>
      </c>
      <c r="AP16">
        <v>-1</v>
      </c>
    </row>
    <row r="17" spans="1:42">
      <c r="A17" s="1">
        <v>1995</v>
      </c>
      <c r="B17">
        <v>15841</v>
      </c>
      <c r="C17">
        <v>76293.203574343555</v>
      </c>
      <c r="D17">
        <f t="shared" si="1"/>
        <v>4.8161860724918597</v>
      </c>
      <c r="E17" s="8">
        <v>0</v>
      </c>
      <c r="F17" s="8">
        <v>1</v>
      </c>
      <c r="G17" s="8">
        <v>-0.68421052999999998</v>
      </c>
      <c r="H17" s="8">
        <v>0</v>
      </c>
      <c r="I17" s="8">
        <v>1</v>
      </c>
      <c r="J17" s="8">
        <v>-0.63157894999999997</v>
      </c>
      <c r="K17" s="8">
        <v>0</v>
      </c>
      <c r="L17" s="8">
        <v>1</v>
      </c>
      <c r="M17" s="8">
        <v>-0.57894736999999996</v>
      </c>
      <c r="N17">
        <v>641675427</v>
      </c>
      <c r="O17">
        <v>102314530</v>
      </c>
      <c r="P17">
        <v>2151229</v>
      </c>
      <c r="Q17" s="2">
        <v>3316793</v>
      </c>
      <c r="R17" s="2">
        <v>4252683.4862385318</v>
      </c>
      <c r="S17" s="10">
        <v>185526.6507936508</v>
      </c>
      <c r="T17" s="21">
        <v>34370</v>
      </c>
      <c r="U17" s="13">
        <v>131181</v>
      </c>
      <c r="V17" s="13">
        <v>1940939.9479960788</v>
      </c>
      <c r="W17" s="13">
        <v>19859</v>
      </c>
      <c r="X17" s="11">
        <v>2091979.9479960788</v>
      </c>
      <c r="Y17">
        <v>4370252</v>
      </c>
      <c r="Z17">
        <v>489220608</v>
      </c>
      <c r="AA17">
        <v>106196261</v>
      </c>
      <c r="AB17">
        <v>1764465</v>
      </c>
      <c r="AC17" s="4">
        <v>20849647</v>
      </c>
      <c r="AD17" s="16">
        <v>7269432.4862385318</v>
      </c>
      <c r="AE17" s="11">
        <v>1769646.9328183299</v>
      </c>
      <c r="AF17" s="10">
        <v>295340.06676003733</v>
      </c>
      <c r="AG17" s="12">
        <v>327209</v>
      </c>
      <c r="AH17" s="2">
        <v>284705.64620000002</v>
      </c>
      <c r="AI17" s="2">
        <v>299951.5405</v>
      </c>
      <c r="AJ17">
        <v>9.9800000190734899</v>
      </c>
      <c r="AK17">
        <v>10.424166599909499</v>
      </c>
      <c r="AL17" s="2">
        <v>-3.75</v>
      </c>
      <c r="AM17">
        <v>-5.333333333333333</v>
      </c>
      <c r="AN17">
        <v>-1</v>
      </c>
      <c r="AO17" s="8">
        <v>6.6666666670000003</v>
      </c>
      <c r="AP17">
        <v>2.6666666666666665</v>
      </c>
    </row>
    <row r="18" spans="1:42">
      <c r="A18" s="1">
        <v>1996</v>
      </c>
      <c r="B18">
        <v>41484</v>
      </c>
      <c r="C18">
        <v>76990.745140068466</v>
      </c>
      <c r="D18">
        <f t="shared" si="1"/>
        <v>1.8559142112638238</v>
      </c>
      <c r="E18" s="8">
        <v>0</v>
      </c>
      <c r="F18" s="8">
        <v>1</v>
      </c>
      <c r="G18" s="8">
        <v>-0.63157894999999997</v>
      </c>
      <c r="H18" s="8">
        <v>0</v>
      </c>
      <c r="I18" s="8">
        <v>1</v>
      </c>
      <c r="J18" s="8">
        <v>-0.57894736999999996</v>
      </c>
      <c r="K18" s="8">
        <v>0</v>
      </c>
      <c r="L18" s="8">
        <v>1</v>
      </c>
      <c r="M18" s="8">
        <v>-0.52631578999999995</v>
      </c>
      <c r="N18">
        <v>483704011</v>
      </c>
      <c r="O18">
        <v>95760631</v>
      </c>
      <c r="P18">
        <v>1518564</v>
      </c>
      <c r="Q18" s="2">
        <v>1215716</v>
      </c>
      <c r="R18" s="2">
        <v>4078807.3394495412</v>
      </c>
      <c r="S18" s="10">
        <v>368936.71428571432</v>
      </c>
      <c r="T18" s="21">
        <v>45230</v>
      </c>
      <c r="U18" s="13">
        <v>106750.98300000001</v>
      </c>
      <c r="V18" s="13">
        <v>1607312.9498183299</v>
      </c>
      <c r="W18" s="13">
        <v>55583.000000000007</v>
      </c>
      <c r="X18" s="11">
        <v>1769646.9328183299</v>
      </c>
      <c r="Y18">
        <v>5163808</v>
      </c>
      <c r="Z18">
        <v>613158229</v>
      </c>
      <c r="AA18">
        <v>97859590</v>
      </c>
      <c r="AB18">
        <v>2400023</v>
      </c>
      <c r="AC18" s="4">
        <v>25904011</v>
      </c>
      <c r="AD18" s="16">
        <v>5244801.3394495416</v>
      </c>
      <c r="AE18" s="11">
        <v>2018627.8195487398</v>
      </c>
      <c r="AF18" s="10">
        <v>341916.38422035478</v>
      </c>
      <c r="AG18" s="12">
        <v>726883</v>
      </c>
      <c r="AH18" s="2">
        <v>252000.3579</v>
      </c>
      <c r="AI18" s="2">
        <v>284705.64620000002</v>
      </c>
      <c r="AJ18">
        <v>10.424166599909499</v>
      </c>
      <c r="AK18">
        <v>11.552500009536701</v>
      </c>
      <c r="AL18" s="2">
        <v>-5.3333333329999997</v>
      </c>
      <c r="AM18">
        <v>-1.1666666666666667</v>
      </c>
      <c r="AN18">
        <v>2.6666666666666665</v>
      </c>
      <c r="AO18" s="8">
        <v>-18.166666670000001</v>
      </c>
      <c r="AP18">
        <v>7.416666666666667</v>
      </c>
    </row>
    <row r="19" spans="1:42">
      <c r="A19" s="1">
        <v>1997</v>
      </c>
      <c r="B19">
        <v>38642</v>
      </c>
      <c r="C19">
        <v>84461.237888165342</v>
      </c>
      <c r="D19">
        <f t="shared" si="1"/>
        <v>2.1857367084562225</v>
      </c>
      <c r="E19" s="8">
        <v>0</v>
      </c>
      <c r="F19" s="8">
        <v>1</v>
      </c>
      <c r="G19" s="8">
        <v>-0.57894736999999996</v>
      </c>
      <c r="H19" s="8">
        <v>0</v>
      </c>
      <c r="I19" s="8">
        <v>1</v>
      </c>
      <c r="J19" s="8">
        <v>-0.52631578999999995</v>
      </c>
      <c r="K19" s="8">
        <v>0</v>
      </c>
      <c r="L19" s="8">
        <v>1</v>
      </c>
      <c r="M19" s="8">
        <v>-0.47368420999999999</v>
      </c>
      <c r="N19">
        <v>542383070</v>
      </c>
      <c r="O19">
        <v>110065833</v>
      </c>
      <c r="P19">
        <v>2156201</v>
      </c>
      <c r="Q19" s="2">
        <v>2669337</v>
      </c>
      <c r="R19" s="2">
        <v>4071401.9495412847</v>
      </c>
      <c r="S19" s="10">
        <v>212128.34920634923</v>
      </c>
      <c r="T19" s="21">
        <v>54740</v>
      </c>
      <c r="U19" s="13">
        <v>63370</v>
      </c>
      <c r="V19" s="13">
        <v>1912100.8195487398</v>
      </c>
      <c r="W19" s="8">
        <f>(W18+W20)/2</f>
        <v>43157</v>
      </c>
      <c r="X19" s="11">
        <v>2018627.8195487398</v>
      </c>
      <c r="Y19">
        <v>6429058</v>
      </c>
      <c r="Z19">
        <v>641675427</v>
      </c>
      <c r="AA19">
        <v>102314530</v>
      </c>
      <c r="AB19">
        <v>3389272</v>
      </c>
      <c r="AC19" s="4">
        <v>25589365</v>
      </c>
      <c r="AD19" s="16">
        <v>7925572.4495412847</v>
      </c>
      <c r="AE19" s="11">
        <v>1797743.0958482206</v>
      </c>
      <c r="AF19" s="10">
        <v>402325.70961718017</v>
      </c>
      <c r="AG19" s="12">
        <v>577028</v>
      </c>
      <c r="AH19" s="2">
        <v>307158.12560000003</v>
      </c>
      <c r="AI19" s="2">
        <v>252000.3579</v>
      </c>
      <c r="AJ19">
        <v>11.552500009536701</v>
      </c>
      <c r="AK19">
        <v>10.3966666857402</v>
      </c>
      <c r="AL19" s="2">
        <v>-1.1666666670000001</v>
      </c>
      <c r="AM19">
        <v>3.75</v>
      </c>
      <c r="AN19">
        <v>7.416666666666667</v>
      </c>
      <c r="AO19" s="8">
        <v>-14.5</v>
      </c>
      <c r="AP19">
        <v>-12.416666666666666</v>
      </c>
    </row>
    <row r="20" spans="1:42">
      <c r="A20" s="1">
        <v>1998</v>
      </c>
      <c r="B20">
        <v>24952</v>
      </c>
      <c r="C20">
        <v>96482.08221429617</v>
      </c>
      <c r="D20">
        <f t="shared" si="1"/>
        <v>3.8667073667159415</v>
      </c>
      <c r="E20" s="8">
        <v>0</v>
      </c>
      <c r="F20" s="8">
        <v>1</v>
      </c>
      <c r="G20" s="8">
        <v>-0.52631578999999995</v>
      </c>
      <c r="H20" s="8">
        <v>0</v>
      </c>
      <c r="I20" s="8">
        <v>1</v>
      </c>
      <c r="J20" s="8">
        <v>-0.47368420999999999</v>
      </c>
      <c r="K20" s="8">
        <v>0</v>
      </c>
      <c r="L20" s="8">
        <v>1</v>
      </c>
      <c r="M20" s="8">
        <v>-0.42105262999999998</v>
      </c>
      <c r="N20">
        <v>602128903</v>
      </c>
      <c r="O20">
        <v>99294184</v>
      </c>
      <c r="P20">
        <v>2931866</v>
      </c>
      <c r="Q20" s="2">
        <v>7072588</v>
      </c>
      <c r="R20" s="2">
        <v>7060957.5688073393</v>
      </c>
      <c r="S20" s="10">
        <v>183998.97619047621</v>
      </c>
      <c r="T20" s="21">
        <v>30750</v>
      </c>
      <c r="U20" s="13">
        <v>148052</v>
      </c>
      <c r="V20" s="13">
        <v>1618960.0958482206</v>
      </c>
      <c r="W20" s="13">
        <v>30731</v>
      </c>
      <c r="X20" s="11">
        <v>1797743.0958482206</v>
      </c>
      <c r="Y20">
        <v>3316793</v>
      </c>
      <c r="Z20">
        <v>483704011</v>
      </c>
      <c r="AA20">
        <v>95760631</v>
      </c>
      <c r="AB20">
        <v>2151229</v>
      </c>
      <c r="AC20" s="4">
        <v>42353882</v>
      </c>
      <c r="AD20" s="16">
        <v>14003293.568807339</v>
      </c>
      <c r="AE20" s="11">
        <v>2619469.0092782555</v>
      </c>
      <c r="AF20" s="10">
        <v>590561.89075630251</v>
      </c>
      <c r="AG20" s="12">
        <v>238272</v>
      </c>
      <c r="AH20" s="2">
        <v>298739.391</v>
      </c>
      <c r="AI20" s="2">
        <v>307158.12560000003</v>
      </c>
      <c r="AJ20">
        <v>10.3966666857402</v>
      </c>
      <c r="AK20">
        <v>9.5624999602635707</v>
      </c>
      <c r="AL20" s="2">
        <v>3.75</v>
      </c>
      <c r="AM20">
        <v>-2.3333333333333335</v>
      </c>
      <c r="AN20">
        <v>-12.416666666666666</v>
      </c>
      <c r="AO20" s="8">
        <v>-13.83333333</v>
      </c>
      <c r="AP20">
        <v>33.833333333333336</v>
      </c>
    </row>
    <row r="21" spans="1:42">
      <c r="A21" s="1">
        <v>1999</v>
      </c>
      <c r="B21">
        <v>16157</v>
      </c>
      <c r="C21">
        <v>76599.877524403302</v>
      </c>
      <c r="D21">
        <f t="shared" si="1"/>
        <v>4.740971561824801</v>
      </c>
      <c r="E21" s="8">
        <v>0</v>
      </c>
      <c r="F21" s="8">
        <v>1</v>
      </c>
      <c r="G21" s="8">
        <v>-0.47368420999999999</v>
      </c>
      <c r="H21" s="8">
        <v>0</v>
      </c>
      <c r="I21" s="8">
        <v>1</v>
      </c>
      <c r="J21" s="8">
        <v>-0.42105262999999998</v>
      </c>
      <c r="K21" s="8">
        <v>0</v>
      </c>
      <c r="L21" s="8">
        <v>1</v>
      </c>
      <c r="M21" s="8">
        <v>-0.36842105000000003</v>
      </c>
      <c r="N21">
        <v>586607038</v>
      </c>
      <c r="O21">
        <v>100301928</v>
      </c>
      <c r="P21">
        <v>2001269</v>
      </c>
      <c r="Q21" s="2">
        <v>8297975</v>
      </c>
      <c r="R21" s="2">
        <v>4756387.6146788988</v>
      </c>
      <c r="S21" s="10">
        <v>252388.30158730163</v>
      </c>
      <c r="T21" s="21">
        <v>45405</v>
      </c>
      <c r="U21" s="13">
        <v>213816</v>
      </c>
      <c r="V21" s="13">
        <v>2341258.0092782555</v>
      </c>
      <c r="W21" s="13">
        <v>64395</v>
      </c>
      <c r="X21" s="11">
        <v>2619469.0092782555</v>
      </c>
      <c r="Y21">
        <v>1215716</v>
      </c>
      <c r="Z21">
        <v>542383070</v>
      </c>
      <c r="AA21">
        <v>110065833</v>
      </c>
      <c r="AB21">
        <v>1518564</v>
      </c>
      <c r="AC21" s="4">
        <v>34112659</v>
      </c>
      <c r="AD21" s="16">
        <v>10487300.614678899</v>
      </c>
      <c r="AE21" s="11">
        <v>2423900.400882124</v>
      </c>
      <c r="AF21" s="10">
        <v>548231.52567693754</v>
      </c>
      <c r="AG21" s="12">
        <v>73396</v>
      </c>
      <c r="AH21" s="2">
        <v>331117.17950000003</v>
      </c>
      <c r="AI21" s="2">
        <v>298739.391</v>
      </c>
      <c r="AJ21">
        <v>9.5624999602635707</v>
      </c>
      <c r="AK21">
        <v>10.422499855359399</v>
      </c>
      <c r="AL21" s="2">
        <v>-2.3333333330000001</v>
      </c>
      <c r="AM21">
        <v>-5.5</v>
      </c>
      <c r="AN21">
        <v>33.833333333333336</v>
      </c>
      <c r="AO21" s="8">
        <v>-19.833333329999999</v>
      </c>
      <c r="AP21">
        <v>31.416666666666668</v>
      </c>
    </row>
    <row r="22" spans="1:42">
      <c r="A22" s="1">
        <v>2000</v>
      </c>
      <c r="B22">
        <v>24492</v>
      </c>
      <c r="C22">
        <v>63817.578886621472</v>
      </c>
      <c r="D22">
        <f t="shared" si="1"/>
        <v>2.6056499627070666</v>
      </c>
      <c r="E22" s="8">
        <v>0</v>
      </c>
      <c r="F22" s="8">
        <v>1</v>
      </c>
      <c r="G22" s="8">
        <v>-0.42105262999999998</v>
      </c>
      <c r="H22" s="8">
        <v>0</v>
      </c>
      <c r="I22" s="8">
        <v>1</v>
      </c>
      <c r="J22" s="8">
        <v>-0.36842105000000003</v>
      </c>
      <c r="K22" s="8">
        <v>0</v>
      </c>
      <c r="L22" s="8">
        <v>1</v>
      </c>
      <c r="M22" s="8">
        <v>-0.31578947000000002</v>
      </c>
      <c r="N22">
        <v>621062096</v>
      </c>
      <c r="O22">
        <v>76116325</v>
      </c>
      <c r="P22">
        <v>1738295</v>
      </c>
      <c r="Q22" s="2">
        <v>7495877</v>
      </c>
      <c r="R22" s="2">
        <v>5735051.6055045864</v>
      </c>
      <c r="S22" s="10">
        <v>397492.16666666663</v>
      </c>
      <c r="T22" s="21">
        <v>43185</v>
      </c>
      <c r="U22" s="13">
        <v>126026</v>
      </c>
      <c r="V22" s="13">
        <v>2242687.400882124</v>
      </c>
      <c r="W22" s="13">
        <v>55187</v>
      </c>
      <c r="X22" s="11">
        <v>2423900.400882124</v>
      </c>
      <c r="Y22">
        <v>2669337</v>
      </c>
      <c r="Z22">
        <v>602128903</v>
      </c>
      <c r="AA22">
        <v>99294184</v>
      </c>
      <c r="AB22">
        <v>2156201</v>
      </c>
      <c r="AC22" s="4">
        <v>29808328</v>
      </c>
      <c r="AD22" s="16">
        <v>12589342.586308781</v>
      </c>
      <c r="AE22" s="11">
        <v>3043638.1114575183</v>
      </c>
      <c r="AF22" s="10">
        <v>480629.15266106447</v>
      </c>
      <c r="AG22" s="12">
        <v>138982</v>
      </c>
      <c r="AH22" s="2">
        <v>324565.56290000002</v>
      </c>
      <c r="AI22" s="2">
        <v>331117.17950000003</v>
      </c>
      <c r="AJ22">
        <v>10.422499855359399</v>
      </c>
      <c r="AK22">
        <v>10.411666433016499</v>
      </c>
      <c r="AL22" s="2">
        <v>-5.5</v>
      </c>
      <c r="AM22">
        <v>-2.3333333333333335</v>
      </c>
      <c r="AN22">
        <v>31.416666666666668</v>
      </c>
      <c r="AO22" s="8">
        <v>-4.1666666670000003</v>
      </c>
      <c r="AP22">
        <v>34.083333333333336</v>
      </c>
    </row>
    <row r="23" spans="1:42">
      <c r="A23" s="1">
        <v>2001</v>
      </c>
      <c r="B23">
        <v>28208</v>
      </c>
      <c r="C23">
        <v>98778.105168012771</v>
      </c>
      <c r="D23">
        <f t="shared" si="1"/>
        <v>3.5017762750997155</v>
      </c>
      <c r="E23" s="8">
        <v>0</v>
      </c>
      <c r="F23" s="8">
        <v>1</v>
      </c>
      <c r="G23" s="8">
        <v>-0.36842105000000003</v>
      </c>
      <c r="H23" s="8">
        <v>0</v>
      </c>
      <c r="I23" s="8">
        <v>1</v>
      </c>
      <c r="J23" s="8">
        <v>-0.31578947000000002</v>
      </c>
      <c r="K23" s="8">
        <v>0</v>
      </c>
      <c r="L23" s="8">
        <v>1</v>
      </c>
      <c r="M23" s="8">
        <v>-0.26315789000000001</v>
      </c>
      <c r="N23">
        <v>603754659</v>
      </c>
      <c r="O23">
        <v>101255366</v>
      </c>
      <c r="P23">
        <v>2327723</v>
      </c>
      <c r="Q23" s="2">
        <v>7858190</v>
      </c>
      <c r="R23" s="2">
        <v>2704062.5</v>
      </c>
      <c r="S23" s="10">
        <v>446385.26190476189</v>
      </c>
      <c r="T23" s="21">
        <v>41867</v>
      </c>
      <c r="U23" s="13">
        <v>52603</v>
      </c>
      <c r="V23" s="13">
        <v>2916253.1114575183</v>
      </c>
      <c r="W23" s="13">
        <v>74782</v>
      </c>
      <c r="X23" s="11">
        <v>3043638.1114575183</v>
      </c>
      <c r="Y23">
        <v>7072588</v>
      </c>
      <c r="Z23">
        <v>586607038</v>
      </c>
      <c r="AA23">
        <v>100301928</v>
      </c>
      <c r="AB23">
        <v>2931866</v>
      </c>
      <c r="AC23" s="4">
        <v>20006500</v>
      </c>
      <c r="AD23" s="16">
        <v>3025530.8102025925</v>
      </c>
      <c r="AE23" s="11">
        <v>1540086.3816819726</v>
      </c>
      <c r="AF23" s="10">
        <v>593087.47805788985</v>
      </c>
      <c r="AG23" s="12">
        <v>198466</v>
      </c>
      <c r="AH23" s="2">
        <v>281154.53499999997</v>
      </c>
      <c r="AI23" s="2">
        <v>324565.56290000002</v>
      </c>
      <c r="AJ23">
        <v>10.411666433016499</v>
      </c>
      <c r="AK23">
        <v>10.4150000413259</v>
      </c>
      <c r="AL23" s="2">
        <v>-2.3333333330000001</v>
      </c>
      <c r="AM23">
        <v>2.4166666666666665</v>
      </c>
      <c r="AN23">
        <v>34.083333333333336</v>
      </c>
      <c r="AO23" s="8">
        <v>6.8333333329999997</v>
      </c>
      <c r="AP23">
        <v>34.083333333333336</v>
      </c>
    </row>
    <row r="24" spans="1:42">
      <c r="A24" s="1">
        <v>2002</v>
      </c>
      <c r="B24">
        <v>21469</v>
      </c>
      <c r="C24">
        <v>86651.522790541218</v>
      </c>
      <c r="D24">
        <f t="shared" si="1"/>
        <v>4.0361229116652479</v>
      </c>
      <c r="E24" s="8">
        <v>0</v>
      </c>
      <c r="F24" s="8">
        <v>1</v>
      </c>
      <c r="G24" s="8">
        <v>-0.31578947000000002</v>
      </c>
      <c r="H24" s="8">
        <v>0</v>
      </c>
      <c r="I24" s="8">
        <v>1</v>
      </c>
      <c r="J24" s="8">
        <v>-0.26315789000000001</v>
      </c>
      <c r="K24" s="8">
        <v>0</v>
      </c>
      <c r="L24" s="8">
        <v>1</v>
      </c>
      <c r="M24" s="8">
        <v>-0.21052631999999999</v>
      </c>
      <c r="N24">
        <v>607943252</v>
      </c>
      <c r="O24">
        <v>98832705</v>
      </c>
      <c r="P24">
        <v>2216003</v>
      </c>
      <c r="Q24" s="2">
        <v>6576535</v>
      </c>
      <c r="R24" s="2">
        <v>8161502.2935779812</v>
      </c>
      <c r="S24" s="10">
        <v>292597.04761904763</v>
      </c>
      <c r="T24" s="21">
        <v>49950</v>
      </c>
      <c r="U24" s="13">
        <v>170013</v>
      </c>
      <c r="V24" s="13">
        <v>1308272.3816819726</v>
      </c>
      <c r="W24" s="13">
        <v>61801</v>
      </c>
      <c r="X24" s="11">
        <v>1540086.3816819726</v>
      </c>
      <c r="Y24">
        <v>8297975</v>
      </c>
      <c r="Z24">
        <v>621062096</v>
      </c>
      <c r="AA24">
        <v>76116325</v>
      </c>
      <c r="AB24">
        <v>2001269</v>
      </c>
      <c r="AC24" s="4">
        <v>50514818</v>
      </c>
      <c r="AD24" s="16">
        <v>12659282.233397286</v>
      </c>
      <c r="AE24" s="11">
        <v>1439344.6325599493</v>
      </c>
      <c r="AF24" s="10">
        <v>860702.34313725494</v>
      </c>
      <c r="AG24" s="12">
        <v>348129</v>
      </c>
      <c r="AH24" s="2">
        <v>313336.46509999997</v>
      </c>
      <c r="AI24" s="2">
        <v>281154.53499999997</v>
      </c>
      <c r="AJ24">
        <v>10.4150000413259</v>
      </c>
      <c r="AK24">
        <v>11.081666628519701</v>
      </c>
      <c r="AL24" s="2">
        <v>2.4166666669999999</v>
      </c>
      <c r="AM24">
        <v>-4.833333333333333</v>
      </c>
      <c r="AN24">
        <v>34.083333333333336</v>
      </c>
      <c r="AO24" s="8">
        <v>0</v>
      </c>
      <c r="AP24">
        <v>20.166666666666668</v>
      </c>
    </row>
    <row r="25" spans="1:42">
      <c r="A25" s="1">
        <v>2003</v>
      </c>
      <c r="B25">
        <v>34016</v>
      </c>
      <c r="C25">
        <v>48143.1684449776</v>
      </c>
      <c r="D25">
        <f t="shared" si="1"/>
        <v>1.4153095144925212</v>
      </c>
      <c r="E25" s="8">
        <v>0</v>
      </c>
      <c r="F25" s="8">
        <v>1</v>
      </c>
      <c r="G25" s="8">
        <v>-0.26315789000000001</v>
      </c>
      <c r="H25" s="8">
        <v>0</v>
      </c>
      <c r="I25" s="8">
        <v>1</v>
      </c>
      <c r="J25" s="8">
        <v>-0.21052631999999999</v>
      </c>
      <c r="K25" s="8">
        <v>0</v>
      </c>
      <c r="L25" s="8">
        <v>1</v>
      </c>
      <c r="M25" s="8">
        <v>-0.15789474000000001</v>
      </c>
      <c r="N25">
        <v>638846859</v>
      </c>
      <c r="O25">
        <v>131172881</v>
      </c>
      <c r="P25">
        <v>2431657</v>
      </c>
      <c r="Q25" s="2">
        <v>8801809</v>
      </c>
      <c r="R25" s="2">
        <v>5737164.5642201835</v>
      </c>
      <c r="S25" s="10">
        <v>546436.27777777787</v>
      </c>
      <c r="T25" s="21">
        <v>72280</v>
      </c>
      <c r="U25" s="13">
        <v>190475</v>
      </c>
      <c r="V25" s="13">
        <v>1217682.6325599493</v>
      </c>
      <c r="W25" s="13">
        <v>31187</v>
      </c>
      <c r="X25" s="11">
        <v>1439344.6325599493</v>
      </c>
      <c r="Y25">
        <v>7495877</v>
      </c>
      <c r="Z25">
        <v>603754659</v>
      </c>
      <c r="AA25">
        <v>101255366</v>
      </c>
      <c r="AB25">
        <v>1738295</v>
      </c>
      <c r="AC25" s="4">
        <v>21166271</v>
      </c>
      <c r="AD25" s="16">
        <v>8675472.6205676217</v>
      </c>
      <c r="AE25" s="11">
        <v>1452207.705030211</v>
      </c>
      <c r="AF25" s="10">
        <v>903342.43837535009</v>
      </c>
      <c r="AG25" s="12">
        <v>293340</v>
      </c>
      <c r="AH25" s="2">
        <v>262465.37199999997</v>
      </c>
      <c r="AI25" s="2">
        <v>313336.46509999997</v>
      </c>
      <c r="AJ25">
        <v>11.081666628519701</v>
      </c>
      <c r="AK25">
        <v>11.4116667509079</v>
      </c>
      <c r="AL25" s="2">
        <v>-4.8333333329999997</v>
      </c>
      <c r="AM25">
        <v>-3.25</v>
      </c>
      <c r="AN25">
        <v>20.166666666666668</v>
      </c>
      <c r="AO25" s="8">
        <v>-7.5</v>
      </c>
      <c r="AP25">
        <v>27</v>
      </c>
    </row>
    <row r="26" spans="1:42">
      <c r="A26" s="1">
        <v>2004</v>
      </c>
      <c r="B26">
        <v>30638</v>
      </c>
      <c r="C26">
        <v>38721.768008069106</v>
      </c>
      <c r="D26">
        <f t="shared" si="1"/>
        <v>1.2638477710055849</v>
      </c>
      <c r="E26" s="8">
        <v>0</v>
      </c>
      <c r="F26" s="8">
        <v>1</v>
      </c>
      <c r="G26" s="8">
        <v>-0.21052631999999999</v>
      </c>
      <c r="H26" s="8">
        <v>0</v>
      </c>
      <c r="I26" s="8">
        <v>1</v>
      </c>
      <c r="J26" s="8">
        <v>-0.15789474000000001</v>
      </c>
      <c r="K26" s="6">
        <v>0</v>
      </c>
      <c r="L26" s="6">
        <v>1</v>
      </c>
      <c r="M26" s="8">
        <v>-0.10526315</v>
      </c>
      <c r="N26">
        <v>564053077</v>
      </c>
      <c r="O26">
        <v>127186125</v>
      </c>
      <c r="P26">
        <v>3026288</v>
      </c>
      <c r="Q26" s="2">
        <v>8322035</v>
      </c>
      <c r="R26" s="2">
        <v>13578313.810615988</v>
      </c>
      <c r="S26" s="10">
        <v>289742.10317460314</v>
      </c>
      <c r="T26" s="21">
        <v>99980</v>
      </c>
      <c r="U26" s="13">
        <v>94282</v>
      </c>
      <c r="V26" s="13">
        <v>1286284.705030211</v>
      </c>
      <c r="W26" s="13">
        <v>71641</v>
      </c>
      <c r="X26" s="11">
        <v>1452207.705030211</v>
      </c>
      <c r="Y26">
        <v>7858190</v>
      </c>
      <c r="Z26">
        <v>607943252</v>
      </c>
      <c r="AA26">
        <v>98832705</v>
      </c>
      <c r="AB26">
        <v>2327723</v>
      </c>
      <c r="AC26" s="4">
        <v>50454048</v>
      </c>
      <c r="AD26" s="16">
        <v>25874685.638794184</v>
      </c>
      <c r="AE26" s="11">
        <v>2525772.2338636275</v>
      </c>
      <c r="AF26" s="10">
        <v>472901.04761904763</v>
      </c>
      <c r="AG26" s="12">
        <v>588227</v>
      </c>
      <c r="AH26" s="2">
        <v>298415.46189999999</v>
      </c>
      <c r="AI26" s="2">
        <v>262465.37199999997</v>
      </c>
      <c r="AJ26">
        <v>11.4116667509079</v>
      </c>
      <c r="AK26">
        <v>11.960000117619799</v>
      </c>
      <c r="AL26" s="2">
        <v>-3.25</v>
      </c>
      <c r="AM26">
        <v>-7.25</v>
      </c>
      <c r="AN26">
        <v>27</v>
      </c>
      <c r="AO26" s="8">
        <v>3.3333333330000001</v>
      </c>
      <c r="AP26">
        <v>-23.916666666666668</v>
      </c>
    </row>
    <row r="27" spans="1:42">
      <c r="A27" s="1">
        <v>2005</v>
      </c>
      <c r="B27">
        <v>21506</v>
      </c>
      <c r="C27">
        <v>32648.042906772465</v>
      </c>
      <c r="D27">
        <f t="shared" si="1"/>
        <v>1.5180899705557735</v>
      </c>
      <c r="E27" s="8">
        <v>0</v>
      </c>
      <c r="F27" s="8">
        <v>1</v>
      </c>
      <c r="G27" s="8">
        <v>-0.15789474000000001</v>
      </c>
      <c r="H27" s="8">
        <v>0</v>
      </c>
      <c r="I27" s="8">
        <v>1</v>
      </c>
      <c r="J27" s="8">
        <v>-0.10526315</v>
      </c>
      <c r="K27" s="8">
        <v>0</v>
      </c>
      <c r="L27" s="8">
        <v>1</v>
      </c>
      <c r="M27" s="8">
        <v>-5.2631560000000001E-2</v>
      </c>
      <c r="N27">
        <v>599490314</v>
      </c>
      <c r="O27">
        <v>146015891</v>
      </c>
      <c r="P27">
        <v>2564489</v>
      </c>
      <c r="Q27" s="2">
        <v>8428762</v>
      </c>
      <c r="R27" s="2">
        <v>3413995.4153698278</v>
      </c>
      <c r="S27" s="10">
        <v>245983.01587301589</v>
      </c>
      <c r="T27" s="21">
        <v>101082</v>
      </c>
      <c r="U27" s="13">
        <v>32870</v>
      </c>
      <c r="V27" s="13">
        <v>2432347.2338636275</v>
      </c>
      <c r="W27" s="13">
        <v>60555</v>
      </c>
      <c r="X27" s="11">
        <v>2525772.2338636275</v>
      </c>
      <c r="Y27">
        <v>6576535</v>
      </c>
      <c r="Z27">
        <v>638846859</v>
      </c>
      <c r="AA27">
        <v>131172881</v>
      </c>
      <c r="AB27">
        <v>2216003</v>
      </c>
      <c r="AC27" s="4">
        <v>21292464.688340001</v>
      </c>
      <c r="AD27" s="16">
        <v>5537896.5898325006</v>
      </c>
      <c r="AE27" s="11">
        <v>3261526.2539827195</v>
      </c>
      <c r="AF27" s="10">
        <v>867191.27777777787</v>
      </c>
      <c r="AG27" s="12">
        <v>435769</v>
      </c>
      <c r="AH27" s="2">
        <v>319096.78320000001</v>
      </c>
      <c r="AI27" s="2">
        <v>298415.46189999999</v>
      </c>
      <c r="AJ27">
        <v>11.960000117619799</v>
      </c>
      <c r="AK27">
        <v>10.364999930063901</v>
      </c>
      <c r="AL27" s="2">
        <v>-7.25</v>
      </c>
      <c r="AM27">
        <v>-2.75</v>
      </c>
      <c r="AN27">
        <v>-23.916666666666668</v>
      </c>
      <c r="AO27" s="8">
        <v>-21.166666670000001</v>
      </c>
      <c r="AP27">
        <v>-39.416666666666664</v>
      </c>
    </row>
    <row r="28" spans="1:42">
      <c r="E28" s="8"/>
      <c r="F28" s="8"/>
      <c r="G28" s="8"/>
      <c r="H28" s="8"/>
      <c r="I28" s="8"/>
      <c r="J28" s="8"/>
      <c r="K28" s="6"/>
      <c r="L28" s="6"/>
      <c r="M28" s="6"/>
      <c r="Q28" s="2"/>
      <c r="R28" s="2"/>
      <c r="S28" s="10"/>
      <c r="T28" s="21"/>
      <c r="U28" s="13"/>
      <c r="V28" s="13"/>
      <c r="W28" s="13"/>
      <c r="X28" s="11"/>
      <c r="AD28" s="16"/>
      <c r="AE28" s="11"/>
      <c r="AF28" s="10"/>
      <c r="AG28" s="12"/>
      <c r="AL28" s="2"/>
      <c r="AO28" s="8"/>
    </row>
    <row r="29" spans="1:42">
      <c r="E29" s="8"/>
      <c r="F29" s="8"/>
      <c r="G29" s="8"/>
      <c r="H29" s="8"/>
      <c r="I29" s="8"/>
      <c r="J29" s="8"/>
      <c r="K29" s="6"/>
      <c r="L29" s="6"/>
      <c r="M29" s="6"/>
      <c r="Q29" s="2"/>
      <c r="R29" s="2"/>
      <c r="S29" s="10"/>
      <c r="T29" s="21"/>
      <c r="U29" s="13"/>
      <c r="V29" s="13"/>
      <c r="W29" s="13"/>
      <c r="X29" s="11"/>
      <c r="AD29" s="16"/>
      <c r="AE29" s="11"/>
      <c r="AF29" s="10"/>
      <c r="AG29" s="12"/>
      <c r="AL29" s="2"/>
      <c r="AO29" s="8"/>
    </row>
    <row r="30" spans="1:42">
      <c r="E30" s="8"/>
      <c r="F30" s="8"/>
      <c r="G30" s="8"/>
      <c r="H30" s="8"/>
      <c r="I30" s="8"/>
      <c r="J30" s="8"/>
      <c r="K30" s="6"/>
      <c r="L30" s="6"/>
      <c r="M30" s="6"/>
      <c r="N30" s="8"/>
      <c r="O30" s="8"/>
      <c r="Q30" s="2"/>
      <c r="R30" s="2"/>
      <c r="S30" s="10"/>
      <c r="T30" s="21"/>
      <c r="U30" s="13"/>
      <c r="V30" s="13"/>
      <c r="W30" s="13"/>
      <c r="X30" s="11"/>
      <c r="AD30" s="16"/>
      <c r="AE30" s="8"/>
      <c r="AF30" s="10"/>
      <c r="AG30" s="12"/>
      <c r="AL30" s="2"/>
      <c r="AO30" s="8"/>
    </row>
    <row r="31" spans="1:42">
      <c r="E31" s="8"/>
      <c r="F31" s="8"/>
      <c r="G31" s="8"/>
      <c r="H31" s="8"/>
      <c r="I31" s="8"/>
      <c r="J31" s="8"/>
      <c r="K31" s="6"/>
      <c r="L31" s="6"/>
      <c r="M31" s="6"/>
      <c r="N31" s="8"/>
      <c r="O31" s="8"/>
      <c r="Q31" s="2"/>
      <c r="R31" s="2"/>
      <c r="S31" s="10"/>
      <c r="T31" s="21"/>
      <c r="U31" s="13"/>
      <c r="V31" s="13"/>
      <c r="W31" s="13"/>
      <c r="X31" s="11"/>
      <c r="AD31" s="16"/>
      <c r="AE31" s="8"/>
      <c r="AF31" s="10"/>
      <c r="AG31" s="12"/>
      <c r="AL31" s="2"/>
      <c r="AO31" s="8"/>
    </row>
    <row r="32" spans="1:42">
      <c r="E32" s="8"/>
      <c r="F32" s="8"/>
      <c r="G32" s="8"/>
      <c r="H32" s="8"/>
      <c r="I32" s="8"/>
      <c r="J32" s="8"/>
      <c r="K32" s="6"/>
      <c r="L32" s="6"/>
      <c r="M32" s="6"/>
      <c r="N32" s="8"/>
      <c r="O32" s="8"/>
      <c r="S32" s="10"/>
      <c r="T32" s="21"/>
      <c r="U32" s="13"/>
      <c r="V32" s="13"/>
      <c r="W32" s="13"/>
      <c r="X32" s="11"/>
      <c r="AD32" s="17"/>
      <c r="AE32" s="8"/>
      <c r="AF32" s="10"/>
      <c r="AG32" s="12"/>
      <c r="AL32" s="2"/>
      <c r="AO32" s="8"/>
    </row>
    <row r="33" spans="5:41">
      <c r="E33" s="8"/>
      <c r="F33" s="8"/>
      <c r="G33" s="8"/>
      <c r="H33" s="8"/>
      <c r="I33" s="8"/>
      <c r="J33" s="8"/>
      <c r="K33" s="6"/>
      <c r="L33" s="6"/>
      <c r="M33" s="6"/>
      <c r="N33" s="8"/>
      <c r="O33" s="8"/>
      <c r="P33" s="8"/>
      <c r="Q33" s="8"/>
      <c r="R33" s="8"/>
      <c r="S33" s="8"/>
      <c r="T33" s="21"/>
      <c r="U33" s="13"/>
      <c r="V33" s="13"/>
      <c r="W33" s="13"/>
      <c r="X33" s="11"/>
      <c r="AD33" s="16"/>
      <c r="AE33" s="8"/>
      <c r="AF33" s="10"/>
      <c r="AG33" s="12"/>
      <c r="AL33" s="2"/>
      <c r="AO33" s="8"/>
    </row>
    <row r="34" spans="5:41">
      <c r="E34" s="8"/>
      <c r="F34" s="8"/>
      <c r="G34" s="8"/>
      <c r="H34" s="8"/>
      <c r="I34" s="8"/>
      <c r="J34" s="8"/>
      <c r="K34" s="6"/>
      <c r="L34" s="6"/>
      <c r="M34" s="6"/>
      <c r="N34" s="8"/>
      <c r="O34" s="8"/>
      <c r="P34" s="8"/>
      <c r="Q34" s="8"/>
      <c r="R34" s="8"/>
      <c r="S34" s="8"/>
      <c r="T34" s="21"/>
      <c r="U34" s="13"/>
      <c r="V34" s="13"/>
      <c r="W34" s="13"/>
      <c r="X34" s="11"/>
      <c r="AD34" s="16"/>
      <c r="AE34" s="8"/>
      <c r="AF34" s="10"/>
      <c r="AG34" s="12"/>
      <c r="AL34" s="2"/>
      <c r="AM34" s="8"/>
      <c r="AO34" s="8"/>
    </row>
    <row r="35" spans="5:41">
      <c r="E35" s="8"/>
      <c r="F35" s="8"/>
      <c r="G35" s="8"/>
      <c r="H35" s="8"/>
      <c r="I35" s="8"/>
      <c r="J35" s="8"/>
      <c r="K35" s="6"/>
      <c r="L35" s="6"/>
      <c r="M35" s="6"/>
      <c r="N35" s="8"/>
      <c r="O35" s="8"/>
      <c r="P35" s="8"/>
      <c r="Q35" s="8"/>
      <c r="R35" s="8"/>
      <c r="S35" s="8"/>
      <c r="T35" s="21"/>
      <c r="U35" s="13"/>
      <c r="V35" s="13"/>
      <c r="W35" s="13"/>
      <c r="X35" s="11"/>
      <c r="AD35" s="16"/>
      <c r="AE35" s="8"/>
      <c r="AF35" s="10"/>
      <c r="AG35" s="12"/>
      <c r="AL35" s="8"/>
      <c r="AM35" s="8"/>
      <c r="AN35" s="8"/>
      <c r="AO35" s="8"/>
    </row>
    <row r="36" spans="5:41">
      <c r="E36" s="8"/>
      <c r="F36" s="8"/>
      <c r="G36" s="8"/>
      <c r="H36" s="8"/>
      <c r="I36" s="8"/>
      <c r="J36" s="8"/>
      <c r="K36" s="6"/>
      <c r="L36" s="6"/>
      <c r="M36" s="6"/>
      <c r="N36" s="8"/>
      <c r="O36" s="8"/>
      <c r="P36" s="8"/>
      <c r="Q36" s="8"/>
      <c r="R36" s="8"/>
      <c r="S36" s="8"/>
      <c r="T36" s="8"/>
      <c r="U36" s="8"/>
      <c r="V36" s="8"/>
      <c r="W36" s="8"/>
      <c r="X36" s="11"/>
      <c r="AD36" s="18"/>
      <c r="AE36" s="8"/>
      <c r="AF36" s="10"/>
      <c r="AG36" s="12"/>
      <c r="AH36" s="7"/>
      <c r="AI36" s="7"/>
      <c r="AL36" s="8"/>
      <c r="AM36" s="8"/>
      <c r="AN36" s="8"/>
      <c r="AO36" s="8"/>
    </row>
    <row r="37" spans="5:41">
      <c r="E37" s="8"/>
      <c r="F37" s="8"/>
      <c r="G37" s="8"/>
      <c r="H37" s="8"/>
      <c r="I37" s="8"/>
      <c r="J37" s="8"/>
      <c r="K37" s="6"/>
      <c r="L37" s="6"/>
      <c r="M37" s="6"/>
      <c r="N37" s="8"/>
      <c r="O37" s="8"/>
      <c r="P37" s="8"/>
      <c r="Q37" s="8"/>
      <c r="R37" s="8"/>
      <c r="S37" s="8"/>
      <c r="T37" s="8"/>
      <c r="U37" s="8"/>
      <c r="V37" s="8"/>
      <c r="W37" s="8"/>
      <c r="X37" s="8"/>
      <c r="Y37" s="8"/>
      <c r="Z37" s="8"/>
      <c r="AA37" s="8"/>
      <c r="AB37" s="8"/>
      <c r="AD37" s="8"/>
      <c r="AE37" s="8"/>
      <c r="AL37" s="8"/>
      <c r="AM37" s="8"/>
      <c r="AN37" s="8"/>
      <c r="AO37" s="8"/>
    </row>
    <row r="38" spans="5:41">
      <c r="E38" s="8"/>
      <c r="F38" s="8"/>
      <c r="G38" s="8"/>
      <c r="H38" s="8"/>
      <c r="I38" s="8"/>
      <c r="J38" s="8"/>
      <c r="K38" s="6"/>
      <c r="L38" s="6"/>
      <c r="M38" s="6"/>
      <c r="T38" s="10"/>
      <c r="U38" s="12"/>
      <c r="V38" s="12"/>
      <c r="W38" s="12"/>
      <c r="X38" s="12"/>
      <c r="AL38" s="8"/>
      <c r="AM38" s="8"/>
      <c r="AN38" s="8"/>
      <c r="AO38" s="8"/>
    </row>
    <row r="39" spans="5:41">
      <c r="E39" s="8"/>
      <c r="F39" s="8"/>
      <c r="G39" s="8"/>
      <c r="H39" s="8"/>
      <c r="I39" s="8"/>
      <c r="J39" s="8"/>
      <c r="K39" s="6"/>
      <c r="L39" s="6"/>
      <c r="M39" s="6"/>
      <c r="T39" s="10"/>
      <c r="U39" s="12"/>
      <c r="V39" s="12"/>
      <c r="W39" s="12"/>
      <c r="X39" s="12"/>
      <c r="AL39" s="8"/>
      <c r="AM39" s="8"/>
      <c r="AN39" s="8"/>
      <c r="AO39" s="8"/>
    </row>
    <row r="40" spans="5:41">
      <c r="E40" s="8"/>
      <c r="F40" s="8"/>
      <c r="G40" s="8"/>
      <c r="H40" s="8"/>
      <c r="I40" s="8"/>
      <c r="J40" s="8"/>
      <c r="K40" s="6"/>
      <c r="L40" s="6"/>
      <c r="M40" s="6"/>
      <c r="T40" s="10"/>
      <c r="U40" s="12"/>
      <c r="V40" s="12"/>
      <c r="W40" s="12"/>
      <c r="X40" s="12"/>
      <c r="AL40" s="8"/>
      <c r="AM40" s="8"/>
      <c r="AN40" s="8"/>
      <c r="AO40" s="8"/>
    </row>
    <row r="41" spans="5:41">
      <c r="E41" s="8"/>
      <c r="F41" s="8"/>
      <c r="G41" s="8"/>
      <c r="H41" s="8"/>
      <c r="I41" s="8"/>
      <c r="J41" s="8"/>
      <c r="K41" s="6"/>
      <c r="L41" s="6"/>
      <c r="M41" s="6"/>
      <c r="T41" s="10"/>
      <c r="U41" s="12"/>
      <c r="V41" s="12"/>
      <c r="W41" s="12"/>
      <c r="X41" s="12"/>
      <c r="AL41" s="8"/>
      <c r="AM41" s="8"/>
      <c r="AN41" s="8"/>
      <c r="AO41" s="8"/>
    </row>
    <row r="42" spans="5:41">
      <c r="E42" s="8"/>
      <c r="F42" s="8"/>
      <c r="G42" s="8"/>
      <c r="H42" s="8"/>
      <c r="I42" s="8"/>
      <c r="J42" s="8"/>
      <c r="K42" s="6"/>
      <c r="L42" s="6"/>
      <c r="M42" s="6"/>
      <c r="T42" s="10"/>
      <c r="U42" s="12"/>
      <c r="V42" s="12"/>
      <c r="W42" s="12"/>
      <c r="X42" s="12"/>
      <c r="AL42" s="8"/>
      <c r="AM42" s="8"/>
      <c r="AN42" s="8"/>
      <c r="AO42" s="8"/>
    </row>
    <row r="43" spans="5:41">
      <c r="E43" s="8"/>
      <c r="F43" s="8"/>
      <c r="G43" s="8"/>
      <c r="H43" s="8"/>
      <c r="I43" s="8"/>
      <c r="J43" s="8"/>
      <c r="K43" s="6"/>
      <c r="L43" s="6"/>
      <c r="M43" s="6"/>
      <c r="T43" s="10"/>
      <c r="U43" s="12"/>
      <c r="V43" s="12"/>
      <c r="W43" s="12"/>
      <c r="X43" s="12"/>
      <c r="AL43" s="8"/>
      <c r="AM43" s="8"/>
      <c r="AN43" s="8"/>
      <c r="AO43" s="8"/>
    </row>
    <row r="44" spans="5:41">
      <c r="E44" s="8"/>
      <c r="F44" s="8"/>
      <c r="G44" s="8"/>
      <c r="H44" s="8"/>
      <c r="I44" s="8"/>
      <c r="J44" s="8"/>
      <c r="K44" s="6"/>
      <c r="L44" s="6"/>
      <c r="M44" s="6"/>
      <c r="T44" s="10"/>
      <c r="U44" s="12"/>
      <c r="V44" s="12"/>
      <c r="W44" s="12"/>
      <c r="X44" s="12"/>
      <c r="AL44" s="8"/>
      <c r="AM44" s="8"/>
      <c r="AN44" s="8"/>
      <c r="AO44" s="8"/>
    </row>
    <row r="45" spans="5:41">
      <c r="E45" s="8"/>
      <c r="F45" s="8"/>
      <c r="G45" s="8"/>
      <c r="H45" s="8"/>
      <c r="I45" s="8"/>
      <c r="J45" s="8"/>
      <c r="K45" s="6"/>
      <c r="L45" s="6"/>
      <c r="M45" s="6"/>
      <c r="T45" s="8"/>
      <c r="U45" s="8"/>
      <c r="V45" s="8"/>
      <c r="W45" s="8"/>
      <c r="X45" s="8"/>
      <c r="AL45" s="8"/>
      <c r="AM45" s="8"/>
      <c r="AN45" s="8"/>
      <c r="AO45" s="8"/>
    </row>
    <row r="46" spans="5:41">
      <c r="E46" s="8"/>
      <c r="F46" s="8"/>
      <c r="G46" s="8"/>
      <c r="H46" s="8"/>
      <c r="I46" s="8"/>
      <c r="J46" s="8"/>
      <c r="K46" s="6"/>
      <c r="L46" s="6"/>
      <c r="M46" s="6"/>
      <c r="T46" s="8"/>
      <c r="U46" s="8"/>
      <c r="V46" s="8"/>
      <c r="W46" s="8"/>
      <c r="X46" s="8"/>
      <c r="AL46" s="8"/>
      <c r="AM46" s="8"/>
      <c r="AN46" s="4"/>
      <c r="AO46" s="8"/>
    </row>
    <row r="47" spans="5:41">
      <c r="E47" s="8"/>
      <c r="F47" s="8"/>
      <c r="G47" s="8"/>
      <c r="H47" s="8"/>
      <c r="I47" s="8"/>
      <c r="J47" s="8"/>
      <c r="K47" s="6"/>
      <c r="L47" s="6"/>
      <c r="M47" s="6"/>
      <c r="T47" s="8"/>
      <c r="U47" s="8"/>
      <c r="V47" s="8"/>
      <c r="W47" s="8"/>
      <c r="X47" s="8"/>
      <c r="AC47" s="2"/>
      <c r="AL47" s="8"/>
      <c r="AM47" s="8"/>
      <c r="AN47" s="4"/>
      <c r="AO47" s="8"/>
    </row>
    <row r="48" spans="5:41">
      <c r="E48" s="8"/>
      <c r="F48" s="8"/>
      <c r="G48" s="8"/>
      <c r="H48" s="8"/>
      <c r="I48" s="8"/>
      <c r="J48" s="8"/>
      <c r="K48" s="6"/>
      <c r="L48" s="6"/>
      <c r="M48" s="6"/>
      <c r="N48" s="8"/>
      <c r="O48" s="8"/>
      <c r="P48" s="8"/>
      <c r="Q48" s="8"/>
      <c r="R48" s="8"/>
      <c r="S48" s="8"/>
      <c r="T48" s="8"/>
      <c r="U48" s="8"/>
      <c r="V48" s="8"/>
      <c r="W48" s="8"/>
      <c r="X48" s="8"/>
      <c r="AC48" s="2"/>
      <c r="AL48" s="8"/>
      <c r="AM48" s="8"/>
      <c r="AN48" s="4"/>
      <c r="AO48" s="8"/>
    </row>
    <row r="49" spans="5:29">
      <c r="E49" s="8"/>
      <c r="F49" s="8"/>
      <c r="G49" s="8"/>
      <c r="H49" s="8"/>
      <c r="I49" s="8"/>
      <c r="J49" s="8"/>
      <c r="K49" s="6"/>
      <c r="L49" s="6"/>
      <c r="M49" s="6"/>
      <c r="N49" s="8"/>
      <c r="O49" s="8"/>
      <c r="P49" s="8"/>
      <c r="Q49" s="8"/>
      <c r="R49" s="8"/>
      <c r="S49" s="8"/>
      <c r="T49" s="8"/>
      <c r="U49" s="8"/>
      <c r="V49" s="8"/>
      <c r="W49" s="8"/>
      <c r="X49" s="8"/>
      <c r="AC49" s="2"/>
    </row>
    <row r="50" spans="5:29">
      <c r="AC50" s="2"/>
    </row>
    <row r="51" spans="5:29">
      <c r="AC51" s="6"/>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32" sqref="B32"/>
    </sheetView>
  </sheetViews>
  <sheetFormatPr baseColWidth="10" defaultRowHeight="15" x14ac:dyDescent="0"/>
  <sheetData>
    <row r="1" spans="1:2">
      <c r="A1" s="3" t="s">
        <v>0</v>
      </c>
      <c r="B1" s="5" t="s">
        <v>67</v>
      </c>
    </row>
    <row r="2" spans="1:2">
      <c r="A2" s="3" t="s">
        <v>2</v>
      </c>
      <c r="B2" s="5" t="s">
        <v>67</v>
      </c>
    </row>
    <row r="3" spans="1:2">
      <c r="A3" s="2" t="s">
        <v>3</v>
      </c>
      <c r="B3" s="5" t="s">
        <v>4</v>
      </c>
    </row>
    <row r="4" spans="1:2">
      <c r="A4" s="2" t="s">
        <v>5</v>
      </c>
      <c r="B4" s="2" t="s">
        <v>6</v>
      </c>
    </row>
    <row r="5" spans="1:2">
      <c r="A5" s="2" t="s">
        <v>7</v>
      </c>
      <c r="B5" s="2" t="s">
        <v>8</v>
      </c>
    </row>
    <row r="6" spans="1:2">
      <c r="A6" s="2" t="s">
        <v>9</v>
      </c>
      <c r="B6" s="2" t="s">
        <v>10</v>
      </c>
    </row>
    <row r="7" spans="1:2">
      <c r="A7" s="2" t="s">
        <v>11</v>
      </c>
      <c r="B7" s="2" t="s">
        <v>12</v>
      </c>
    </row>
    <row r="8" spans="1:2">
      <c r="A8" s="2" t="s">
        <v>13</v>
      </c>
      <c r="B8" s="2" t="s">
        <v>14</v>
      </c>
    </row>
    <row r="9" spans="1:2">
      <c r="A9" s="2" t="s">
        <v>15</v>
      </c>
      <c r="B9" s="2" t="s">
        <v>16</v>
      </c>
    </row>
    <row r="10" spans="1:2">
      <c r="A10" s="2" t="s">
        <v>17</v>
      </c>
      <c r="B10" s="2" t="s">
        <v>18</v>
      </c>
    </row>
    <row r="11" spans="1:2">
      <c r="A11" s="2" t="s">
        <v>19</v>
      </c>
      <c r="B11" s="2" t="s">
        <v>20</v>
      </c>
    </row>
    <row r="12" spans="1:2">
      <c r="A12" s="2" t="s">
        <v>21</v>
      </c>
      <c r="B12" s="2" t="s">
        <v>22</v>
      </c>
    </row>
    <row r="13" spans="1:2">
      <c r="A13" s="6" t="s">
        <v>23</v>
      </c>
      <c r="B13" s="2" t="s">
        <v>24</v>
      </c>
    </row>
    <row r="14" spans="1:2">
      <c r="A14" s="2" t="s">
        <v>25</v>
      </c>
      <c r="B14" s="2" t="s">
        <v>26</v>
      </c>
    </row>
    <row r="15" spans="1:2">
      <c r="A15" s="2" t="s">
        <v>27</v>
      </c>
      <c r="B15" s="2" t="s">
        <v>28</v>
      </c>
    </row>
    <row r="16" spans="1:2">
      <c r="A16" s="2" t="s">
        <v>29</v>
      </c>
      <c r="B16" s="2" t="s">
        <v>28</v>
      </c>
    </row>
    <row r="17" spans="1:2">
      <c r="A17" s="7" t="s">
        <v>30</v>
      </c>
      <c r="B17" s="2" t="s">
        <v>31</v>
      </c>
    </row>
    <row r="18" spans="1:2">
      <c r="A18" s="7" t="s">
        <v>32</v>
      </c>
      <c r="B18" s="2" t="s">
        <v>33</v>
      </c>
    </row>
    <row r="19" spans="1:2">
      <c r="A19" s="3" t="s">
        <v>34</v>
      </c>
      <c r="B19" s="2" t="s">
        <v>35</v>
      </c>
    </row>
    <row r="20" spans="1:2">
      <c r="A20" s="3" t="s">
        <v>36</v>
      </c>
      <c r="B20" s="2" t="s">
        <v>37</v>
      </c>
    </row>
    <row r="21" spans="1:2">
      <c r="A21" s="3" t="s">
        <v>38</v>
      </c>
      <c r="B21" s="2" t="s">
        <v>39</v>
      </c>
    </row>
    <row r="22" spans="1:2">
      <c r="A22" s="7" t="s">
        <v>40</v>
      </c>
      <c r="B22" s="2" t="s">
        <v>41</v>
      </c>
    </row>
    <row r="23" spans="1:2">
      <c r="A23" s="6" t="s">
        <v>42</v>
      </c>
      <c r="B23" s="2" t="s">
        <v>43</v>
      </c>
    </row>
    <row r="24" spans="1:2">
      <c r="A24" s="6" t="s">
        <v>44</v>
      </c>
      <c r="B24" s="2" t="s">
        <v>45</v>
      </c>
    </row>
    <row r="25" spans="1:2">
      <c r="A25" s="2" t="s">
        <v>46</v>
      </c>
      <c r="B25" s="2" t="s">
        <v>47</v>
      </c>
    </row>
    <row r="26" spans="1:2">
      <c r="A26" s="2" t="s">
        <v>48</v>
      </c>
      <c r="B26" s="2" t="s">
        <v>49</v>
      </c>
    </row>
    <row r="27" spans="1:2">
      <c r="A27" s="7" t="s">
        <v>50</v>
      </c>
      <c r="B27" s="2" t="s">
        <v>51</v>
      </c>
    </row>
    <row r="28" spans="1:2">
      <c r="A28" s="7" t="s">
        <v>52</v>
      </c>
      <c r="B28" s="2" t="s">
        <v>51</v>
      </c>
    </row>
    <row r="29" spans="1:2">
      <c r="A29" s="7" t="s">
        <v>53</v>
      </c>
      <c r="B29" s="2" t="s">
        <v>54</v>
      </c>
    </row>
    <row r="30" spans="1:2">
      <c r="A30" s="6" t="s">
        <v>55</v>
      </c>
      <c r="B30" s="2" t="s">
        <v>56</v>
      </c>
    </row>
    <row r="31" spans="1:2">
      <c r="A31" s="6" t="s">
        <v>57</v>
      </c>
      <c r="B31" s="2" t="s">
        <v>58</v>
      </c>
    </row>
    <row r="32" spans="1:2">
      <c r="A32" s="6" t="s">
        <v>59</v>
      </c>
      <c r="B32" s="2" t="s">
        <v>60</v>
      </c>
    </row>
    <row r="33" spans="1:2">
      <c r="A33" s="6" t="s">
        <v>61</v>
      </c>
      <c r="B33" s="2" t="s">
        <v>62</v>
      </c>
    </row>
    <row r="34" spans="1:2">
      <c r="A34" s="6" t="s">
        <v>63</v>
      </c>
      <c r="B34" s="2" t="s">
        <v>64</v>
      </c>
    </row>
    <row r="35" spans="1:2">
      <c r="A35" s="6" t="s">
        <v>65</v>
      </c>
      <c r="B35" s="2"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2015-07-22T22:44:06Z</dcterms:created>
  <dcterms:modified xsi:type="dcterms:W3CDTF">2016-05-03T03:49:56Z</dcterms:modified>
</cp:coreProperties>
</file>