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5800" tabRatio="500"/>
  </bookViews>
  <sheets>
    <sheet name="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" l="1"/>
  <c r="V20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Ward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pinks released in 1979.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chum released in 1979.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coho released in 1979.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sockeye released in 1979.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chum from BY 1979. This is just spawners the year before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coho from BY 1979. This is just spawners the year before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sockeye from BY 1979. This is just spawners the year before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sockeye. One index of those hatchery sockeye would be hatchery fish released in 1977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pinks. One index of those hatchery individuals would be hatchery fish released in 1978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chum. One index of those hatchery chum would be hatchery fish released in 1978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coho. One index of those hatcherycoho would be hatchery fish released in 1977</t>
        </r>
      </text>
    </comment>
    <comment ref="AB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C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D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sockeye returning in 1981</t>
        </r>
      </text>
    </comment>
    <comment ref="A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chum returning in 1981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coho. I made the lag 2, so that BY 1979 juveniles are potentially predated upon by coho returning in 1981</t>
        </r>
      </text>
    </comment>
  </commentList>
</comments>
</file>

<file path=xl/sharedStrings.xml><?xml version="1.0" encoding="utf-8"?>
<sst xmlns="http://schemas.openxmlformats.org/spreadsheetml/2006/main" count="115" uniqueCount="78">
  <si>
    <t>BroodYear</t>
  </si>
  <si>
    <t>BroodYearReturn</t>
  </si>
  <si>
    <t>Escapement</t>
  </si>
  <si>
    <t>RecPerSpawn</t>
  </si>
  <si>
    <t>EVOS.pulse</t>
  </si>
  <si>
    <t>EVOS.press</t>
  </si>
  <si>
    <t>EVOS.pulseRecovery</t>
  </si>
  <si>
    <t>indicator variable for 1989 EVOS event</t>
  </si>
  <si>
    <t>state change / indicator for 1989 and following years</t>
  </si>
  <si>
    <t>pulse change in 1989, followed by a gradual recovery over next 20 years</t>
  </si>
  <si>
    <t>comes from Mikes salmon.sst.csv sheet, lagged already (see salmon.sst.csv description.txt)</t>
  </si>
  <si>
    <t>NA</t>
  </si>
  <si>
    <t>ad.hatchRelPink.lag1</t>
  </si>
  <si>
    <t>ad.wildChumRun.lag2</t>
  </si>
  <si>
    <t>ad.wildCohoRun.lag2</t>
  </si>
  <si>
    <t>Upwelling.winter.lag1</t>
  </si>
  <si>
    <t>Upwelling.winter.lag2</t>
  </si>
  <si>
    <t>Column D in 'Total_return_based' sheet from 2014_Copper_&amp;_Bering_Wild_Coho_FINAL Lagged 1-year for adult impacts on sockeye</t>
  </si>
  <si>
    <t>Avgerage upwelling, Oct-Mar from stations 60N-140W and 60N-149W. This is lagged 2 years, so fish that spawn in 1968 are exposed to 1970-1971 upwelling</t>
  </si>
  <si>
    <t>EVOS.pulse.lag1</t>
  </si>
  <si>
    <t>indicator variable for 1989 EVOS event, lag1</t>
  </si>
  <si>
    <t>EVOS.press.lag1</t>
  </si>
  <si>
    <t>state change / indicator for 1989 and following years, lag1</t>
  </si>
  <si>
    <t>EVOS.pulseRecovery.lag1</t>
  </si>
  <si>
    <t>pulse change in 1989, followed by a gradual recovery over next 20 years,lag1</t>
  </si>
  <si>
    <t>EVOS.pulse.lag2</t>
  </si>
  <si>
    <t>indicator variable for 1989 EVOS event, lag2</t>
  </si>
  <si>
    <t>EVOS.press.lag2</t>
  </si>
  <si>
    <t>state change / indicator for 1989 and following years, lag2</t>
  </si>
  <si>
    <t>EVOS.pulseRecovery.lag2</t>
  </si>
  <si>
    <t>pulse change in 1989, followed by a gradual recovery over next 20 years, lag2</t>
  </si>
  <si>
    <t>SST.pink.lag0</t>
  </si>
  <si>
    <t>SST.pink.lag1</t>
  </si>
  <si>
    <t>Column 'H' in 'Database' sheet in 2015_PWS_Pink_Wild_forecast-FINAL.xlsm</t>
  </si>
  <si>
    <t>Column 'L' in 'Database' sheet in 2015_PWS_Pink_Wild_forecast-FINAL.xlsm</t>
  </si>
  <si>
    <t>Calculated as 2 year R/S</t>
  </si>
  <si>
    <t>tests hypothesis that released pink will compete with juvenile wild pink, 1 - year lag</t>
  </si>
  <si>
    <t>tests hypothesis that released chum will compete with juvenile wold pink, 1 - year lag</t>
  </si>
  <si>
    <t>tests hypothesis that released coho will compete with juvenile wild pink, 1 - year lag</t>
  </si>
  <si>
    <t>ad.wildSockRun.lag2</t>
  </si>
  <si>
    <t>juv.wildChumRun.lag1</t>
  </si>
  <si>
    <t>Column 'R' in WILD_CHUM_DATA sheet from 2015_PWS_Wild_Chum forecast-FINAL.xls. chum adults returning in 1970 would have competed as juveniles</t>
  </si>
  <si>
    <t>Column D in 'Total_return_based' sheet from 2014_Copper_&amp;_Bering_Wild_Coho_FINAL. coho adults returning in 1971 would have competed as juveniles</t>
  </si>
  <si>
    <t>juv.wildCohoRun.lag1</t>
  </si>
  <si>
    <t>Coghill.return.lag1</t>
  </si>
  <si>
    <t>Copper.return.lag1</t>
  </si>
  <si>
    <t>Eshamy.return.lag1</t>
  </si>
  <si>
    <t>juv.wildSock.lag1</t>
  </si>
  <si>
    <t>Return by calendar year for coghill lake sockeye, lagged 1 year (fish returning in 1970 would have competed in 1969 with juvenile pink salmon from BY 1968)</t>
  </si>
  <si>
    <t>Return by calendar year for copper river sockeye, lagged 1 year (fish returning in 1970 would have competed in 1969 with juvenile pink salmon from BY 1968)</t>
  </si>
  <si>
    <t>Reutrn by calendar year for Eshamy Lake sockeye, lagged 1 year (fish returning in 1970 would have competed in 1969 with juvenile pink salmon from BY 1968)</t>
  </si>
  <si>
    <t>Sum of coghill, copper, and eshamy returns, all lagged 1 year</t>
  </si>
  <si>
    <t>Sum of coghill, copper, and eshamy returns, all lagged 2 years</t>
  </si>
  <si>
    <t>Upwelling.spring.lag1</t>
  </si>
  <si>
    <t>upwelling average Mar - May, in first ocean year after spawning (pink spawn in June - Oct)</t>
  </si>
  <si>
    <t>Upwelling.spring.lag2</t>
  </si>
  <si>
    <t>upwelling average Mar - May, in second ocean year after spawning (pink spawn in June - Oct)</t>
  </si>
  <si>
    <t>Avgerage upwelling, Oct-Mar from stations 60N-140W and 60N-149W. This is lagged 1 years, so fish that spawn in 1968 are exposed to 1969-1970 upwelling</t>
  </si>
  <si>
    <t>comes from Mikes salmon.sst.csv sheet, lagged already (see salmon.sst.csv description.txt), lagged additional year</t>
  </si>
  <si>
    <t>ad.hatchRelCoho.lag2</t>
  </si>
  <si>
    <t>ad.hatchRelSock.lag2</t>
  </si>
  <si>
    <t>EVOS.pulse.lag0</t>
  </si>
  <si>
    <t>EVOS.press.lag0</t>
  </si>
  <si>
    <t>EVOS.pulseRecovery.lag0</t>
  </si>
  <si>
    <t>juv.hatchRelPink.lag0</t>
  </si>
  <si>
    <t>juv.hatchRelChum.lag0</t>
  </si>
  <si>
    <t>juv.hatchRelSock.lag0</t>
  </si>
  <si>
    <t>juv.hatchRelCoho.lag0</t>
  </si>
  <si>
    <t>ad.hatchRelChum.lag1</t>
  </si>
  <si>
    <t>ad.wildPinkRun.lag1</t>
  </si>
  <si>
    <t>total wild pink run, BY 1979 pinks predated upon by fish returning in 1980</t>
  </si>
  <si>
    <t>tests hypothesis that released chum will predate on juvenile pinks, 2 - year lag</t>
  </si>
  <si>
    <t>tests hypothesis that released pink will predate on wild pinks</t>
  </si>
  <si>
    <t>tests hypothesis that released coho will predate on juvenile pinks, 2 - year lag</t>
  </si>
  <si>
    <t>tests hypothesis that released chum will predate on juvenile pinks, 1 - year lag</t>
  </si>
  <si>
    <t>ad.hatchPinkRun.lag1</t>
  </si>
  <si>
    <t>discharge.lag0</t>
  </si>
  <si>
    <t>discharge.lag1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</si>
</sst>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2"/>
      <name val="Calibri (Body)"/>
    </font>
    <font>
      <sz val="12"/>
      <name val="SWISS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</font>
    <font>
      <sz val="12"/>
      <color rgb="FF0000D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" fontId="4" fillId="0" borderId="0" xfId="0" applyNumberFormat="1" applyFont="1"/>
    <xf numFmtId="0" fontId="5" fillId="0" borderId="0" xfId="0" applyFont="1"/>
    <xf numFmtId="1" fontId="3" fillId="0" borderId="0" xfId="0" applyNumberFormat="1" applyFont="1" applyFill="1" applyProtection="1"/>
    <xf numFmtId="0" fontId="7" fillId="0" borderId="0" xfId="0" applyFont="1"/>
    <xf numFmtId="0" fontId="3" fillId="0" borderId="0" xfId="0" applyFont="1" applyFill="1"/>
    <xf numFmtId="0" fontId="7" fillId="0" borderId="0" xfId="0" applyFont="1" applyFill="1"/>
    <xf numFmtId="1" fontId="3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1" fontId="0" fillId="0" borderId="0" xfId="0" applyNumberFormat="1"/>
    <xf numFmtId="0" fontId="6" fillId="0" borderId="0" xfId="0" applyFont="1"/>
    <xf numFmtId="0" fontId="8" fillId="0" borderId="0" xfId="0" applyFont="1"/>
    <xf numFmtId="1" fontId="8" fillId="0" borderId="0" xfId="0" applyNumberFormat="1" applyFont="1"/>
    <xf numFmtId="0" fontId="8" fillId="0" borderId="0" xfId="135" applyFont="1" applyAlignment="1">
      <alignment horizontal="center"/>
    </xf>
    <xf numFmtId="1" fontId="8" fillId="0" borderId="0" xfId="135" applyNumberFormat="1" applyFont="1"/>
    <xf numFmtId="1" fontId="8" fillId="0" borderId="0" xfId="135" applyNumberFormat="1" applyFont="1" applyFill="1"/>
    <xf numFmtId="1" fontId="7" fillId="0" borderId="0" xfId="0" applyNumberFormat="1" applyFont="1"/>
    <xf numFmtId="1" fontId="0" fillId="0" borderId="0" xfId="0" applyNumberFormat="1" applyFont="1"/>
    <xf numFmtId="0" fontId="0" fillId="0" borderId="0" xfId="0" applyFont="1"/>
    <xf numFmtId="1" fontId="12" fillId="0" borderId="0" xfId="0" applyNumberFormat="1" applyFont="1" applyFill="1"/>
    <xf numFmtId="1" fontId="12" fillId="0" borderId="0" xfId="135" applyNumberFormat="1" applyFont="1"/>
    <xf numFmtId="1" fontId="12" fillId="0" borderId="0" xfId="135" applyNumberFormat="1" applyFont="1" applyFill="1"/>
    <xf numFmtId="1" fontId="12" fillId="0" borderId="0" xfId="0" applyNumberFormat="1" applyFont="1"/>
    <xf numFmtId="1" fontId="13" fillId="0" borderId="0" xfId="0" applyNumberFormat="1" applyFont="1"/>
    <xf numFmtId="0" fontId="3" fillId="0" borderId="0" xfId="0" applyFont="1"/>
    <xf numFmtId="0" fontId="4" fillId="0" borderId="0" xfId="0" applyFont="1"/>
    <xf numFmtId="0" fontId="4" fillId="2" borderId="0" xfId="0" applyFont="1" applyFill="1"/>
  </cellXfs>
  <cellStyles count="2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Normal" xfId="0" builtinId="0"/>
    <cellStyle name="Normal_Pink_hat" xfId="13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2"/>
  <sheetViews>
    <sheetView tabSelected="1" topLeftCell="AB1" workbookViewId="0">
      <selection activeCell="AG1" sqref="AG1"/>
    </sheetView>
  </sheetViews>
  <sheetFormatPr baseColWidth="10" defaultRowHeight="15" x14ac:dyDescent="0"/>
  <cols>
    <col min="1" max="1" width="11" style="6" bestFit="1" customWidth="1"/>
    <col min="2" max="2" width="13" style="8" bestFit="1" customWidth="1"/>
    <col min="3" max="3" width="15.5" style="4" customWidth="1"/>
    <col min="4" max="4" width="12.33203125" style="4" customWidth="1"/>
    <col min="5" max="28" width="11" style="4" customWidth="1"/>
    <col min="29" max="29" width="18.1640625" style="22" bestFit="1" customWidth="1"/>
    <col min="30" max="34" width="11" style="4" customWidth="1"/>
    <col min="35" max="35" width="11" style="4" bestFit="1" customWidth="1"/>
    <col min="36" max="36" width="11" style="4" customWidth="1"/>
    <col min="37" max="38" width="10.83203125" style="4"/>
    <col min="39" max="39" width="10.83203125" style="9"/>
    <col min="40" max="40" width="10.83203125" style="4"/>
    <col min="41" max="41" width="10.83203125" style="9"/>
    <col min="42" max="16384" width="10.83203125" style="4"/>
  </cols>
  <sheetData>
    <row r="1" spans="1:40" ht="16">
      <c r="A1" s="11" t="s">
        <v>0</v>
      </c>
      <c r="B1" s="12" t="s">
        <v>2</v>
      </c>
      <c r="C1" s="12" t="s">
        <v>1</v>
      </c>
      <c r="D1" s="11" t="s">
        <v>3</v>
      </c>
      <c r="E1" s="4" t="s">
        <v>61</v>
      </c>
      <c r="F1" s="4" t="s">
        <v>62</v>
      </c>
      <c r="G1" s="4" t="s">
        <v>63</v>
      </c>
      <c r="H1" s="4" t="s">
        <v>19</v>
      </c>
      <c r="I1" s="4" t="s">
        <v>21</v>
      </c>
      <c r="J1" s="4" t="s">
        <v>23</v>
      </c>
      <c r="K1" s="10" t="s">
        <v>25</v>
      </c>
      <c r="L1" s="10" t="s">
        <v>27</v>
      </c>
      <c r="M1" s="10" t="s">
        <v>29</v>
      </c>
      <c r="N1" s="4" t="s">
        <v>64</v>
      </c>
      <c r="O1" s="4" t="s">
        <v>65</v>
      </c>
      <c r="P1" s="4" t="s">
        <v>67</v>
      </c>
      <c r="Q1" s="4" t="s">
        <v>66</v>
      </c>
      <c r="R1" s="5" t="s">
        <v>40</v>
      </c>
      <c r="S1" s="5" t="s">
        <v>43</v>
      </c>
      <c r="T1" s="17" t="s">
        <v>44</v>
      </c>
      <c r="U1" s="17" t="s">
        <v>45</v>
      </c>
      <c r="V1" s="17" t="s">
        <v>46</v>
      </c>
      <c r="W1" s="5" t="s">
        <v>47</v>
      </c>
      <c r="X1" s="6" t="s">
        <v>60</v>
      </c>
      <c r="Y1" s="6" t="s">
        <v>12</v>
      </c>
      <c r="Z1" s="6" t="s">
        <v>68</v>
      </c>
      <c r="AA1" s="6" t="s">
        <v>59</v>
      </c>
      <c r="AB1" s="6" t="s">
        <v>75</v>
      </c>
      <c r="AC1" s="19" t="s">
        <v>69</v>
      </c>
      <c r="AD1" s="5" t="s">
        <v>39</v>
      </c>
      <c r="AE1" s="5" t="s">
        <v>13</v>
      </c>
      <c r="AF1" s="5" t="s">
        <v>14</v>
      </c>
      <c r="AG1" s="24" t="s">
        <v>76</v>
      </c>
      <c r="AH1" s="24" t="s">
        <v>77</v>
      </c>
      <c r="AI1" s="4" t="s">
        <v>31</v>
      </c>
      <c r="AJ1" s="4" t="s">
        <v>32</v>
      </c>
      <c r="AK1" s="4" t="s">
        <v>15</v>
      </c>
      <c r="AL1" s="4" t="s">
        <v>16</v>
      </c>
      <c r="AM1" s="9" t="s">
        <v>53</v>
      </c>
      <c r="AN1" s="4" t="s">
        <v>55</v>
      </c>
    </row>
    <row r="2" spans="1:40" ht="16">
      <c r="A2" s="13">
        <v>1968</v>
      </c>
      <c r="B2" s="12">
        <v>3315682</v>
      </c>
      <c r="C2" s="14">
        <v>5767850.3394495416</v>
      </c>
      <c r="D2" s="11">
        <f t="shared" ref="D2:D46" si="0">C4/B2</f>
        <v>1.6941892464328079</v>
      </c>
      <c r="E2" s="4">
        <v>0</v>
      </c>
      <c r="F2" s="4">
        <v>0</v>
      </c>
      <c r="G2" s="4">
        <v>0</v>
      </c>
      <c r="K2" s="10"/>
      <c r="L2" s="10"/>
      <c r="M2" s="10"/>
      <c r="R2" s="7"/>
      <c r="T2" s="17">
        <v>81000</v>
      </c>
      <c r="U2" s="17">
        <v>919051.64456572244</v>
      </c>
      <c r="V2" s="17">
        <v>188806</v>
      </c>
      <c r="W2" s="16">
        <v>1267145.6445657224</v>
      </c>
      <c r="X2" s="16"/>
      <c r="AC2" s="20">
        <v>5988470.0550458711</v>
      </c>
      <c r="AD2" s="16">
        <v>630023.0207994153</v>
      </c>
      <c r="AG2" s="25">
        <v>250558.67050000001</v>
      </c>
      <c r="AH2" s="25">
        <v>267230.38510000001</v>
      </c>
      <c r="AI2">
        <v>8.4051852402863698</v>
      </c>
      <c r="AJ2">
        <v>7.6051851290243597</v>
      </c>
      <c r="AK2" s="4">
        <v>-23.25</v>
      </c>
      <c r="AL2" s="4">
        <v>-44.75</v>
      </c>
      <c r="AM2" s="4">
        <v>4.6666666670000003</v>
      </c>
      <c r="AN2" s="4">
        <v>11.66666667</v>
      </c>
    </row>
    <row r="3" spans="1:40" ht="16">
      <c r="A3" s="13">
        <v>1969</v>
      </c>
      <c r="B3" s="12">
        <v>1159891</v>
      </c>
      <c r="C3" s="14">
        <v>5988470.0550458711</v>
      </c>
      <c r="D3" s="11">
        <f t="shared" si="0"/>
        <v>9.0531043256286985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10"/>
      <c r="L3" s="10"/>
      <c r="M3" s="10"/>
      <c r="R3" s="7">
        <v>292211</v>
      </c>
      <c r="T3" s="17">
        <v>35200</v>
      </c>
      <c r="U3" s="17">
        <v>515510.0207994153</v>
      </c>
      <c r="V3" s="17">
        <v>51954</v>
      </c>
      <c r="W3" s="16">
        <v>630023.0207994153</v>
      </c>
      <c r="X3" s="16"/>
      <c r="AC3" s="20">
        <v>5617392.7889908254</v>
      </c>
      <c r="AD3" s="16">
        <v>1177618.2524310309</v>
      </c>
      <c r="AG3" s="25">
        <v>259762.7947</v>
      </c>
      <c r="AH3" s="25">
        <v>250558.67050000001</v>
      </c>
      <c r="AI3">
        <v>7.6051851290243597</v>
      </c>
      <c r="AJ3">
        <v>7.9281480753863303</v>
      </c>
      <c r="AK3" s="4">
        <v>-44.75</v>
      </c>
      <c r="AL3" s="4">
        <v>-9.3333333333333321</v>
      </c>
      <c r="AM3" s="4">
        <v>11.66666667</v>
      </c>
      <c r="AN3" s="4">
        <v>-18.5</v>
      </c>
    </row>
    <row r="4" spans="1:40" ht="16">
      <c r="A4" s="13">
        <v>1970</v>
      </c>
      <c r="B4" s="12">
        <v>2807397</v>
      </c>
      <c r="C4" s="14">
        <v>5617392.7889908254</v>
      </c>
      <c r="D4" s="11">
        <f t="shared" si="0"/>
        <v>0.67430021932916384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0">
        <v>0</v>
      </c>
      <c r="L4" s="10">
        <v>0</v>
      </c>
      <c r="M4" s="10">
        <v>0</v>
      </c>
      <c r="R4" s="7">
        <v>684035</v>
      </c>
      <c r="T4" s="17">
        <v>15000</v>
      </c>
      <c r="U4" s="17">
        <v>1097355.2524310309</v>
      </c>
      <c r="V4" s="17">
        <v>19747</v>
      </c>
      <c r="W4" s="16">
        <v>1177618.2524310309</v>
      </c>
      <c r="X4" s="16"/>
      <c r="AC4" s="20">
        <v>10500614.229357798</v>
      </c>
      <c r="AD4" s="16">
        <v>1310948.3508502415</v>
      </c>
      <c r="AE4" s="7"/>
      <c r="AF4" s="5"/>
      <c r="AG4" s="25">
        <v>262705.315</v>
      </c>
      <c r="AH4" s="25">
        <v>259762.7947</v>
      </c>
      <c r="AI4">
        <v>7.9281480753863303</v>
      </c>
      <c r="AJ4">
        <v>7.2125925841154901</v>
      </c>
      <c r="AK4" s="4">
        <v>-9.3333333333333321</v>
      </c>
      <c r="AL4" s="4">
        <v>20.833333333333336</v>
      </c>
      <c r="AM4" s="4">
        <v>-18.5</v>
      </c>
      <c r="AN4" s="4">
        <v>-13</v>
      </c>
    </row>
    <row r="5" spans="1:40" ht="16">
      <c r="A5" s="13">
        <v>1971</v>
      </c>
      <c r="B5" s="12">
        <v>3189650</v>
      </c>
      <c r="C5" s="14">
        <v>10500614.229357798</v>
      </c>
      <c r="D5" s="11">
        <f t="shared" si="0"/>
        <v>3.3931729042774097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10">
        <v>0</v>
      </c>
      <c r="L5" s="10">
        <v>0</v>
      </c>
      <c r="M5" s="10">
        <v>0</v>
      </c>
      <c r="R5" s="7">
        <v>314560</v>
      </c>
      <c r="T5" s="17">
        <v>51000</v>
      </c>
      <c r="U5" s="17">
        <v>1044406.1815216758</v>
      </c>
      <c r="V5" s="17">
        <v>81571</v>
      </c>
      <c r="W5" s="16">
        <v>1310948.3508502415</v>
      </c>
      <c r="X5" s="16"/>
      <c r="AC5" s="20">
        <v>1893028.4128440367</v>
      </c>
      <c r="AD5" s="16">
        <v>625239.66348265344</v>
      </c>
      <c r="AE5" s="7"/>
      <c r="AF5" s="5"/>
      <c r="AG5" s="25">
        <v>237275.0607</v>
      </c>
      <c r="AH5" s="25">
        <v>262705.315</v>
      </c>
      <c r="AI5">
        <v>7.2125925841154901</v>
      </c>
      <c r="AJ5">
        <v>7.13222221974973</v>
      </c>
      <c r="AK5" s="4">
        <v>20.833333333333336</v>
      </c>
      <c r="AL5" s="4">
        <v>-24.916666666666668</v>
      </c>
      <c r="AM5" s="4">
        <v>-13</v>
      </c>
      <c r="AN5" s="4">
        <v>10.16666667</v>
      </c>
    </row>
    <row r="6" spans="1:40" ht="16">
      <c r="A6" s="13">
        <v>1972</v>
      </c>
      <c r="B6" s="12">
        <v>1838245</v>
      </c>
      <c r="C6" s="14">
        <v>1893028.4128440367</v>
      </c>
      <c r="D6" s="11">
        <f t="shared" si="0"/>
        <v>1.5241095010321095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10">
        <v>0</v>
      </c>
      <c r="L6" s="10">
        <v>0</v>
      </c>
      <c r="M6" s="10">
        <v>0</v>
      </c>
      <c r="R6" s="7">
        <v>1221109</v>
      </c>
      <c r="T6" s="17">
        <v>55000</v>
      </c>
      <c r="U6" s="17">
        <v>461852.66348265391</v>
      </c>
      <c r="V6" s="17">
        <v>31103</v>
      </c>
      <c r="W6" s="16">
        <v>625239.66348265344</v>
      </c>
      <c r="X6" s="16"/>
      <c r="AC6" s="20">
        <v>10823033.95412844</v>
      </c>
      <c r="AD6" s="16">
        <v>807032.96414976777</v>
      </c>
      <c r="AE6" s="7">
        <v>292211</v>
      </c>
      <c r="AF6" s="5"/>
      <c r="AG6" s="25">
        <v>227100.2844</v>
      </c>
      <c r="AH6" s="25">
        <v>237275.0607</v>
      </c>
      <c r="AI6">
        <v>7.13222221974973</v>
      </c>
      <c r="AJ6">
        <v>7.3099999957614497</v>
      </c>
      <c r="AK6" s="4">
        <v>-24.916666666666668</v>
      </c>
      <c r="AL6" s="4">
        <v>29.666666666666668</v>
      </c>
      <c r="AM6" s="4">
        <v>10.16666667</v>
      </c>
      <c r="AN6" s="4">
        <v>-8.8333333330000006</v>
      </c>
    </row>
    <row r="7" spans="1:40" ht="16">
      <c r="A7" s="13">
        <v>1973</v>
      </c>
      <c r="B7" s="12">
        <v>3512070</v>
      </c>
      <c r="C7" s="14">
        <v>10823033.95412844</v>
      </c>
      <c r="D7" s="11">
        <f t="shared" si="0"/>
        <v>1.6187614962325338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>
        <v>0</v>
      </c>
      <c r="L7" s="10">
        <v>0</v>
      </c>
      <c r="M7" s="10">
        <v>0</v>
      </c>
      <c r="R7" s="7">
        <v>255444</v>
      </c>
      <c r="T7" s="17">
        <v>22334</v>
      </c>
      <c r="U7" s="17">
        <v>665589.96414976777</v>
      </c>
      <c r="V7" s="17">
        <v>19686</v>
      </c>
      <c r="W7" s="16">
        <v>807032.96414976777</v>
      </c>
      <c r="X7" s="16"/>
      <c r="AC7" s="20">
        <v>2801686.6697247704</v>
      </c>
      <c r="AD7" s="16">
        <v>779854.31935362553</v>
      </c>
      <c r="AE7" s="7">
        <v>684035</v>
      </c>
      <c r="AF7" s="5"/>
      <c r="AG7" s="25">
        <v>217824.0711</v>
      </c>
      <c r="AH7" s="25">
        <v>227100.2844</v>
      </c>
      <c r="AI7">
        <v>7.3099999957614497</v>
      </c>
      <c r="AJ7">
        <v>8.0603703569482903</v>
      </c>
      <c r="AK7" s="4">
        <v>29.666666666666668</v>
      </c>
      <c r="AL7" s="4">
        <v>8.25</v>
      </c>
      <c r="AM7" s="4">
        <v>-8.8333333330000006</v>
      </c>
      <c r="AN7" s="4">
        <v>9.6666666669999994</v>
      </c>
    </row>
    <row r="8" spans="1:40" ht="16">
      <c r="A8" s="13">
        <v>1974</v>
      </c>
      <c r="B8" s="12">
        <v>2746904</v>
      </c>
      <c r="C8" s="14">
        <v>2801686.6697247704</v>
      </c>
      <c r="D8" s="11">
        <f t="shared" si="0"/>
        <v>0.90678612067198139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0">
        <v>0</v>
      </c>
      <c r="L8" s="10">
        <v>0</v>
      </c>
      <c r="M8" s="10">
        <v>0</v>
      </c>
      <c r="R8" s="7">
        <v>125504.71428571429</v>
      </c>
      <c r="T8" s="17">
        <v>34855</v>
      </c>
      <c r="U8" s="17">
        <v>587782.31935362553</v>
      </c>
      <c r="V8" s="17">
        <v>9366</v>
      </c>
      <c r="W8" s="16">
        <v>779854.31935362553</v>
      </c>
      <c r="X8" s="16"/>
      <c r="AC8" s="20">
        <v>5685203.6880733948</v>
      </c>
      <c r="AD8" s="16">
        <v>1279786.6336958599</v>
      </c>
      <c r="AE8" s="7">
        <v>314560</v>
      </c>
      <c r="AF8" s="5"/>
      <c r="AG8" s="25">
        <v>279620.43199999997</v>
      </c>
      <c r="AH8" s="25">
        <v>217824.0711</v>
      </c>
      <c r="AI8">
        <v>8.0603703569482903</v>
      </c>
      <c r="AJ8">
        <v>7.2840740592391402</v>
      </c>
      <c r="AK8" s="4">
        <v>8.25</v>
      </c>
      <c r="AL8" s="4">
        <v>12.75</v>
      </c>
      <c r="AM8" s="4">
        <v>9.6666666669999994</v>
      </c>
      <c r="AN8" s="4">
        <v>8.1666666669999994</v>
      </c>
    </row>
    <row r="9" spans="1:40" ht="16">
      <c r="A9" s="13">
        <v>1975</v>
      </c>
      <c r="B9" s="12">
        <v>3628326</v>
      </c>
      <c r="C9" s="14">
        <v>5685203.6880733948</v>
      </c>
      <c r="D9" s="11">
        <f t="shared" si="0"/>
        <v>2.383976389758975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0">
        <v>0</v>
      </c>
      <c r="L9" s="10">
        <v>0</v>
      </c>
      <c r="M9" s="10">
        <v>0</v>
      </c>
      <c r="R9" s="7">
        <v>460922.92063492065</v>
      </c>
      <c r="T9" s="17">
        <v>9056</v>
      </c>
      <c r="U9" s="17">
        <v>1171218.6336958599</v>
      </c>
      <c r="V9" s="17">
        <v>39147</v>
      </c>
      <c r="W9" s="16">
        <v>1279786.6336958599</v>
      </c>
      <c r="X9" s="16"/>
      <c r="AC9" s="20">
        <v>2490854.4220183482</v>
      </c>
      <c r="AD9" s="16">
        <v>2134328.1970691457</v>
      </c>
      <c r="AE9" s="7">
        <v>1221109</v>
      </c>
      <c r="AF9" s="5"/>
      <c r="AG9" s="25">
        <v>252906.58540000001</v>
      </c>
      <c r="AH9" s="25">
        <v>279620.43199999997</v>
      </c>
      <c r="AI9">
        <v>7.2840740592391402</v>
      </c>
      <c r="AJ9">
        <v>7.6759259612472004</v>
      </c>
      <c r="AK9" s="4">
        <v>12.75</v>
      </c>
      <c r="AL9" s="4">
        <v>-19.666666666666664</v>
      </c>
      <c r="AM9" s="4">
        <v>8.1666666669999994</v>
      </c>
      <c r="AN9" s="4">
        <v>14.5</v>
      </c>
    </row>
    <row r="10" spans="1:40" ht="16">
      <c r="A10" s="13">
        <v>1976</v>
      </c>
      <c r="B10" s="12">
        <v>2042081</v>
      </c>
      <c r="C10" s="14">
        <v>2490854.4220183482</v>
      </c>
      <c r="D10" s="11">
        <f t="shared" si="0"/>
        <v>2.6127111860693248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0">
        <v>0</v>
      </c>
      <c r="L10" s="10">
        <v>0</v>
      </c>
      <c r="M10" s="10">
        <v>0</v>
      </c>
      <c r="R10" s="7">
        <v>698076.1825396826</v>
      </c>
      <c r="T10" s="17">
        <v>31562</v>
      </c>
      <c r="U10" s="17">
        <v>1876125.1970691457</v>
      </c>
      <c r="V10" s="17">
        <v>55863</v>
      </c>
      <c r="W10" s="16">
        <v>2134328.1970691457</v>
      </c>
      <c r="X10" s="16"/>
      <c r="AB10" s="9">
        <v>44000</v>
      </c>
      <c r="AC10" s="20">
        <v>8649843.5183486231</v>
      </c>
      <c r="AD10" s="16">
        <v>1742295.7619100094</v>
      </c>
      <c r="AE10" s="7">
        <v>255444</v>
      </c>
      <c r="AF10" s="5"/>
      <c r="AG10" s="25">
        <v>327652.45390000002</v>
      </c>
      <c r="AH10" s="25">
        <v>252906.58540000001</v>
      </c>
      <c r="AI10">
        <v>7.6759259612472004</v>
      </c>
      <c r="AJ10">
        <v>8.5355555039864992</v>
      </c>
      <c r="AK10" s="4">
        <v>-19.666666666666664</v>
      </c>
      <c r="AL10" s="4">
        <v>-8.8333333333333321</v>
      </c>
      <c r="AM10" s="4">
        <v>14.5</v>
      </c>
      <c r="AN10" s="4">
        <v>0.33333333300000001</v>
      </c>
    </row>
    <row r="11" spans="1:40" ht="16">
      <c r="A11" s="13">
        <v>1977</v>
      </c>
      <c r="B11" s="12">
        <v>4351110</v>
      </c>
      <c r="C11" s="14">
        <v>8649843.5183486231</v>
      </c>
      <c r="D11" s="11">
        <f t="shared" si="0"/>
        <v>5.2293355461188966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0">
        <v>0</v>
      </c>
      <c r="L11" s="10">
        <v>0</v>
      </c>
      <c r="M11" s="10">
        <v>0</v>
      </c>
      <c r="R11" s="7">
        <v>664097.9444444445</v>
      </c>
      <c r="T11" s="17">
        <v>42284</v>
      </c>
      <c r="U11" s="17">
        <v>1483907.7619100094</v>
      </c>
      <c r="V11" s="17">
        <v>12580</v>
      </c>
      <c r="W11" s="16">
        <v>1742295.7619100094</v>
      </c>
      <c r="X11" s="16"/>
      <c r="AB11" s="9">
        <v>154620</v>
      </c>
      <c r="AC11" s="20">
        <v>5335367.8715596329</v>
      </c>
      <c r="AD11" s="16">
        <v>2252962.4089809507</v>
      </c>
      <c r="AE11" s="7">
        <v>125504.71428571429</v>
      </c>
      <c r="AF11" s="5"/>
      <c r="AG11" s="25">
        <v>306782.9817</v>
      </c>
      <c r="AH11" s="25">
        <v>327652.45390000002</v>
      </c>
      <c r="AI11">
        <v>8.5355555039864992</v>
      </c>
      <c r="AJ11">
        <v>7.9844444416187397</v>
      </c>
      <c r="AK11" s="4">
        <v>-8.8333333333333321</v>
      </c>
      <c r="AL11" s="4">
        <v>20.666666666666664</v>
      </c>
      <c r="AM11" s="4">
        <v>0.33333333300000001</v>
      </c>
      <c r="AN11" s="4">
        <v>6</v>
      </c>
    </row>
    <row r="12" spans="1:40" ht="16">
      <c r="A12" s="13">
        <v>1978</v>
      </c>
      <c r="B12" s="12">
        <v>2165671</v>
      </c>
      <c r="C12" s="14">
        <v>5335367.8715596329</v>
      </c>
      <c r="D12" s="11">
        <f t="shared" si="0"/>
        <v>7.4149440405441807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0">
        <v>0</v>
      </c>
      <c r="L12" s="10">
        <v>0</v>
      </c>
      <c r="M12" s="10">
        <v>0</v>
      </c>
      <c r="R12" s="7">
        <v>385054.20634920633</v>
      </c>
      <c r="T12" s="17">
        <v>48281</v>
      </c>
      <c r="U12" s="17">
        <v>2092169.4089809505</v>
      </c>
      <c r="V12" s="17">
        <v>33802</v>
      </c>
      <c r="W12" s="16">
        <v>2252962.4089809507</v>
      </c>
      <c r="X12"/>
      <c r="AB12" s="9">
        <v>562955</v>
      </c>
      <c r="AC12" s="20">
        <v>22753414.188073393</v>
      </c>
      <c r="AD12" s="16">
        <v>1825256.967137476</v>
      </c>
      <c r="AE12" s="7">
        <v>460922.92063492065</v>
      </c>
      <c r="AF12" s="5"/>
      <c r="AG12" s="25">
        <v>240079.23989999999</v>
      </c>
      <c r="AH12" s="25">
        <v>306782.9817</v>
      </c>
      <c r="AI12">
        <v>7.9844444416187397</v>
      </c>
      <c r="AJ12">
        <v>8.24148146311442</v>
      </c>
      <c r="AK12" s="4">
        <v>20.666666666666664</v>
      </c>
      <c r="AL12" s="4">
        <v>-7.25</v>
      </c>
      <c r="AM12" s="4">
        <v>6</v>
      </c>
      <c r="AN12" s="4">
        <v>-7.3333333329999997</v>
      </c>
    </row>
    <row r="13" spans="1:40" ht="16">
      <c r="A13" s="13">
        <v>1979</v>
      </c>
      <c r="B13" s="12">
        <v>8319888</v>
      </c>
      <c r="C13" s="14">
        <v>22753414.188073393</v>
      </c>
      <c r="D13" s="11">
        <f t="shared" si="0"/>
        <v>2.8381781040251126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0">
        <v>0</v>
      </c>
      <c r="L13" s="10">
        <v>0</v>
      </c>
      <c r="M13" s="10">
        <v>0</v>
      </c>
      <c r="N13" s="18">
        <v>24926171</v>
      </c>
      <c r="O13" s="18">
        <v>267857</v>
      </c>
      <c r="R13" s="7">
        <v>489257.40476190473</v>
      </c>
      <c r="S13" s="23">
        <v>85462</v>
      </c>
      <c r="T13" s="17">
        <v>142253</v>
      </c>
      <c r="U13" s="17">
        <v>1481312.967137476</v>
      </c>
      <c r="V13" s="17">
        <v>142557</v>
      </c>
      <c r="W13" s="16">
        <v>1825256.967137476</v>
      </c>
      <c r="X13"/>
      <c r="Y13" t="s">
        <v>11</v>
      </c>
      <c r="Z13" t="s">
        <v>11</v>
      </c>
      <c r="AB13" s="9">
        <v>1583837</v>
      </c>
      <c r="AC13" s="20">
        <v>16058329.275229357</v>
      </c>
      <c r="AD13" s="16">
        <v>1452089.5161798361</v>
      </c>
      <c r="AE13" s="7">
        <v>698076.1825396826</v>
      </c>
      <c r="AF13" s="5"/>
      <c r="AG13" s="25">
        <v>253325.39550000001</v>
      </c>
      <c r="AH13" s="25">
        <v>240079.23989999999</v>
      </c>
      <c r="AI13">
        <v>8.24148146311442</v>
      </c>
      <c r="AJ13">
        <v>7.8788888542740398</v>
      </c>
      <c r="AK13" s="4">
        <v>-7.25</v>
      </c>
      <c r="AL13" s="4">
        <v>-17.916666666666668</v>
      </c>
      <c r="AM13" s="4">
        <v>-7.3333333329999997</v>
      </c>
      <c r="AN13" s="4">
        <v>-9.1666666669999994</v>
      </c>
    </row>
    <row r="14" spans="1:40" ht="16">
      <c r="A14" s="13">
        <v>1980</v>
      </c>
      <c r="B14" s="12">
        <v>3139455</v>
      </c>
      <c r="C14" s="14">
        <v>16058329.275229357</v>
      </c>
      <c r="D14" s="11">
        <f t="shared" si="0"/>
        <v>6.4490713875000711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0">
        <v>0</v>
      </c>
      <c r="L14" s="10">
        <v>0</v>
      </c>
      <c r="M14" s="10">
        <v>0</v>
      </c>
      <c r="N14" s="18">
        <v>24323330</v>
      </c>
      <c r="O14" s="18">
        <v>857849</v>
      </c>
      <c r="R14" s="7">
        <v>1878209.9523809524</v>
      </c>
      <c r="S14" s="23">
        <v>44450</v>
      </c>
      <c r="T14" s="17">
        <v>156112</v>
      </c>
      <c r="U14" s="17">
        <v>1127080.5161798361</v>
      </c>
      <c r="V14" s="17">
        <v>65842</v>
      </c>
      <c r="W14" s="16">
        <v>1452089.5161798361</v>
      </c>
      <c r="X14"/>
      <c r="Y14">
        <v>24926171</v>
      </c>
      <c r="Z14">
        <v>267857</v>
      </c>
      <c r="AB14" s="9">
        <v>2361909</v>
      </c>
      <c r="AC14" s="20">
        <v>23613323.949541286</v>
      </c>
      <c r="AD14" s="16">
        <v>3121455.5356940916</v>
      </c>
      <c r="AE14" s="7">
        <v>664097.9444444445</v>
      </c>
      <c r="AF14" s="5"/>
      <c r="AG14" s="26">
        <v>300235.94949999999</v>
      </c>
      <c r="AH14" s="26">
        <v>253325.39550000001</v>
      </c>
      <c r="AI14">
        <v>7.8788888542740398</v>
      </c>
      <c r="AJ14">
        <v>8.7985185163992394</v>
      </c>
      <c r="AK14" s="4">
        <v>-17.916666666666668</v>
      </c>
      <c r="AL14" s="4">
        <v>-50.833333333333336</v>
      </c>
      <c r="AM14" s="4">
        <v>-9.1666666669999994</v>
      </c>
      <c r="AN14" s="4">
        <v>3.3333333330000001</v>
      </c>
    </row>
    <row r="15" spans="1:40" ht="16">
      <c r="A15" s="13">
        <v>1981</v>
      </c>
      <c r="B15" s="12">
        <v>6210777</v>
      </c>
      <c r="C15" s="14">
        <v>23613323.949541286</v>
      </c>
      <c r="D15" s="11">
        <f t="shared" si="0"/>
        <v>2.4646017351198091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0">
        <v>0</v>
      </c>
      <c r="L15" s="10">
        <v>0</v>
      </c>
      <c r="M15" s="10">
        <v>0</v>
      </c>
      <c r="N15" s="18">
        <v>93876752</v>
      </c>
      <c r="O15" s="18">
        <v>3194279</v>
      </c>
      <c r="R15" s="7">
        <v>1578002.1269841271</v>
      </c>
      <c r="S15" s="23">
        <v>53410</v>
      </c>
      <c r="T15" s="17">
        <v>180314</v>
      </c>
      <c r="U15" s="17">
        <v>1962406.2635940916</v>
      </c>
      <c r="V15" s="17">
        <v>31574</v>
      </c>
      <c r="W15" s="16">
        <v>3121455.5356940916</v>
      </c>
      <c r="X15"/>
      <c r="Y15">
        <v>24323330</v>
      </c>
      <c r="Z15">
        <v>857849</v>
      </c>
      <c r="AB15" s="9">
        <v>5933952</v>
      </c>
      <c r="AC15" s="20">
        <v>20246569.412844036</v>
      </c>
      <c r="AD15" s="16">
        <v>1103181.1120425607</v>
      </c>
      <c r="AE15" s="7">
        <v>385054.20634920633</v>
      </c>
      <c r="AF15" s="5"/>
      <c r="AG15" s="25">
        <v>298314.11200000002</v>
      </c>
      <c r="AH15" s="25">
        <v>300235.94949999999</v>
      </c>
      <c r="AI15">
        <v>8.7985185163992394</v>
      </c>
      <c r="AJ15">
        <v>7.7959259351094596</v>
      </c>
      <c r="AK15" s="4">
        <v>-50.833333333333336</v>
      </c>
      <c r="AL15" s="4">
        <v>5</v>
      </c>
      <c r="AM15" s="4">
        <v>3.3333333330000001</v>
      </c>
      <c r="AN15" s="4">
        <v>-22.833333329999999</v>
      </c>
    </row>
    <row r="16" spans="1:40" ht="16">
      <c r="A16" s="13">
        <v>1982</v>
      </c>
      <c r="B16" s="12">
        <v>5301370</v>
      </c>
      <c r="C16" s="14">
        <v>20246569.412844036</v>
      </c>
      <c r="D16" s="11">
        <f t="shared" si="0"/>
        <v>5.2564341469427678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0">
        <v>0</v>
      </c>
      <c r="L16" s="10">
        <v>0</v>
      </c>
      <c r="M16" s="10">
        <v>0</v>
      </c>
      <c r="N16" s="18">
        <v>125651548</v>
      </c>
      <c r="O16" s="18">
        <v>8882890</v>
      </c>
      <c r="R16" s="7">
        <v>1354410.7222222222</v>
      </c>
      <c r="S16" s="23">
        <v>61775</v>
      </c>
      <c r="T16" s="17">
        <v>38783</v>
      </c>
      <c r="U16" s="17">
        <v>986947.11204256082</v>
      </c>
      <c r="V16" s="17">
        <v>43209</v>
      </c>
      <c r="W16" s="16">
        <v>1103181.1120425607</v>
      </c>
      <c r="X16"/>
      <c r="Y16">
        <v>93876752</v>
      </c>
      <c r="Z16">
        <v>3194279</v>
      </c>
      <c r="AB16" s="9">
        <v>4804043</v>
      </c>
      <c r="AC16" s="20">
        <v>15307091.770642202</v>
      </c>
      <c r="AD16" s="16">
        <v>2032487.6838700923</v>
      </c>
      <c r="AE16" s="7">
        <v>489257.40476190473</v>
      </c>
      <c r="AF16" s="3">
        <v>310761</v>
      </c>
      <c r="AG16" s="25">
        <v>220808.3033</v>
      </c>
      <c r="AH16" s="25">
        <v>298314.11200000002</v>
      </c>
      <c r="AI16">
        <v>7.7959259351094596</v>
      </c>
      <c r="AJ16">
        <v>8.7937037679884202</v>
      </c>
      <c r="AK16" s="4">
        <v>5</v>
      </c>
      <c r="AL16" s="4">
        <v>28.583333333333332</v>
      </c>
      <c r="AM16" s="4">
        <v>-22.833333329999999</v>
      </c>
      <c r="AN16" s="4">
        <v>-5.8333333329999997</v>
      </c>
    </row>
    <row r="17" spans="1:40" ht="16">
      <c r="A17" s="13">
        <v>1983</v>
      </c>
      <c r="B17" s="12">
        <v>5742850</v>
      </c>
      <c r="C17" s="14">
        <v>15307091.770642202</v>
      </c>
      <c r="D17" s="11">
        <f t="shared" si="0"/>
        <v>4.2351359995872011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0">
        <v>0</v>
      </c>
      <c r="L17" s="10">
        <v>0</v>
      </c>
      <c r="M17" s="10">
        <v>0</v>
      </c>
      <c r="N17" s="18">
        <v>140950150</v>
      </c>
      <c r="O17" s="18">
        <v>18464516</v>
      </c>
      <c r="P17" s="18">
        <v>181386</v>
      </c>
      <c r="R17" s="7">
        <v>1387897.3015873015</v>
      </c>
      <c r="S17" s="23">
        <v>57445</v>
      </c>
      <c r="T17" s="17">
        <v>63622</v>
      </c>
      <c r="U17" s="17">
        <v>1678568.6838700923</v>
      </c>
      <c r="V17" s="17">
        <v>196674</v>
      </c>
      <c r="W17" s="16">
        <v>2032487.6838700923</v>
      </c>
      <c r="X17"/>
      <c r="Y17">
        <v>125651548</v>
      </c>
      <c r="Z17">
        <v>8882890</v>
      </c>
      <c r="AB17" s="9">
        <v>5248200</v>
      </c>
      <c r="AC17" s="20">
        <v>27866302.29357798</v>
      </c>
      <c r="AD17" s="16">
        <v>1756899.4113019025</v>
      </c>
      <c r="AE17" s="7">
        <v>1878209.9523809524</v>
      </c>
      <c r="AF17" s="3">
        <v>354604</v>
      </c>
      <c r="AG17" s="25">
        <v>283441.22100000002</v>
      </c>
      <c r="AH17" s="25">
        <v>220808.3033</v>
      </c>
      <c r="AI17">
        <v>8.7937037679884202</v>
      </c>
      <c r="AJ17">
        <v>8.7748148176405198</v>
      </c>
      <c r="AK17" s="4">
        <v>28.583333333333332</v>
      </c>
      <c r="AL17" s="4">
        <v>-5.25</v>
      </c>
      <c r="AM17" s="4">
        <v>-5.8333333329999997</v>
      </c>
      <c r="AN17" s="4">
        <v>6.6666666670000003</v>
      </c>
    </row>
    <row r="18" spans="1:40" ht="16">
      <c r="A18" s="13">
        <v>1984</v>
      </c>
      <c r="B18" s="12">
        <v>10234627</v>
      </c>
      <c r="C18" s="14">
        <v>27866302.29357798</v>
      </c>
      <c r="D18" s="11">
        <f t="shared" si="0"/>
        <v>0.72349179332103009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0">
        <v>0</v>
      </c>
      <c r="L18" s="10">
        <v>0</v>
      </c>
      <c r="M18" s="10">
        <v>0</v>
      </c>
      <c r="N18" s="18">
        <v>158262153</v>
      </c>
      <c r="O18" s="18">
        <v>25195583</v>
      </c>
      <c r="P18" s="18"/>
      <c r="R18" s="7">
        <v>1395877.4603174604</v>
      </c>
      <c r="S18" s="23">
        <v>105060</v>
      </c>
      <c r="T18" s="17">
        <v>163342</v>
      </c>
      <c r="U18" s="17">
        <v>1142105.5797197523</v>
      </c>
      <c r="V18" s="17">
        <v>105520</v>
      </c>
      <c r="W18" s="16">
        <v>1756899.4113019025</v>
      </c>
      <c r="X18"/>
      <c r="Y18">
        <v>140950150</v>
      </c>
      <c r="Z18">
        <v>18464516</v>
      </c>
      <c r="AB18" s="9">
        <v>8426571</v>
      </c>
      <c r="AC18" s="20">
        <v>24321750.775229357</v>
      </c>
      <c r="AD18" s="16">
        <v>2481351.0065520601</v>
      </c>
      <c r="AE18" s="7">
        <v>1578002.1269841271</v>
      </c>
      <c r="AF18" s="3">
        <v>508173</v>
      </c>
      <c r="AG18" s="25">
        <v>252524.6678</v>
      </c>
      <c r="AH18" s="25">
        <v>283441.22100000002</v>
      </c>
      <c r="AI18">
        <v>8.7748148176405198</v>
      </c>
      <c r="AJ18">
        <v>7.8096296698958803</v>
      </c>
      <c r="AK18" s="4">
        <v>-5.25</v>
      </c>
      <c r="AL18" s="4">
        <v>5.916666666666667</v>
      </c>
      <c r="AM18" s="4">
        <v>6.6666666670000003</v>
      </c>
      <c r="AN18" s="4">
        <v>-18.166666670000001</v>
      </c>
    </row>
    <row r="19" spans="1:40" ht="16">
      <c r="A19" s="13">
        <v>1985</v>
      </c>
      <c r="B19" s="12">
        <v>6731643</v>
      </c>
      <c r="C19" s="14">
        <v>24321750.775229357</v>
      </c>
      <c r="D19" s="11">
        <f t="shared" si="0"/>
        <v>2.3216970019889103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0">
        <v>0</v>
      </c>
      <c r="L19" s="10">
        <v>0</v>
      </c>
      <c r="M19" s="10">
        <v>0</v>
      </c>
      <c r="N19" s="18">
        <v>217115561</v>
      </c>
      <c r="O19" s="18">
        <v>49909204</v>
      </c>
      <c r="P19" s="18">
        <v>90000</v>
      </c>
      <c r="R19" s="7">
        <v>1928630.6825396826</v>
      </c>
      <c r="S19" s="23">
        <v>25790</v>
      </c>
      <c r="T19" s="17">
        <v>74135</v>
      </c>
      <c r="U19" s="17">
        <v>1961820.3489820603</v>
      </c>
      <c r="V19" s="17">
        <v>50226</v>
      </c>
      <c r="W19" s="16">
        <v>2481351.0065520601</v>
      </c>
      <c r="Y19">
        <v>158262153</v>
      </c>
      <c r="Z19">
        <v>25195583</v>
      </c>
      <c r="AA19">
        <v>181386</v>
      </c>
      <c r="AB19" s="9">
        <v>7210456</v>
      </c>
      <c r="AC19" s="20">
        <v>7404668.6422018344</v>
      </c>
      <c r="AD19" s="16">
        <v>2533987.5858440725</v>
      </c>
      <c r="AE19" s="7">
        <v>1354410.7222222222</v>
      </c>
      <c r="AF19" s="3">
        <v>296018</v>
      </c>
      <c r="AG19" s="25">
        <v>279179.23259999999</v>
      </c>
      <c r="AH19" s="25">
        <v>252524.6678</v>
      </c>
      <c r="AI19">
        <v>7.8096296698958803</v>
      </c>
      <c r="AJ19">
        <v>7.9125925699869804</v>
      </c>
      <c r="AK19" s="4">
        <v>5.916666666666667</v>
      </c>
      <c r="AL19" s="4">
        <v>23.416666666666668</v>
      </c>
      <c r="AM19" s="4">
        <v>-18.166666670000001</v>
      </c>
      <c r="AN19" s="4">
        <v>-14.5</v>
      </c>
    </row>
    <row r="20" spans="1:40" ht="16">
      <c r="A20" s="13">
        <v>1986</v>
      </c>
      <c r="B20" s="12">
        <v>2826646</v>
      </c>
      <c r="C20" s="14">
        <v>7404668.6422018344</v>
      </c>
      <c r="D20" s="11">
        <f t="shared" si="0"/>
        <v>1.2665443280536708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0">
        <v>0</v>
      </c>
      <c r="L20" s="10">
        <v>0</v>
      </c>
      <c r="M20" s="10">
        <v>0</v>
      </c>
      <c r="N20" s="18">
        <v>289647730</v>
      </c>
      <c r="O20" s="18">
        <v>29256874</v>
      </c>
      <c r="P20" s="18">
        <v>330316</v>
      </c>
      <c r="R20" s="7">
        <v>1948728.7096171803</v>
      </c>
      <c r="S20" s="23">
        <v>27925</v>
      </c>
      <c r="T20" s="17">
        <v>187263</v>
      </c>
      <c r="U20" s="17">
        <v>1772978.5858440723</v>
      </c>
      <c r="V20" s="4">
        <f>(V21+V19)/1</f>
        <v>162276</v>
      </c>
      <c r="W20" s="16">
        <v>2533987.5858440725</v>
      </c>
      <c r="Y20">
        <v>217115561</v>
      </c>
      <c r="Z20">
        <v>49909204</v>
      </c>
      <c r="AA20"/>
      <c r="AB20" s="9">
        <v>18488427</v>
      </c>
      <c r="AC20" s="20">
        <v>15628835.371559633</v>
      </c>
      <c r="AD20" s="16">
        <v>2038086.6522175749</v>
      </c>
      <c r="AE20" s="7">
        <v>1387897.3015873015</v>
      </c>
      <c r="AF20" s="3">
        <v>439877</v>
      </c>
      <c r="AG20" s="25">
        <v>332840.14799999999</v>
      </c>
      <c r="AH20" s="25">
        <v>279179.23259999999</v>
      </c>
      <c r="AI20">
        <v>7.9125925699869804</v>
      </c>
      <c r="AJ20">
        <v>8.2011110694320095</v>
      </c>
      <c r="AK20" s="4">
        <v>23.416666666666668</v>
      </c>
      <c r="AL20" s="4">
        <v>16.416666666666668</v>
      </c>
      <c r="AM20" s="4">
        <v>-14.5</v>
      </c>
      <c r="AN20" s="4">
        <v>-13.83333333</v>
      </c>
    </row>
    <row r="21" spans="1:40" ht="16">
      <c r="A21" s="13">
        <v>1987</v>
      </c>
      <c r="B21" s="12">
        <v>3934108</v>
      </c>
      <c r="C21" s="14">
        <v>15628835.371559633</v>
      </c>
      <c r="D21" s="11">
        <f t="shared" si="0"/>
        <v>1.7912546217883898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0">
        <v>1</v>
      </c>
      <c r="L21" s="10">
        <v>1</v>
      </c>
      <c r="M21" s="10">
        <v>-1</v>
      </c>
      <c r="N21" s="18">
        <v>297246327</v>
      </c>
      <c r="O21" s="18">
        <v>116470930</v>
      </c>
      <c r="P21" s="18">
        <v>691136</v>
      </c>
      <c r="Q21" s="18">
        <v>396033</v>
      </c>
      <c r="R21" s="7">
        <v>1892007.9318394023</v>
      </c>
      <c r="S21" s="23">
        <v>27930</v>
      </c>
      <c r="T21" s="17">
        <v>72023</v>
      </c>
      <c r="U21" s="17">
        <v>1773386.6522175749</v>
      </c>
      <c r="V21" s="17">
        <v>112050</v>
      </c>
      <c r="W21" s="16">
        <v>2038086.6522175749</v>
      </c>
      <c r="Y21">
        <v>289647730</v>
      </c>
      <c r="Z21">
        <v>29256874</v>
      </c>
      <c r="AA21">
        <v>90000</v>
      </c>
      <c r="AB21" s="9">
        <v>11405775</v>
      </c>
      <c r="AC21" s="20">
        <v>3580072.4587155962</v>
      </c>
      <c r="AD21" s="16">
        <v>2210618.4892259734</v>
      </c>
      <c r="AE21" s="7">
        <v>1395877.4603174604</v>
      </c>
      <c r="AF21" s="3">
        <v>693050</v>
      </c>
      <c r="AG21" s="25">
        <v>384128.02600000001</v>
      </c>
      <c r="AH21" s="25">
        <v>332840.14799999999</v>
      </c>
      <c r="AI21">
        <v>8.2011110694320095</v>
      </c>
      <c r="AJ21">
        <v>8.2466666610152597</v>
      </c>
      <c r="AK21" s="4">
        <v>16.416666666666668</v>
      </c>
      <c r="AL21" s="4">
        <v>30.666666666666668</v>
      </c>
      <c r="AM21" s="4">
        <v>-13.83333333</v>
      </c>
      <c r="AN21" s="4">
        <v>-19.833333329999999</v>
      </c>
    </row>
    <row r="22" spans="1:40" ht="16">
      <c r="A22" s="13">
        <v>1988</v>
      </c>
      <c r="B22" s="12">
        <v>2784300</v>
      </c>
      <c r="C22" s="14">
        <v>3580072.4587155962</v>
      </c>
      <c r="D22" s="11">
        <f t="shared" si="0"/>
        <v>5.4703381888683174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-1</v>
      </c>
      <c r="K22" s="10">
        <v>0</v>
      </c>
      <c r="L22" s="10">
        <v>1</v>
      </c>
      <c r="M22" s="10">
        <v>-0.94736841999999999</v>
      </c>
      <c r="N22" s="18">
        <v>532044543</v>
      </c>
      <c r="O22" s="18">
        <v>70247711</v>
      </c>
      <c r="P22" s="18">
        <v>1697893</v>
      </c>
      <c r="Q22" s="18">
        <v>2499025</v>
      </c>
      <c r="R22" s="7">
        <v>965670.96358543425</v>
      </c>
      <c r="S22" s="23">
        <v>41366</v>
      </c>
      <c r="T22" s="17">
        <v>36881</v>
      </c>
      <c r="U22" s="17">
        <v>2008726.4892259736</v>
      </c>
      <c r="V22" s="17">
        <v>57107</v>
      </c>
      <c r="W22" s="16">
        <v>2210618.4892259734</v>
      </c>
      <c r="Y22">
        <v>297246327</v>
      </c>
      <c r="Z22">
        <v>116470930</v>
      </c>
      <c r="AA22">
        <v>330316</v>
      </c>
      <c r="AB22" s="9">
        <v>20740704</v>
      </c>
      <c r="AC22" s="20">
        <v>7046989.1376146786</v>
      </c>
      <c r="AD22" s="16">
        <v>1775120.0284759991</v>
      </c>
      <c r="AE22" s="7">
        <v>1928630.6825396826</v>
      </c>
      <c r="AF22" s="3">
        <v>321770</v>
      </c>
      <c r="AG22" s="25">
        <v>324591.42239999998</v>
      </c>
      <c r="AH22" s="25">
        <v>384128.02600000001</v>
      </c>
      <c r="AI22">
        <v>8.2466666610152597</v>
      </c>
      <c r="AJ22">
        <v>8.3911111972950092</v>
      </c>
      <c r="AK22" s="4">
        <v>30.666666666666668</v>
      </c>
      <c r="AL22" s="4">
        <v>48.833333333333329</v>
      </c>
      <c r="AM22" s="4">
        <v>-19.833333329999999</v>
      </c>
      <c r="AN22" s="4">
        <v>-4.1666666670000003</v>
      </c>
    </row>
    <row r="23" spans="1:40" ht="16">
      <c r="A23" s="13">
        <v>1989</v>
      </c>
      <c r="B23" s="12">
        <v>3536915</v>
      </c>
      <c r="C23" s="14">
        <v>7046989.1376146786</v>
      </c>
      <c r="D23" s="11">
        <f t="shared" si="0"/>
        <v>3.0441167416060648</v>
      </c>
      <c r="E23" s="4">
        <v>1</v>
      </c>
      <c r="F23" s="4">
        <v>1</v>
      </c>
      <c r="G23" s="4">
        <v>-1</v>
      </c>
      <c r="H23" s="4">
        <v>0</v>
      </c>
      <c r="I23" s="4">
        <v>1</v>
      </c>
      <c r="J23" s="4">
        <v>-0.94736841999999999</v>
      </c>
      <c r="K23" s="10">
        <v>0</v>
      </c>
      <c r="L23" s="10">
        <v>1</v>
      </c>
      <c r="M23" s="10">
        <v>-0.89473683999999998</v>
      </c>
      <c r="N23" s="18">
        <v>517869725</v>
      </c>
      <c r="O23" s="18">
        <v>83187692</v>
      </c>
      <c r="P23" s="18">
        <v>6079043</v>
      </c>
      <c r="Q23" s="18">
        <v>7495134</v>
      </c>
      <c r="R23" s="7">
        <v>727873.89215686277</v>
      </c>
      <c r="S23" s="23">
        <v>42386</v>
      </c>
      <c r="T23" s="17">
        <v>8250</v>
      </c>
      <c r="U23" s="17">
        <v>1712426.6084759992</v>
      </c>
      <c r="V23" s="17">
        <v>43073</v>
      </c>
      <c r="W23" s="16">
        <v>1775120.0284759991</v>
      </c>
      <c r="X23">
        <v>396033</v>
      </c>
      <c r="Y23">
        <v>532044543</v>
      </c>
      <c r="Z23">
        <v>70247711</v>
      </c>
      <c r="AA23">
        <v>691136</v>
      </c>
      <c r="AB23" s="9">
        <v>32748688</v>
      </c>
      <c r="AC23" s="20">
        <v>15231062.619266056</v>
      </c>
      <c r="AD23" s="16">
        <v>3026157.8555233502</v>
      </c>
      <c r="AE23" s="7">
        <v>1948728.7096171803</v>
      </c>
      <c r="AF23" s="3">
        <v>139524</v>
      </c>
      <c r="AG23" s="25">
        <v>264924.88630000001</v>
      </c>
      <c r="AH23" s="25">
        <v>324591.42239999998</v>
      </c>
      <c r="AI23">
        <v>8.3911111972950092</v>
      </c>
      <c r="AJ23">
        <v>8.2200000021192796</v>
      </c>
      <c r="AK23" s="4">
        <v>48.833333333333329</v>
      </c>
      <c r="AL23" s="4">
        <v>19.583333333333332</v>
      </c>
      <c r="AM23" s="4">
        <v>-4.1666666670000003</v>
      </c>
      <c r="AN23" s="4">
        <v>6.8333333329999997</v>
      </c>
    </row>
    <row r="24" spans="1:40" ht="16">
      <c r="A24" s="13">
        <v>1990</v>
      </c>
      <c r="B24" s="12">
        <v>3543306</v>
      </c>
      <c r="C24" s="14">
        <v>15231062.619266056</v>
      </c>
      <c r="D24" s="11">
        <f t="shared" si="0"/>
        <v>0.68249387628079283</v>
      </c>
      <c r="E24" s="4">
        <v>0</v>
      </c>
      <c r="F24" s="4">
        <v>1</v>
      </c>
      <c r="G24" s="4">
        <v>-0.94736841999999999</v>
      </c>
      <c r="H24" s="4">
        <v>0</v>
      </c>
      <c r="I24" s="4">
        <v>1</v>
      </c>
      <c r="J24" s="4">
        <v>-0.89473683999999998</v>
      </c>
      <c r="K24" s="10">
        <v>0</v>
      </c>
      <c r="L24" s="10">
        <v>1</v>
      </c>
      <c r="M24" s="10">
        <v>-0.84210525999999997</v>
      </c>
      <c r="N24" s="18">
        <v>617247527</v>
      </c>
      <c r="O24" s="18">
        <v>50600068</v>
      </c>
      <c r="P24" s="18">
        <v>3267757</v>
      </c>
      <c r="Q24" s="18">
        <v>3447192</v>
      </c>
      <c r="R24" s="7">
        <v>278785.08263305324</v>
      </c>
      <c r="S24" s="23">
        <v>64356</v>
      </c>
      <c r="T24" s="17">
        <v>9701</v>
      </c>
      <c r="U24" s="17">
        <v>2940614.696677763</v>
      </c>
      <c r="V24" s="17">
        <v>65241</v>
      </c>
      <c r="W24" s="16">
        <v>3026157.8555233502</v>
      </c>
      <c r="X24">
        <v>2499025</v>
      </c>
      <c r="Y24">
        <v>517869725</v>
      </c>
      <c r="Z24">
        <v>83187692</v>
      </c>
      <c r="AA24">
        <v>1697893</v>
      </c>
      <c r="AB24" s="9">
        <v>30117125</v>
      </c>
      <c r="AC24" s="20">
        <v>10766782.165137615</v>
      </c>
      <c r="AD24" s="16">
        <v>3336593.5133144855</v>
      </c>
      <c r="AE24" s="7">
        <v>1892007.9318394023</v>
      </c>
      <c r="AF24" s="3">
        <v>343498</v>
      </c>
      <c r="AG24" s="25">
        <v>280384.98440000002</v>
      </c>
      <c r="AH24" s="25">
        <v>264924.88630000001</v>
      </c>
      <c r="AI24">
        <v>8.2200000021192796</v>
      </c>
      <c r="AJ24">
        <v>7.7455554714909303</v>
      </c>
      <c r="AK24" s="4">
        <v>19.583333333333332</v>
      </c>
      <c r="AL24" s="4">
        <v>54.666666666666671</v>
      </c>
      <c r="AM24" s="4">
        <v>6.8333333329999997</v>
      </c>
      <c r="AN24" s="4">
        <v>0</v>
      </c>
    </row>
    <row r="25" spans="1:40" ht="16">
      <c r="A25" s="13">
        <v>1991</v>
      </c>
      <c r="B25" s="12">
        <v>4947798</v>
      </c>
      <c r="C25" s="14">
        <v>10766782.165137615</v>
      </c>
      <c r="D25" s="11">
        <f t="shared" si="0"/>
        <v>0.71394639604501153</v>
      </c>
      <c r="E25" s="4">
        <v>0</v>
      </c>
      <c r="F25" s="4">
        <v>1</v>
      </c>
      <c r="G25" s="4">
        <v>-0.89473683999999998</v>
      </c>
      <c r="H25" s="4">
        <v>0</v>
      </c>
      <c r="I25" s="4">
        <v>1</v>
      </c>
      <c r="J25" s="4">
        <v>-0.84210525999999997</v>
      </c>
      <c r="K25" s="10">
        <v>0</v>
      </c>
      <c r="L25" s="10">
        <v>1</v>
      </c>
      <c r="M25" s="10">
        <v>-0.78947367999999996</v>
      </c>
      <c r="N25" s="18">
        <v>605425238</v>
      </c>
      <c r="O25" s="18">
        <v>78570687</v>
      </c>
      <c r="P25" s="18">
        <v>3230495</v>
      </c>
      <c r="Q25" s="18">
        <v>4727489</v>
      </c>
      <c r="R25" s="7">
        <v>271152.07469654526</v>
      </c>
      <c r="S25" s="23">
        <v>44563</v>
      </c>
      <c r="T25" s="17">
        <v>29642</v>
      </c>
      <c r="U25" s="17">
        <v>3199079.2353144856</v>
      </c>
      <c r="V25" s="17">
        <v>70311</v>
      </c>
      <c r="W25" s="16">
        <v>3336593.5133144855</v>
      </c>
      <c r="X25">
        <v>7495134</v>
      </c>
      <c r="Y25">
        <v>617247527</v>
      </c>
      <c r="Z25">
        <v>50600068</v>
      </c>
      <c r="AA25">
        <v>6079043</v>
      </c>
      <c r="AB25" s="9">
        <v>7877459</v>
      </c>
      <c r="AC25" s="20">
        <v>2418284.6467889911</v>
      </c>
      <c r="AD25" s="16">
        <v>2453658.7579397205</v>
      </c>
      <c r="AE25" s="7">
        <v>965670.96358543425</v>
      </c>
      <c r="AF25" s="3">
        <v>235820</v>
      </c>
      <c r="AG25" s="25">
        <v>342386.86119999998</v>
      </c>
      <c r="AH25" s="25">
        <v>280384.98440000002</v>
      </c>
      <c r="AI25">
        <v>7.7455554714909303</v>
      </c>
      <c r="AJ25">
        <v>7.9562963026541196</v>
      </c>
      <c r="AK25" s="4">
        <v>54.666666666666671</v>
      </c>
      <c r="AL25" s="4">
        <v>23.25</v>
      </c>
      <c r="AM25" s="4">
        <v>0</v>
      </c>
      <c r="AN25" s="4">
        <v>-7.5</v>
      </c>
    </row>
    <row r="26" spans="1:40" ht="16">
      <c r="A26" s="13">
        <v>1992</v>
      </c>
      <c r="B26" s="12">
        <v>1555439</v>
      </c>
      <c r="C26" s="14">
        <v>2418284.6467889911</v>
      </c>
      <c r="D26" s="11">
        <f t="shared" si="0"/>
        <v>4.6917480141937693</v>
      </c>
      <c r="E26" s="4">
        <v>0</v>
      </c>
      <c r="F26" s="4">
        <v>1</v>
      </c>
      <c r="G26" s="4">
        <v>-0.84210525999999997</v>
      </c>
      <c r="H26" s="4">
        <v>0</v>
      </c>
      <c r="I26" s="4">
        <v>1</v>
      </c>
      <c r="J26" s="4">
        <v>-0.78947367999999996</v>
      </c>
      <c r="K26" s="10">
        <v>0</v>
      </c>
      <c r="L26" s="10">
        <v>1</v>
      </c>
      <c r="M26" s="10">
        <v>-0.73684210999999999</v>
      </c>
      <c r="N26" s="18">
        <v>495701890</v>
      </c>
      <c r="O26" s="18">
        <v>100735086</v>
      </c>
      <c r="P26" s="18">
        <v>3057242</v>
      </c>
      <c r="Q26" s="18">
        <v>4370557</v>
      </c>
      <c r="R26" s="7">
        <v>295340.06676003733</v>
      </c>
      <c r="S26" s="23">
        <v>45740</v>
      </c>
      <c r="T26" s="17">
        <v>9232</v>
      </c>
      <c r="U26" s="17">
        <v>2330536.7579397205</v>
      </c>
      <c r="V26" s="17">
        <v>74765</v>
      </c>
      <c r="W26" s="16">
        <v>2453658.7579397205</v>
      </c>
      <c r="X26">
        <v>3447192</v>
      </c>
      <c r="Y26">
        <v>605425238</v>
      </c>
      <c r="Z26">
        <v>78570687</v>
      </c>
      <c r="AA26">
        <v>3267757</v>
      </c>
      <c r="AB26" s="9">
        <v>4855228</v>
      </c>
      <c r="AC26" s="20">
        <v>3532462.5504587158</v>
      </c>
      <c r="AD26" s="16">
        <v>2006500.2150591665</v>
      </c>
      <c r="AE26" s="7">
        <v>727873.89215686277</v>
      </c>
      <c r="AF26" s="3">
        <v>289183</v>
      </c>
      <c r="AG26" s="25">
        <v>337632.12900000002</v>
      </c>
      <c r="AH26" s="25">
        <v>342386.86119999998</v>
      </c>
      <c r="AI26">
        <v>7.9562963026541196</v>
      </c>
      <c r="AJ26">
        <v>8.4825926180239097</v>
      </c>
      <c r="AK26" s="4">
        <v>23.25</v>
      </c>
      <c r="AL26" s="4">
        <v>18.25</v>
      </c>
      <c r="AM26" s="4">
        <v>-7.5</v>
      </c>
      <c r="AN26" s="4">
        <v>3.3333333330000001</v>
      </c>
    </row>
    <row r="27" spans="1:40" ht="16">
      <c r="A27" s="13">
        <v>1993</v>
      </c>
      <c r="B27" s="12">
        <v>3055161</v>
      </c>
      <c r="C27" s="14">
        <v>3532462.5504587158</v>
      </c>
      <c r="D27" s="11">
        <f t="shared" si="0"/>
        <v>2.0150325205912885</v>
      </c>
      <c r="E27" s="4">
        <v>0</v>
      </c>
      <c r="F27" s="4">
        <v>1</v>
      </c>
      <c r="G27" s="4">
        <v>-0.78947367999999996</v>
      </c>
      <c r="H27" s="4">
        <v>0</v>
      </c>
      <c r="I27" s="4">
        <v>1</v>
      </c>
      <c r="J27" s="4">
        <v>-0.73684210999999999</v>
      </c>
      <c r="K27" s="10">
        <v>0</v>
      </c>
      <c r="L27" s="10">
        <v>1</v>
      </c>
      <c r="M27" s="10">
        <v>-0.68421052999999998</v>
      </c>
      <c r="N27" s="18">
        <v>567320525</v>
      </c>
      <c r="O27" s="18">
        <v>125697308</v>
      </c>
      <c r="P27" s="18">
        <v>1764465</v>
      </c>
      <c r="Q27" s="18">
        <v>4370252</v>
      </c>
      <c r="R27" s="7">
        <v>341916.38422035478</v>
      </c>
      <c r="S27" s="23">
        <v>49250</v>
      </c>
      <c r="T27" s="17">
        <v>7264</v>
      </c>
      <c r="U27" s="17">
        <v>1919584.2150591665</v>
      </c>
      <c r="V27" s="17">
        <v>77625</v>
      </c>
      <c r="W27" s="16">
        <v>2006500.2150591665</v>
      </c>
      <c r="X27">
        <v>4727489</v>
      </c>
      <c r="Y27">
        <v>495701890</v>
      </c>
      <c r="Z27">
        <v>100735086</v>
      </c>
      <c r="AA27">
        <v>3230495</v>
      </c>
      <c r="AB27" s="9">
        <v>29613221</v>
      </c>
      <c r="AC27" s="20">
        <v>7297727.8394495416</v>
      </c>
      <c r="AD27" s="16">
        <v>1459448.9621913182</v>
      </c>
      <c r="AE27" s="7">
        <v>278785.08263305324</v>
      </c>
      <c r="AF27" s="3">
        <v>449442</v>
      </c>
      <c r="AG27" s="25">
        <v>292579.9914</v>
      </c>
      <c r="AH27" s="25">
        <v>337632.12900000002</v>
      </c>
      <c r="AI27">
        <v>8.4825926180239097</v>
      </c>
      <c r="AJ27">
        <v>8.4777777813099107</v>
      </c>
      <c r="AK27" s="4">
        <v>18.25</v>
      </c>
      <c r="AL27" s="4">
        <v>-1</v>
      </c>
      <c r="AM27" s="4">
        <v>3.3333333330000001</v>
      </c>
      <c r="AN27" s="4">
        <v>-21.166666670000001</v>
      </c>
    </row>
    <row r="28" spans="1:40" ht="16">
      <c r="A28" s="13">
        <v>1994</v>
      </c>
      <c r="B28" s="12">
        <v>4040370</v>
      </c>
      <c r="C28" s="14">
        <v>7297727.8394495416</v>
      </c>
      <c r="D28" s="11">
        <f t="shared" si="0"/>
        <v>1.7991996986014973</v>
      </c>
      <c r="E28" s="4">
        <v>0</v>
      </c>
      <c r="F28" s="4">
        <v>1</v>
      </c>
      <c r="G28" s="4">
        <v>-0.73684210999999999</v>
      </c>
      <c r="H28" s="4">
        <v>0</v>
      </c>
      <c r="I28" s="4">
        <v>1</v>
      </c>
      <c r="J28" s="4">
        <v>-0.68421052999999998</v>
      </c>
      <c r="K28" s="10">
        <v>0</v>
      </c>
      <c r="L28" s="10">
        <v>1</v>
      </c>
      <c r="M28" s="10">
        <v>-0.63157894999999997</v>
      </c>
      <c r="N28" s="18">
        <v>489220608</v>
      </c>
      <c r="O28" s="18">
        <v>106196261</v>
      </c>
      <c r="P28" s="18">
        <v>2400023</v>
      </c>
      <c r="Q28" s="18">
        <v>5163808</v>
      </c>
      <c r="R28" s="7">
        <v>402325.70961718017</v>
      </c>
      <c r="S28" s="23">
        <v>34370</v>
      </c>
      <c r="T28" s="17">
        <v>30382</v>
      </c>
      <c r="U28" s="17">
        <v>1374480.9621913182</v>
      </c>
      <c r="V28" s="17">
        <v>23672</v>
      </c>
      <c r="W28" s="16">
        <v>1459448.9621913182</v>
      </c>
      <c r="X28">
        <v>4370557</v>
      </c>
      <c r="Y28">
        <v>567320525</v>
      </c>
      <c r="Z28">
        <v>125697308</v>
      </c>
      <c r="AA28">
        <v>3057242</v>
      </c>
      <c r="AB28" s="9">
        <v>14829163</v>
      </c>
      <c r="AC28" s="20">
        <v>6156248.7706422014</v>
      </c>
      <c r="AD28" s="16">
        <v>2091979.9479960788</v>
      </c>
      <c r="AE28" s="7">
        <v>271152.07469654526</v>
      </c>
      <c r="AF28" s="3">
        <v>336190</v>
      </c>
      <c r="AG28" s="25">
        <v>299951.5405</v>
      </c>
      <c r="AH28" s="25">
        <v>292579.9914</v>
      </c>
      <c r="AI28">
        <v>8.4777777813099107</v>
      </c>
      <c r="AJ28">
        <v>7.9140740500556097</v>
      </c>
      <c r="AK28" s="4">
        <v>-1</v>
      </c>
      <c r="AL28" s="4">
        <v>2.666666666666667</v>
      </c>
      <c r="AM28" s="4">
        <v>-21.166666670000001</v>
      </c>
      <c r="AN28" s="4">
        <v>-2</v>
      </c>
    </row>
    <row r="29" spans="1:40" ht="16">
      <c r="A29" s="13">
        <v>1995</v>
      </c>
      <c r="B29" s="12">
        <v>3412225</v>
      </c>
      <c r="C29" s="14">
        <v>6156248.7706422014</v>
      </c>
      <c r="D29" s="11">
        <f t="shared" si="0"/>
        <v>1.5370619872515856</v>
      </c>
      <c r="E29" s="4">
        <v>0</v>
      </c>
      <c r="F29" s="4">
        <v>1</v>
      </c>
      <c r="G29" s="4">
        <v>-0.68421052999999998</v>
      </c>
      <c r="H29" s="4">
        <v>0</v>
      </c>
      <c r="I29" s="4">
        <v>1</v>
      </c>
      <c r="J29" s="4">
        <v>-0.63157894999999997</v>
      </c>
      <c r="K29" s="10">
        <v>0</v>
      </c>
      <c r="L29" s="10">
        <v>1</v>
      </c>
      <c r="M29" s="10">
        <v>-0.57894736999999996</v>
      </c>
      <c r="N29" s="18">
        <v>613158229</v>
      </c>
      <c r="O29" s="18">
        <v>97859590</v>
      </c>
      <c r="P29" s="18">
        <v>3389272</v>
      </c>
      <c r="Q29" s="18">
        <v>6429058</v>
      </c>
      <c r="R29" s="7">
        <v>590561.89075630251</v>
      </c>
      <c r="S29" s="23">
        <v>45230</v>
      </c>
      <c r="T29" s="17">
        <v>38693</v>
      </c>
      <c r="U29" s="17">
        <v>1940939.9479960788</v>
      </c>
      <c r="V29" s="17">
        <v>19859</v>
      </c>
      <c r="W29" s="16">
        <v>2091979.9479960788</v>
      </c>
      <c r="X29">
        <v>4370252</v>
      </c>
      <c r="Y29">
        <v>489220608</v>
      </c>
      <c r="Z29">
        <v>106196261</v>
      </c>
      <c r="AA29">
        <v>1764465</v>
      </c>
      <c r="AB29" s="9">
        <v>20849647</v>
      </c>
      <c r="AC29" s="20">
        <v>7269432.4862385318</v>
      </c>
      <c r="AD29" s="16">
        <v>1769646.9328183299</v>
      </c>
      <c r="AE29" s="7">
        <v>295340.06676003733</v>
      </c>
      <c r="AF29" s="3">
        <v>327209</v>
      </c>
      <c r="AG29" s="25">
        <v>284705.64620000002</v>
      </c>
      <c r="AH29" s="25">
        <v>299951.5405</v>
      </c>
      <c r="AI29">
        <v>7.9140740500556097</v>
      </c>
      <c r="AJ29">
        <v>8.0744444352609097</v>
      </c>
      <c r="AK29" s="4">
        <v>2.666666666666667</v>
      </c>
      <c r="AL29" s="4">
        <v>7.4166666666666661</v>
      </c>
      <c r="AM29" s="4">
        <v>-2</v>
      </c>
      <c r="AN29" s="4">
        <v>-18</v>
      </c>
    </row>
    <row r="30" spans="1:40" ht="16">
      <c r="A30" s="13">
        <v>1996</v>
      </c>
      <c r="B30" s="12">
        <v>4252683</v>
      </c>
      <c r="C30" s="14">
        <v>7269432.4862385318</v>
      </c>
      <c r="D30" s="11">
        <f t="shared" si="0"/>
        <v>1.8636640562067017</v>
      </c>
      <c r="E30" s="4">
        <v>0</v>
      </c>
      <c r="F30" s="4">
        <v>1</v>
      </c>
      <c r="G30" s="4">
        <v>-0.63157894999999997</v>
      </c>
      <c r="H30" s="4">
        <v>0</v>
      </c>
      <c r="I30" s="4">
        <v>1</v>
      </c>
      <c r="J30" s="4">
        <v>-0.57894736999999996</v>
      </c>
      <c r="K30" s="10">
        <v>0</v>
      </c>
      <c r="L30" s="10">
        <v>1</v>
      </c>
      <c r="M30" s="10">
        <v>-0.52631578999999995</v>
      </c>
      <c r="N30" s="18">
        <v>641675427</v>
      </c>
      <c r="O30" s="18">
        <v>102314530</v>
      </c>
      <c r="P30" s="18">
        <v>2151229</v>
      </c>
      <c r="Q30" s="18">
        <v>3316793</v>
      </c>
      <c r="R30" s="7">
        <v>548231.52567693754</v>
      </c>
      <c r="S30" s="23">
        <v>54740</v>
      </c>
      <c r="T30" s="17">
        <v>35010</v>
      </c>
      <c r="U30" s="17">
        <v>1607312.9498183299</v>
      </c>
      <c r="V30" s="17">
        <v>55583.000000000007</v>
      </c>
      <c r="W30" s="16">
        <v>1769646.9328183299</v>
      </c>
      <c r="X30">
        <v>5163808</v>
      </c>
      <c r="Y30">
        <v>613158229</v>
      </c>
      <c r="Z30">
        <v>97859590</v>
      </c>
      <c r="AA30">
        <v>2400023</v>
      </c>
      <c r="AB30" s="9">
        <v>25904011</v>
      </c>
      <c r="AC30" s="20">
        <v>5244801.3394495416</v>
      </c>
      <c r="AD30" s="16">
        <v>2018627.8195487398</v>
      </c>
      <c r="AE30" s="7">
        <v>341916.38422035478</v>
      </c>
      <c r="AF30" s="3">
        <v>726883</v>
      </c>
      <c r="AG30" s="25">
        <v>252000.3579</v>
      </c>
      <c r="AH30" s="25">
        <v>284705.64620000002</v>
      </c>
      <c r="AI30">
        <v>8.0744444352609097</v>
      </c>
      <c r="AJ30">
        <v>8.7462962821677905</v>
      </c>
      <c r="AK30" s="4">
        <v>7.4166666666666661</v>
      </c>
      <c r="AL30" s="4">
        <v>-12.416666666666666</v>
      </c>
      <c r="AM30" s="4">
        <v>-18</v>
      </c>
      <c r="AN30" s="4">
        <v>14.33333333</v>
      </c>
    </row>
    <row r="31" spans="1:40" ht="16">
      <c r="A31" s="13">
        <v>1997</v>
      </c>
      <c r="B31" s="12">
        <v>4078807</v>
      </c>
      <c r="C31" s="14">
        <v>5244801.3394495416</v>
      </c>
      <c r="D31" s="11">
        <f t="shared" si="0"/>
        <v>3.4331836659119541</v>
      </c>
      <c r="E31" s="4">
        <v>0</v>
      </c>
      <c r="F31" s="4">
        <v>1</v>
      </c>
      <c r="G31" s="4">
        <v>-0.57894736999999996</v>
      </c>
      <c r="H31" s="4">
        <v>0</v>
      </c>
      <c r="I31" s="4">
        <v>1</v>
      </c>
      <c r="J31" s="4">
        <v>-0.52631578999999995</v>
      </c>
      <c r="K31" s="10">
        <v>0</v>
      </c>
      <c r="L31" s="10">
        <v>1</v>
      </c>
      <c r="M31" s="10">
        <v>-0.47368420999999999</v>
      </c>
      <c r="N31" s="18">
        <v>483704011</v>
      </c>
      <c r="O31" s="18">
        <v>95760631</v>
      </c>
      <c r="P31" s="18">
        <v>1518564</v>
      </c>
      <c r="Q31" s="18">
        <v>1215716</v>
      </c>
      <c r="R31" s="7">
        <v>480629.15266106447</v>
      </c>
      <c r="S31" s="23">
        <v>30750</v>
      </c>
      <c r="T31" s="17">
        <v>28963</v>
      </c>
      <c r="U31" s="17">
        <v>1912100.8195487398</v>
      </c>
      <c r="V31" s="4">
        <f>(V30+V32)/2</f>
        <v>43157</v>
      </c>
      <c r="W31" s="16">
        <v>2018627.8195487398</v>
      </c>
      <c r="X31">
        <v>6429058</v>
      </c>
      <c r="Y31">
        <v>641675427</v>
      </c>
      <c r="Z31">
        <v>102314530</v>
      </c>
      <c r="AA31">
        <v>3389272</v>
      </c>
      <c r="AB31" s="9">
        <v>25589365</v>
      </c>
      <c r="AC31" s="20">
        <v>7925572.4495412847</v>
      </c>
      <c r="AD31" s="16">
        <v>1797743.0958482206</v>
      </c>
      <c r="AE31" s="7">
        <v>402325.70961718017</v>
      </c>
      <c r="AF31" s="3">
        <v>577028</v>
      </c>
      <c r="AG31" s="25">
        <v>307158.12560000003</v>
      </c>
      <c r="AH31" s="25">
        <v>252000.3579</v>
      </c>
      <c r="AI31">
        <v>8.7462962821677905</v>
      </c>
      <c r="AJ31">
        <v>8.4640740995053907</v>
      </c>
      <c r="AK31" s="4">
        <v>-12.416666666666666</v>
      </c>
      <c r="AL31" s="4">
        <v>33.833333333333329</v>
      </c>
      <c r="AM31" s="4">
        <v>14.33333333</v>
      </c>
      <c r="AN31" s="4">
        <v>1.6666666670000001</v>
      </c>
    </row>
    <row r="32" spans="1:40" ht="16">
      <c r="A32" s="13">
        <v>1998</v>
      </c>
      <c r="B32" s="12">
        <v>4071402</v>
      </c>
      <c r="C32" s="14">
        <v>7925572.4495412847</v>
      </c>
      <c r="D32" s="11">
        <f t="shared" si="0"/>
        <v>2.5758450319273063</v>
      </c>
      <c r="E32" s="4">
        <v>0</v>
      </c>
      <c r="F32" s="4">
        <v>1</v>
      </c>
      <c r="G32" s="4">
        <v>-0.52631578999999995</v>
      </c>
      <c r="H32" s="4">
        <v>0</v>
      </c>
      <c r="I32" s="4">
        <v>1</v>
      </c>
      <c r="J32" s="4">
        <v>-0.47368420999999999</v>
      </c>
      <c r="K32" s="10">
        <v>0</v>
      </c>
      <c r="L32" s="10">
        <v>1</v>
      </c>
      <c r="M32" s="10">
        <v>-0.42105262999999998</v>
      </c>
      <c r="N32" s="18">
        <v>542383070</v>
      </c>
      <c r="O32" s="18">
        <v>110065833</v>
      </c>
      <c r="P32" s="18">
        <v>2156201</v>
      </c>
      <c r="Q32" s="18">
        <v>2669337</v>
      </c>
      <c r="R32" s="7">
        <v>593087.47805788985</v>
      </c>
      <c r="S32" s="23">
        <v>45405</v>
      </c>
      <c r="T32" s="17">
        <v>59311</v>
      </c>
      <c r="U32" s="17">
        <v>1618960.0958482206</v>
      </c>
      <c r="V32" s="17">
        <v>30731</v>
      </c>
      <c r="W32" s="16">
        <v>1797743.0958482206</v>
      </c>
      <c r="X32">
        <v>3316793</v>
      </c>
      <c r="Y32">
        <v>483704011</v>
      </c>
      <c r="Z32">
        <v>95760631</v>
      </c>
      <c r="AA32">
        <v>2151229</v>
      </c>
      <c r="AB32" s="9">
        <v>42353882</v>
      </c>
      <c r="AC32" s="20">
        <v>14003293.568807339</v>
      </c>
      <c r="AD32" s="16">
        <v>2619469.0092782555</v>
      </c>
      <c r="AE32" s="7">
        <v>590561.89075630251</v>
      </c>
      <c r="AF32" s="3">
        <v>238272</v>
      </c>
      <c r="AG32" s="25">
        <v>298739.391</v>
      </c>
      <c r="AH32" s="25">
        <v>307158.12560000003</v>
      </c>
      <c r="AI32">
        <v>8.4640740995053907</v>
      </c>
      <c r="AJ32">
        <v>7.7792592578464097</v>
      </c>
      <c r="AK32" s="4">
        <v>33.833333333333329</v>
      </c>
      <c r="AL32" s="4">
        <v>31.416666666666668</v>
      </c>
      <c r="AM32" s="4">
        <v>1.6666666670000001</v>
      </c>
      <c r="AN32" s="4">
        <v>-5.6666666670000003</v>
      </c>
    </row>
    <row r="33" spans="1:40" ht="16">
      <c r="A33" s="13">
        <v>1999</v>
      </c>
      <c r="B33" s="12">
        <v>7060958</v>
      </c>
      <c r="C33" s="14">
        <v>14003293.568807339</v>
      </c>
      <c r="D33" s="11">
        <f t="shared" si="0"/>
        <v>1.78295106504086</v>
      </c>
      <c r="E33" s="4">
        <v>0</v>
      </c>
      <c r="F33" s="4">
        <v>1</v>
      </c>
      <c r="G33" s="4">
        <v>-0.47368420999999999</v>
      </c>
      <c r="H33" s="4">
        <v>0</v>
      </c>
      <c r="I33" s="4">
        <v>1</v>
      </c>
      <c r="J33" s="4">
        <v>-0.42105262999999998</v>
      </c>
      <c r="K33" s="10">
        <v>0</v>
      </c>
      <c r="L33" s="10">
        <v>1</v>
      </c>
      <c r="M33" s="10">
        <v>-0.36842105000000003</v>
      </c>
      <c r="N33" s="18">
        <v>602128903</v>
      </c>
      <c r="O33" s="18">
        <v>99294184</v>
      </c>
      <c r="P33" s="18">
        <v>2931866</v>
      </c>
      <c r="Q33" s="18">
        <v>7072588</v>
      </c>
      <c r="R33" s="7">
        <v>860702.34313725494</v>
      </c>
      <c r="S33" s="23">
        <v>43185</v>
      </c>
      <c r="T33" s="17">
        <v>28416</v>
      </c>
      <c r="U33" s="17">
        <v>2341258.0092782555</v>
      </c>
      <c r="V33" s="17">
        <v>64395</v>
      </c>
      <c r="W33" s="16">
        <v>2619469.0092782555</v>
      </c>
      <c r="X33">
        <v>1215716</v>
      </c>
      <c r="Y33">
        <v>542383070</v>
      </c>
      <c r="Z33">
        <v>110065833</v>
      </c>
      <c r="AA33">
        <v>1518564</v>
      </c>
      <c r="AB33" s="9">
        <v>34112659</v>
      </c>
      <c r="AC33" s="20">
        <v>10487300.614678899</v>
      </c>
      <c r="AD33" s="16">
        <v>2423900.400882124</v>
      </c>
      <c r="AE33" s="7">
        <v>548231.52567693754</v>
      </c>
      <c r="AF33" s="3">
        <v>73396</v>
      </c>
      <c r="AG33" s="25">
        <v>331117.17950000003</v>
      </c>
      <c r="AH33" s="25">
        <v>298739.391</v>
      </c>
      <c r="AI33">
        <v>7.7792592578464097</v>
      </c>
      <c r="AJ33">
        <v>8.0377777064288107</v>
      </c>
      <c r="AK33" s="4">
        <v>31.416666666666668</v>
      </c>
      <c r="AL33" s="4">
        <v>34.083333333333336</v>
      </c>
      <c r="AM33" s="4">
        <v>-5.6666666670000003</v>
      </c>
      <c r="AN33" s="4">
        <v>-0.66666666699999999</v>
      </c>
    </row>
    <row r="34" spans="1:40" ht="16">
      <c r="A34" s="13">
        <v>2000</v>
      </c>
      <c r="B34" s="12">
        <v>4756388</v>
      </c>
      <c r="C34" s="14">
        <v>10487300.614678899</v>
      </c>
      <c r="D34" s="11">
        <f t="shared" si="0"/>
        <v>0.63609840286423069</v>
      </c>
      <c r="E34" s="4">
        <v>0</v>
      </c>
      <c r="F34" s="4">
        <v>1</v>
      </c>
      <c r="G34" s="4">
        <v>-0.42105262999999998</v>
      </c>
      <c r="H34" s="4">
        <v>0</v>
      </c>
      <c r="I34" s="4">
        <v>1</v>
      </c>
      <c r="J34" s="4">
        <v>-0.36842105000000003</v>
      </c>
      <c r="K34" s="10">
        <v>0</v>
      </c>
      <c r="L34" s="10">
        <v>1</v>
      </c>
      <c r="M34" s="10">
        <v>-0.31578947000000002</v>
      </c>
      <c r="N34" s="18">
        <v>586607038</v>
      </c>
      <c r="O34" s="18">
        <v>100301928</v>
      </c>
      <c r="P34" s="18">
        <v>2001269</v>
      </c>
      <c r="Q34" s="18">
        <v>8297975</v>
      </c>
      <c r="R34" s="7">
        <v>903342.43837535009</v>
      </c>
      <c r="S34" s="23">
        <v>41867</v>
      </c>
      <c r="T34" s="17">
        <v>38547</v>
      </c>
      <c r="U34" s="17">
        <v>2242687.400882124</v>
      </c>
      <c r="V34" s="17">
        <v>55187</v>
      </c>
      <c r="W34" s="16">
        <v>2423900.400882124</v>
      </c>
      <c r="X34">
        <v>2669337</v>
      </c>
      <c r="Y34">
        <v>602128903</v>
      </c>
      <c r="Z34">
        <v>99294184</v>
      </c>
      <c r="AA34">
        <v>2156201</v>
      </c>
      <c r="AB34" s="9">
        <v>29808328</v>
      </c>
      <c r="AC34" s="20">
        <v>12589342.586308781</v>
      </c>
      <c r="AD34" s="16">
        <v>3043638.1114575183</v>
      </c>
      <c r="AE34" s="7">
        <v>480629.15266106447</v>
      </c>
      <c r="AF34" s="3">
        <v>138982</v>
      </c>
      <c r="AG34" s="25">
        <v>324565.56290000002</v>
      </c>
      <c r="AH34" s="25">
        <v>331117.17950000003</v>
      </c>
      <c r="AI34">
        <v>8.0377777064288107</v>
      </c>
      <c r="AJ34">
        <v>8.3318517296402508</v>
      </c>
      <c r="AK34" s="4">
        <v>34.083333333333336</v>
      </c>
      <c r="AL34" s="4">
        <v>34.083333333333329</v>
      </c>
      <c r="AM34" s="4">
        <v>-0.66666666699999999</v>
      </c>
      <c r="AN34" s="4">
        <v>8.8333333330000006</v>
      </c>
    </row>
    <row r="35" spans="1:40" ht="16">
      <c r="A35" s="13">
        <v>2001</v>
      </c>
      <c r="B35" s="12">
        <v>5735052</v>
      </c>
      <c r="C35" s="14">
        <v>12589342.586308781</v>
      </c>
      <c r="D35" s="11">
        <f t="shared" si="0"/>
        <v>2.2073526505770631</v>
      </c>
      <c r="E35" s="4">
        <v>0</v>
      </c>
      <c r="F35" s="4">
        <v>1</v>
      </c>
      <c r="G35" s="4">
        <v>-0.36842105000000003</v>
      </c>
      <c r="H35" s="4">
        <v>0</v>
      </c>
      <c r="I35" s="4">
        <v>1</v>
      </c>
      <c r="J35" s="4">
        <v>-0.31578947000000002</v>
      </c>
      <c r="K35" s="10">
        <v>0</v>
      </c>
      <c r="L35" s="10">
        <v>1</v>
      </c>
      <c r="M35" s="10">
        <v>-0.26315789000000001</v>
      </c>
      <c r="N35" s="18">
        <v>621062096</v>
      </c>
      <c r="O35" s="18">
        <v>76116325</v>
      </c>
      <c r="P35" s="18">
        <v>1738295</v>
      </c>
      <c r="Q35" s="18">
        <v>7495877</v>
      </c>
      <c r="R35" s="7">
        <v>472901.04761904763</v>
      </c>
      <c r="S35" s="23">
        <v>49950</v>
      </c>
      <c r="T35" s="17">
        <v>28323</v>
      </c>
      <c r="U35" s="17">
        <v>2916253.1114575183</v>
      </c>
      <c r="V35" s="17">
        <v>74782</v>
      </c>
      <c r="W35" s="16">
        <v>3043638.1114575183</v>
      </c>
      <c r="X35">
        <v>7072588</v>
      </c>
      <c r="Y35">
        <v>586607038</v>
      </c>
      <c r="Z35">
        <v>100301928</v>
      </c>
      <c r="AA35">
        <v>2931866</v>
      </c>
      <c r="AB35" s="9">
        <v>20006500</v>
      </c>
      <c r="AC35" s="20">
        <v>3025530.8102025925</v>
      </c>
      <c r="AD35" s="16">
        <v>1540086.3816819726</v>
      </c>
      <c r="AE35" s="7">
        <v>593087.47805788985</v>
      </c>
      <c r="AF35" s="3">
        <v>198466</v>
      </c>
      <c r="AG35" s="25">
        <v>281154.53499999997</v>
      </c>
      <c r="AH35" s="25">
        <v>324565.56290000002</v>
      </c>
      <c r="AI35">
        <v>8.3318517296402508</v>
      </c>
      <c r="AJ35">
        <v>7.9670371126245598</v>
      </c>
      <c r="AK35" s="4">
        <v>34.083333333333329</v>
      </c>
      <c r="AL35" s="4">
        <v>20.166666666666664</v>
      </c>
      <c r="AM35" s="4">
        <v>8.8333333330000006</v>
      </c>
      <c r="AN35" s="4">
        <v>-12.83333333</v>
      </c>
    </row>
    <row r="36" spans="1:40" ht="16">
      <c r="A36" s="13">
        <v>2002</v>
      </c>
      <c r="B36" s="12">
        <v>2704063</v>
      </c>
      <c r="C36" s="14">
        <v>3025530.8102025925</v>
      </c>
      <c r="D36" s="11">
        <f t="shared" si="0"/>
        <v>3.2083100950560772</v>
      </c>
      <c r="E36" s="4">
        <v>0</v>
      </c>
      <c r="F36" s="4">
        <v>1</v>
      </c>
      <c r="G36" s="4">
        <v>-0.31578947000000002</v>
      </c>
      <c r="H36" s="4">
        <v>0</v>
      </c>
      <c r="I36" s="4">
        <v>1</v>
      </c>
      <c r="J36" s="4">
        <v>-0.26315789000000001</v>
      </c>
      <c r="K36" s="10">
        <v>0</v>
      </c>
      <c r="L36" s="10">
        <v>1</v>
      </c>
      <c r="M36" s="10">
        <v>-0.21052631999999999</v>
      </c>
      <c r="N36" s="18">
        <v>603754659</v>
      </c>
      <c r="O36" s="18">
        <v>101255366</v>
      </c>
      <c r="P36" s="18">
        <v>2327723</v>
      </c>
      <c r="Q36" s="18">
        <v>7858190</v>
      </c>
      <c r="R36" s="7">
        <v>867191.27777777787</v>
      </c>
      <c r="S36" s="23">
        <v>72280</v>
      </c>
      <c r="T36" s="17">
        <v>75427</v>
      </c>
      <c r="U36" s="17">
        <v>1308272.3816819726</v>
      </c>
      <c r="V36" s="17">
        <v>61801</v>
      </c>
      <c r="W36" s="16">
        <v>1540086.3816819726</v>
      </c>
      <c r="X36">
        <v>8297975</v>
      </c>
      <c r="Y36">
        <v>621062096</v>
      </c>
      <c r="Z36">
        <v>76116325</v>
      </c>
      <c r="AA36">
        <v>2001269</v>
      </c>
      <c r="AB36" s="9">
        <v>50514818</v>
      </c>
      <c r="AC36" s="20">
        <v>12659282.233397286</v>
      </c>
      <c r="AD36" s="16">
        <v>1439344.6325599493</v>
      </c>
      <c r="AE36" s="7">
        <v>860702.34313725494</v>
      </c>
      <c r="AF36" s="3">
        <v>348129</v>
      </c>
      <c r="AG36" s="25">
        <v>313336.46509999997</v>
      </c>
      <c r="AH36" s="25">
        <v>281154.53499999997</v>
      </c>
      <c r="AI36">
        <v>7.9670371126245598</v>
      </c>
      <c r="AJ36">
        <v>8.9488888316684303</v>
      </c>
      <c r="AK36" s="4">
        <v>20.166666666666664</v>
      </c>
      <c r="AL36" s="4">
        <v>27</v>
      </c>
      <c r="AM36" s="4">
        <v>-12.83333333</v>
      </c>
      <c r="AN36" s="4">
        <v>4.6666666670000003</v>
      </c>
    </row>
    <row r="37" spans="1:40" ht="16">
      <c r="A37" s="13">
        <v>2003</v>
      </c>
      <c r="B37" s="12">
        <v>8161502</v>
      </c>
      <c r="C37" s="14">
        <v>12659282.233397286</v>
      </c>
      <c r="D37" s="11">
        <f t="shared" si="0"/>
        <v>3.1703337987044766</v>
      </c>
      <c r="E37" s="4">
        <v>0</v>
      </c>
      <c r="F37" s="4">
        <v>1</v>
      </c>
      <c r="G37" s="4">
        <v>-0.26315789000000001</v>
      </c>
      <c r="H37" s="4">
        <v>0</v>
      </c>
      <c r="I37" s="4">
        <v>1</v>
      </c>
      <c r="J37" s="4">
        <v>-0.21052631999999999</v>
      </c>
      <c r="K37" s="10">
        <v>0</v>
      </c>
      <c r="L37" s="10">
        <v>1</v>
      </c>
      <c r="M37" s="10">
        <v>-0.15789474000000001</v>
      </c>
      <c r="N37" s="18">
        <v>607943252</v>
      </c>
      <c r="O37" s="18">
        <v>98832705</v>
      </c>
      <c r="P37" s="18">
        <v>2216003</v>
      </c>
      <c r="Q37" s="18">
        <v>6576535</v>
      </c>
      <c r="R37" s="7">
        <v>503590.10317460314</v>
      </c>
      <c r="S37" s="23">
        <v>99980</v>
      </c>
      <c r="T37" s="17">
        <v>30569</v>
      </c>
      <c r="U37" s="17">
        <v>1217682.6325599493</v>
      </c>
      <c r="V37" s="17">
        <v>31187</v>
      </c>
      <c r="W37" s="16">
        <v>1439344.6325599493</v>
      </c>
      <c r="X37">
        <v>7495877</v>
      </c>
      <c r="Y37">
        <v>603754659</v>
      </c>
      <c r="Z37">
        <v>101255366</v>
      </c>
      <c r="AA37">
        <v>1738295</v>
      </c>
      <c r="AB37" s="9">
        <v>21166271</v>
      </c>
      <c r="AC37" s="20">
        <v>8675472.6205676217</v>
      </c>
      <c r="AD37" s="16">
        <v>1452207.705030211</v>
      </c>
      <c r="AE37" s="7">
        <v>903342.43837535009</v>
      </c>
      <c r="AF37" s="3">
        <v>293340</v>
      </c>
      <c r="AG37" s="25">
        <v>262465.37199999997</v>
      </c>
      <c r="AH37" s="25">
        <v>313336.46509999997</v>
      </c>
      <c r="AI37">
        <v>8.9488888316684303</v>
      </c>
      <c r="AJ37">
        <v>8.7385185736197002</v>
      </c>
      <c r="AK37" s="4">
        <v>27</v>
      </c>
      <c r="AL37" s="4">
        <v>-23.916666666666668</v>
      </c>
      <c r="AM37" s="4">
        <v>4.6666666670000003</v>
      </c>
      <c r="AN37" s="4">
        <v>-24.833333329999999</v>
      </c>
    </row>
    <row r="38" spans="1:40" ht="16">
      <c r="A38" s="13">
        <v>2004</v>
      </c>
      <c r="B38" s="12">
        <v>5737165</v>
      </c>
      <c r="C38" s="14">
        <v>8675472.6205676217</v>
      </c>
      <c r="D38" s="11">
        <f t="shared" si="0"/>
        <v>0.96526709443296477</v>
      </c>
      <c r="E38" s="4">
        <v>0</v>
      </c>
      <c r="F38" s="4">
        <v>1</v>
      </c>
      <c r="G38" s="4">
        <v>-0.21052631999999999</v>
      </c>
      <c r="H38" s="4">
        <v>0</v>
      </c>
      <c r="I38" s="4">
        <v>1</v>
      </c>
      <c r="J38" s="4">
        <v>-0.15789474000000001</v>
      </c>
      <c r="K38" s="10">
        <v>0</v>
      </c>
      <c r="L38" s="10">
        <v>1</v>
      </c>
      <c r="M38" s="10">
        <v>-0.10526315999999999</v>
      </c>
      <c r="N38" s="18">
        <v>638846859</v>
      </c>
      <c r="O38" s="18">
        <v>131172881</v>
      </c>
      <c r="P38" s="18">
        <v>2431657</v>
      </c>
      <c r="Q38" s="18">
        <v>8801809</v>
      </c>
      <c r="R38" s="7">
        <v>312367.01587301586</v>
      </c>
      <c r="S38" s="23">
        <v>101082</v>
      </c>
      <c r="T38" s="17">
        <v>30313</v>
      </c>
      <c r="U38" s="17">
        <v>1286284.705030211</v>
      </c>
      <c r="V38" s="17">
        <v>71641</v>
      </c>
      <c r="W38" s="16">
        <v>1452207.705030211</v>
      </c>
      <c r="X38">
        <v>7858190</v>
      </c>
      <c r="Y38">
        <v>607943252</v>
      </c>
      <c r="Z38">
        <v>98832705</v>
      </c>
      <c r="AA38">
        <v>2327723</v>
      </c>
      <c r="AB38" s="9">
        <v>50454048</v>
      </c>
      <c r="AC38" s="20">
        <v>25874685.638794184</v>
      </c>
      <c r="AD38" s="16">
        <v>2525772.2338636275</v>
      </c>
      <c r="AE38" s="7">
        <v>472901.04761904763</v>
      </c>
      <c r="AF38" s="3">
        <v>588227</v>
      </c>
      <c r="AG38" s="25">
        <v>298415.46189999999</v>
      </c>
      <c r="AH38" s="25">
        <v>262465.37199999997</v>
      </c>
      <c r="AI38">
        <v>8.7385185736197002</v>
      </c>
      <c r="AJ38">
        <v>9.0259259365223095</v>
      </c>
      <c r="AK38" s="4">
        <v>-23.916666666666668</v>
      </c>
      <c r="AL38" s="4">
        <v>-39.416666666666671</v>
      </c>
      <c r="AM38" s="4">
        <v>-24.833333329999999</v>
      </c>
      <c r="AN38" s="4">
        <v>-29.666666670000001</v>
      </c>
    </row>
    <row r="39" spans="1:40" ht="16">
      <c r="A39" s="13">
        <v>2005</v>
      </c>
      <c r="B39" s="12">
        <v>13578314</v>
      </c>
      <c r="C39" s="14">
        <v>25874685.638794184</v>
      </c>
      <c r="D39" s="11">
        <f t="shared" si="0"/>
        <v>1.056427025795097</v>
      </c>
      <c r="E39" s="4">
        <v>0</v>
      </c>
      <c r="F39" s="4">
        <v>1</v>
      </c>
      <c r="G39" s="4">
        <v>-0.15789474000000001</v>
      </c>
      <c r="H39" s="4">
        <v>0</v>
      </c>
      <c r="I39" s="4">
        <v>1</v>
      </c>
      <c r="J39" s="4">
        <v>-0.10526315999999999</v>
      </c>
      <c r="K39" s="10">
        <v>0</v>
      </c>
      <c r="L39" s="10">
        <v>1</v>
      </c>
      <c r="M39" s="10">
        <v>-5.2631579999999997E-2</v>
      </c>
      <c r="N39" s="18">
        <v>564053077</v>
      </c>
      <c r="O39" s="18">
        <v>127186125</v>
      </c>
      <c r="P39" s="18">
        <v>3026288</v>
      </c>
      <c r="Q39" s="18">
        <v>8322035</v>
      </c>
      <c r="R39" s="7">
        <v>455159.42857142864</v>
      </c>
      <c r="S39" s="23">
        <v>89270</v>
      </c>
      <c r="T39" s="17">
        <v>23479</v>
      </c>
      <c r="U39" s="17">
        <v>2432347.2338636275</v>
      </c>
      <c r="V39" s="17">
        <v>60555</v>
      </c>
      <c r="W39" s="16">
        <v>2525772.2338636275</v>
      </c>
      <c r="X39">
        <v>6576535</v>
      </c>
      <c r="Y39">
        <v>638846859</v>
      </c>
      <c r="Z39">
        <v>131172881</v>
      </c>
      <c r="AA39">
        <v>2216003</v>
      </c>
      <c r="AB39" s="9">
        <v>21292464.688340001</v>
      </c>
      <c r="AC39" s="20">
        <v>5537896.5898325006</v>
      </c>
      <c r="AD39" s="16">
        <v>3261526.2539827195</v>
      </c>
      <c r="AE39" s="7">
        <v>867191.27777777787</v>
      </c>
      <c r="AF39" s="3">
        <v>435769</v>
      </c>
      <c r="AG39" s="25">
        <v>319096.78320000001</v>
      </c>
      <c r="AH39" s="25">
        <v>298415.46189999999</v>
      </c>
      <c r="AI39">
        <v>9.0259259365223095</v>
      </c>
      <c r="AJ39">
        <v>8.0211110468264</v>
      </c>
      <c r="AK39" s="4">
        <v>-39.416666666666671</v>
      </c>
      <c r="AL39" s="4">
        <v>-20.833333333333332</v>
      </c>
      <c r="AM39" s="4">
        <v>-29.666666670000001</v>
      </c>
      <c r="AN39" s="4">
        <v>-82.5</v>
      </c>
    </row>
    <row r="40" spans="1:40" ht="16">
      <c r="A40" s="13">
        <v>2006</v>
      </c>
      <c r="B40" s="12">
        <v>3413995</v>
      </c>
      <c r="C40" s="14">
        <v>5537896.5898325006</v>
      </c>
      <c r="D40" s="11">
        <f t="shared" si="0"/>
        <v>1.1425919789591197</v>
      </c>
      <c r="E40" s="4">
        <v>0</v>
      </c>
      <c r="F40" s="4">
        <v>1</v>
      </c>
      <c r="G40" s="4">
        <v>-0.10526315999999999</v>
      </c>
      <c r="H40" s="4">
        <v>0</v>
      </c>
      <c r="I40" s="4">
        <v>1</v>
      </c>
      <c r="J40" s="4">
        <v>-5.2631579999999997E-2</v>
      </c>
      <c r="K40" s="10">
        <v>0</v>
      </c>
      <c r="L40" s="10">
        <v>1</v>
      </c>
      <c r="M40" s="10">
        <v>0</v>
      </c>
      <c r="N40" s="18">
        <v>599490314</v>
      </c>
      <c r="O40" s="18">
        <v>146015891</v>
      </c>
      <c r="P40" s="18">
        <v>2564489</v>
      </c>
      <c r="Q40" s="18">
        <v>8428762</v>
      </c>
      <c r="R40" s="7">
        <v>440008.56349206355</v>
      </c>
      <c r="S40" s="23">
        <v>53820</v>
      </c>
      <c r="T40" s="17">
        <v>70001</v>
      </c>
      <c r="U40" s="17">
        <v>3051645.2539827195</v>
      </c>
      <c r="V40" s="17">
        <v>26855</v>
      </c>
      <c r="W40" s="16">
        <v>3261526.2539827195</v>
      </c>
      <c r="X40">
        <v>8801809</v>
      </c>
      <c r="Y40">
        <v>564053077</v>
      </c>
      <c r="Z40">
        <v>127186125</v>
      </c>
      <c r="AA40">
        <v>2431657</v>
      </c>
      <c r="AB40" s="9">
        <v>54687152.788617402</v>
      </c>
      <c r="AC40" s="20">
        <v>14344497.874331925</v>
      </c>
      <c r="AD40" s="16">
        <v>2435701.7107786527</v>
      </c>
      <c r="AE40" s="7">
        <v>503590.10317460314</v>
      </c>
      <c r="AF40" s="3">
        <v>567839</v>
      </c>
      <c r="AG40" s="25">
        <v>267765.34590000001</v>
      </c>
      <c r="AH40" s="25">
        <v>319096.78320000001</v>
      </c>
      <c r="AI40">
        <v>8.0211110468264</v>
      </c>
      <c r="AJ40">
        <v>7.9996296211525202</v>
      </c>
      <c r="AK40" s="4">
        <v>-20.833333333333332</v>
      </c>
      <c r="AL40" s="4">
        <v>10.083333333333334</v>
      </c>
      <c r="AM40" s="4">
        <v>-82.5</v>
      </c>
      <c r="AN40" s="4">
        <v>-29.333333329999999</v>
      </c>
    </row>
    <row r="41" spans="1:40" ht="16">
      <c r="A41" s="13">
        <v>2007</v>
      </c>
      <c r="B41" s="12">
        <v>4326643</v>
      </c>
      <c r="C41" s="14">
        <v>14344497.874331925</v>
      </c>
      <c r="D41" s="11">
        <f t="shared" si="0"/>
        <v>1.4422695983438973</v>
      </c>
      <c r="E41" s="4">
        <v>0</v>
      </c>
      <c r="F41" s="4">
        <v>1</v>
      </c>
      <c r="G41" s="4">
        <v>-5.2631579999999997E-2</v>
      </c>
      <c r="H41" s="10">
        <v>0</v>
      </c>
      <c r="I41" s="10">
        <v>1</v>
      </c>
      <c r="J41" s="10">
        <v>0</v>
      </c>
      <c r="K41" s="10">
        <v>0</v>
      </c>
      <c r="L41" s="10">
        <v>1</v>
      </c>
      <c r="M41" s="10">
        <v>0</v>
      </c>
      <c r="N41" s="18">
        <v>617608302</v>
      </c>
      <c r="O41" s="18">
        <v>129100000</v>
      </c>
      <c r="P41" s="18">
        <v>3823604</v>
      </c>
      <c r="Q41" s="18">
        <v>9267000</v>
      </c>
      <c r="R41" s="7">
        <v>427660</v>
      </c>
      <c r="S41" s="23">
        <v>76892</v>
      </c>
      <c r="T41" s="17">
        <v>29298</v>
      </c>
      <c r="U41" s="17">
        <v>2270900.7107786527</v>
      </c>
      <c r="V41" s="17">
        <v>44227</v>
      </c>
      <c r="W41" s="16">
        <v>2435701.7107786527</v>
      </c>
      <c r="X41">
        <v>8322035</v>
      </c>
      <c r="Y41">
        <v>599490314</v>
      </c>
      <c r="Z41">
        <v>146015891</v>
      </c>
      <c r="AA41">
        <v>3026288</v>
      </c>
      <c r="AB41" s="9">
        <v>32611089.994766101</v>
      </c>
      <c r="AC41" s="20">
        <v>3900803.3032065397</v>
      </c>
      <c r="AD41" s="16">
        <v>2808853.294357589</v>
      </c>
      <c r="AE41" s="7">
        <v>312367.01587301586</v>
      </c>
      <c r="AF41" s="3">
        <v>364547</v>
      </c>
      <c r="AG41" s="25">
        <v>314611.1165</v>
      </c>
      <c r="AH41" s="25">
        <v>267765.34590000001</v>
      </c>
      <c r="AI41">
        <v>7.9996296211525202</v>
      </c>
      <c r="AJ41">
        <v>7.6092592875162799</v>
      </c>
      <c r="AK41" s="4">
        <v>10.083333333333334</v>
      </c>
      <c r="AL41" s="4">
        <v>15.499999999999998</v>
      </c>
      <c r="AM41" s="4">
        <v>-29.333333329999999</v>
      </c>
      <c r="AN41" s="4">
        <v>-18.333333329999999</v>
      </c>
    </row>
    <row r="42" spans="1:40" ht="16">
      <c r="A42" s="13">
        <v>2008</v>
      </c>
      <c r="B42" s="12">
        <v>2472530</v>
      </c>
      <c r="C42" s="14">
        <v>3900803.3032065397</v>
      </c>
      <c r="D42" s="11">
        <f t="shared" si="0"/>
        <v>3.2897871435801869</v>
      </c>
      <c r="E42" s="10">
        <v>0</v>
      </c>
      <c r="F42" s="10">
        <v>1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1</v>
      </c>
      <c r="M42" s="10">
        <v>0</v>
      </c>
      <c r="N42" s="18">
        <v>610639850</v>
      </c>
      <c r="O42" s="18">
        <v>131500000</v>
      </c>
      <c r="P42" s="18">
        <v>3758100</v>
      </c>
      <c r="Q42" s="18">
        <v>9267000</v>
      </c>
      <c r="R42" s="7">
        <v>482920.36507936503</v>
      </c>
      <c r="S42" s="23">
        <v>41294</v>
      </c>
      <c r="T42" s="17">
        <v>23186</v>
      </c>
      <c r="U42" s="17">
        <v>2645040.294357589</v>
      </c>
      <c r="V42" s="17">
        <v>50773</v>
      </c>
      <c r="W42" s="16">
        <v>2808853.294357589</v>
      </c>
      <c r="X42">
        <v>8428762</v>
      </c>
      <c r="Y42">
        <v>617608302</v>
      </c>
      <c r="Z42">
        <v>129100000</v>
      </c>
      <c r="AA42">
        <v>2564489</v>
      </c>
      <c r="AB42" s="9">
        <v>27383070.377851099</v>
      </c>
      <c r="AC42" s="20">
        <v>6240185.6617874354</v>
      </c>
      <c r="AE42" s="7">
        <v>455159.42857142864</v>
      </c>
      <c r="AF42" s="3">
        <v>401420</v>
      </c>
      <c r="AG42" s="25">
        <v>315397.29220000003</v>
      </c>
      <c r="AH42" s="25">
        <v>314611.1165</v>
      </c>
      <c r="AI42">
        <v>7.6092592875162799</v>
      </c>
      <c r="AJ42">
        <v>7.7007407877180301</v>
      </c>
      <c r="AK42" s="4">
        <v>15.499999999999998</v>
      </c>
      <c r="AL42" s="4">
        <v>42.583333333333329</v>
      </c>
      <c r="AM42" s="4">
        <v>-18.333333329999999</v>
      </c>
      <c r="AN42" s="4">
        <v>7.8333333329999997</v>
      </c>
    </row>
    <row r="43" spans="1:40" ht="16">
      <c r="A43" s="13">
        <v>2009</v>
      </c>
      <c r="B43" s="12">
        <v>5245478</v>
      </c>
      <c r="C43" s="14">
        <v>6240185.6617874354</v>
      </c>
      <c r="D43" s="11">
        <f t="shared" si="0"/>
        <v>3.2362126347492222</v>
      </c>
      <c r="E43" s="10">
        <v>0</v>
      </c>
      <c r="F43" s="10">
        <v>1</v>
      </c>
      <c r="G43" s="10">
        <v>0</v>
      </c>
      <c r="H43" s="10">
        <v>0</v>
      </c>
      <c r="I43" s="10">
        <v>1</v>
      </c>
      <c r="J43" s="10">
        <v>0</v>
      </c>
      <c r="K43" s="10">
        <v>0</v>
      </c>
      <c r="L43" s="10">
        <v>1</v>
      </c>
      <c r="M43" s="10">
        <v>0</v>
      </c>
      <c r="N43" s="18">
        <v>640202598</v>
      </c>
      <c r="O43" s="18">
        <v>125100000</v>
      </c>
      <c r="P43" s="18">
        <v>1751927</v>
      </c>
      <c r="Q43" s="18">
        <v>8672000</v>
      </c>
      <c r="R43" s="7">
        <v>589913.37301012326</v>
      </c>
      <c r="S43" s="23">
        <v>41077</v>
      </c>
      <c r="T43" s="17">
        <v>24312</v>
      </c>
      <c r="U43" s="17"/>
      <c r="V43" s="17">
        <v>30088</v>
      </c>
      <c r="W43" s="16"/>
      <c r="X43">
        <v>9267000</v>
      </c>
      <c r="Y43">
        <v>610639850</v>
      </c>
      <c r="Z43">
        <v>131500000</v>
      </c>
      <c r="AA43">
        <v>3823604</v>
      </c>
      <c r="AB43" s="9">
        <v>68964279.430779293</v>
      </c>
      <c r="AC43" s="20">
        <v>8134097.4061163198</v>
      </c>
      <c r="AE43" s="7">
        <v>440008.56349206355</v>
      </c>
      <c r="AF43" s="3">
        <v>171002</v>
      </c>
      <c r="AG43" s="25">
        <v>275038.97730000003</v>
      </c>
      <c r="AH43" s="25">
        <v>315397.29220000003</v>
      </c>
      <c r="AI43">
        <v>7.7007407877180301</v>
      </c>
      <c r="AJ43">
        <v>8.1096295957212092</v>
      </c>
      <c r="AK43" s="4">
        <v>42.583333333333329</v>
      </c>
      <c r="AL43" s="4">
        <v>67.25</v>
      </c>
      <c r="AM43" s="4">
        <v>7.8333333329999997</v>
      </c>
      <c r="AN43" s="4">
        <v>-1.8333333329999999</v>
      </c>
    </row>
    <row r="44" spans="1:40" ht="16">
      <c r="A44" s="13">
        <v>2010</v>
      </c>
      <c r="B44" s="12">
        <v>5735115</v>
      </c>
      <c r="C44" s="14">
        <v>8134097.4061163198</v>
      </c>
      <c r="D44" s="11">
        <f t="shared" si="0"/>
        <v>1.1385829849813196</v>
      </c>
      <c r="E44" s="10">
        <v>0</v>
      </c>
      <c r="F44" s="10">
        <v>1</v>
      </c>
      <c r="G44" s="10">
        <v>0</v>
      </c>
      <c r="H44" s="10">
        <v>0</v>
      </c>
      <c r="I44" s="10">
        <v>1</v>
      </c>
      <c r="J44" s="10">
        <v>0</v>
      </c>
      <c r="K44" s="10">
        <v>0</v>
      </c>
      <c r="L44" s="10">
        <v>1</v>
      </c>
      <c r="M44" s="10">
        <v>0</v>
      </c>
      <c r="N44" s="18">
        <v>647083753</v>
      </c>
      <c r="O44" s="18">
        <v>130200000</v>
      </c>
      <c r="P44" s="18">
        <v>5405058</v>
      </c>
      <c r="Q44" s="18">
        <v>8160000</v>
      </c>
      <c r="R44" s="7">
        <v>557527.96825396828</v>
      </c>
      <c r="S44" s="23">
        <v>38525</v>
      </c>
      <c r="T44" s="17">
        <v>102359</v>
      </c>
      <c r="U44" s="17"/>
      <c r="V44" s="17">
        <v>67441</v>
      </c>
      <c r="W44" s="16"/>
      <c r="X44">
        <v>9267000</v>
      </c>
      <c r="Y44">
        <v>640202598</v>
      </c>
      <c r="Z44">
        <v>125100000</v>
      </c>
      <c r="AA44">
        <v>3758100</v>
      </c>
      <c r="AB44" s="9">
        <v>27640423</v>
      </c>
      <c r="AC44" s="21">
        <v>16975482.17889908</v>
      </c>
      <c r="AE44" s="7">
        <v>427660</v>
      </c>
      <c r="AF44" s="3">
        <v>279304</v>
      </c>
      <c r="AG44" s="25">
        <v>292554.16009999998</v>
      </c>
      <c r="AH44" s="25">
        <v>275038.97730000003</v>
      </c>
      <c r="AI44">
        <v>8.1096295957212092</v>
      </c>
      <c r="AJ44">
        <v>8.2070370073671697</v>
      </c>
      <c r="AK44" s="4">
        <v>67.25</v>
      </c>
      <c r="AL44" s="4">
        <v>28.25</v>
      </c>
      <c r="AM44" s="4">
        <v>-1.8333333329999999</v>
      </c>
      <c r="AN44" s="4">
        <v>11</v>
      </c>
    </row>
    <row r="45" spans="1:40" ht="16">
      <c r="A45" s="13">
        <v>2011</v>
      </c>
      <c r="B45" s="12">
        <v>11259802</v>
      </c>
      <c r="C45" s="15">
        <v>16975482.17889908</v>
      </c>
      <c r="D45" s="11">
        <f t="shared" si="0"/>
        <v>2.7274723204716054</v>
      </c>
      <c r="E45" s="10">
        <v>0</v>
      </c>
      <c r="F45" s="10">
        <v>1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1</v>
      </c>
      <c r="M45" s="10">
        <v>0</v>
      </c>
      <c r="N45" s="18">
        <v>641603439</v>
      </c>
      <c r="O45" s="18">
        <v>139500000</v>
      </c>
      <c r="P45" s="18">
        <v>5591389</v>
      </c>
      <c r="Q45" s="18">
        <v>8680000</v>
      </c>
      <c r="S45" s="23">
        <v>37010</v>
      </c>
      <c r="T45" s="17">
        <v>74978</v>
      </c>
      <c r="U45" s="17"/>
      <c r="V45" s="17"/>
      <c r="W45" s="16"/>
      <c r="X45">
        <v>8672000</v>
      </c>
      <c r="Y45">
        <v>647083753</v>
      </c>
      <c r="Z45">
        <v>130200000</v>
      </c>
      <c r="AA45">
        <v>1751927</v>
      </c>
      <c r="AB45" s="9">
        <v>23878369</v>
      </c>
      <c r="AC45" s="20">
        <v>6529904.3559111403</v>
      </c>
      <c r="AE45" s="7">
        <v>482920.36507936503</v>
      </c>
      <c r="AF45" s="3">
        <v>249070</v>
      </c>
      <c r="AG45" s="25">
        <v>273244.43440000003</v>
      </c>
      <c r="AH45" s="25">
        <v>292554.16009999998</v>
      </c>
      <c r="AI45">
        <v>8.2070370073671697</v>
      </c>
      <c r="AJ45">
        <v>7.4955555509637897</v>
      </c>
      <c r="AK45" s="4">
        <v>28.25</v>
      </c>
      <c r="AL45" s="4">
        <v>55.666666666666664</v>
      </c>
      <c r="AM45" s="4">
        <v>11</v>
      </c>
    </row>
    <row r="46" spans="1:40" ht="16">
      <c r="A46" s="13">
        <v>2012</v>
      </c>
      <c r="B46" s="12">
        <v>3227329</v>
      </c>
      <c r="C46" s="14">
        <v>6529904.3559111403</v>
      </c>
      <c r="D46" s="11">
        <f t="shared" si="0"/>
        <v>1.3072979646721865</v>
      </c>
      <c r="E46" s="10">
        <v>0</v>
      </c>
      <c r="F46" s="10">
        <v>1</v>
      </c>
      <c r="G46" s="10">
        <v>0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8">
        <v>673526737</v>
      </c>
      <c r="O46" s="18">
        <v>140300000</v>
      </c>
      <c r="P46" s="18">
        <v>2897768</v>
      </c>
      <c r="Q46" s="18">
        <v>11040000</v>
      </c>
      <c r="S46" s="23">
        <v>34680</v>
      </c>
      <c r="T46" s="17">
        <v>17231</v>
      </c>
      <c r="U46" s="17"/>
      <c r="V46" s="17"/>
      <c r="W46" s="16"/>
      <c r="X46">
        <v>8160000</v>
      </c>
      <c r="Y46">
        <v>641603439</v>
      </c>
      <c r="Z46">
        <v>139500000</v>
      </c>
      <c r="AA46">
        <v>5405058</v>
      </c>
      <c r="AB46" s="9">
        <v>75658941</v>
      </c>
      <c r="AC46" s="20">
        <v>30710798.288990825</v>
      </c>
      <c r="AE46" s="7">
        <v>589913.37301012326</v>
      </c>
      <c r="AF46" s="3">
        <v>251698</v>
      </c>
      <c r="AG46" s="25">
        <v>308300.49810000003</v>
      </c>
      <c r="AH46" s="25">
        <v>273244.43440000003</v>
      </c>
      <c r="AI46">
        <v>7.4955555509637897</v>
      </c>
      <c r="AJ46">
        <v>8.2214814468666404</v>
      </c>
      <c r="AK46" s="4">
        <v>55.666666666666664</v>
      </c>
      <c r="AL46" s="4">
        <v>16</v>
      </c>
    </row>
    <row r="47" spans="1:40" ht="16">
      <c r="A47" s="13">
        <v>2013</v>
      </c>
      <c r="B47" s="12">
        <v>13429584</v>
      </c>
      <c r="C47" s="14">
        <v>30710798.288990825</v>
      </c>
      <c r="D47" s="11"/>
      <c r="E47" s="10">
        <v>0</v>
      </c>
      <c r="F47" s="10">
        <v>1</v>
      </c>
      <c r="G47" s="10">
        <v>0</v>
      </c>
      <c r="H47" s="10">
        <v>0</v>
      </c>
      <c r="I47" s="10">
        <v>1</v>
      </c>
      <c r="J47" s="10">
        <v>0</v>
      </c>
      <c r="K47" s="10">
        <v>0</v>
      </c>
      <c r="L47" s="10">
        <v>1</v>
      </c>
      <c r="M47" s="10">
        <v>0</v>
      </c>
      <c r="N47" s="18">
        <v>599576748</v>
      </c>
      <c r="O47" s="18">
        <v>148300000</v>
      </c>
      <c r="P47" s="18">
        <v>4867016</v>
      </c>
      <c r="Q47" s="18">
        <v>11500000</v>
      </c>
      <c r="T47" s="17">
        <v>21836</v>
      </c>
      <c r="U47" s="17"/>
      <c r="V47" s="17"/>
      <c r="W47" s="16"/>
      <c r="X47">
        <v>8680000</v>
      </c>
      <c r="Y47">
        <v>673526737</v>
      </c>
      <c r="Z47">
        <v>140300000</v>
      </c>
      <c r="AA47">
        <v>5591389</v>
      </c>
      <c r="AB47" s="9">
        <v>41611461.137896344</v>
      </c>
      <c r="AC47" s="20">
        <v>4219080.63302752</v>
      </c>
      <c r="AE47" s="7">
        <v>557527.96825396828</v>
      </c>
      <c r="AF47" s="3">
        <v>166027</v>
      </c>
      <c r="AG47" s="25">
        <v>295016.70919999998</v>
      </c>
      <c r="AH47" s="25">
        <v>308300.49810000003</v>
      </c>
      <c r="AI47">
        <v>8.2214814468666404</v>
      </c>
      <c r="AJ47">
        <v>8.5933333149662694</v>
      </c>
    </row>
    <row r="48" spans="1:40" ht="16">
      <c r="A48" s="13">
        <v>2014</v>
      </c>
      <c r="B48" s="12">
        <v>2329060</v>
      </c>
      <c r="C48" s="14">
        <v>4219080.6330275228</v>
      </c>
      <c r="D48" s="11"/>
      <c r="E48" s="10">
        <v>0</v>
      </c>
      <c r="F48" s="10">
        <v>1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  <c r="L48" s="10">
        <v>1</v>
      </c>
      <c r="M48" s="10">
        <v>0</v>
      </c>
      <c r="N48" s="18">
        <v>672936541</v>
      </c>
      <c r="O48" s="18">
        <v>151500000</v>
      </c>
      <c r="P48" s="18">
        <v>2717315</v>
      </c>
      <c r="Q48" s="18">
        <v>11460000</v>
      </c>
      <c r="W48" s="16"/>
      <c r="X48">
        <v>11040000</v>
      </c>
      <c r="Y48">
        <v>599576748</v>
      </c>
      <c r="Z48">
        <v>148300000</v>
      </c>
      <c r="AA48">
        <v>2897768</v>
      </c>
      <c r="AB48"/>
      <c r="AE48" s="7">
        <v>391105.6984126984</v>
      </c>
      <c r="AF48" s="3">
        <v>168260</v>
      </c>
      <c r="AG48" s="24"/>
      <c r="AH48" s="24"/>
      <c r="AI48">
        <v>8.5933333149662694</v>
      </c>
      <c r="AJ48" t="s">
        <v>11</v>
      </c>
    </row>
    <row r="49" spans="11:34">
      <c r="K49" s="10"/>
      <c r="L49" s="10"/>
      <c r="M49" s="10"/>
      <c r="X49"/>
      <c r="Y49"/>
      <c r="Z49"/>
      <c r="AA49"/>
      <c r="AB49"/>
      <c r="AG49" s="24"/>
      <c r="AH49" s="24"/>
    </row>
    <row r="50" spans="11:34">
      <c r="K50" s="10"/>
      <c r="L50" s="10"/>
      <c r="M50" s="10"/>
      <c r="Z50"/>
      <c r="AA50"/>
      <c r="AB50"/>
    </row>
    <row r="51" spans="11:34">
      <c r="Z51"/>
      <c r="AA51"/>
      <c r="AB51"/>
    </row>
    <row r="52" spans="11:34">
      <c r="X5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7" sqref="A7"/>
    </sheetView>
  </sheetViews>
  <sheetFormatPr baseColWidth="10" defaultRowHeight="15" x14ac:dyDescent="0"/>
  <cols>
    <col min="1" max="1" width="44" bestFit="1" customWidth="1"/>
  </cols>
  <sheetData>
    <row r="1" spans="1:2">
      <c r="A1" s="1" t="s">
        <v>2</v>
      </c>
      <c r="B1" s="2" t="s">
        <v>33</v>
      </c>
    </row>
    <row r="2" spans="1:2">
      <c r="A2" s="1" t="s">
        <v>1</v>
      </c>
      <c r="B2" s="2" t="s">
        <v>34</v>
      </c>
    </row>
    <row r="3" spans="1:2">
      <c r="A3" t="s">
        <v>3</v>
      </c>
      <c r="B3" s="2" t="s">
        <v>35</v>
      </c>
    </row>
    <row r="4" spans="1:2">
      <c r="A4" t="s">
        <v>4</v>
      </c>
      <c r="B4" t="s">
        <v>7</v>
      </c>
    </row>
    <row r="5" spans="1:2">
      <c r="A5" t="s">
        <v>5</v>
      </c>
      <c r="B5" t="s">
        <v>8</v>
      </c>
    </row>
    <row r="6" spans="1:2">
      <c r="A6" t="s">
        <v>6</v>
      </c>
      <c r="B6" t="s">
        <v>9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64</v>
      </c>
      <c r="B13" t="s">
        <v>36</v>
      </c>
    </row>
    <row r="14" spans="1:2">
      <c r="A14" t="s">
        <v>65</v>
      </c>
      <c r="B14" t="s">
        <v>37</v>
      </c>
    </row>
    <row r="15" spans="1:2">
      <c r="A15" t="s">
        <v>67</v>
      </c>
      <c r="B15" t="s">
        <v>38</v>
      </c>
    </row>
    <row r="16" spans="1:2">
      <c r="A16" t="s">
        <v>66</v>
      </c>
      <c r="B16" t="s">
        <v>38</v>
      </c>
    </row>
    <row r="17" spans="1:2">
      <c r="A17" t="s">
        <v>40</v>
      </c>
      <c r="B17" t="s">
        <v>41</v>
      </c>
    </row>
    <row r="18" spans="1:2">
      <c r="A18" t="s">
        <v>43</v>
      </c>
      <c r="B18" t="s">
        <v>42</v>
      </c>
    </row>
    <row r="19" spans="1:2">
      <c r="A19" t="s">
        <v>44</v>
      </c>
      <c r="B19" t="s">
        <v>48</v>
      </c>
    </row>
    <row r="20" spans="1:2">
      <c r="A20" t="s">
        <v>45</v>
      </c>
      <c r="B20" t="s">
        <v>49</v>
      </c>
    </row>
    <row r="21" spans="1:2">
      <c r="A21" t="s">
        <v>46</v>
      </c>
      <c r="B21" t="s">
        <v>50</v>
      </c>
    </row>
    <row r="22" spans="1:2">
      <c r="A22" t="s">
        <v>47</v>
      </c>
      <c r="B22" t="s">
        <v>51</v>
      </c>
    </row>
    <row r="23" spans="1:2">
      <c r="A23" t="s">
        <v>60</v>
      </c>
      <c r="B23" t="s">
        <v>71</v>
      </c>
    </row>
    <row r="24" spans="1:2">
      <c r="A24" t="s">
        <v>12</v>
      </c>
      <c r="B24" t="s">
        <v>72</v>
      </c>
    </row>
    <row r="25" spans="1:2">
      <c r="A25" t="s">
        <v>68</v>
      </c>
      <c r="B25" t="s">
        <v>74</v>
      </c>
    </row>
    <row r="26" spans="1:2">
      <c r="A26" t="s">
        <v>59</v>
      </c>
      <c r="B26" t="s">
        <v>73</v>
      </c>
    </row>
    <row r="27" spans="1:2">
      <c r="A27" t="s">
        <v>69</v>
      </c>
      <c r="B27" t="s">
        <v>70</v>
      </c>
    </row>
    <row r="28" spans="1:2">
      <c r="A28" t="s">
        <v>39</v>
      </c>
      <c r="B28" t="s">
        <v>52</v>
      </c>
    </row>
    <row r="29" spans="1:2">
      <c r="A29" t="s">
        <v>13</v>
      </c>
      <c r="B29" t="s">
        <v>52</v>
      </c>
    </row>
    <row r="30" spans="1:2">
      <c r="A30" t="s">
        <v>14</v>
      </c>
      <c r="B30" t="s">
        <v>17</v>
      </c>
    </row>
    <row r="31" spans="1:2">
      <c r="A31" t="s">
        <v>31</v>
      </c>
      <c r="B31" t="s">
        <v>10</v>
      </c>
    </row>
    <row r="32" spans="1:2">
      <c r="A32" t="s">
        <v>32</v>
      </c>
      <c r="B32" t="s">
        <v>58</v>
      </c>
    </row>
    <row r="33" spans="1:2">
      <c r="A33" t="s">
        <v>15</v>
      </c>
      <c r="B33" t="s">
        <v>57</v>
      </c>
    </row>
    <row r="34" spans="1:2">
      <c r="A34" t="s">
        <v>16</v>
      </c>
      <c r="B34" t="s">
        <v>18</v>
      </c>
    </row>
    <row r="35" spans="1:2">
      <c r="A35" t="s">
        <v>53</v>
      </c>
      <c r="B35" t="s">
        <v>54</v>
      </c>
    </row>
    <row r="36" spans="1:2">
      <c r="A36" t="s">
        <v>55</v>
      </c>
      <c r="B36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2016-05-03T04:05:26Z</dcterms:modified>
</cp:coreProperties>
</file>