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520" yWindow="400" windowWidth="34260" windowHeight="21100" tabRatio="775"/>
  </bookViews>
  <sheets>
    <sheet name="NCEAS table" sheetId="1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9" i="13" l="1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H59" i="13"/>
  <c r="J59" i="13"/>
  <c r="I59" i="13"/>
  <c r="H58" i="13"/>
  <c r="J58" i="13"/>
  <c r="I58" i="13"/>
  <c r="H57" i="13"/>
  <c r="J57" i="13"/>
  <c r="I57" i="13"/>
  <c r="H56" i="13"/>
  <c r="J56" i="13"/>
  <c r="I56" i="13"/>
  <c r="H55" i="13"/>
  <c r="J55" i="13"/>
  <c r="I55" i="13"/>
  <c r="H54" i="13"/>
  <c r="J54" i="13"/>
  <c r="I54" i="13"/>
  <c r="H53" i="13"/>
  <c r="J53" i="13"/>
  <c r="I53" i="13"/>
  <c r="H52" i="13"/>
  <c r="J52" i="13"/>
  <c r="I52" i="13"/>
  <c r="H51" i="13"/>
  <c r="J51" i="13"/>
  <c r="I51" i="13"/>
  <c r="H50" i="13"/>
  <c r="J50" i="13"/>
  <c r="I50" i="13"/>
  <c r="H49" i="13"/>
  <c r="J49" i="13"/>
  <c r="I49" i="13"/>
  <c r="H48" i="13"/>
  <c r="J48" i="13"/>
  <c r="I48" i="13"/>
  <c r="H47" i="13"/>
  <c r="J47" i="13"/>
  <c r="I47" i="13"/>
  <c r="H46" i="13"/>
  <c r="J46" i="13"/>
  <c r="I46" i="13"/>
  <c r="H45" i="13"/>
  <c r="J45" i="13"/>
  <c r="I45" i="13"/>
  <c r="H44" i="13"/>
  <c r="J44" i="13"/>
  <c r="I44" i="13"/>
  <c r="H43" i="13"/>
  <c r="J43" i="13"/>
  <c r="I43" i="13"/>
  <c r="H42" i="13"/>
  <c r="J42" i="13"/>
  <c r="I42" i="13"/>
  <c r="H41" i="13"/>
  <c r="J41" i="13"/>
  <c r="I41" i="13"/>
  <c r="H40" i="13"/>
  <c r="J40" i="13"/>
  <c r="I40" i="13"/>
  <c r="H39" i="13"/>
  <c r="J39" i="13"/>
  <c r="I39" i="13"/>
  <c r="H38" i="13"/>
  <c r="J38" i="13"/>
  <c r="I38" i="13"/>
  <c r="H37" i="13"/>
  <c r="J37" i="13"/>
  <c r="I37" i="13"/>
  <c r="H36" i="13"/>
  <c r="J36" i="13"/>
  <c r="I36" i="13"/>
  <c r="H35" i="13"/>
  <c r="J35" i="13"/>
  <c r="I35" i="13"/>
  <c r="H34" i="13"/>
  <c r="J34" i="13"/>
  <c r="I34" i="13"/>
  <c r="H33" i="13"/>
  <c r="J33" i="13"/>
  <c r="I33" i="13"/>
  <c r="H32" i="13"/>
  <c r="J32" i="13"/>
  <c r="I32" i="13"/>
  <c r="H31" i="13"/>
  <c r="J31" i="13"/>
  <c r="I31" i="13"/>
  <c r="H30" i="13"/>
  <c r="J30" i="13"/>
  <c r="I30" i="13"/>
  <c r="H29" i="13"/>
  <c r="J29" i="13"/>
  <c r="I29" i="13"/>
  <c r="H28" i="13"/>
  <c r="J28" i="13"/>
  <c r="I28" i="13"/>
  <c r="H27" i="13"/>
  <c r="J27" i="13"/>
  <c r="I27" i="13"/>
  <c r="H26" i="13"/>
  <c r="J26" i="13"/>
  <c r="I26" i="13"/>
  <c r="H25" i="13"/>
  <c r="J25" i="13"/>
  <c r="I25" i="13"/>
  <c r="H24" i="13"/>
  <c r="J24" i="13"/>
  <c r="I24" i="13"/>
  <c r="H23" i="13"/>
  <c r="J23" i="13"/>
  <c r="I23" i="13"/>
  <c r="H22" i="13"/>
  <c r="J22" i="13"/>
  <c r="I22" i="13"/>
  <c r="H21" i="13"/>
  <c r="J21" i="13"/>
  <c r="I21" i="13"/>
  <c r="H20" i="13"/>
  <c r="J20" i="13"/>
  <c r="I20" i="13"/>
  <c r="H19" i="13"/>
  <c r="J19" i="13"/>
  <c r="I19" i="13"/>
  <c r="H18" i="13"/>
  <c r="J18" i="13"/>
  <c r="I18" i="13"/>
  <c r="H17" i="13"/>
  <c r="J17" i="13"/>
  <c r="I17" i="13"/>
  <c r="I16" i="13"/>
  <c r="J16" i="13"/>
  <c r="H16" i="13"/>
</calcChain>
</file>

<file path=xl/comments1.xml><?xml version="1.0" encoding="utf-8"?>
<comments xmlns="http://schemas.openxmlformats.org/spreadsheetml/2006/main">
  <authors>
    <author>Greg Ruggerone</author>
  </authors>
  <commentList>
    <comment ref="G59" authorId="0">
      <text>
        <r>
          <rPr>
            <b/>
            <sz val="9"/>
            <color indexed="81"/>
            <rFont val="Calibri"/>
            <family val="2"/>
          </rPr>
          <t>Greg Ruggerone:</t>
        </r>
        <r>
          <rPr>
            <sz val="9"/>
            <color indexed="81"/>
            <rFont val="Calibri"/>
            <family val="2"/>
          </rPr>
          <t xml:space="preserve">
2016 run was said to be very small.  Value assumed to be same as in 2010 nBY</t>
        </r>
      </text>
    </comment>
  </commentList>
</comments>
</file>

<file path=xl/sharedStrings.xml><?xml version="1.0" encoding="utf-8"?>
<sst xmlns="http://schemas.openxmlformats.org/spreadsheetml/2006/main" count="12" uniqueCount="12">
  <si>
    <t>Age 3</t>
  </si>
  <si>
    <t>Age 4</t>
  </si>
  <si>
    <t>Age 5</t>
  </si>
  <si>
    <t>R/S</t>
  </si>
  <si>
    <t>Residual</t>
  </si>
  <si>
    <t>Parent Escapement</t>
  </si>
  <si>
    <t>Brood year</t>
  </si>
  <si>
    <t>age 1.1</t>
  </si>
  <si>
    <t>age 1.2</t>
  </si>
  <si>
    <t>age 1.3</t>
  </si>
  <si>
    <t>Total</t>
  </si>
  <si>
    <t>Ln R/S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</si>
</sst>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3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0" xfId="0" applyNumberFormat="1"/>
    <xf numFmtId="172" fontId="0" fillId="0" borderId="0" xfId="0" applyNumberFormat="1"/>
  </cellXfs>
  <cellStyles count="1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Normal 5" xfId="1"/>
  </cellStyles>
  <dxfs count="0"/>
  <tableStyles count="0" defaultTableStyle="TableStyleMedium2" defaultPivotStyle="PivotStyleLight16"/>
  <colors>
    <mruColors>
      <color rgb="FF66FF99"/>
      <color rgb="FFCDF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228278135515"/>
          <c:y val="0.114487632508834"/>
          <c:w val="0.812640442721232"/>
          <c:h val="0.861955241460542"/>
        </c:manualLayout>
      </c:layout>
      <c:scatterChart>
        <c:scatterStyle val="lineMarker"/>
        <c:varyColors val="0"/>
        <c:ser>
          <c:idx val="0"/>
          <c:order val="0"/>
          <c:tx>
            <c:v>Ln R/S on S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256383760056023"/>
                  <c:y val="-0.372978492529423"/>
                </c:manualLayout>
              </c:layout>
              <c:numFmt formatCode="0.00000000000" sourceLinked="0"/>
            </c:trendlineLbl>
          </c:trendline>
          <c:xVal>
            <c:numRef>
              <c:f>'NCEAS table'!$D$16:$D$59</c:f>
              <c:numCache>
                <c:formatCode>#,##0</c:formatCode>
                <c:ptCount val="44"/>
                <c:pt idx="0">
                  <c:v>252000.0</c:v>
                </c:pt>
                <c:pt idx="1">
                  <c:v>200000.0</c:v>
                </c:pt>
                <c:pt idx="2">
                  <c:v>124000.0</c:v>
                </c:pt>
                <c:pt idx="3">
                  <c:v>183000.0</c:v>
                </c:pt>
                <c:pt idx="4">
                  <c:v>249000.0</c:v>
                </c:pt>
                <c:pt idx="5">
                  <c:v>330000.0</c:v>
                </c:pt>
                <c:pt idx="6">
                  <c:v>126000.0</c:v>
                </c:pt>
                <c:pt idx="7">
                  <c:v>120000.0</c:v>
                </c:pt>
                <c:pt idx="8">
                  <c:v>160231.0</c:v>
                </c:pt>
                <c:pt idx="9">
                  <c:v>446816.0</c:v>
                </c:pt>
                <c:pt idx="10">
                  <c:v>305068.0</c:v>
                </c:pt>
                <c:pt idx="11">
                  <c:v>219017.0</c:v>
                </c:pt>
                <c:pt idx="12">
                  <c:v>371662.0</c:v>
                </c:pt>
                <c:pt idx="13">
                  <c:v>111203.0</c:v>
                </c:pt>
                <c:pt idx="14">
                  <c:v>289771.0</c:v>
                </c:pt>
                <c:pt idx="15">
                  <c:v>229671.0</c:v>
                </c:pt>
                <c:pt idx="16">
                  <c:v>372525.0</c:v>
                </c:pt>
                <c:pt idx="17">
                  <c:v>253135.0</c:v>
                </c:pt>
                <c:pt idx="18">
                  <c:v>251061.0</c:v>
                </c:pt>
                <c:pt idx="19">
                  <c:v>204699.0</c:v>
                </c:pt>
                <c:pt idx="20">
                  <c:v>377577.0</c:v>
                </c:pt>
                <c:pt idx="21">
                  <c:v>166548.0</c:v>
                </c:pt>
                <c:pt idx="22">
                  <c:v>94218.0</c:v>
                </c:pt>
                <c:pt idx="23">
                  <c:v>89432.0</c:v>
                </c:pt>
                <c:pt idx="24">
                  <c:v>161567.0</c:v>
                </c:pt>
                <c:pt idx="25">
                  <c:v>98917.0</c:v>
                </c:pt>
                <c:pt idx="26">
                  <c:v>163639.0</c:v>
                </c:pt>
                <c:pt idx="27">
                  <c:v>29091.0</c:v>
                </c:pt>
                <c:pt idx="28">
                  <c:v>313602.0</c:v>
                </c:pt>
                <c:pt idx="29">
                  <c:v>120421.0</c:v>
                </c:pt>
                <c:pt idx="30">
                  <c:v>65490.0</c:v>
                </c:pt>
                <c:pt idx="31">
                  <c:v>25950.0</c:v>
                </c:pt>
                <c:pt idx="32">
                  <c:v>238970.0</c:v>
                </c:pt>
                <c:pt idx="33">
                  <c:v>139704.0</c:v>
                </c:pt>
                <c:pt idx="34">
                  <c:v>260319.0</c:v>
                </c:pt>
                <c:pt idx="35">
                  <c:v>118728.0</c:v>
                </c:pt>
                <c:pt idx="36">
                  <c:v>141640.0</c:v>
                </c:pt>
                <c:pt idx="37">
                  <c:v>60986.0</c:v>
                </c:pt>
                <c:pt idx="38">
                  <c:v>141311.0</c:v>
                </c:pt>
                <c:pt idx="39">
                  <c:v>49082.0</c:v>
                </c:pt>
                <c:pt idx="40">
                  <c:v>19903.0</c:v>
                </c:pt>
                <c:pt idx="41">
                  <c:v>16368.0</c:v>
                </c:pt>
                <c:pt idx="42">
                  <c:v>83876.0</c:v>
                </c:pt>
                <c:pt idx="43">
                  <c:v>31730.0</c:v>
                </c:pt>
              </c:numCache>
            </c:numRef>
          </c:xVal>
          <c:yVal>
            <c:numRef>
              <c:f>'NCEAS table'!$J$16:$J$59</c:f>
              <c:numCache>
                <c:formatCode>0.000000</c:formatCode>
                <c:ptCount val="44"/>
                <c:pt idx="0">
                  <c:v>-0.0196116931443127</c:v>
                </c:pt>
                <c:pt idx="1">
                  <c:v>0.607395918382962</c:v>
                </c:pt>
                <c:pt idx="2">
                  <c:v>0.508676541949502</c:v>
                </c:pt>
                <c:pt idx="3">
                  <c:v>-0.0684192655384997</c:v>
                </c:pt>
                <c:pt idx="4">
                  <c:v>-0.284789339423835</c:v>
                </c:pt>
                <c:pt idx="5">
                  <c:v>0.270579841256435</c:v>
                </c:pt>
                <c:pt idx="6">
                  <c:v>0.798168352933065</c:v>
                </c:pt>
                <c:pt idx="7">
                  <c:v>0.634148839797989</c:v>
                </c:pt>
                <c:pt idx="8">
                  <c:v>1.280298102649075</c:v>
                </c:pt>
                <c:pt idx="9">
                  <c:v>-1.29876538075652</c:v>
                </c:pt>
                <c:pt idx="10">
                  <c:v>0.486363752774896</c:v>
                </c:pt>
                <c:pt idx="11">
                  <c:v>0.436608837840679</c:v>
                </c:pt>
                <c:pt idx="12">
                  <c:v>0.171563311049962</c:v>
                </c:pt>
                <c:pt idx="13">
                  <c:v>0.845594246321318</c:v>
                </c:pt>
                <c:pt idx="14">
                  <c:v>-0.0603300360038948</c:v>
                </c:pt>
                <c:pt idx="15">
                  <c:v>-0.230379985142197</c:v>
                </c:pt>
                <c:pt idx="16">
                  <c:v>0.602536897911974</c:v>
                </c:pt>
                <c:pt idx="17">
                  <c:v>-0.841044123415645</c:v>
                </c:pt>
                <c:pt idx="18">
                  <c:v>-0.919336458994426</c:v>
                </c:pt>
                <c:pt idx="19">
                  <c:v>-0.249170719556368</c:v>
                </c:pt>
                <c:pt idx="20">
                  <c:v>-0.778219594218606</c:v>
                </c:pt>
                <c:pt idx="21">
                  <c:v>-0.361374450396783</c:v>
                </c:pt>
                <c:pt idx="22">
                  <c:v>0.486524579411387</c:v>
                </c:pt>
                <c:pt idx="23">
                  <c:v>0.455827280642971</c:v>
                </c:pt>
                <c:pt idx="24">
                  <c:v>0.929472271105417</c:v>
                </c:pt>
                <c:pt idx="25">
                  <c:v>-0.0168316212684313</c:v>
                </c:pt>
                <c:pt idx="26">
                  <c:v>-1.128938133769764</c:v>
                </c:pt>
                <c:pt idx="27">
                  <c:v>0.323189360470591</c:v>
                </c:pt>
                <c:pt idx="28">
                  <c:v>-0.15853791909709</c:v>
                </c:pt>
                <c:pt idx="29">
                  <c:v>0.458642510141043</c:v>
                </c:pt>
                <c:pt idx="30">
                  <c:v>1.299124723991911</c:v>
                </c:pt>
                <c:pt idx="31">
                  <c:v>1.581910263729283</c:v>
                </c:pt>
                <c:pt idx="32">
                  <c:v>0.0304964499597974</c:v>
                </c:pt>
                <c:pt idx="33">
                  <c:v>-0.668500659511574</c:v>
                </c:pt>
                <c:pt idx="34">
                  <c:v>0.131022668713959</c:v>
                </c:pt>
                <c:pt idx="35">
                  <c:v>-3.533545495890631</c:v>
                </c:pt>
                <c:pt idx="36">
                  <c:v>-1.773985577495325</c:v>
                </c:pt>
                <c:pt idx="37">
                  <c:v>-1.658863670279655</c:v>
                </c:pt>
                <c:pt idx="38">
                  <c:v>-0.235916645101688</c:v>
                </c:pt>
                <c:pt idx="39">
                  <c:v>0.0937123178554856</c:v>
                </c:pt>
                <c:pt idx="40">
                  <c:v>0.931696745166734</c:v>
                </c:pt>
                <c:pt idx="41">
                  <c:v>2.16579465995003</c:v>
                </c:pt>
                <c:pt idx="42">
                  <c:v>-1.171204518904182</c:v>
                </c:pt>
                <c:pt idx="43">
                  <c:v>-0.604073638826655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54152"/>
        <c:axId val="-1992116168"/>
      </c:scatterChart>
      <c:valAx>
        <c:axId val="-199135415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-1992116168"/>
        <c:crosses val="autoZero"/>
        <c:crossBetween val="midCat"/>
      </c:valAx>
      <c:valAx>
        <c:axId val="-1992116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0"/>
        <c:majorTickMark val="out"/>
        <c:minorTickMark val="none"/>
        <c:tickLblPos val="nextTo"/>
        <c:crossAx val="-199135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 trend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0889646005787746"/>
                  <c:y val="-0.454899985327921"/>
                </c:manualLayout>
              </c:layout>
              <c:numFmt formatCode="General" sourceLinked="0"/>
            </c:trendlineLbl>
          </c:trendline>
          <c:xVal>
            <c:numRef>
              <c:f>'NCEAS table'!$C$16:$C$59</c:f>
              <c:numCache>
                <c:formatCode>General</c:formatCode>
                <c:ptCount val="44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</c:numCache>
            </c:numRef>
          </c:xVal>
          <c:yVal>
            <c:numRef>
              <c:f>'NCEAS table'!$K$16:$K$59</c:f>
              <c:numCache>
                <c:formatCode>General</c:formatCode>
                <c:ptCount val="44"/>
                <c:pt idx="0">
                  <c:v>0.128998106855687</c:v>
                </c:pt>
                <c:pt idx="1">
                  <c:v>0.660785918382962</c:v>
                </c:pt>
                <c:pt idx="2">
                  <c:v>0.422899141949501</c:v>
                </c:pt>
                <c:pt idx="3">
                  <c:v>-0.0461588155384997</c:v>
                </c:pt>
                <c:pt idx="4">
                  <c:v>-0.141672989423835</c:v>
                </c:pt>
                <c:pt idx="5">
                  <c:v>0.562019341256435</c:v>
                </c:pt>
                <c:pt idx="6">
                  <c:v>0.716053252933065</c:v>
                </c:pt>
                <c:pt idx="7">
                  <c:v>0.54104683979799</c:v>
                </c:pt>
                <c:pt idx="8">
                  <c:v>1.260865098299075</c:v>
                </c:pt>
                <c:pt idx="9">
                  <c:v>-0.79341826235652</c:v>
                </c:pt>
                <c:pt idx="10">
                  <c:v>0.732149020974896</c:v>
                </c:pt>
                <c:pt idx="11">
                  <c:v>0.524821817390679</c:v>
                </c:pt>
                <c:pt idx="12">
                  <c:v>0.539292182349962</c:v>
                </c:pt>
                <c:pt idx="13">
                  <c:v>0.736383619771318</c:v>
                </c:pt>
                <c:pt idx="14">
                  <c:v>0.157444130646105</c:v>
                </c:pt>
                <c:pt idx="15">
                  <c:v>-0.122657933492197</c:v>
                </c:pt>
                <c:pt idx="16">
                  <c:v>0.971846051661974</c:v>
                </c:pt>
                <c:pt idx="17">
                  <c:v>-0.690355968165645</c:v>
                </c:pt>
                <c:pt idx="18">
                  <c:v>-0.772446108844426</c:v>
                </c:pt>
                <c:pt idx="19">
                  <c:v>-0.187176145706368</c:v>
                </c:pt>
                <c:pt idx="20">
                  <c:v>-0.399659470668606</c:v>
                </c:pt>
                <c:pt idx="21">
                  <c:v>-0.369240080196783</c:v>
                </c:pt>
                <c:pt idx="22">
                  <c:v>0.346211870111386</c:v>
                </c:pt>
                <c:pt idx="23">
                  <c:v>0.306750687442971</c:v>
                </c:pt>
                <c:pt idx="24">
                  <c:v>0.912485683155418</c:v>
                </c:pt>
                <c:pt idx="25">
                  <c:v>-0.148539756718431</c:v>
                </c:pt>
                <c:pt idx="26">
                  <c:v>-1.142130578919764</c:v>
                </c:pt>
                <c:pt idx="27">
                  <c:v>0.0636193451205909</c:v>
                </c:pt>
                <c:pt idx="28">
                  <c:v>0.10287438320291</c:v>
                </c:pt>
                <c:pt idx="29">
                  <c:v>0.366311424291043</c:v>
                </c:pt>
                <c:pt idx="30">
                  <c:v>1.106206737491911</c:v>
                </c:pt>
                <c:pt idx="31">
                  <c:v>1.316588606229283</c:v>
                </c:pt>
                <c:pt idx="32">
                  <c:v>0.155246365459797</c:v>
                </c:pt>
                <c:pt idx="33">
                  <c:v>-0.725521679911574</c:v>
                </c:pt>
                <c:pt idx="34">
                  <c:v>0.294865805563959</c:v>
                </c:pt>
                <c:pt idx="35">
                  <c:v>-3.62897671869063</c:v>
                </c:pt>
                <c:pt idx="36">
                  <c:v>-1.827461491495326</c:v>
                </c:pt>
                <c:pt idx="37">
                  <c:v>-1.860029156379655</c:v>
                </c:pt>
                <c:pt idx="38">
                  <c:v>-0.289995007451688</c:v>
                </c:pt>
                <c:pt idx="39">
                  <c:v>-0.129251177844514</c:v>
                </c:pt>
                <c:pt idx="40">
                  <c:v>0.655302123616734</c:v>
                </c:pt>
                <c:pt idx="41">
                  <c:v>1.88292692315003</c:v>
                </c:pt>
                <c:pt idx="42">
                  <c:v>-1.330454981504182</c:v>
                </c:pt>
                <c:pt idx="43">
                  <c:v>-0.858811249326655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4356968"/>
        <c:axId val="-1953808888"/>
      </c:scatterChart>
      <c:valAx>
        <c:axId val="-195435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53808888"/>
        <c:crosses val="autoZero"/>
        <c:crossBetween val="midCat"/>
      </c:valAx>
      <c:valAx>
        <c:axId val="-1953808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195435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368300</xdr:colOff>
      <xdr:row>12</xdr:row>
      <xdr:rowOff>158750</xdr:rowOff>
    </xdr:from>
    <xdr:to>
      <xdr:col>21</xdr:col>
      <xdr:colOff>495300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355600</xdr:colOff>
      <xdr:row>31</xdr:row>
      <xdr:rowOff>171450</xdr:rowOff>
    </xdr:from>
    <xdr:to>
      <xdr:col>21</xdr:col>
      <xdr:colOff>520700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495300</xdr:colOff>
      <xdr:row>0</xdr:row>
      <xdr:rowOff>76200</xdr:rowOff>
    </xdr:from>
    <xdr:to>
      <xdr:col>10</xdr:col>
      <xdr:colOff>800100</xdr:colOff>
      <xdr:row>11</xdr:row>
      <xdr:rowOff>101600</xdr:rowOff>
    </xdr:to>
    <xdr:sp macro="" textlink="">
      <xdr:nvSpPr>
        <xdr:cNvPr id="5" name="TextBox 4"/>
        <xdr:cNvSpPr txBox="1"/>
      </xdr:nvSpPr>
      <xdr:spPr>
        <a:xfrm>
          <a:off x="2146300" y="76200"/>
          <a:ext cx="86868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Lake Washingtom sockeye salmon brood table.  Table</a:t>
          </a:r>
          <a:r>
            <a:rPr lang="en-US" sz="1100" baseline="0"/>
            <a:t> based on data provided by </a:t>
          </a:r>
        </a:p>
        <a:p>
          <a:r>
            <a:rPr lang="en-US" sz="1100"/>
            <a:t>Aaron Dufault</a:t>
          </a:r>
        </a:p>
        <a:p>
          <a:r>
            <a:rPr lang="en-US" sz="1100"/>
            <a:t>Salmon Policy Analyst</a:t>
          </a:r>
        </a:p>
        <a:p>
          <a:r>
            <a:rPr lang="en-US" sz="1100"/>
            <a:t>aaron.dufault@dfw.wa.gov   to Greg Ruggerone on</a:t>
          </a:r>
          <a:r>
            <a:rPr lang="en-US" sz="1100" baseline="0"/>
            <a:t> March 2017.  </a:t>
          </a:r>
        </a:p>
        <a:p>
          <a:r>
            <a:rPr lang="en-US" sz="1100" baseline="0"/>
            <a:t>This table excludes hatchery origin sockeye that began in the early 1990s as a small experimental facility, based on hatchery vs wild fry abundances in the Cedar R vis Eric Warner fiollwed by otolith ratios beginning in 2005.  </a:t>
          </a:r>
        </a:p>
        <a:p>
          <a:r>
            <a:rPr lang="en-US" sz="1100" baseline="0"/>
            <a:t>Total age was provded but FW age was not.  I assumed FW age was age 1 smolt.  These sockeye grow very fast.  In recent yrs there is some evidence of age-0 smolts but this is not shown in the brood table.</a:t>
          </a:r>
        </a:p>
        <a:p>
          <a:r>
            <a:rPr lang="en-US" sz="1100" baseline="0"/>
            <a:t>This table is based on the Locks count for total abundance and spawner counts in tribs and Cedar R and beaches.  Harvests in the lake do not appear to be accurate according to Warner and Aaron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3:K59"/>
  <sheetViews>
    <sheetView tabSelected="1" workbookViewId="0">
      <selection activeCell="M10" sqref="M10"/>
    </sheetView>
  </sheetViews>
  <sheetFormatPr baseColWidth="10" defaultRowHeight="14" x14ac:dyDescent="0"/>
  <cols>
    <col min="4" max="4" width="17.1640625" customWidth="1"/>
    <col min="5" max="7" width="16.5" customWidth="1"/>
  </cols>
  <sheetData>
    <row r="13" spans="3:11">
      <c r="C13" s="2"/>
      <c r="D13" s="2"/>
      <c r="E13" s="4" t="s">
        <v>0</v>
      </c>
      <c r="F13" s="4" t="s">
        <v>1</v>
      </c>
      <c r="G13" s="4" t="s">
        <v>2</v>
      </c>
      <c r="H13" s="2"/>
      <c r="I13" s="2"/>
      <c r="J13" s="2"/>
      <c r="K13" s="2"/>
    </row>
    <row r="14" spans="3:11">
      <c r="C14" s="3" t="s">
        <v>6</v>
      </c>
      <c r="D14" s="3" t="s">
        <v>5</v>
      </c>
      <c r="E14" s="5" t="s">
        <v>7</v>
      </c>
      <c r="F14" s="5" t="s">
        <v>8</v>
      </c>
      <c r="G14" s="5" t="s">
        <v>9</v>
      </c>
      <c r="H14" s="3" t="s">
        <v>10</v>
      </c>
      <c r="I14" s="3" t="s">
        <v>3</v>
      </c>
      <c r="J14" s="3" t="s">
        <v>11</v>
      </c>
      <c r="K14" s="3" t="s">
        <v>4</v>
      </c>
    </row>
    <row r="15" spans="3:11">
      <c r="C15">
        <v>1967</v>
      </c>
      <c r="D15" s="1">
        <v>383000</v>
      </c>
      <c r="E15" s="1"/>
      <c r="F15" s="1"/>
      <c r="G15" s="1"/>
    </row>
    <row r="16" spans="3:11">
      <c r="C16">
        <v>1968</v>
      </c>
      <c r="D16" s="1">
        <v>252000</v>
      </c>
      <c r="E16" s="1">
        <v>15387</v>
      </c>
      <c r="F16" s="1">
        <v>216201</v>
      </c>
      <c r="G16" s="1">
        <v>15518</v>
      </c>
      <c r="H16" s="1">
        <f>E16+F16+G16</f>
        <v>247106</v>
      </c>
      <c r="I16" s="6">
        <f>H16/D16</f>
        <v>0.98057936507936505</v>
      </c>
      <c r="J16" s="7">
        <f>LN(H16/D16)</f>
        <v>-1.9611693144312704E-2</v>
      </c>
      <c r="K16">
        <f>J16-(0.31284-0.00000183115*D16)</f>
        <v>0.1289981068556873</v>
      </c>
    </row>
    <row r="17" spans="3:11">
      <c r="C17">
        <v>1969</v>
      </c>
      <c r="D17" s="1">
        <v>200000</v>
      </c>
      <c r="E17" s="1">
        <v>11944</v>
      </c>
      <c r="F17" s="1">
        <v>350722</v>
      </c>
      <c r="G17" s="1">
        <v>4463</v>
      </c>
      <c r="H17" s="1">
        <f t="shared" ref="H17:H59" si="0">E17+F17+G17</f>
        <v>367129</v>
      </c>
      <c r="I17" s="6">
        <f t="shared" ref="I17:I59" si="1">H17/D17</f>
        <v>1.835645</v>
      </c>
      <c r="J17" s="7">
        <f t="shared" ref="J17:J59" si="2">LN(H17/D17)</f>
        <v>0.60739591838296181</v>
      </c>
      <c r="K17">
        <f t="shared" ref="K17:K59" si="3">J17-(0.31284-0.00000183115*D17)</f>
        <v>0.66078591838296186</v>
      </c>
    </row>
    <row r="18" spans="3:11">
      <c r="C18">
        <v>1970</v>
      </c>
      <c r="D18" s="1">
        <v>124000</v>
      </c>
      <c r="E18" s="1">
        <v>18829</v>
      </c>
      <c r="F18" s="1">
        <v>170961</v>
      </c>
      <c r="G18" s="1">
        <v>16433</v>
      </c>
      <c r="H18" s="1">
        <f t="shared" si="0"/>
        <v>206223</v>
      </c>
      <c r="I18" s="6">
        <f t="shared" si="1"/>
        <v>1.6630887096774194</v>
      </c>
      <c r="J18" s="7">
        <f t="shared" si="2"/>
        <v>0.50867654194950152</v>
      </c>
      <c r="K18">
        <f t="shared" si="3"/>
        <v>0.42289914194950151</v>
      </c>
    </row>
    <row r="19" spans="3:11">
      <c r="C19">
        <v>1971</v>
      </c>
      <c r="D19" s="1">
        <v>183000</v>
      </c>
      <c r="E19" s="1">
        <v>9019</v>
      </c>
      <c r="F19" s="1">
        <v>144347</v>
      </c>
      <c r="G19" s="1">
        <v>17532</v>
      </c>
      <c r="H19" s="1">
        <f t="shared" si="0"/>
        <v>170898</v>
      </c>
      <c r="I19" s="6">
        <f t="shared" si="1"/>
        <v>0.93386885245901641</v>
      </c>
      <c r="J19" s="7">
        <f t="shared" si="2"/>
        <v>-6.8419265538499724E-2</v>
      </c>
      <c r="K19">
        <f t="shared" si="3"/>
        <v>-4.6158815538499737E-2</v>
      </c>
    </row>
    <row r="20" spans="3:11">
      <c r="C20">
        <v>1972</v>
      </c>
      <c r="D20" s="1">
        <v>249000</v>
      </c>
      <c r="E20" s="1">
        <v>8640</v>
      </c>
      <c r="F20" s="1">
        <v>176340</v>
      </c>
      <c r="G20" s="1">
        <v>2311</v>
      </c>
      <c r="H20" s="1">
        <f t="shared" si="0"/>
        <v>187291</v>
      </c>
      <c r="I20" s="6">
        <f t="shared" si="1"/>
        <v>0.75217269076305215</v>
      </c>
      <c r="J20" s="7">
        <f t="shared" si="2"/>
        <v>-0.28478933942383505</v>
      </c>
      <c r="K20">
        <f t="shared" si="3"/>
        <v>-0.14167298942383505</v>
      </c>
    </row>
    <row r="21" spans="3:11">
      <c r="C21">
        <v>1973</v>
      </c>
      <c r="D21" s="1">
        <v>330000</v>
      </c>
      <c r="E21" s="1">
        <v>22575</v>
      </c>
      <c r="F21" s="1">
        <v>406573</v>
      </c>
      <c r="G21" s="1">
        <v>3391</v>
      </c>
      <c r="H21" s="1">
        <f t="shared" si="0"/>
        <v>432539</v>
      </c>
      <c r="I21" s="6">
        <f t="shared" si="1"/>
        <v>1.3107242424242425</v>
      </c>
      <c r="J21" s="7">
        <f t="shared" si="2"/>
        <v>0.27057984125643514</v>
      </c>
      <c r="K21">
        <f t="shared" si="3"/>
        <v>0.56201934125643516</v>
      </c>
    </row>
    <row r="22" spans="3:11">
      <c r="C22">
        <v>1974</v>
      </c>
      <c r="D22" s="1">
        <v>126000</v>
      </c>
      <c r="E22" s="1">
        <v>11475</v>
      </c>
      <c r="F22" s="1">
        <v>263672</v>
      </c>
      <c r="G22" s="1">
        <v>4758</v>
      </c>
      <c r="H22" s="1">
        <f t="shared" si="0"/>
        <v>279905</v>
      </c>
      <c r="I22" s="6">
        <f t="shared" si="1"/>
        <v>2.2214682539682538</v>
      </c>
      <c r="J22" s="7">
        <f t="shared" si="2"/>
        <v>0.79816835293306554</v>
      </c>
      <c r="K22">
        <f t="shared" si="3"/>
        <v>0.71605325293306554</v>
      </c>
    </row>
    <row r="23" spans="3:11">
      <c r="C23">
        <v>1975</v>
      </c>
      <c r="D23" s="1">
        <v>120000</v>
      </c>
      <c r="E23" s="1">
        <v>2072</v>
      </c>
      <c r="F23" s="1">
        <v>202487</v>
      </c>
      <c r="G23" s="1">
        <v>21691</v>
      </c>
      <c r="H23" s="1">
        <f t="shared" si="0"/>
        <v>226250</v>
      </c>
      <c r="I23" s="6">
        <f t="shared" si="1"/>
        <v>1.8854166666666667</v>
      </c>
      <c r="J23" s="7">
        <f t="shared" si="2"/>
        <v>0.63414883979798953</v>
      </c>
      <c r="K23">
        <f t="shared" si="3"/>
        <v>0.54104683979798951</v>
      </c>
    </row>
    <row r="24" spans="3:11">
      <c r="C24">
        <v>1976</v>
      </c>
      <c r="D24" s="1">
        <v>160231</v>
      </c>
      <c r="E24" s="1">
        <v>26010</v>
      </c>
      <c r="F24" s="1">
        <v>476220</v>
      </c>
      <c r="G24" s="1">
        <v>74235</v>
      </c>
      <c r="H24" s="1">
        <f t="shared" si="0"/>
        <v>576465</v>
      </c>
      <c r="I24" s="6">
        <f t="shared" si="1"/>
        <v>3.5977120532231592</v>
      </c>
      <c r="J24" s="7">
        <f t="shared" si="2"/>
        <v>1.2802981026490754</v>
      </c>
      <c r="K24">
        <f t="shared" si="3"/>
        <v>1.2608650982990754</v>
      </c>
    </row>
    <row r="25" spans="3:11">
      <c r="C25">
        <v>1977</v>
      </c>
      <c r="D25" s="1">
        <v>446816</v>
      </c>
      <c r="E25" s="1">
        <v>1849</v>
      </c>
      <c r="F25" s="1">
        <v>115926</v>
      </c>
      <c r="G25" s="1">
        <v>4147</v>
      </c>
      <c r="H25" s="1">
        <f t="shared" si="0"/>
        <v>121922</v>
      </c>
      <c r="I25" s="6">
        <f t="shared" si="1"/>
        <v>0.27286847382367685</v>
      </c>
      <c r="J25" s="7">
        <f t="shared" si="2"/>
        <v>-1.2987653807565205</v>
      </c>
      <c r="K25">
        <f t="shared" si="3"/>
        <v>-0.79341826235652047</v>
      </c>
    </row>
    <row r="26" spans="3:11">
      <c r="C26">
        <v>1978</v>
      </c>
      <c r="D26" s="1">
        <v>305068</v>
      </c>
      <c r="E26" s="1">
        <v>8648</v>
      </c>
      <c r="F26" s="1">
        <v>356275</v>
      </c>
      <c r="G26" s="1">
        <v>131237</v>
      </c>
      <c r="H26" s="1">
        <f t="shared" si="0"/>
        <v>496160</v>
      </c>
      <c r="I26" s="6">
        <f t="shared" si="1"/>
        <v>1.6263914930441739</v>
      </c>
      <c r="J26" s="7">
        <f t="shared" si="2"/>
        <v>0.48636375277489563</v>
      </c>
      <c r="K26">
        <f t="shared" si="3"/>
        <v>0.73214902097489565</v>
      </c>
    </row>
    <row r="27" spans="3:11">
      <c r="C27">
        <v>1979</v>
      </c>
      <c r="D27" s="1">
        <v>219017</v>
      </c>
      <c r="E27" s="1">
        <v>9887</v>
      </c>
      <c r="F27" s="1">
        <v>254769</v>
      </c>
      <c r="G27" s="1">
        <v>74262</v>
      </c>
      <c r="H27" s="1">
        <f t="shared" si="0"/>
        <v>338918</v>
      </c>
      <c r="I27" s="6">
        <f t="shared" si="1"/>
        <v>1.547450654515403</v>
      </c>
      <c r="J27" s="7">
        <f t="shared" si="2"/>
        <v>0.43660883784067933</v>
      </c>
      <c r="K27">
        <f t="shared" si="3"/>
        <v>0.52482181739067935</v>
      </c>
    </row>
    <row r="28" spans="3:11">
      <c r="C28">
        <v>1980</v>
      </c>
      <c r="D28" s="1">
        <v>371662</v>
      </c>
      <c r="E28" s="1">
        <v>5163</v>
      </c>
      <c r="F28" s="1">
        <v>373920</v>
      </c>
      <c r="G28" s="1">
        <v>62139</v>
      </c>
      <c r="H28" s="1">
        <f t="shared" si="0"/>
        <v>441222</v>
      </c>
      <c r="I28" s="6">
        <f t="shared" si="1"/>
        <v>1.1871593006548962</v>
      </c>
      <c r="J28" s="7">
        <f t="shared" si="2"/>
        <v>0.17156331104996222</v>
      </c>
      <c r="K28">
        <f t="shared" si="3"/>
        <v>0.53929218234996223</v>
      </c>
    </row>
    <row r="29" spans="3:11">
      <c r="C29">
        <v>1981</v>
      </c>
      <c r="D29" s="1">
        <v>111203</v>
      </c>
      <c r="E29" s="1">
        <v>1890</v>
      </c>
      <c r="F29" s="1">
        <v>214031</v>
      </c>
      <c r="G29" s="1">
        <v>43111</v>
      </c>
      <c r="H29" s="1">
        <f t="shared" si="0"/>
        <v>259032</v>
      </c>
      <c r="I29" s="6">
        <f t="shared" si="1"/>
        <v>2.3293616179419621</v>
      </c>
      <c r="J29" s="7">
        <f t="shared" si="2"/>
        <v>0.84559424632131763</v>
      </c>
      <c r="K29">
        <f t="shared" si="3"/>
        <v>0.73638361977131761</v>
      </c>
    </row>
    <row r="30" spans="3:11">
      <c r="C30">
        <v>1982</v>
      </c>
      <c r="D30" s="1">
        <v>289771</v>
      </c>
      <c r="E30" s="1">
        <v>7313</v>
      </c>
      <c r="F30" s="1">
        <v>200616</v>
      </c>
      <c r="G30" s="1">
        <v>64877</v>
      </c>
      <c r="H30" s="1">
        <f t="shared" si="0"/>
        <v>272806</v>
      </c>
      <c r="I30" s="6">
        <f t="shared" si="1"/>
        <v>0.94145376866560149</v>
      </c>
      <c r="J30" s="7">
        <f t="shared" si="2"/>
        <v>-6.0330036003894784E-2</v>
      </c>
      <c r="K30">
        <f t="shared" si="3"/>
        <v>0.15744413064610527</v>
      </c>
    </row>
    <row r="31" spans="3:11">
      <c r="C31">
        <v>1983</v>
      </c>
      <c r="D31" s="1">
        <v>229671</v>
      </c>
      <c r="E31" s="1">
        <v>3185</v>
      </c>
      <c r="F31" s="1">
        <v>123493</v>
      </c>
      <c r="G31" s="1">
        <v>55734</v>
      </c>
      <c r="H31" s="1">
        <f t="shared" si="0"/>
        <v>182412</v>
      </c>
      <c r="I31" s="6">
        <f t="shared" si="1"/>
        <v>0.79423174889298165</v>
      </c>
      <c r="J31" s="7">
        <f t="shared" si="2"/>
        <v>-0.23037998514219749</v>
      </c>
      <c r="K31">
        <f t="shared" si="3"/>
        <v>-0.1226579334921975</v>
      </c>
    </row>
    <row r="32" spans="3:11">
      <c r="C32">
        <v>1984</v>
      </c>
      <c r="D32" s="1">
        <v>372525</v>
      </c>
      <c r="E32" s="1">
        <v>3668</v>
      </c>
      <c r="F32" s="1">
        <v>551748</v>
      </c>
      <c r="G32" s="1">
        <v>125093</v>
      </c>
      <c r="H32" s="1">
        <f t="shared" si="0"/>
        <v>680509</v>
      </c>
      <c r="I32" s="6">
        <f t="shared" si="1"/>
        <v>1.8267471981746191</v>
      </c>
      <c r="J32" s="7">
        <f t="shared" si="2"/>
        <v>0.60253689791197396</v>
      </c>
      <c r="K32">
        <f t="shared" si="3"/>
        <v>0.97184605166197391</v>
      </c>
    </row>
    <row r="33" spans="3:11">
      <c r="C33">
        <v>1985</v>
      </c>
      <c r="D33" s="1">
        <v>253135</v>
      </c>
      <c r="E33" s="1">
        <v>973</v>
      </c>
      <c r="F33" s="1">
        <v>70027</v>
      </c>
      <c r="G33" s="1">
        <v>38167</v>
      </c>
      <c r="H33" s="1">
        <f t="shared" si="0"/>
        <v>109167</v>
      </c>
      <c r="I33" s="6">
        <f t="shared" si="1"/>
        <v>0.43125999960495387</v>
      </c>
      <c r="J33" s="7">
        <f t="shared" si="2"/>
        <v>-0.84104412341564516</v>
      </c>
      <c r="K33">
        <f t="shared" si="3"/>
        <v>-0.69035596816564515</v>
      </c>
    </row>
    <row r="34" spans="3:11">
      <c r="C34">
        <v>1986</v>
      </c>
      <c r="D34" s="1">
        <v>251061</v>
      </c>
      <c r="E34" s="1">
        <v>704</v>
      </c>
      <c r="F34" s="1">
        <v>83475</v>
      </c>
      <c r="G34" s="1">
        <v>15940</v>
      </c>
      <c r="H34" s="1">
        <f t="shared" si="0"/>
        <v>100119</v>
      </c>
      <c r="I34" s="6">
        <f t="shared" si="1"/>
        <v>0.39878356256049324</v>
      </c>
      <c r="J34" s="7">
        <f t="shared" si="2"/>
        <v>-0.9193364589944264</v>
      </c>
      <c r="K34">
        <f t="shared" si="3"/>
        <v>-0.77244610884442633</v>
      </c>
    </row>
    <row r="35" spans="3:11">
      <c r="C35">
        <v>1987</v>
      </c>
      <c r="D35" s="1">
        <v>204699</v>
      </c>
      <c r="E35" s="1">
        <v>1649</v>
      </c>
      <c r="F35" s="1">
        <v>68985</v>
      </c>
      <c r="G35" s="1">
        <v>88918</v>
      </c>
      <c r="H35" s="1">
        <f t="shared" si="0"/>
        <v>159552</v>
      </c>
      <c r="I35" s="6">
        <f t="shared" si="1"/>
        <v>0.77944689519733856</v>
      </c>
      <c r="J35" s="7">
        <f t="shared" si="2"/>
        <v>-0.24917071955636799</v>
      </c>
      <c r="K35">
        <f t="shared" si="3"/>
        <v>-0.18717614570636798</v>
      </c>
    </row>
    <row r="36" spans="3:11">
      <c r="C36">
        <v>1988</v>
      </c>
      <c r="D36" s="1">
        <v>377577</v>
      </c>
      <c r="E36" s="1">
        <v>1438</v>
      </c>
      <c r="F36" s="1">
        <v>152131</v>
      </c>
      <c r="G36" s="1">
        <v>19823</v>
      </c>
      <c r="H36" s="1">
        <f t="shared" si="0"/>
        <v>173392</v>
      </c>
      <c r="I36" s="6">
        <f t="shared" si="1"/>
        <v>0.45922288698729002</v>
      </c>
      <c r="J36" s="7">
        <f t="shared" si="2"/>
        <v>-0.77821959421860576</v>
      </c>
      <c r="K36">
        <f t="shared" si="3"/>
        <v>-0.39965947066860574</v>
      </c>
    </row>
    <row r="37" spans="3:11">
      <c r="C37">
        <v>1989</v>
      </c>
      <c r="D37" s="1">
        <v>166548</v>
      </c>
      <c r="E37" s="1">
        <v>241</v>
      </c>
      <c r="F37" s="1">
        <v>101739</v>
      </c>
      <c r="G37" s="1">
        <v>14057</v>
      </c>
      <c r="H37" s="1">
        <f t="shared" si="0"/>
        <v>116037</v>
      </c>
      <c r="I37" s="6">
        <f t="shared" si="1"/>
        <v>0.69671806326104191</v>
      </c>
      <c r="J37" s="7">
        <f t="shared" si="2"/>
        <v>-0.36137445039678306</v>
      </c>
      <c r="K37">
        <f t="shared" si="3"/>
        <v>-0.36924008019678306</v>
      </c>
    </row>
    <row r="38" spans="3:11">
      <c r="C38">
        <v>1990</v>
      </c>
      <c r="D38" s="1">
        <v>94218</v>
      </c>
      <c r="E38" s="1">
        <v>304</v>
      </c>
      <c r="F38" s="1">
        <v>150287</v>
      </c>
      <c r="G38" s="1">
        <v>2669</v>
      </c>
      <c r="H38" s="1">
        <f t="shared" si="0"/>
        <v>153260</v>
      </c>
      <c r="I38" s="6">
        <f t="shared" si="1"/>
        <v>1.6266530811522215</v>
      </c>
      <c r="J38" s="7">
        <f t="shared" si="2"/>
        <v>0.48652457941138655</v>
      </c>
      <c r="K38">
        <f t="shared" si="3"/>
        <v>0.34621187011138654</v>
      </c>
    </row>
    <row r="39" spans="3:11">
      <c r="C39">
        <v>1991</v>
      </c>
      <c r="D39" s="1">
        <v>89432</v>
      </c>
      <c r="E39" s="1">
        <v>230</v>
      </c>
      <c r="F39" s="1">
        <v>28346</v>
      </c>
      <c r="G39" s="1">
        <v>112501</v>
      </c>
      <c r="H39" s="1">
        <f t="shared" si="0"/>
        <v>141077</v>
      </c>
      <c r="I39" s="6">
        <f t="shared" si="1"/>
        <v>1.5774778602737276</v>
      </c>
      <c r="J39" s="7">
        <f t="shared" si="2"/>
        <v>0.45582728064297068</v>
      </c>
      <c r="K39">
        <f t="shared" si="3"/>
        <v>0.30675068744297068</v>
      </c>
    </row>
    <row r="40" spans="3:11">
      <c r="C40">
        <v>1992</v>
      </c>
      <c r="D40" s="1">
        <v>161567</v>
      </c>
      <c r="E40" s="1">
        <v>1246</v>
      </c>
      <c r="F40" s="1">
        <v>376635</v>
      </c>
      <c r="G40" s="1">
        <v>31396</v>
      </c>
      <c r="H40" s="1">
        <f t="shared" si="0"/>
        <v>409277</v>
      </c>
      <c r="I40" s="6">
        <f t="shared" si="1"/>
        <v>2.5331719967567636</v>
      </c>
      <c r="J40" s="7">
        <f t="shared" si="2"/>
        <v>0.92947227110541752</v>
      </c>
      <c r="K40">
        <f t="shared" si="3"/>
        <v>0.91248568315541756</v>
      </c>
    </row>
    <row r="41" spans="3:11">
      <c r="C41">
        <v>1993</v>
      </c>
      <c r="D41" s="1">
        <v>98917</v>
      </c>
      <c r="E41" s="1">
        <v>0</v>
      </c>
      <c r="F41" s="1">
        <v>67048</v>
      </c>
      <c r="G41" s="1">
        <v>30218</v>
      </c>
      <c r="H41" s="1">
        <f t="shared" si="0"/>
        <v>97266</v>
      </c>
      <c r="I41" s="6">
        <f t="shared" si="1"/>
        <v>0.98330923905900902</v>
      </c>
      <c r="J41" s="7">
        <f t="shared" si="2"/>
        <v>-1.6831621268431345E-2</v>
      </c>
      <c r="K41">
        <f t="shared" si="3"/>
        <v>-0.14853975671843136</v>
      </c>
    </row>
    <row r="42" spans="3:11">
      <c r="C42">
        <v>1994</v>
      </c>
      <c r="D42" s="1">
        <v>163639</v>
      </c>
      <c r="E42" s="1">
        <v>376</v>
      </c>
      <c r="F42" s="1">
        <v>31829</v>
      </c>
      <c r="G42" s="1">
        <v>20712</v>
      </c>
      <c r="H42" s="1">
        <f t="shared" si="0"/>
        <v>52917</v>
      </c>
      <c r="I42" s="6">
        <f t="shared" si="1"/>
        <v>0.32337645671264187</v>
      </c>
      <c r="J42" s="7">
        <f t="shared" si="2"/>
        <v>-1.1289381337697642</v>
      </c>
      <c r="K42">
        <f t="shared" si="3"/>
        <v>-1.1421305789197642</v>
      </c>
    </row>
    <row r="43" spans="3:11">
      <c r="C43">
        <v>1995</v>
      </c>
      <c r="D43" s="1">
        <v>29091</v>
      </c>
      <c r="E43" s="1">
        <v>0</v>
      </c>
      <c r="F43" s="1">
        <v>5282</v>
      </c>
      <c r="G43" s="1">
        <v>34908</v>
      </c>
      <c r="H43" s="1">
        <f t="shared" si="0"/>
        <v>40190</v>
      </c>
      <c r="I43" s="6">
        <f t="shared" si="1"/>
        <v>1.3815269327283353</v>
      </c>
      <c r="J43" s="7">
        <f t="shared" si="2"/>
        <v>0.32318936047059088</v>
      </c>
      <c r="K43">
        <f t="shared" si="3"/>
        <v>6.3619345120590864E-2</v>
      </c>
    </row>
    <row r="44" spans="3:11">
      <c r="C44">
        <v>1996</v>
      </c>
      <c r="D44" s="1">
        <v>313602</v>
      </c>
      <c r="E44" s="1">
        <v>0</v>
      </c>
      <c r="F44" s="1">
        <v>243864</v>
      </c>
      <c r="G44" s="1">
        <v>23761</v>
      </c>
      <c r="H44" s="1">
        <f t="shared" si="0"/>
        <v>267625</v>
      </c>
      <c r="I44" s="6">
        <f t="shared" si="1"/>
        <v>0.85339060337625394</v>
      </c>
      <c r="J44" s="7">
        <f t="shared" si="2"/>
        <v>-0.15853791909708986</v>
      </c>
      <c r="K44">
        <f t="shared" si="3"/>
        <v>0.10287438320291015</v>
      </c>
    </row>
    <row r="45" spans="3:11">
      <c r="C45">
        <v>1997</v>
      </c>
      <c r="D45" s="1">
        <v>120421</v>
      </c>
      <c r="E45" s="1">
        <v>450</v>
      </c>
      <c r="F45" s="1">
        <v>153764</v>
      </c>
      <c r="G45" s="1">
        <v>36283</v>
      </c>
      <c r="H45" s="1">
        <f t="shared" si="0"/>
        <v>190497</v>
      </c>
      <c r="I45" s="6">
        <f t="shared" si="1"/>
        <v>1.5819250795127096</v>
      </c>
      <c r="J45" s="7">
        <f t="shared" si="2"/>
        <v>0.45864251014104257</v>
      </c>
      <c r="K45">
        <f t="shared" si="3"/>
        <v>0.36631142429104258</v>
      </c>
    </row>
    <row r="46" spans="3:11">
      <c r="C46">
        <v>1998</v>
      </c>
      <c r="D46" s="1">
        <v>65490</v>
      </c>
      <c r="E46" s="1">
        <v>0</v>
      </c>
      <c r="F46" s="1">
        <v>219188</v>
      </c>
      <c r="G46" s="1">
        <v>20904</v>
      </c>
      <c r="H46" s="1">
        <f t="shared" si="0"/>
        <v>240092</v>
      </c>
      <c r="I46" s="6">
        <f t="shared" si="1"/>
        <v>3.6660864254084595</v>
      </c>
      <c r="J46" s="7">
        <f t="shared" si="2"/>
        <v>1.299124723991911</v>
      </c>
      <c r="K46">
        <f t="shared" si="3"/>
        <v>1.1062067374919111</v>
      </c>
    </row>
    <row r="47" spans="3:11">
      <c r="C47">
        <v>1999</v>
      </c>
      <c r="D47" s="1">
        <v>25950</v>
      </c>
      <c r="E47" s="1">
        <v>0</v>
      </c>
      <c r="F47" s="1">
        <v>112698</v>
      </c>
      <c r="G47" s="1">
        <v>13529</v>
      </c>
      <c r="H47" s="1">
        <f t="shared" si="0"/>
        <v>126227</v>
      </c>
      <c r="I47" s="6">
        <f t="shared" si="1"/>
        <v>4.8642389210019266</v>
      </c>
      <c r="J47" s="7">
        <f t="shared" si="2"/>
        <v>1.5819102637292826</v>
      </c>
      <c r="K47">
        <f t="shared" si="3"/>
        <v>1.3165886062292826</v>
      </c>
    </row>
    <row r="48" spans="3:11">
      <c r="C48">
        <v>2000</v>
      </c>
      <c r="D48" s="1">
        <v>238970</v>
      </c>
      <c r="E48" s="1">
        <v>0</v>
      </c>
      <c r="F48" s="1">
        <v>238201</v>
      </c>
      <c r="G48" s="1">
        <v>8169</v>
      </c>
      <c r="H48" s="1">
        <f t="shared" si="0"/>
        <v>246370</v>
      </c>
      <c r="I48" s="6">
        <f t="shared" si="1"/>
        <v>1.0309662300707201</v>
      </c>
      <c r="J48" s="7">
        <f t="shared" si="2"/>
        <v>3.0496449959797438E-2</v>
      </c>
      <c r="K48">
        <f t="shared" si="3"/>
        <v>0.15524636545979742</v>
      </c>
    </row>
    <row r="49" spans="3:11">
      <c r="C49">
        <v>2001</v>
      </c>
      <c r="D49" s="1">
        <v>139704</v>
      </c>
      <c r="E49" s="1">
        <v>0</v>
      </c>
      <c r="F49" s="1">
        <v>45774</v>
      </c>
      <c r="G49" s="1">
        <v>25821</v>
      </c>
      <c r="H49" s="1">
        <f t="shared" si="0"/>
        <v>71595</v>
      </c>
      <c r="I49" s="6">
        <f t="shared" si="1"/>
        <v>0.51247637862910156</v>
      </c>
      <c r="J49" s="7">
        <f t="shared" si="2"/>
        <v>-0.66850065951157445</v>
      </c>
      <c r="K49">
        <f t="shared" si="3"/>
        <v>-0.72552167991157446</v>
      </c>
    </row>
    <row r="50" spans="3:11">
      <c r="C50">
        <v>2002</v>
      </c>
      <c r="D50" s="1">
        <v>260319</v>
      </c>
      <c r="E50" s="1">
        <v>921</v>
      </c>
      <c r="F50" s="1">
        <v>257859</v>
      </c>
      <c r="G50" s="1">
        <v>37982</v>
      </c>
      <c r="H50" s="1">
        <f t="shared" si="0"/>
        <v>296762</v>
      </c>
      <c r="I50" s="6">
        <f t="shared" si="1"/>
        <v>1.139993623208448</v>
      </c>
      <c r="J50" s="7">
        <f t="shared" si="2"/>
        <v>0.13102266871395943</v>
      </c>
      <c r="K50">
        <f t="shared" si="3"/>
        <v>0.29486580556395947</v>
      </c>
    </row>
    <row r="51" spans="3:11">
      <c r="C51">
        <v>2003</v>
      </c>
      <c r="D51" s="1">
        <v>118728</v>
      </c>
      <c r="E51" s="1">
        <v>425</v>
      </c>
      <c r="F51" s="1">
        <v>1601</v>
      </c>
      <c r="G51" s="1">
        <v>1441</v>
      </c>
      <c r="H51" s="1">
        <f t="shared" si="0"/>
        <v>3467</v>
      </c>
      <c r="I51" s="6">
        <f t="shared" si="1"/>
        <v>2.9201199380095681E-2</v>
      </c>
      <c r="J51" s="7">
        <f t="shared" si="2"/>
        <v>-3.5335454958906309</v>
      </c>
      <c r="K51">
        <f t="shared" si="3"/>
        <v>-3.6289767186906308</v>
      </c>
    </row>
    <row r="52" spans="3:11">
      <c r="C52">
        <v>2004</v>
      </c>
      <c r="D52" s="1">
        <v>141640</v>
      </c>
      <c r="E52" s="1">
        <v>337</v>
      </c>
      <c r="F52" s="1">
        <v>19868</v>
      </c>
      <c r="G52" s="1">
        <v>3825</v>
      </c>
      <c r="H52" s="1">
        <f t="shared" si="0"/>
        <v>24030</v>
      </c>
      <c r="I52" s="6">
        <f t="shared" si="1"/>
        <v>0.16965546455803446</v>
      </c>
      <c r="J52" s="7">
        <f t="shared" si="2"/>
        <v>-1.7739855774953255</v>
      </c>
      <c r="K52">
        <f t="shared" si="3"/>
        <v>-1.8274614914953256</v>
      </c>
    </row>
    <row r="53" spans="3:11">
      <c r="C53">
        <v>2005</v>
      </c>
      <c r="D53" s="1">
        <v>60986</v>
      </c>
      <c r="E53" s="1">
        <v>23</v>
      </c>
      <c r="F53" s="1">
        <v>9453</v>
      </c>
      <c r="G53" s="1">
        <v>2133</v>
      </c>
      <c r="H53" s="1">
        <f t="shared" si="0"/>
        <v>11609</v>
      </c>
      <c r="I53" s="6">
        <f t="shared" si="1"/>
        <v>0.19035516348014297</v>
      </c>
      <c r="J53" s="7">
        <f t="shared" si="2"/>
        <v>-1.6588636702796546</v>
      </c>
      <c r="K53">
        <f t="shared" si="3"/>
        <v>-1.8600291563796547</v>
      </c>
    </row>
    <row r="54" spans="3:11">
      <c r="C54">
        <v>2006</v>
      </c>
      <c r="D54" s="1">
        <v>141311</v>
      </c>
      <c r="E54" s="1">
        <v>510</v>
      </c>
      <c r="F54" s="1">
        <v>104614</v>
      </c>
      <c r="G54" s="1">
        <v>6490</v>
      </c>
      <c r="H54" s="1">
        <f t="shared" si="0"/>
        <v>111614</v>
      </c>
      <c r="I54" s="6">
        <f t="shared" si="1"/>
        <v>0.78984650876435658</v>
      </c>
      <c r="J54" s="7">
        <f t="shared" si="2"/>
        <v>-0.23591664510168844</v>
      </c>
      <c r="K54">
        <f t="shared" si="3"/>
        <v>-0.28999500745168849</v>
      </c>
    </row>
    <row r="55" spans="3:11">
      <c r="C55">
        <v>2007</v>
      </c>
      <c r="D55" s="1">
        <v>49082</v>
      </c>
      <c r="E55" s="1">
        <v>145</v>
      </c>
      <c r="F55" s="1">
        <v>23014</v>
      </c>
      <c r="G55" s="1">
        <v>30745</v>
      </c>
      <c r="H55" s="1">
        <f t="shared" si="0"/>
        <v>53904</v>
      </c>
      <c r="I55" s="6">
        <f t="shared" si="1"/>
        <v>1.0982437553481927</v>
      </c>
      <c r="J55" s="7">
        <f t="shared" si="2"/>
        <v>9.3712317855485672E-2</v>
      </c>
      <c r="K55">
        <f t="shared" si="3"/>
        <v>-0.12925117784451434</v>
      </c>
    </row>
    <row r="56" spans="3:11">
      <c r="C56">
        <v>2008</v>
      </c>
      <c r="D56" s="1">
        <v>19903</v>
      </c>
      <c r="E56" s="1">
        <v>1474</v>
      </c>
      <c r="F56" s="1">
        <v>38658</v>
      </c>
      <c r="G56" s="1">
        <v>10398</v>
      </c>
      <c r="H56" s="1">
        <f t="shared" si="0"/>
        <v>50530</v>
      </c>
      <c r="I56" s="6">
        <f t="shared" si="1"/>
        <v>2.5388132442345377</v>
      </c>
      <c r="J56" s="7">
        <f t="shared" si="2"/>
        <v>0.93169674516673384</v>
      </c>
      <c r="K56">
        <f t="shared" si="3"/>
        <v>0.65530212361673379</v>
      </c>
    </row>
    <row r="57" spans="3:11">
      <c r="C57">
        <v>2009</v>
      </c>
      <c r="D57" s="1">
        <v>16368</v>
      </c>
      <c r="E57" s="1">
        <v>9988</v>
      </c>
      <c r="F57" s="1">
        <v>115188</v>
      </c>
      <c r="G57" s="1">
        <v>17578</v>
      </c>
      <c r="H57" s="1">
        <f t="shared" si="0"/>
        <v>142754</v>
      </c>
      <c r="I57" s="6">
        <f t="shared" si="1"/>
        <v>8.721529814271749</v>
      </c>
      <c r="J57" s="7">
        <f t="shared" si="2"/>
        <v>2.1657946599500293</v>
      </c>
      <c r="K57">
        <f t="shared" si="3"/>
        <v>1.8829269231500292</v>
      </c>
    </row>
    <row r="58" spans="3:11">
      <c r="C58">
        <v>2010</v>
      </c>
      <c r="D58" s="1">
        <v>83876</v>
      </c>
      <c r="E58" s="1">
        <v>1942</v>
      </c>
      <c r="F58" s="1">
        <v>21358</v>
      </c>
      <c r="G58" s="1">
        <v>2701</v>
      </c>
      <c r="H58" s="1">
        <f t="shared" si="0"/>
        <v>26001</v>
      </c>
      <c r="I58" s="6">
        <f t="shared" si="1"/>
        <v>0.3099933234775144</v>
      </c>
      <c r="J58" s="7">
        <f t="shared" si="2"/>
        <v>-1.1712045189041818</v>
      </c>
      <c r="K58">
        <f t="shared" si="3"/>
        <v>-1.3304549815041817</v>
      </c>
    </row>
    <row r="59" spans="3:11">
      <c r="C59">
        <v>2011</v>
      </c>
      <c r="D59" s="1">
        <v>31730</v>
      </c>
      <c r="E59" s="1">
        <v>1620</v>
      </c>
      <c r="F59" s="1">
        <v>13022</v>
      </c>
      <c r="G59" s="1">
        <v>2701</v>
      </c>
      <c r="H59" s="1">
        <f t="shared" si="0"/>
        <v>17343</v>
      </c>
      <c r="I59" s="6">
        <f t="shared" si="1"/>
        <v>0.54658052316419792</v>
      </c>
      <c r="J59" s="7">
        <f t="shared" si="2"/>
        <v>-0.60407363882665543</v>
      </c>
      <c r="K59">
        <f t="shared" si="3"/>
        <v>-0.85881124932665542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NCEAS table</vt:lpstr>
    </vt:vector>
  </TitlesOfParts>
  <Company>WDFW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Dufault, Aaron M (DFW)</dc:creator>
  <cp:lastModifiedBy>Greg Ruggerone</cp:lastModifiedBy>
  <dcterms:created xsi:type="dcterms:W3CDTF">2014-06-04T22:48:57Z</dcterms:created>
  <dcterms:modified xsi:type="dcterms:W3CDTF">2017-08-02T22:24:15Z</dcterms:modified>
</cp:coreProperties>
</file>