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swash_ufl_edu/Documents/NCHRP 08-135/Computational Engine/"/>
    </mc:Choice>
  </mc:AlternateContent>
  <xr:revisionPtr revIDLastSave="14" documentId="13_ncr:40009_{E41EC950-C252-4FF8-9042-8DC2CBA1DA7C}" xr6:coauthVersionLast="47" xr6:coauthVersionMax="47" xr10:uidLastSave="{858958CA-8A9F-436A-8EBC-BA6480700016}"/>
  <bookViews>
    <workbookView xWindow="38985" yWindow="1485" windowWidth="36870" windowHeight="17805" xr2:uid="{00000000-000D-0000-FFFF-FFFF00000000}"/>
  </bookViews>
  <sheets>
    <sheet name="TestHighwayOutpu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R12" i="1"/>
  <c r="C14" i="1" s="1"/>
  <c r="AJ3" i="1"/>
  <c r="AJ4" i="1"/>
  <c r="AJ5" i="1"/>
  <c r="AJ8" i="1"/>
  <c r="AJ9" i="1"/>
  <c r="AJ10" i="1"/>
  <c r="AJ11" i="1"/>
  <c r="AJ2" i="1"/>
  <c r="AJ12" i="1" s="1"/>
  <c r="D20" i="1" s="1"/>
  <c r="AF12" i="1"/>
  <c r="C18" i="1" s="1"/>
  <c r="AG12" i="1"/>
  <c r="AE12" i="1"/>
  <c r="C17" i="1" s="1"/>
  <c r="H12" i="1"/>
  <c r="E12" i="1"/>
  <c r="T12" i="1"/>
  <c r="AI11" i="1"/>
  <c r="AI10" i="1"/>
  <c r="AI9" i="1"/>
  <c r="AI8" i="1"/>
  <c r="AI5" i="1"/>
  <c r="AI4" i="1"/>
  <c r="AI3" i="1"/>
  <c r="AI2" i="1"/>
  <c r="C15" i="1" l="1"/>
  <c r="C20" i="1"/>
  <c r="T13" i="1"/>
  <c r="C16" i="1" s="1"/>
</calcChain>
</file>

<file path=xl/sharedStrings.xml><?xml version="1.0" encoding="utf-8"?>
<sst xmlns="http://schemas.openxmlformats.org/spreadsheetml/2006/main" count="166" uniqueCount="55">
  <si>
    <t>Seg ID</t>
  </si>
  <si>
    <t>Hwy Seg Type</t>
  </si>
  <si>
    <t>Two-Lane Seg Type</t>
  </si>
  <si>
    <t># Dir Lanes</t>
  </si>
  <si>
    <t>Length (mi)</t>
  </si>
  <si>
    <t>Eff. Len. Upstream (mi)</t>
  </si>
  <si>
    <t xml:space="preserve"> Eff. Len. Downstream (mi)</t>
  </si>
  <si>
    <t>Adj. Length (mi)</t>
  </si>
  <si>
    <t>Posted Speed (mi/h)</t>
  </si>
  <si>
    <t>Dir Volume (veh/h)</t>
  </si>
  <si>
    <t>Opp Volume (veh/h)</t>
  </si>
  <si>
    <t>PHF</t>
  </si>
  <si>
    <t xml:space="preserve"> Dir Truck%</t>
  </si>
  <si>
    <t xml:space="preserve"> Analysis Flow Rate (veh/h/ln)</t>
  </si>
  <si>
    <t>Analysis Flow Rate (pc/h/ln)</t>
  </si>
  <si>
    <t>Vertical Align Class</t>
  </si>
  <si>
    <t>FFS (mi/h)</t>
  </si>
  <si>
    <t xml:space="preserve"> Free-Flow Trav Time (s)</t>
  </si>
  <si>
    <t>Avg Speed (mi/h)</t>
  </si>
  <si>
    <t>Avg Travel Time (s)</t>
  </si>
  <si>
    <t>% Followers</t>
  </si>
  <si>
    <t>Density (veh/mi/ln)</t>
  </si>
  <si>
    <t>Density (pc/mi/ln)</t>
  </si>
  <si>
    <t>Follower Density (veh/mi/ln)</t>
  </si>
  <si>
    <t>Adj. Follower Density (veh/mi/ln)</t>
  </si>
  <si>
    <t>Control Delay (s/veh)</t>
  </si>
  <si>
    <t>LOS</t>
  </si>
  <si>
    <t>Demand/Capacity</t>
  </si>
  <si>
    <t>Momentum (vol*speed)</t>
  </si>
  <si>
    <t>FFS Delay (s)</t>
  </si>
  <si>
    <t>VMT</t>
  </si>
  <si>
    <t>VHT</t>
  </si>
  <si>
    <t>VHD</t>
  </si>
  <si>
    <t>Seg Speed</t>
  </si>
  <si>
    <t>Delay</t>
  </si>
  <si>
    <t>MultilaneHwy</t>
  </si>
  <si>
    <t>---</t>
  </si>
  <si>
    <t>A</t>
  </si>
  <si>
    <t>SigIntersection</t>
  </si>
  <si>
    <t>C</t>
  </si>
  <si>
    <t>TwoLaneHwy</t>
  </si>
  <si>
    <t>PassingConstrained</t>
  </si>
  <si>
    <t>E</t>
  </si>
  <si>
    <t>PassingLane</t>
  </si>
  <si>
    <t>Faster Lane55</t>
  </si>
  <si>
    <t>Slower Lane</t>
  </si>
  <si>
    <t>PassingZone</t>
  </si>
  <si>
    <t>Facility Results</t>
  </si>
  <si>
    <t>Free Flow Travel Time (s)</t>
  </si>
  <si>
    <t>This value should be used for facility speed</t>
  </si>
  <si>
    <t>Avg. Travel Time (s)</t>
  </si>
  <si>
    <t>Equivalent value can be obtained with VMT/VHT by using average volume across all segments</t>
  </si>
  <si>
    <t>Delay (veh-h)</t>
  </si>
  <si>
    <t>Total Delay (s)</t>
  </si>
  <si>
    <t>Maximum d/c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</si>
</sst>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topLeftCell="E1" zoomScale="120" zoomScaleNormal="120" workbookViewId="0">
      <selection activeCell="N16" sqref="N16"/>
    </sheetView>
  </sheetViews>
  <sheetFormatPr defaultRowHeight="15" x14ac:dyDescent="0.25"/>
  <cols>
    <col min="1" max="1" width="24.140625" customWidth="1"/>
    <col min="2" max="2" width="24.28515625" customWidth="1"/>
    <col min="6" max="6" width="22.140625" customWidth="1"/>
    <col min="7" max="7" width="20.140625" customWidth="1"/>
    <col min="14" max="14" width="28.140625" bestFit="1" customWidth="1"/>
    <col min="15" max="15" width="26.42578125" bestFit="1" customWidth="1"/>
    <col min="18" max="18" width="18.85546875" customWidth="1"/>
    <col min="21" max="21" width="14.85546875" customWidth="1"/>
    <col min="22" max="22" width="14.140625" customWidth="1"/>
    <col min="24" max="24" width="18.42578125" customWidth="1"/>
    <col min="25" max="25" width="15.7109375" customWidth="1"/>
    <col min="26" max="26" width="2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I1" s="1" t="s">
        <v>33</v>
      </c>
      <c r="AJ1" s="1" t="s">
        <v>34</v>
      </c>
    </row>
    <row r="2" spans="1:36" x14ac:dyDescent="0.25">
      <c r="A2">
        <v>1</v>
      </c>
      <c r="B2" t="s">
        <v>35</v>
      </c>
      <c r="C2" t="s">
        <v>36</v>
      </c>
      <c r="D2">
        <v>2</v>
      </c>
      <c r="E2">
        <v>1</v>
      </c>
      <c r="F2" t="s">
        <v>36</v>
      </c>
      <c r="G2" t="s">
        <v>36</v>
      </c>
      <c r="H2">
        <v>0.96740000000000004</v>
      </c>
      <c r="I2">
        <v>55</v>
      </c>
      <c r="J2">
        <v>1100</v>
      </c>
      <c r="K2" t="s">
        <v>36</v>
      </c>
      <c r="L2">
        <v>0.95</v>
      </c>
      <c r="M2">
        <v>8</v>
      </c>
      <c r="N2">
        <v>1157.9000000000001</v>
      </c>
      <c r="O2">
        <v>625.29999999999995</v>
      </c>
      <c r="P2" t="s">
        <v>36</v>
      </c>
      <c r="Q2">
        <v>60</v>
      </c>
      <c r="R2">
        <v>58.04</v>
      </c>
      <c r="S2">
        <v>60</v>
      </c>
      <c r="T2">
        <v>58.04</v>
      </c>
      <c r="U2" t="s">
        <v>36</v>
      </c>
      <c r="V2" t="s">
        <v>36</v>
      </c>
      <c r="W2">
        <v>10.4</v>
      </c>
      <c r="X2" t="s">
        <v>36</v>
      </c>
      <c r="Y2" t="s">
        <v>36</v>
      </c>
      <c r="Z2" t="s">
        <v>36</v>
      </c>
      <c r="AA2" t="s">
        <v>37</v>
      </c>
      <c r="AB2">
        <v>0.28399999999999997</v>
      </c>
      <c r="AC2">
        <v>69473.7</v>
      </c>
      <c r="AD2">
        <v>0</v>
      </c>
      <c r="AE2">
        <v>1120.0899999999999</v>
      </c>
      <c r="AF2">
        <v>18.667999999999999</v>
      </c>
      <c r="AG2">
        <v>0</v>
      </c>
      <c r="AI2" s="2">
        <f>AE2/AF2</f>
        <v>60.000535676023141</v>
      </c>
      <c r="AJ2" s="1">
        <f>T2-R2</f>
        <v>0</v>
      </c>
    </row>
    <row r="3" spans="1:36" x14ac:dyDescent="0.25">
      <c r="A3">
        <v>2</v>
      </c>
      <c r="B3" t="s">
        <v>38</v>
      </c>
      <c r="C3" t="s">
        <v>36</v>
      </c>
      <c r="D3">
        <v>2</v>
      </c>
      <c r="E3">
        <v>0.17821970000000001</v>
      </c>
      <c r="F3">
        <v>0.158</v>
      </c>
      <c r="G3">
        <v>0.40699999999999997</v>
      </c>
      <c r="H3">
        <v>0.56499999999999995</v>
      </c>
      <c r="I3">
        <v>35</v>
      </c>
      <c r="J3">
        <v>1000</v>
      </c>
      <c r="K3" t="s">
        <v>36</v>
      </c>
      <c r="L3">
        <v>1</v>
      </c>
      <c r="M3">
        <v>6</v>
      </c>
      <c r="N3">
        <v>900</v>
      </c>
      <c r="O3" t="s">
        <v>36</v>
      </c>
      <c r="P3" t="s">
        <v>36</v>
      </c>
      <c r="Q3">
        <v>35</v>
      </c>
      <c r="R3">
        <v>58.12</v>
      </c>
      <c r="S3">
        <v>23.11</v>
      </c>
      <c r="T3">
        <v>88</v>
      </c>
      <c r="U3" t="s">
        <v>36</v>
      </c>
      <c r="V3" t="s">
        <v>36</v>
      </c>
      <c r="W3" t="s">
        <v>36</v>
      </c>
      <c r="Y3" t="s">
        <v>36</v>
      </c>
      <c r="Z3">
        <v>29.9</v>
      </c>
      <c r="AA3" t="s">
        <v>39</v>
      </c>
      <c r="AB3">
        <v>0.64</v>
      </c>
      <c r="AC3">
        <v>20802.5</v>
      </c>
      <c r="AD3" t="s">
        <v>36</v>
      </c>
      <c r="AE3">
        <v>508.5</v>
      </c>
      <c r="AF3">
        <v>22</v>
      </c>
      <c r="AG3">
        <v>7.47</v>
      </c>
      <c r="AI3" s="2">
        <f t="shared" ref="AI3:AI11" si="0">AE3/AF3</f>
        <v>23.113636363636363</v>
      </c>
      <c r="AJ3" s="1">
        <f t="shared" ref="AJ3:AJ11" si="1">T3-R3</f>
        <v>29.880000000000003</v>
      </c>
    </row>
    <row r="4" spans="1:36" x14ac:dyDescent="0.25">
      <c r="A4">
        <v>3</v>
      </c>
      <c r="B4" t="s">
        <v>40</v>
      </c>
      <c r="C4" t="s">
        <v>41</v>
      </c>
      <c r="D4">
        <v>1</v>
      </c>
      <c r="E4">
        <v>0.75</v>
      </c>
      <c r="F4" t="s">
        <v>36</v>
      </c>
      <c r="G4" t="s">
        <v>36</v>
      </c>
      <c r="H4">
        <v>0.39579999999999999</v>
      </c>
      <c r="I4">
        <v>55</v>
      </c>
      <c r="J4">
        <v>1100</v>
      </c>
      <c r="K4">
        <v>600</v>
      </c>
      <c r="L4">
        <v>0.95</v>
      </c>
      <c r="M4">
        <v>10</v>
      </c>
      <c r="N4">
        <v>1157.9000000000001</v>
      </c>
      <c r="O4" t="s">
        <v>36</v>
      </c>
      <c r="P4">
        <v>1</v>
      </c>
      <c r="Q4">
        <v>62.366999999999997</v>
      </c>
      <c r="R4">
        <v>22.85</v>
      </c>
      <c r="S4">
        <v>58.37</v>
      </c>
      <c r="T4">
        <v>24.41</v>
      </c>
      <c r="U4">
        <v>77.5</v>
      </c>
      <c r="V4">
        <v>19.8</v>
      </c>
      <c r="W4" t="s">
        <v>36</v>
      </c>
      <c r="X4">
        <v>15.4</v>
      </c>
      <c r="Y4">
        <v>15.4</v>
      </c>
      <c r="Z4" t="s">
        <v>36</v>
      </c>
      <c r="AA4" t="s">
        <v>42</v>
      </c>
      <c r="AB4">
        <v>0.68100000000000005</v>
      </c>
      <c r="AC4">
        <v>67588.800000000003</v>
      </c>
      <c r="AD4">
        <v>1.6</v>
      </c>
      <c r="AE4">
        <v>458.33</v>
      </c>
      <c r="AF4">
        <v>7.8520000000000003</v>
      </c>
      <c r="AG4">
        <v>0.5</v>
      </c>
      <c r="AI4" s="2">
        <f t="shared" si="0"/>
        <v>58.371115639327556</v>
      </c>
      <c r="AJ4" s="1">
        <f t="shared" si="1"/>
        <v>1.5599999999999987</v>
      </c>
    </row>
    <row r="5" spans="1:36" x14ac:dyDescent="0.25">
      <c r="A5">
        <v>4</v>
      </c>
      <c r="B5" t="s">
        <v>40</v>
      </c>
      <c r="C5" t="s">
        <v>43</v>
      </c>
      <c r="D5">
        <v>2</v>
      </c>
      <c r="E5">
        <v>1</v>
      </c>
      <c r="F5" t="s">
        <v>36</v>
      </c>
      <c r="G5" t="s">
        <v>36</v>
      </c>
      <c r="H5">
        <v>1</v>
      </c>
      <c r="I5">
        <v>55</v>
      </c>
      <c r="J5">
        <v>1100</v>
      </c>
      <c r="K5">
        <v>600</v>
      </c>
      <c r="L5">
        <v>0.95</v>
      </c>
      <c r="M5">
        <v>10</v>
      </c>
      <c r="N5">
        <v>1157.9000000000001</v>
      </c>
      <c r="O5" t="s">
        <v>36</v>
      </c>
      <c r="P5">
        <v>1</v>
      </c>
      <c r="Q5">
        <v>62.366999999999997</v>
      </c>
      <c r="R5">
        <v>57.72</v>
      </c>
      <c r="S5">
        <v>59.42</v>
      </c>
      <c r="T5">
        <v>60.58</v>
      </c>
      <c r="U5">
        <v>52.3</v>
      </c>
      <c r="V5">
        <v>19.5</v>
      </c>
      <c r="W5" t="s">
        <v>36</v>
      </c>
      <c r="X5">
        <v>5.0999999999999996</v>
      </c>
      <c r="Y5">
        <v>5.0999999999999996</v>
      </c>
      <c r="Z5" t="s">
        <v>36</v>
      </c>
      <c r="AA5" t="s">
        <v>39</v>
      </c>
      <c r="AB5">
        <v>0.41399999999999998</v>
      </c>
      <c r="AC5">
        <v>68807.3</v>
      </c>
      <c r="AD5">
        <v>2.9</v>
      </c>
      <c r="AE5">
        <v>1157.9000000000001</v>
      </c>
      <c r="AF5">
        <v>19.513000000000002</v>
      </c>
      <c r="AG5">
        <v>0.92</v>
      </c>
      <c r="AI5" s="2">
        <f t="shared" si="0"/>
        <v>59.339927228001848</v>
      </c>
      <c r="AJ5" s="1">
        <f t="shared" si="1"/>
        <v>2.8599999999999994</v>
      </c>
    </row>
    <row r="6" spans="1:36" x14ac:dyDescent="0.25">
      <c r="A6">
        <v>4</v>
      </c>
      <c r="B6" t="s">
        <v>36</v>
      </c>
      <c r="C6" t="s">
        <v>36</v>
      </c>
      <c r="D6" t="s">
        <v>44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>
        <v>4</v>
      </c>
      <c r="N6">
        <v>617</v>
      </c>
      <c r="O6" t="s">
        <v>36</v>
      </c>
      <c r="P6" t="s">
        <v>36</v>
      </c>
      <c r="Q6">
        <v>62.6</v>
      </c>
      <c r="R6" t="s">
        <v>36</v>
      </c>
      <c r="S6">
        <v>61.5</v>
      </c>
      <c r="T6">
        <v>58.53</v>
      </c>
      <c r="U6">
        <v>54.7</v>
      </c>
      <c r="V6">
        <v>10</v>
      </c>
      <c r="W6" t="s">
        <v>36</v>
      </c>
      <c r="X6">
        <v>5.5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>
        <v>616.95000000000005</v>
      </c>
      <c r="AF6">
        <v>10.031000000000001</v>
      </c>
      <c r="AI6" s="2"/>
      <c r="AJ6" s="1"/>
    </row>
    <row r="7" spans="1:36" x14ac:dyDescent="0.25">
      <c r="A7">
        <v>4</v>
      </c>
      <c r="B7" t="s">
        <v>36</v>
      </c>
      <c r="C7" t="s">
        <v>36</v>
      </c>
      <c r="D7" t="s">
        <v>45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>
        <v>16.8</v>
      </c>
      <c r="N7">
        <v>540.9</v>
      </c>
      <c r="O7" t="s">
        <v>36</v>
      </c>
      <c r="P7" t="s">
        <v>36</v>
      </c>
      <c r="Q7">
        <v>62.1</v>
      </c>
      <c r="R7" t="s">
        <v>36</v>
      </c>
      <c r="S7">
        <v>57.05</v>
      </c>
      <c r="T7">
        <v>63.1</v>
      </c>
      <c r="U7">
        <v>49.6</v>
      </c>
      <c r="V7">
        <v>9.5</v>
      </c>
      <c r="W7" t="s">
        <v>36</v>
      </c>
      <c r="X7">
        <v>4.7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>
        <v>540.94000000000005</v>
      </c>
      <c r="AF7">
        <v>9.4809999999999999</v>
      </c>
      <c r="AI7" s="2"/>
      <c r="AJ7" s="1"/>
    </row>
    <row r="8" spans="1:36" x14ac:dyDescent="0.25">
      <c r="A8">
        <v>5</v>
      </c>
      <c r="B8" t="s">
        <v>40</v>
      </c>
      <c r="C8" t="s">
        <v>41</v>
      </c>
      <c r="D8">
        <v>1</v>
      </c>
      <c r="E8">
        <v>1.25</v>
      </c>
      <c r="F8" t="s">
        <v>36</v>
      </c>
      <c r="G8" t="s">
        <v>36</v>
      </c>
      <c r="H8">
        <v>1.25</v>
      </c>
      <c r="I8">
        <v>55</v>
      </c>
      <c r="J8">
        <v>1100</v>
      </c>
      <c r="K8">
        <v>600</v>
      </c>
      <c r="L8">
        <v>0.95</v>
      </c>
      <c r="M8">
        <v>10</v>
      </c>
      <c r="N8">
        <v>1157.9000000000001</v>
      </c>
      <c r="O8" t="s">
        <v>36</v>
      </c>
      <c r="P8">
        <v>1</v>
      </c>
      <c r="Q8">
        <v>62.366999999999997</v>
      </c>
      <c r="R8">
        <v>72.150000000000006</v>
      </c>
      <c r="S8">
        <v>58.32</v>
      </c>
      <c r="T8">
        <v>77.16</v>
      </c>
      <c r="U8">
        <v>75.900000000000006</v>
      </c>
      <c r="V8">
        <v>19.899999999999999</v>
      </c>
      <c r="W8" t="s">
        <v>36</v>
      </c>
      <c r="X8">
        <v>15.1</v>
      </c>
      <c r="Y8">
        <v>13</v>
      </c>
      <c r="Z8" t="s">
        <v>36</v>
      </c>
      <c r="AA8" t="s">
        <v>42</v>
      </c>
      <c r="AB8">
        <v>0.68100000000000005</v>
      </c>
      <c r="AC8">
        <v>67529.2</v>
      </c>
      <c r="AD8">
        <v>5</v>
      </c>
      <c r="AE8">
        <v>1447.37</v>
      </c>
      <c r="AF8">
        <v>24.817</v>
      </c>
      <c r="AG8">
        <v>1.61</v>
      </c>
      <c r="AI8" s="2">
        <f t="shared" si="0"/>
        <v>58.32171495345932</v>
      </c>
      <c r="AJ8" s="1">
        <f t="shared" si="1"/>
        <v>5.0099999999999909</v>
      </c>
    </row>
    <row r="9" spans="1:36" x14ac:dyDescent="0.25">
      <c r="A9">
        <v>6</v>
      </c>
      <c r="B9" t="s">
        <v>40</v>
      </c>
      <c r="C9" t="s">
        <v>46</v>
      </c>
      <c r="D9">
        <v>1</v>
      </c>
      <c r="E9">
        <v>1.5</v>
      </c>
      <c r="F9" t="s">
        <v>36</v>
      </c>
      <c r="G9" t="s">
        <v>36</v>
      </c>
      <c r="H9">
        <v>1.4348000000000001</v>
      </c>
      <c r="I9">
        <v>55</v>
      </c>
      <c r="J9">
        <v>1100</v>
      </c>
      <c r="K9">
        <v>600</v>
      </c>
      <c r="L9">
        <v>0.95</v>
      </c>
      <c r="M9">
        <v>10</v>
      </c>
      <c r="N9">
        <v>1157.9000000000001</v>
      </c>
      <c r="O9" t="s">
        <v>36</v>
      </c>
      <c r="P9">
        <v>1</v>
      </c>
      <c r="Q9">
        <v>62.366999999999997</v>
      </c>
      <c r="R9">
        <v>82.82</v>
      </c>
      <c r="S9">
        <v>58.45</v>
      </c>
      <c r="T9">
        <v>88.38</v>
      </c>
      <c r="U9">
        <v>75.400000000000006</v>
      </c>
      <c r="V9">
        <v>19.8</v>
      </c>
      <c r="W9" t="s">
        <v>36</v>
      </c>
      <c r="X9">
        <v>14.9</v>
      </c>
      <c r="Y9">
        <v>13.7</v>
      </c>
      <c r="Z9" t="s">
        <v>36</v>
      </c>
      <c r="AA9" t="s">
        <v>42</v>
      </c>
      <c r="AB9">
        <v>0.68100000000000005</v>
      </c>
      <c r="AC9">
        <v>67673.7</v>
      </c>
      <c r="AD9">
        <v>5.6</v>
      </c>
      <c r="AE9">
        <v>1661.3</v>
      </c>
      <c r="AF9">
        <v>28.425000000000001</v>
      </c>
      <c r="AG9">
        <v>1.79</v>
      </c>
      <c r="AI9" s="2">
        <f t="shared" si="0"/>
        <v>58.445030782761648</v>
      </c>
      <c r="AJ9" s="1">
        <f t="shared" si="1"/>
        <v>5.5600000000000023</v>
      </c>
    </row>
    <row r="10" spans="1:36" x14ac:dyDescent="0.25">
      <c r="A10">
        <v>7</v>
      </c>
      <c r="B10" t="s">
        <v>38</v>
      </c>
      <c r="C10" t="s">
        <v>36</v>
      </c>
      <c r="D10">
        <v>2</v>
      </c>
      <c r="E10">
        <v>0.1649621</v>
      </c>
      <c r="F10">
        <v>0.16</v>
      </c>
      <c r="G10">
        <v>0.40799999999999997</v>
      </c>
      <c r="H10">
        <v>0.56830000000000003</v>
      </c>
      <c r="I10">
        <v>40</v>
      </c>
      <c r="J10">
        <v>950</v>
      </c>
      <c r="K10" t="s">
        <v>36</v>
      </c>
      <c r="L10">
        <v>1</v>
      </c>
      <c r="M10">
        <v>5</v>
      </c>
      <c r="N10">
        <v>893</v>
      </c>
      <c r="O10" t="s">
        <v>36</v>
      </c>
      <c r="P10" t="s">
        <v>36</v>
      </c>
      <c r="Q10">
        <v>40</v>
      </c>
      <c r="R10">
        <v>51.15</v>
      </c>
      <c r="S10">
        <v>25.32</v>
      </c>
      <c r="T10">
        <v>80.8</v>
      </c>
      <c r="U10" t="s">
        <v>36</v>
      </c>
      <c r="V10" t="s">
        <v>36</v>
      </c>
      <c r="W10" t="s">
        <v>36</v>
      </c>
      <c r="Y10" t="s">
        <v>36</v>
      </c>
      <c r="Z10">
        <v>29.7</v>
      </c>
      <c r="AA10" t="s">
        <v>39</v>
      </c>
      <c r="AB10">
        <v>0.63</v>
      </c>
      <c r="AC10">
        <v>22611.200000000001</v>
      </c>
      <c r="AD10" t="s">
        <v>36</v>
      </c>
      <c r="AE10">
        <v>507.5</v>
      </c>
      <c r="AF10">
        <v>20</v>
      </c>
      <c r="AG10">
        <v>7.36</v>
      </c>
      <c r="AI10" s="2">
        <f t="shared" si="0"/>
        <v>25.375</v>
      </c>
      <c r="AJ10" s="1">
        <f t="shared" si="1"/>
        <v>29.65</v>
      </c>
    </row>
    <row r="11" spans="1:36" x14ac:dyDescent="0.25">
      <c r="A11">
        <v>8</v>
      </c>
      <c r="B11" t="s">
        <v>35</v>
      </c>
      <c r="C11" t="s">
        <v>36</v>
      </c>
      <c r="D11">
        <v>2</v>
      </c>
      <c r="E11">
        <v>2</v>
      </c>
      <c r="F11" t="s">
        <v>36</v>
      </c>
      <c r="G11" t="s">
        <v>36</v>
      </c>
      <c r="H11">
        <v>1.6618999999999999</v>
      </c>
      <c r="I11">
        <v>55</v>
      </c>
      <c r="J11">
        <v>1100</v>
      </c>
      <c r="K11" t="s">
        <v>36</v>
      </c>
      <c r="L11">
        <v>0.95</v>
      </c>
      <c r="M11">
        <v>8</v>
      </c>
      <c r="N11">
        <v>1157.9000000000001</v>
      </c>
      <c r="O11">
        <v>625.29999999999995</v>
      </c>
      <c r="P11" t="s">
        <v>36</v>
      </c>
      <c r="Q11">
        <v>60</v>
      </c>
      <c r="R11">
        <v>99.71</v>
      </c>
      <c r="S11">
        <v>60</v>
      </c>
      <c r="T11">
        <v>99.71</v>
      </c>
      <c r="U11" t="s">
        <v>36</v>
      </c>
      <c r="V11" t="s">
        <v>36</v>
      </c>
      <c r="W11">
        <v>10.4</v>
      </c>
      <c r="X11" t="s">
        <v>36</v>
      </c>
      <c r="Y11" t="s">
        <v>36</v>
      </c>
      <c r="Z11" t="s">
        <v>36</v>
      </c>
      <c r="AA11" t="s">
        <v>37</v>
      </c>
      <c r="AB11">
        <v>0.28399999999999997</v>
      </c>
      <c r="AC11">
        <v>69473.7</v>
      </c>
      <c r="AD11">
        <v>0</v>
      </c>
      <c r="AE11">
        <v>1924.28</v>
      </c>
      <c r="AF11">
        <v>32.070999999999998</v>
      </c>
      <c r="AG11">
        <v>0</v>
      </c>
      <c r="AI11" s="2">
        <f t="shared" si="0"/>
        <v>60.000623616351227</v>
      </c>
      <c r="AJ11" s="1">
        <f t="shared" si="1"/>
        <v>0</v>
      </c>
    </row>
    <row r="12" spans="1:36" x14ac:dyDescent="0.25">
      <c r="E12" s="3">
        <f>SUM(E2:E5,E8:E11)</f>
        <v>7.8431818</v>
      </c>
      <c r="H12" s="3">
        <f>SUM(H2:H5,H8:H11)</f>
        <v>7.8432000000000004</v>
      </c>
      <c r="R12" s="3">
        <f>SUM(R2:R5,R8:R11)</f>
        <v>502.55999999999995</v>
      </c>
      <c r="T12" s="3">
        <f>SUM(T2:T5,T8:T11)</f>
        <v>577.07999999999993</v>
      </c>
      <c r="AE12" s="3">
        <f>SUM(AE2:AE5,AE8:AE11)</f>
        <v>8785.27</v>
      </c>
      <c r="AF12" s="3">
        <f t="shared" ref="AF12:AG12" si="2">SUM(AF2:AF5,AF8:AF11)</f>
        <v>173.34599999999998</v>
      </c>
      <c r="AG12" s="3">
        <f t="shared" si="2"/>
        <v>19.649999999999999</v>
      </c>
      <c r="AJ12" s="3">
        <f t="shared" ref="AJ12" si="3">SUM(AJ2:AJ5,AJ8:AJ11)</f>
        <v>74.519999999999982</v>
      </c>
    </row>
    <row r="13" spans="1:36" x14ac:dyDescent="0.25">
      <c r="A13" t="s">
        <v>47</v>
      </c>
      <c r="T13" s="4">
        <f>H12/(T12/3600)</f>
        <v>48.928259513412364</v>
      </c>
    </row>
    <row r="14" spans="1:36" x14ac:dyDescent="0.25">
      <c r="A14" t="s">
        <v>48</v>
      </c>
      <c r="B14">
        <v>502.6</v>
      </c>
      <c r="C14" s="1">
        <f>R12</f>
        <v>502.55999999999995</v>
      </c>
      <c r="T14" s="1" t="s">
        <v>49</v>
      </c>
    </row>
    <row r="15" spans="1:36" x14ac:dyDescent="0.25">
      <c r="A15" t="s">
        <v>50</v>
      </c>
      <c r="B15">
        <v>577.09</v>
      </c>
      <c r="C15" s="1">
        <f>T12</f>
        <v>577.07999999999993</v>
      </c>
      <c r="T15" s="1" t="s">
        <v>51</v>
      </c>
    </row>
    <row r="16" spans="1:36" x14ac:dyDescent="0.25">
      <c r="A16" t="s">
        <v>18</v>
      </c>
      <c r="B16">
        <v>48.93</v>
      </c>
      <c r="C16" s="5">
        <f>T13</f>
        <v>48.928259513412364</v>
      </c>
    </row>
    <row r="17" spans="1:4" x14ac:dyDescent="0.25">
      <c r="A17" t="s">
        <v>30</v>
      </c>
      <c r="B17">
        <v>8785.31</v>
      </c>
      <c r="C17" s="1">
        <f>AE12</f>
        <v>8785.27</v>
      </c>
    </row>
    <row r="18" spans="1:4" x14ac:dyDescent="0.25">
      <c r="A18" t="s">
        <v>31</v>
      </c>
      <c r="B18">
        <v>173.39099999999999</v>
      </c>
      <c r="C18" s="1">
        <f>AF12</f>
        <v>173.34599999999998</v>
      </c>
    </row>
    <row r="19" spans="1:4" x14ac:dyDescent="0.25">
      <c r="A19" t="s">
        <v>52</v>
      </c>
      <c r="B19">
        <v>19.646999999999998</v>
      </c>
      <c r="C19" s="1">
        <f>AG12</f>
        <v>19.649999999999999</v>
      </c>
    </row>
    <row r="20" spans="1:4" x14ac:dyDescent="0.25">
      <c r="A20" t="s">
        <v>53</v>
      </c>
      <c r="B20">
        <v>74.53</v>
      </c>
      <c r="C20" s="1">
        <f>T12-R12</f>
        <v>74.519999999999982</v>
      </c>
      <c r="D20" s="1">
        <f>AJ12</f>
        <v>74.519999999999982</v>
      </c>
    </row>
    <row r="21" spans="1:4" x14ac:dyDescent="0.25">
      <c r="A21" t="s">
        <v>54</v>
      </c>
      <c r="B21">
        <v>0.68100000000000005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TestHighwayOutput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Washburn, Scott</cp:lastModifiedBy>
  <cp:revision/>
  <dcterms:created xsi:type="dcterms:W3CDTF">2021-11-22T20:52:43Z</dcterms:created>
  <dcterms:modified xsi:type="dcterms:W3CDTF">2021-11-23T19:27:36Z</dcterms:modified>
  <cp:category/>
  <cp:contentStatus/>
</cp:coreProperties>
</file>