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fo" sheetId="1" state="visible" r:id="rId1"/>
    <sheet name="ComponentBluepri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物品</t>
        </is>
      </c>
      <c r="B1" s="1" t="inlineStr">
        <is>
          <t>计划生产</t>
        </is>
      </c>
      <c r="C1" s="1" t="inlineStr">
        <is>
          <t> </t>
        </is>
      </c>
      <c r="D1" s="1" t="inlineStr">
        <is>
          <t>Raw Reaction EIV</t>
        </is>
      </c>
      <c r="E1" s="1" t="inlineStr">
        <is>
          <t>Raw Material EIV</t>
        </is>
      </c>
      <c r="F1" s="1" t="inlineStr">
        <is>
          <t>Raw Component EIV</t>
        </is>
      </c>
      <c r="G1" s="1" t="inlineStr">
        <is>
          <t>   </t>
        </is>
      </c>
      <c r="H1" s="1" t="inlineStr">
        <is>
          <t>  </t>
        </is>
      </c>
      <c r="I1" s="1" t="inlineStr">
        <is>
          <t>反应税率</t>
        </is>
      </c>
      <c r="J1" s="1" t="inlineStr">
        <is>
          <t>组件税率</t>
        </is>
      </c>
      <c r="K1" s="1" t="inlineStr">
        <is>
          <t>组装税率</t>
        </is>
      </c>
      <c r="L1" s="1" t="inlineStr">
        <is>
          <t>Reaction EIV</t>
        </is>
      </c>
      <c r="M1" s="1" t="inlineStr">
        <is>
          <t>Material EIV</t>
        </is>
      </c>
      <c r="N1" s="1" t="inlineStr">
        <is>
          <t>Component EIV</t>
        </is>
      </c>
      <c r="O1" s="1" t="inlineStr">
        <is>
          <t>Total Tax</t>
        </is>
      </c>
    </row>
    <row r="2">
      <c r="A2" t="inlineStr">
        <is>
          <t>瓦尔基里蓝图 I</t>
        </is>
      </c>
      <c r="B2" t="n">
        <v>10</v>
      </c>
      <c r="C2" t="inlineStr"/>
      <c r="D2" t="inlineStr"/>
      <c r="E2" t="inlineStr"/>
      <c r="F2">
        <f>ComponentBlueprint!S2</f>
        <v/>
      </c>
      <c r="G2" t="inlineStr"/>
      <c r="H2" t="inlineStr">
        <is>
          <t>星系成本</t>
        </is>
      </c>
      <c r="I2" t="n">
        <v>0.02</v>
      </c>
      <c r="J2" t="n">
        <v>0.02</v>
      </c>
      <c r="K2" t="n">
        <v>0.02</v>
      </c>
      <c r="L2">
        <f>SUM(I2:I4)*D2</f>
        <v/>
      </c>
      <c r="M2">
        <f>SUM(J2:J4)*E2</f>
        <v/>
      </c>
      <c r="N2">
        <f>SUM(K2:K4)*F2</f>
        <v/>
      </c>
      <c r="O2">
        <f>L2+M2+N2</f>
        <v/>
      </c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>
        <is>
          <t>scc</t>
        </is>
      </c>
      <c r="I3" t="n">
        <v>0.04</v>
      </c>
      <c r="J3" t="n">
        <v>0.04</v>
      </c>
      <c r="K3" t="n">
        <v>0.04</v>
      </c>
      <c r="L3" t="inlineStr"/>
      <c r="M3" t="inlineStr"/>
      <c r="N3" t="inlineStr"/>
      <c r="O3" t="inlineStr"/>
    </row>
    <row r="4">
      <c r="A4" t="inlineStr"/>
      <c r="B4" t="inlineStr"/>
      <c r="C4" t="inlineStr"/>
      <c r="D4" t="inlineStr"/>
      <c r="E4" t="inlineStr"/>
      <c r="F4" t="inlineStr"/>
      <c r="G4" t="inlineStr"/>
      <c r="H4" t="inlineStr">
        <is>
          <t>tax</t>
        </is>
      </c>
      <c r="I4" t="n">
        <v>0.025</v>
      </c>
      <c r="J4" t="n">
        <v>0.025</v>
      </c>
      <c r="K4" t="n">
        <v>0.025</v>
      </c>
      <c r="L4" t="inlineStr"/>
      <c r="M4" t="inlineStr"/>
      <c r="N4" t="inlineStr"/>
      <c r="O4" t="inlineStr"/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Blueprint EN</t>
        </is>
      </c>
      <c r="B1" s="1" t="inlineStr">
        <is>
          <t>Blueprint ZH</t>
        </is>
      </c>
      <c r="C1" s="1" t="inlineStr">
        <is>
          <t>Material ID</t>
        </is>
      </c>
      <c r="D1" s="1" t="inlineStr">
        <is>
          <t>Unique Material EN</t>
        </is>
      </c>
      <c r="E1" s="1" t="inlineStr">
        <is>
          <t>Material ZH</t>
        </is>
      </c>
      <c r="F1" s="1" t="inlineStr">
        <is>
          <t>Quantity</t>
        </is>
      </c>
      <c r="G1" s="1" t="inlineStr">
        <is>
          <t>材料效率</t>
        </is>
      </c>
      <c r="H1" s="1" t="inlineStr">
        <is>
          <t>Rounded 总需求</t>
        </is>
      </c>
      <c r="I1" s="1" t="inlineStr"/>
      <c r="J1" s="1" t="inlineStr">
        <is>
          <t>已完成数量</t>
        </is>
      </c>
      <c r="K1" s="1" t="inlineStr">
        <is>
          <t>剩余数量</t>
        </is>
      </c>
      <c r="L1" s="1" t="inlineStr">
        <is>
          <t> </t>
        </is>
      </c>
      <c r="M1" s="1" t="inlineStr">
        <is>
          <t>material min jita sell</t>
        </is>
      </c>
      <c r="N1" s="1" t="inlineStr">
        <is>
          <t>   </t>
        </is>
      </c>
      <c r="O1" s="1" t="inlineStr">
        <is>
          <t>    </t>
        </is>
      </c>
      <c r="P1" s="1" t="inlineStr">
        <is>
          <t>     </t>
        </is>
      </c>
      <c r="Q1" s="1" t="inlineStr">
        <is>
          <t>Adjusted Price</t>
        </is>
      </c>
      <c r="R1" s="1" t="inlineStr">
        <is>
          <t>Total Adjusted Cost</t>
        </is>
      </c>
      <c r="S1" s="1" t="inlineStr">
        <is>
          <t>Total Adjusted Cost Sum</t>
        </is>
      </c>
    </row>
    <row r="2">
      <c r="A2" t="inlineStr">
        <is>
          <t>Valkyrie I Blueprint</t>
        </is>
      </c>
      <c r="B2" t="inlineStr">
        <is>
          <t>瓦尔基里蓝图 I</t>
        </is>
      </c>
      <c r="C2" t="n">
        <v>34</v>
      </c>
      <c r="D2" t="inlineStr">
        <is>
          <t>Tritanium</t>
        </is>
      </c>
      <c r="E2" t="inlineStr">
        <is>
          <t>三钛合金</t>
        </is>
      </c>
      <c r="F2" t="n">
        <v>2724</v>
      </c>
      <c r="G2" t="n">
        <v>1</v>
      </c>
      <c r="H2">
        <f>ROUNDUP(ComponentBlueprint!F2*ComponentBlueprint!G2, 0)*Info!B2</f>
        <v/>
      </c>
      <c r="I2" t="inlineStr"/>
      <c r="J2" t="n">
        <v>0</v>
      </c>
      <c r="K2">
        <f>H2-J2</f>
        <v/>
      </c>
      <c r="L2" t="inlineStr"/>
      <c r="M2" t="n">
        <v>3.82</v>
      </c>
      <c r="N2" t="inlineStr"/>
      <c r="O2" t="inlineStr"/>
      <c r="P2" t="inlineStr"/>
      <c r="Q2" t="n">
        <v>2.951412213505129</v>
      </c>
      <c r="R2">
        <f>(ROUNDUP(ComponentBlueprint!F2*ComponentBlueprint!G2, 0)*Info!B2)*ComponentBlueprint!Q2</f>
        <v/>
      </c>
      <c r="S2">
        <f>SUM(ComponentBlueprint!R2:ComponentBlueprint!R6)</f>
        <v/>
      </c>
    </row>
    <row r="3">
      <c r="A3" t="inlineStr">
        <is>
          <t>Valkyrie I Blueprint</t>
        </is>
      </c>
      <c r="B3" t="inlineStr">
        <is>
          <t>瓦尔基里蓝图 I</t>
        </is>
      </c>
      <c r="C3" t="n">
        <v>35</v>
      </c>
      <c r="D3" t="inlineStr">
        <is>
          <t>Pyerite</t>
        </is>
      </c>
      <c r="E3" t="inlineStr">
        <is>
          <t>类晶体胶矿</t>
        </is>
      </c>
      <c r="F3" t="n">
        <v>300</v>
      </c>
      <c r="G3" t="n">
        <v>1</v>
      </c>
      <c r="H3">
        <f>ROUNDUP(ComponentBlueprint!F3*ComponentBlueprint!G3, 0)*Info!B2</f>
        <v/>
      </c>
      <c r="I3" t="inlineStr"/>
      <c r="J3" t="n">
        <v>0</v>
      </c>
      <c r="K3">
        <f>H3-J3</f>
        <v/>
      </c>
      <c r="L3" t="inlineStr"/>
      <c r="M3" t="n">
        <v>30.72</v>
      </c>
      <c r="N3" t="inlineStr"/>
      <c r="O3" t="inlineStr"/>
      <c r="P3" t="inlineStr"/>
      <c r="Q3" t="n">
        <v>14.0289144413793</v>
      </c>
      <c r="R3">
        <f>(ROUNDUP(ComponentBlueprint!F3*ComponentBlueprint!G3, 0)*Info!B2)*ComponentBlueprint!Q3</f>
        <v/>
      </c>
      <c r="S3" t="inlineStr"/>
    </row>
    <row r="4">
      <c r="A4" t="inlineStr">
        <is>
          <t>Valkyrie I Blueprint</t>
        </is>
      </c>
      <c r="B4" t="inlineStr">
        <is>
          <t>瓦尔基里蓝图 I</t>
        </is>
      </c>
      <c r="C4" t="n">
        <v>36</v>
      </c>
      <c r="D4" t="inlineStr">
        <is>
          <t>Mexallon</t>
        </is>
      </c>
      <c r="E4" t="inlineStr">
        <is>
          <t>类银超金属</t>
        </is>
      </c>
      <c r="F4" t="n">
        <v>187</v>
      </c>
      <c r="G4" t="n">
        <v>1</v>
      </c>
      <c r="H4">
        <f>ROUNDUP(ComponentBlueprint!F4*ComponentBlueprint!G4, 0)*Info!B2</f>
        <v/>
      </c>
      <c r="I4" t="inlineStr"/>
      <c r="J4" t="n">
        <v>0</v>
      </c>
      <c r="K4">
        <f>H4-J4</f>
        <v/>
      </c>
      <c r="L4" t="inlineStr"/>
      <c r="M4" t="n">
        <v>82.34</v>
      </c>
      <c r="N4" t="inlineStr"/>
      <c r="O4" t="inlineStr"/>
      <c r="P4" t="inlineStr"/>
      <c r="Q4" t="n">
        <v>58.48288715310777</v>
      </c>
      <c r="R4">
        <f>(ROUNDUP(ComponentBlueprint!F4*ComponentBlueprint!G4, 0)*Info!B2)*ComponentBlueprint!Q4</f>
        <v/>
      </c>
      <c r="S4" t="inlineStr"/>
    </row>
    <row r="5">
      <c r="A5" t="inlineStr">
        <is>
          <t>Valkyrie I Blueprint</t>
        </is>
      </c>
      <c r="B5" t="inlineStr">
        <is>
          <t>瓦尔基里蓝图 I</t>
        </is>
      </c>
      <c r="C5" t="n">
        <v>37</v>
      </c>
      <c r="D5" t="inlineStr">
        <is>
          <t>Isogen</t>
        </is>
      </c>
      <c r="E5" t="inlineStr">
        <is>
          <t>同位聚合体</t>
        </is>
      </c>
      <c r="F5" t="n">
        <v>4</v>
      </c>
      <c r="G5" t="n">
        <v>1</v>
      </c>
      <c r="H5">
        <f>ROUNDUP(ComponentBlueprint!F5*ComponentBlueprint!G5, 0)*Info!B2</f>
        <v/>
      </c>
      <c r="I5" t="inlineStr"/>
      <c r="J5" t="n">
        <v>0</v>
      </c>
      <c r="K5">
        <f>H5-J5</f>
        <v/>
      </c>
      <c r="L5" t="inlineStr"/>
      <c r="M5" t="n">
        <v>343.1</v>
      </c>
      <c r="N5" t="inlineStr"/>
      <c r="O5" t="inlineStr"/>
      <c r="P5" t="inlineStr"/>
      <c r="Q5" t="n">
        <v>335.9642878627847</v>
      </c>
      <c r="R5">
        <f>(ROUNDUP(ComponentBlueprint!F5*ComponentBlueprint!G5, 0)*Info!B2)*ComponentBlueprint!Q5</f>
        <v/>
      </c>
      <c r="S5" t="inlineStr"/>
    </row>
    <row r="6">
      <c r="A6" t="inlineStr">
        <is>
          <t>Valkyrie I Blueprint</t>
        </is>
      </c>
      <c r="B6" t="inlineStr">
        <is>
          <t>瓦尔基里蓝图 I</t>
        </is>
      </c>
      <c r="C6" t="n">
        <v>38</v>
      </c>
      <c r="D6" t="inlineStr">
        <is>
          <t>Nocxium</t>
        </is>
      </c>
      <c r="E6" t="inlineStr">
        <is>
          <t>超新星诺克石</t>
        </is>
      </c>
      <c r="F6" t="n">
        <v>4</v>
      </c>
      <c r="G6" t="n">
        <v>1</v>
      </c>
      <c r="H6">
        <f>ROUNDUP(ComponentBlueprint!F6*ComponentBlueprint!G6, 0)*Info!B2</f>
        <v/>
      </c>
      <c r="I6" t="inlineStr"/>
      <c r="J6" t="n">
        <v>0</v>
      </c>
      <c r="K6">
        <f>H6-J6</f>
        <v/>
      </c>
      <c r="L6" t="inlineStr"/>
      <c r="M6" t="n">
        <v>1097</v>
      </c>
      <c r="N6" t="inlineStr"/>
      <c r="O6" t="inlineStr"/>
      <c r="P6" t="inlineStr"/>
      <c r="Q6" t="n">
        <v>904.6342244521115</v>
      </c>
      <c r="R6">
        <f>(ROUNDUP(ComponentBlueprint!F6*ComponentBlueprint!G6, 0)*Info!B2)*ComponentBlueprint!Q6</f>
        <v/>
      </c>
      <c r="S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2025-08-05T07:11:55Z</dcterms:created>
  <dcterms:modified xsi:type="dcterms:W3CDTF">2025-08-05T07:11:55Z</dcterms:modified>
</cp:coreProperties>
</file>