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8.xml"/>
  <Override ContentType="application/vnd.openxmlformats-officedocument.drawingml.chart+xml" PartName="/xl/charts/chart11.xml"/>
  <Override ContentType="application/vnd.openxmlformats-officedocument.drawingml.chart+xml" PartName="/xl/charts/chart6.xml"/>
  <Override ContentType="application/vnd.openxmlformats-officedocument.drawingml.chart+xml" PartName="/xl/charts/chart12.xml"/>
  <Override ContentType="application/vnd.openxmlformats-officedocument.drawingml.chart+xml" PartName="/xl/charts/chart9.xml"/>
  <Override ContentType="application/vnd.openxmlformats-officedocument.drawingml.chart+xml" PartName="/xl/charts/chart7.xml"/>
  <Override ContentType="application/vnd.openxmlformats-officedocument.drawingml.chart+xml" PartName="/xl/charts/chart10.xml"/>
  <Override ContentType="application/vnd.openxmlformats-officedocument.drawingml.chart+xml" PartName="/xl/charts/chart5.xml"/>
  <Override ContentType="application/vnd.openxmlformats-officedocument.drawingml.chart+xml" PartName="/xl/charts/chart2.xml"/>
  <Override ContentType="application/vnd.openxmlformats-officedocument.drawingml.chart+xml" PartName="/xl/charts/chart1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  <sheet state="visible" name="Charts" sheetId="2" r:id="rId4"/>
  </sheets>
  <definedNames/>
  <calcPr/>
</workbook>
</file>

<file path=xl/sharedStrings.xml><?xml version="1.0" encoding="utf-8"?>
<sst xmlns="http://schemas.openxmlformats.org/spreadsheetml/2006/main" count="226" uniqueCount="96">
  <si>
    <t>Timestamp</t>
  </si>
  <si>
    <t>What is your age?</t>
  </si>
  <si>
    <t>Which of the below words best describes the image below?</t>
  </si>
  <si>
    <t>User Evaluation - Performing A Search</t>
  </si>
  <si>
    <t>How often do you use Twitter?</t>
  </si>
  <si>
    <t>If you found conducting the search difficult, please describe the difficulties you encountered below:</t>
  </si>
  <si>
    <t>How difficult was it to look through the search results in the map view?</t>
  </si>
  <si>
    <t>If you had a lot of challenges with the map view, please describe the difficulties you encountered below:</t>
  </si>
  <si>
    <t>How difficult was it to use the app in general?</t>
  </si>
  <si>
    <t>Please describe any general challenges you encountered using the app below:</t>
  </si>
  <si>
    <t>User Satisfaction - Overall impression of app</t>
  </si>
  <si>
    <t>How well do you think the app's icon matches it's name and purpose?</t>
  </si>
  <si>
    <t xml:space="preserve">Did you find any humorous or interesting tweets while using the app? </t>
  </si>
  <si>
    <t>If you were to use this app again, which view do you think you would use the most?</t>
  </si>
  <si>
    <t>How likely is it that you would use the app again?</t>
  </si>
  <si>
    <t>If you have any thoughts/opinions/comments you'd like to share with us, let us know below!</t>
  </si>
  <si>
    <t>Would you recommend this app to a friend?</t>
  </si>
  <si>
    <t/>
  </si>
  <si>
    <t>18-24 years old</t>
  </si>
  <si>
    <t>25-34 years old</t>
  </si>
  <si>
    <t>Suspense</t>
  </si>
  <si>
    <t>Swiping was sometimes difficult</t>
  </si>
  <si>
    <t>No opinion</t>
  </si>
  <si>
    <t>Yes</t>
  </si>
  <si>
    <t>I'd use both!</t>
  </si>
  <si>
    <t>Creepiness</t>
  </si>
  <si>
    <t xml:space="preserve">What are the units for radius? How to change the month is not readily apparent. I would like the ability to type in the date as well as select it from the calendar. </t>
  </si>
  <si>
    <t>Yes, absolutely!</t>
  </si>
  <si>
    <t>List View</t>
  </si>
  <si>
    <t>Did Tyrone try it at any point during the development of this app, or did he just sit in the back dreaming of filet of salmon?</t>
  </si>
  <si>
    <t>Traces</t>
  </si>
  <si>
    <t xml:space="preserve">Not intuitive to swipe up to get advanced search or from the left to see a list without instructions. </t>
  </si>
  <si>
    <t>Map View</t>
  </si>
  <si>
    <t xml:space="preserve">Overall it's pretty cool to see what others around me are tweeting. </t>
  </si>
  <si>
    <t xml:space="preserve">It took a bit to figure out how to change the date, and what unit of measure is the radius? </t>
  </si>
  <si>
    <t>I wasn't even sure what the heck the app was supposed to be doing until I read this survey</t>
  </si>
  <si>
    <t>Not really</t>
  </si>
  <si>
    <t>No</t>
  </si>
  <si>
    <t>It seems kinda creepy</t>
  </si>
  <si>
    <t>No difficulties</t>
  </si>
  <si>
    <t>No difficulties.  I was impressed a lot by the map view.</t>
  </si>
  <si>
    <t xml:space="preserve">Overall it's an excellent app. I was impressed by the icons and features. </t>
  </si>
  <si>
    <t>Randomness</t>
  </si>
  <si>
    <t>I'm not sure what the point is of this app. I don't use Twitter so maybe I would understand it more if I used Twitter.</t>
  </si>
  <si>
    <t>There was no unit of measurement for radius. I wasn't sure what to put there so I had to use trial and error until I thought it worked.</t>
  </si>
  <si>
    <t xml:space="preserve">The swipe up for advanced search wasn't obvious. Maybe add an arrow up or some other hint that advanced is down there. </t>
  </si>
  <si>
    <t>I didn't know the units on the radius, and I learned you can't provide your own.  It takes a second to search with no indication that it is searching.</t>
  </si>
  <si>
    <t>Can't always select the tweet you want when they are grouped together.  It might make sense to select the next closest tweet if the closest tweet is currently selected.</t>
  </si>
  <si>
    <t>You can try integrating Facebook as well.</t>
  </si>
  <si>
    <t>I didn't know what to enter for the radius. I got an error message about an invalid radius.</t>
  </si>
  <si>
    <t>It would have been nice to have a quick demo.</t>
  </si>
  <si>
    <t>I don't use Twitter, so I didn't find this app useful. I can see, however, how Twitter users might find this fun to use.</t>
  </si>
  <si>
    <t>Only difficulty is the layering of icons on top of each other, but that is almost unavoidable</t>
  </si>
  <si>
    <t>It's a great visual representation of what's happening in the area. You can generate a lot of social trends from proximity of tweets combined with an aggregation of retweets and favorites. It's a great platform to grow from, especially with a public api</t>
  </si>
  <si>
    <t>Nice little app!</t>
  </si>
  <si>
    <t>The simple search is perfectly fine. However, navigating to the advanced search isn't quite intuitive (or even evident). I made an educated guess when I found it. Other than that, it works perfectly fine.</t>
  </si>
  <si>
    <t>Depending on the number pins available, it might be good to have a separate window which lists all the search results in a non-mapped overlay ordered by proximal distance and time.</t>
  </si>
  <si>
    <t>35-44 years old</t>
  </si>
  <si>
    <t>It was difficult to bring up the advanced search without moving the map. A menu to choose functions from or a tab to swipe from the screen edges would be useful.</t>
  </si>
  <si>
    <t>Swiping was the main issue</t>
  </si>
  <si>
    <t>I hope you develop this app further. It could be a very useful app for viewing tweets (or other social media posts) at various locations. It would also be useful to create an iOS version.</t>
  </si>
  <si>
    <t>Performing Adv Search Diff</t>
  </si>
  <si>
    <t>Count</t>
  </si>
  <si>
    <t>Performing Advanced Search Difficulty Comments:</t>
  </si>
  <si>
    <t>Easy</t>
  </si>
  <si>
    <t>Fairly Easy</t>
  </si>
  <si>
    <t>Neutral</t>
  </si>
  <si>
    <t>Intricate</t>
  </si>
  <si>
    <t>Difficult</t>
  </si>
  <si>
    <t>Age Range</t>
  </si>
  <si>
    <t>Twitter Usage</t>
  </si>
  <si>
    <t xml:space="preserve">Don't use Twitter </t>
  </si>
  <si>
    <t>Check once a week</t>
  </si>
  <si>
    <t>Check once a day</t>
  </si>
  <si>
    <t xml:space="preserve">Check 1-2 times a day </t>
  </si>
  <si>
    <t xml:space="preserve">Check 3 or more times a day </t>
  </si>
  <si>
    <t>Map Results Difficulty</t>
  </si>
  <si>
    <t>Map Results Difficulty Comments:</t>
  </si>
  <si>
    <t>General Use Difficulty</t>
  </si>
  <si>
    <t>General Use Difficulty Comments:</t>
  </si>
  <si>
    <t>Ranking of Tweets</t>
  </si>
  <si>
    <t>Icon Impression</t>
  </si>
  <si>
    <t>Icon Purpose</t>
  </si>
  <si>
    <t>Very Disconnected</t>
  </si>
  <si>
    <t>Somewhat Connected</t>
  </si>
  <si>
    <t>Very Close!</t>
  </si>
  <si>
    <t>Hit the Nail on the Head</t>
  </si>
  <si>
    <t>Found Interesting Tweet</t>
  </si>
  <si>
    <t>Best View</t>
  </si>
  <si>
    <t>Use Again?</t>
  </si>
  <si>
    <t>General Comments</t>
  </si>
  <si>
    <t>Unlikely</t>
  </si>
  <si>
    <t>Somewhat Likely</t>
  </si>
  <si>
    <t>Likely</t>
  </si>
  <si>
    <t>Very likely</t>
  </si>
  <si>
    <t>Recommend to Friend?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</si>
</sst>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5">
    <font>
      <sz val="10.0"/>
      <color rgb="FF000000"/>
      <name val="Arial"/>
    </font>
    <font/>
    <font>
      <b/>
    </font>
    <font>
      <sz val="11.0"/>
    </font>
    <font>
      <sz val="10.0"/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2" fontId="3" numFmtId="0" xfId="0" applyAlignment="1" applyFill="1" applyFont="1">
      <alignment/>
    </xf>
    <xf borderId="0" fillId="2" fontId="3" numFmtId="0" xfId="0" applyFont="1"/>
    <xf borderId="0" fillId="2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2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>
              <a:defRPr b="1" sz="1600">
                <a:solidFill>
                  <a:srgbClr val="000000"/>
                </a:solidFill>
              </a:defRPr>
            </a:pPr>
            <a:r>
              <a:t>Ease of Use</a:t>
            </a:r>
          </a:p>
        </c:rich>
      </c:tx>
      <c:overlay val="0"/>
    </c:title>
    <c:plotArea>
      <c:layout/>
      <c:doughnutChart>
        <c:varyColors val="1"/>
        <c:ser>
          <c:idx val="0"/>
          <c:order val="0"/>
          <c:tx>
            <c:strRef>
              <c:f>Charts!$B$1</c:f>
            </c:strRef>
          </c:tx>
          <c:dPt>
            <c:idx val="0"/>
            <c:spPr>
              <a:solidFill>
                <a:srgbClr val="4684EE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1"/>
            <c:spPr>
              <a:solidFill>
                <a:srgbClr val="DC3912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2"/>
            <c:spPr>
              <a:solidFill>
                <a:srgbClr val="FF9900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3"/>
            <c:spPr>
              <a:solidFill>
                <a:srgbClr val="008000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4"/>
            <c:spPr>
              <a:solidFill>
                <a:srgbClr val="666666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5"/>
            <c:spPr>
              <a:solidFill>
                <a:srgbClr val="4942CC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6"/>
            <c:spPr>
              <a:solidFill>
                <a:srgbClr val="CB4AC5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7"/>
            <c:spPr>
              <a:solidFill>
                <a:srgbClr val="D6AE00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8"/>
            <c:spPr>
              <a:solidFill>
                <a:srgbClr val="336699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9"/>
            <c:spPr>
              <a:solidFill>
                <a:srgbClr val="DD4477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10"/>
            <c:spPr>
              <a:solidFill>
                <a:srgbClr val="AAAA11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11"/>
            <c:spPr>
              <a:solidFill>
                <a:srgbClr val="66AA00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12"/>
            <c:spPr>
              <a:solidFill>
                <a:srgbClr val="888888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13"/>
            <c:spPr>
              <a:solidFill>
                <a:srgbClr val="994499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14"/>
            <c:spPr>
              <a:solidFill>
                <a:srgbClr val="DD5511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15"/>
            <c:spPr>
              <a:solidFill>
                <a:srgbClr val="22AA99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16"/>
            <c:spPr>
              <a:solidFill>
                <a:srgbClr val="999999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17"/>
            <c:spPr>
              <a:solidFill>
                <a:srgbClr val="705770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18"/>
            <c:spPr>
              <a:solidFill>
                <a:srgbClr val="109618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19"/>
            <c:spPr>
              <a:solidFill>
                <a:srgbClr val="A32929"/>
              </a:solidFill>
              <a:ln cmpd="sng" w="25400">
                <a:solidFill>
                  <a:srgbClr val="FFFFFF"/>
                </a:solidFill>
              </a:ln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Charts!$A$2:$A$7</c:f>
            </c:strRef>
          </c:cat>
          <c:val>
            <c:numRef>
              <c:f>Charts!$B$2:$B$7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50"/>
      </c:doughnutChart>
    </c:plotArea>
    <c:legend>
      <c:legendPos val="r"/>
      <c:overlay val="0"/>
    </c:legend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>
              <a:defRPr b="1" sz="1600">
                <a:solidFill>
                  <a:srgbClr val="000000"/>
                </a:solidFill>
              </a:defRPr>
            </a:pPr>
            <a:r>
              <a:t>Age Range</a:t>
            </a:r>
          </a:p>
        </c:rich>
      </c:tx>
      <c:overlay val="0"/>
    </c:title>
    <c:plotArea>
      <c:layout/>
      <c:doughnutChart>
        <c:varyColors val="1"/>
        <c:ser>
          <c:idx val="0"/>
          <c:order val="0"/>
          <c:dPt>
            <c:idx val="0"/>
            <c:spPr>
              <a:solidFill>
                <a:srgbClr val="4684EE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1"/>
            <c:spPr>
              <a:solidFill>
                <a:srgbClr val="DC3912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2"/>
            <c:spPr>
              <a:solidFill>
                <a:srgbClr val="FF9900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3"/>
            <c:spPr>
              <a:solidFill>
                <a:srgbClr val="008000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4"/>
            <c:spPr>
              <a:solidFill>
                <a:srgbClr val="666666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5"/>
            <c:spPr>
              <a:solidFill>
                <a:srgbClr val="4942CC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6"/>
            <c:spPr>
              <a:solidFill>
                <a:srgbClr val="CB4AC5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7"/>
            <c:spPr>
              <a:solidFill>
                <a:srgbClr val="D6AE00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8"/>
            <c:spPr>
              <a:solidFill>
                <a:srgbClr val="336699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9"/>
            <c:spPr>
              <a:solidFill>
                <a:srgbClr val="DD4477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10"/>
            <c:spPr>
              <a:solidFill>
                <a:srgbClr val="AAAA11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11"/>
            <c:spPr>
              <a:solidFill>
                <a:srgbClr val="66AA00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12"/>
            <c:spPr>
              <a:solidFill>
                <a:srgbClr val="888888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13"/>
            <c:spPr>
              <a:solidFill>
                <a:srgbClr val="994499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14"/>
            <c:spPr>
              <a:solidFill>
                <a:srgbClr val="DD5511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15"/>
            <c:spPr>
              <a:solidFill>
                <a:srgbClr val="22AA99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16"/>
            <c:spPr>
              <a:solidFill>
                <a:srgbClr val="999999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17"/>
            <c:spPr>
              <a:solidFill>
                <a:srgbClr val="705770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18"/>
            <c:spPr>
              <a:solidFill>
                <a:srgbClr val="109618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19"/>
            <c:spPr>
              <a:solidFill>
                <a:srgbClr val="A32929"/>
              </a:solidFill>
              <a:ln cmpd="sng" w="25400">
                <a:solidFill>
                  <a:srgbClr val="FFFFFF"/>
                </a:solidFill>
              </a:ln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Charts!$A$18:$A$19</c:f>
            </c:strRef>
          </c:cat>
          <c:val>
            <c:numRef>
              <c:f>Charts!$B$18:$B$19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50"/>
      </c:doughnutChart>
    </c:plotArea>
    <c:legend>
      <c:legendPos val="r"/>
      <c:overlay val="0"/>
    </c:legend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>
              <a:defRPr b="1" sz="1600">
                <a:solidFill>
                  <a:srgbClr val="000000"/>
                </a:solidFill>
              </a:defRPr>
            </a:pPr>
            <a:r>
              <a:t>Twitter Usage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rgbClr val="4684EE"/>
            </a:solidFill>
          </c:spPr>
          <c:cat>
            <c:strRef>
              <c:f>Charts!$A$35:$A$39</c:f>
            </c:strRef>
          </c:cat>
          <c:val>
            <c:numRef>
              <c:f>Charts!$B$35:$B$39</c:f>
            </c:numRef>
          </c:val>
        </c:ser>
        <c:axId val="1758742608"/>
        <c:axId val="677240524"/>
      </c:barChart>
      <c:catAx>
        <c:axId val="1758742608"/>
        <c:scaling>
          <c:orientation val="minMax"/>
        </c:scaling>
        <c:delete val="0"/>
        <c:axPos val="b"/>
        <c:txPr>
          <a:bodyPr/>
          <a:lstStyle/>
          <a:p>
            <a:pPr>
              <a:defRPr/>
            </a:pPr>
          </a:p>
        </c:txPr>
        <c:crossAx val="677240524"/>
      </c:catAx>
      <c:valAx>
        <c:axId val="67724052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</a:p>
        </c:txPr>
        <c:crossAx val="1758742608"/>
      </c:valAx>
    </c:plotArea>
    <c:legend>
      <c:legendPos val="r"/>
      <c:overlay val="0"/>
    </c:legend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>
              <a:defRPr b="1" sz="1600">
                <a:solidFill>
                  <a:srgbClr val="000000"/>
                </a:solidFill>
              </a:defRPr>
            </a:pPr>
            <a:r>
              <a:t>Map Results Difficulty</a:t>
            </a:r>
          </a:p>
        </c:rich>
      </c:tx>
      <c:overlay val="0"/>
    </c:title>
    <c:plotArea>
      <c:layout/>
      <c:doughnutChart>
        <c:varyColors val="1"/>
        <c:ser>
          <c:idx val="0"/>
          <c:order val="0"/>
          <c:dPt>
            <c:idx val="0"/>
            <c:spPr>
              <a:solidFill>
                <a:srgbClr val="4684EE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1"/>
            <c:spPr>
              <a:solidFill>
                <a:srgbClr val="DC3912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2"/>
            <c:spPr>
              <a:solidFill>
                <a:srgbClr val="FF9900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3"/>
            <c:spPr>
              <a:solidFill>
                <a:srgbClr val="008000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4"/>
            <c:spPr>
              <a:solidFill>
                <a:srgbClr val="666666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5"/>
            <c:spPr>
              <a:solidFill>
                <a:srgbClr val="4942CC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6"/>
            <c:spPr>
              <a:solidFill>
                <a:srgbClr val="CB4AC5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7"/>
            <c:spPr>
              <a:solidFill>
                <a:srgbClr val="D6AE00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8"/>
            <c:spPr>
              <a:solidFill>
                <a:srgbClr val="336699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9"/>
            <c:spPr>
              <a:solidFill>
                <a:srgbClr val="DD4477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10"/>
            <c:spPr>
              <a:solidFill>
                <a:srgbClr val="AAAA11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11"/>
            <c:spPr>
              <a:solidFill>
                <a:srgbClr val="66AA00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12"/>
            <c:spPr>
              <a:solidFill>
                <a:srgbClr val="888888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13"/>
            <c:spPr>
              <a:solidFill>
                <a:srgbClr val="994499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14"/>
            <c:spPr>
              <a:solidFill>
                <a:srgbClr val="DD5511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15"/>
            <c:spPr>
              <a:solidFill>
                <a:srgbClr val="22AA99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16"/>
            <c:spPr>
              <a:solidFill>
                <a:srgbClr val="999999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17"/>
            <c:spPr>
              <a:solidFill>
                <a:srgbClr val="705770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18"/>
            <c:spPr>
              <a:solidFill>
                <a:srgbClr val="109618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19"/>
            <c:spPr>
              <a:solidFill>
                <a:srgbClr val="A32929"/>
              </a:solidFill>
              <a:ln cmpd="sng" w="25400">
                <a:solidFill>
                  <a:srgbClr val="FFFFFF"/>
                </a:solidFill>
              </a:ln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Charts!$A$54:$A$58</c:f>
            </c:strRef>
          </c:cat>
          <c:val>
            <c:numRef>
              <c:f>Charts!$B$54:$B$58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50"/>
      </c:doughnutChart>
    </c:plotArea>
    <c:legend>
      <c:legendPos val="r"/>
      <c:overlay val="0"/>
    </c:legend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>
              <a:defRPr b="1" sz="1600">
                <a:solidFill>
                  <a:srgbClr val="000000"/>
                </a:solidFill>
              </a:defRPr>
            </a:pPr>
            <a:r>
              <a:t>General Use Difficulty</a:t>
            </a:r>
          </a:p>
        </c:rich>
      </c:tx>
      <c:overlay val="0"/>
    </c:title>
    <c:plotArea>
      <c:layout/>
      <c:doughnutChart>
        <c:varyColors val="1"/>
        <c:ser>
          <c:idx val="0"/>
          <c:order val="0"/>
          <c:dPt>
            <c:idx val="0"/>
            <c:spPr>
              <a:solidFill>
                <a:srgbClr val="4684EE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1"/>
            <c:spPr>
              <a:solidFill>
                <a:srgbClr val="DC3912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2"/>
            <c:spPr>
              <a:solidFill>
                <a:srgbClr val="FF9900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3"/>
            <c:spPr>
              <a:solidFill>
                <a:srgbClr val="008000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4"/>
            <c:spPr>
              <a:solidFill>
                <a:srgbClr val="666666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5"/>
            <c:spPr>
              <a:solidFill>
                <a:srgbClr val="4942CC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6"/>
            <c:spPr>
              <a:solidFill>
                <a:srgbClr val="CB4AC5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7"/>
            <c:spPr>
              <a:solidFill>
                <a:srgbClr val="D6AE00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8"/>
            <c:spPr>
              <a:solidFill>
                <a:srgbClr val="336699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9"/>
            <c:spPr>
              <a:solidFill>
                <a:srgbClr val="DD4477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10"/>
            <c:spPr>
              <a:solidFill>
                <a:srgbClr val="AAAA11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11"/>
            <c:spPr>
              <a:solidFill>
                <a:srgbClr val="66AA00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12"/>
            <c:spPr>
              <a:solidFill>
                <a:srgbClr val="888888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13"/>
            <c:spPr>
              <a:solidFill>
                <a:srgbClr val="994499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14"/>
            <c:spPr>
              <a:solidFill>
                <a:srgbClr val="DD5511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15"/>
            <c:spPr>
              <a:solidFill>
                <a:srgbClr val="22AA99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16"/>
            <c:spPr>
              <a:solidFill>
                <a:srgbClr val="999999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17"/>
            <c:spPr>
              <a:solidFill>
                <a:srgbClr val="705770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18"/>
            <c:spPr>
              <a:solidFill>
                <a:srgbClr val="109618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19"/>
            <c:spPr>
              <a:solidFill>
                <a:srgbClr val="A32929"/>
              </a:solidFill>
              <a:ln cmpd="sng" w="25400">
                <a:solidFill>
                  <a:srgbClr val="FFFFFF"/>
                </a:solidFill>
              </a:ln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Charts!$A$73:$A$77</c:f>
            </c:strRef>
          </c:cat>
          <c:val>
            <c:numRef>
              <c:f>Charts!$B$73:$B$77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50"/>
      </c:doughnutChart>
    </c:plotArea>
    <c:legend>
      <c:legendPos val="r"/>
      <c:overlay val="0"/>
    </c:legend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>
              <a:defRPr b="1" sz="1600">
                <a:solidFill>
                  <a:srgbClr val="000000"/>
                </a:solidFill>
              </a:defRPr>
            </a:pPr>
            <a:r>
              <a:t>Tweet Rankings</a:t>
            </a:r>
          </a:p>
        </c:rich>
      </c:tx>
      <c:overlay val="0"/>
    </c:title>
    <c:plotArea>
      <c:layout/>
      <c:doughnutChart>
        <c:varyColors val="1"/>
        <c:ser>
          <c:idx val="0"/>
          <c:order val="0"/>
          <c:dPt>
            <c:idx val="0"/>
            <c:spPr>
              <a:solidFill>
                <a:srgbClr val="4684EE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1"/>
            <c:spPr>
              <a:solidFill>
                <a:srgbClr val="DC3912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2"/>
            <c:spPr>
              <a:solidFill>
                <a:srgbClr val="FF9900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3"/>
            <c:spPr>
              <a:solidFill>
                <a:srgbClr val="008000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4"/>
            <c:spPr>
              <a:solidFill>
                <a:srgbClr val="666666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5"/>
            <c:spPr>
              <a:solidFill>
                <a:srgbClr val="4942CC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6"/>
            <c:spPr>
              <a:solidFill>
                <a:srgbClr val="CB4AC5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7"/>
            <c:spPr>
              <a:solidFill>
                <a:srgbClr val="D6AE00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8"/>
            <c:spPr>
              <a:solidFill>
                <a:srgbClr val="336699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9"/>
            <c:spPr>
              <a:solidFill>
                <a:srgbClr val="DD4477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10"/>
            <c:spPr>
              <a:solidFill>
                <a:srgbClr val="AAAA11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11"/>
            <c:spPr>
              <a:solidFill>
                <a:srgbClr val="66AA00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12"/>
            <c:spPr>
              <a:solidFill>
                <a:srgbClr val="888888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13"/>
            <c:spPr>
              <a:solidFill>
                <a:srgbClr val="994499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14"/>
            <c:spPr>
              <a:solidFill>
                <a:srgbClr val="DD5511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15"/>
            <c:spPr>
              <a:solidFill>
                <a:srgbClr val="22AA99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16"/>
            <c:spPr>
              <a:solidFill>
                <a:srgbClr val="999999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17"/>
            <c:spPr>
              <a:solidFill>
                <a:srgbClr val="705770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18"/>
            <c:spPr>
              <a:solidFill>
                <a:srgbClr val="109618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19"/>
            <c:spPr>
              <a:solidFill>
                <a:srgbClr val="A32929"/>
              </a:solidFill>
              <a:ln cmpd="sng" w="25400">
                <a:solidFill>
                  <a:srgbClr val="FFFFFF"/>
                </a:solidFill>
              </a:ln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Charts!$A$93:$A$95</c:f>
            </c:strRef>
          </c:cat>
          <c:val>
            <c:numRef>
              <c:f>Charts!$B$93:$B$95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50"/>
      </c:doughnutChart>
    </c:plotArea>
    <c:legend>
      <c:legendPos val="r"/>
      <c:overlay val="0"/>
    </c:legend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>
              <a:defRPr b="1" sz="1600">
                <a:solidFill>
                  <a:srgbClr val="000000"/>
                </a:solidFill>
              </a:defRPr>
            </a:pPr>
            <a:r>
              <a:t>Icon Impression</a:t>
            </a:r>
          </a:p>
        </c:rich>
      </c:tx>
      <c:overlay val="0"/>
    </c:title>
    <c:plotArea>
      <c:layout/>
      <c:doughnutChart>
        <c:varyColors val="1"/>
        <c:ser>
          <c:idx val="0"/>
          <c:order val="0"/>
          <c:dPt>
            <c:idx val="0"/>
            <c:spPr>
              <a:solidFill>
                <a:srgbClr val="4684EE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1"/>
            <c:spPr>
              <a:solidFill>
                <a:srgbClr val="DC3912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2"/>
            <c:spPr>
              <a:solidFill>
                <a:srgbClr val="FF9900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3"/>
            <c:spPr>
              <a:solidFill>
                <a:srgbClr val="008000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4"/>
            <c:spPr>
              <a:solidFill>
                <a:srgbClr val="666666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5"/>
            <c:spPr>
              <a:solidFill>
                <a:srgbClr val="4942CC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6"/>
            <c:spPr>
              <a:solidFill>
                <a:srgbClr val="CB4AC5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7"/>
            <c:spPr>
              <a:solidFill>
                <a:srgbClr val="D6AE00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8"/>
            <c:spPr>
              <a:solidFill>
                <a:srgbClr val="336699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9"/>
            <c:spPr>
              <a:solidFill>
                <a:srgbClr val="DD4477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10"/>
            <c:spPr>
              <a:solidFill>
                <a:srgbClr val="AAAA11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11"/>
            <c:spPr>
              <a:solidFill>
                <a:srgbClr val="66AA00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12"/>
            <c:spPr>
              <a:solidFill>
                <a:srgbClr val="888888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13"/>
            <c:spPr>
              <a:solidFill>
                <a:srgbClr val="994499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14"/>
            <c:spPr>
              <a:solidFill>
                <a:srgbClr val="DD5511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15"/>
            <c:spPr>
              <a:solidFill>
                <a:srgbClr val="22AA99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16"/>
            <c:spPr>
              <a:solidFill>
                <a:srgbClr val="999999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17"/>
            <c:spPr>
              <a:solidFill>
                <a:srgbClr val="705770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18"/>
            <c:spPr>
              <a:solidFill>
                <a:srgbClr val="109618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19"/>
            <c:spPr>
              <a:solidFill>
                <a:srgbClr val="A32929"/>
              </a:solidFill>
              <a:ln cmpd="sng" w="25400">
                <a:solidFill>
                  <a:srgbClr val="FFFFFF"/>
                </a:solidFill>
              </a:ln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Charts!$A$112:$A$115</c:f>
            </c:strRef>
          </c:cat>
          <c:val>
            <c:numRef>
              <c:f>Charts!$B$112:$B$115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50"/>
      </c:doughnutChart>
    </c:plotArea>
    <c:legend>
      <c:legendPos val="r"/>
      <c:overlay val="0"/>
    </c:legend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>
              <a:defRPr b="1" sz="1600">
                <a:solidFill>
                  <a:srgbClr val="000000"/>
                </a:solidFill>
              </a:defRPr>
            </a:pPr>
            <a:r>
              <a:t>Icon Purpose</a:t>
            </a:r>
          </a:p>
        </c:rich>
      </c:tx>
      <c:overlay val="0"/>
    </c:title>
    <c:plotArea>
      <c:layout/>
      <c:doughnutChart>
        <c:varyColors val="1"/>
        <c:ser>
          <c:idx val="0"/>
          <c:order val="0"/>
          <c:dPt>
            <c:idx val="0"/>
            <c:spPr>
              <a:solidFill>
                <a:srgbClr val="4684EE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1"/>
            <c:spPr>
              <a:solidFill>
                <a:srgbClr val="DC3912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2"/>
            <c:spPr>
              <a:solidFill>
                <a:srgbClr val="FF9900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3"/>
            <c:spPr>
              <a:solidFill>
                <a:srgbClr val="008000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4"/>
            <c:spPr>
              <a:solidFill>
                <a:srgbClr val="666666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5"/>
            <c:spPr>
              <a:solidFill>
                <a:srgbClr val="4942CC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6"/>
            <c:spPr>
              <a:solidFill>
                <a:srgbClr val="CB4AC5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7"/>
            <c:spPr>
              <a:solidFill>
                <a:srgbClr val="D6AE00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8"/>
            <c:spPr>
              <a:solidFill>
                <a:srgbClr val="336699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9"/>
            <c:spPr>
              <a:solidFill>
                <a:srgbClr val="DD4477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10"/>
            <c:spPr>
              <a:solidFill>
                <a:srgbClr val="AAAA11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11"/>
            <c:spPr>
              <a:solidFill>
                <a:srgbClr val="66AA00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12"/>
            <c:spPr>
              <a:solidFill>
                <a:srgbClr val="888888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13"/>
            <c:spPr>
              <a:solidFill>
                <a:srgbClr val="994499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14"/>
            <c:spPr>
              <a:solidFill>
                <a:srgbClr val="DD5511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15"/>
            <c:spPr>
              <a:solidFill>
                <a:srgbClr val="22AA99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16"/>
            <c:spPr>
              <a:solidFill>
                <a:srgbClr val="999999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17"/>
            <c:spPr>
              <a:solidFill>
                <a:srgbClr val="705770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18"/>
            <c:spPr>
              <a:solidFill>
                <a:srgbClr val="109618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19"/>
            <c:spPr>
              <a:solidFill>
                <a:srgbClr val="A32929"/>
              </a:solidFill>
              <a:ln cmpd="sng" w="25400">
                <a:solidFill>
                  <a:srgbClr val="FFFFFF"/>
                </a:solidFill>
              </a:ln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Charts!$A$131:$A$135</c:f>
            </c:strRef>
          </c:cat>
          <c:val>
            <c:numRef>
              <c:f>Charts!$B$131:$B$135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50"/>
      </c:doughnutChart>
    </c:plotArea>
    <c:legend>
      <c:legendPos val="r"/>
      <c:overlay val="0"/>
    </c:legend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>
              <a:defRPr b="1" sz="1600">
                <a:solidFill>
                  <a:srgbClr val="000000"/>
                </a:solidFill>
              </a:defRPr>
            </a:pPr>
            <a:r>
              <a:t>Found Interesting/Humorous Tweet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rgbClr val="4684EE"/>
            </a:solidFill>
          </c:spPr>
          <c:cat>
            <c:strRef>
              <c:f>Charts!$A$151:$A$152</c:f>
            </c:strRef>
          </c:cat>
          <c:val>
            <c:numRef>
              <c:f>Charts!$B$151:$B$152</c:f>
            </c:numRef>
          </c:val>
        </c:ser>
        <c:axId val="1331033687"/>
        <c:axId val="1861671003"/>
      </c:barChart>
      <c:catAx>
        <c:axId val="1331033687"/>
        <c:scaling>
          <c:orientation val="minMax"/>
        </c:scaling>
        <c:delete val="0"/>
        <c:axPos val="b"/>
        <c:txPr>
          <a:bodyPr/>
          <a:lstStyle/>
          <a:p>
            <a:pPr>
              <a:defRPr/>
            </a:pPr>
          </a:p>
        </c:txPr>
        <c:crossAx val="1861671003"/>
      </c:catAx>
      <c:valAx>
        <c:axId val="186167100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</a:p>
        </c:txPr>
        <c:crossAx val="1331033687"/>
      </c:valAx>
    </c:plotArea>
    <c:legend>
      <c:legendPos val="r"/>
      <c:overlay val="0"/>
    </c:legend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>
              <a:defRPr b="1" sz="1600">
                <a:solidFill>
                  <a:srgbClr val="000000"/>
                </a:solidFill>
              </a:defRPr>
            </a:pPr>
            <a:r>
              <a:t>Best View</a:t>
            </a:r>
          </a:p>
        </c:rich>
      </c:tx>
      <c:overlay val="0"/>
    </c:title>
    <c:plotArea>
      <c:layout/>
      <c:doughnutChart>
        <c:varyColors val="1"/>
        <c:ser>
          <c:idx val="0"/>
          <c:order val="0"/>
          <c:dPt>
            <c:idx val="0"/>
            <c:spPr>
              <a:solidFill>
                <a:srgbClr val="4684EE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1"/>
            <c:spPr>
              <a:solidFill>
                <a:srgbClr val="DC3912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2"/>
            <c:spPr>
              <a:solidFill>
                <a:srgbClr val="FF9900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3"/>
            <c:spPr>
              <a:solidFill>
                <a:srgbClr val="008000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4"/>
            <c:spPr>
              <a:solidFill>
                <a:srgbClr val="666666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5"/>
            <c:spPr>
              <a:solidFill>
                <a:srgbClr val="4942CC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6"/>
            <c:spPr>
              <a:solidFill>
                <a:srgbClr val="CB4AC5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7"/>
            <c:spPr>
              <a:solidFill>
                <a:srgbClr val="D6AE00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8"/>
            <c:spPr>
              <a:solidFill>
                <a:srgbClr val="336699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9"/>
            <c:spPr>
              <a:solidFill>
                <a:srgbClr val="DD4477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10"/>
            <c:spPr>
              <a:solidFill>
                <a:srgbClr val="AAAA11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11"/>
            <c:spPr>
              <a:solidFill>
                <a:srgbClr val="66AA00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12"/>
            <c:spPr>
              <a:solidFill>
                <a:srgbClr val="888888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13"/>
            <c:spPr>
              <a:solidFill>
                <a:srgbClr val="994499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14"/>
            <c:spPr>
              <a:solidFill>
                <a:srgbClr val="DD5511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15"/>
            <c:spPr>
              <a:solidFill>
                <a:srgbClr val="22AA99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16"/>
            <c:spPr>
              <a:solidFill>
                <a:srgbClr val="999999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17"/>
            <c:spPr>
              <a:solidFill>
                <a:srgbClr val="705770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18"/>
            <c:spPr>
              <a:solidFill>
                <a:srgbClr val="109618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19"/>
            <c:spPr>
              <a:solidFill>
                <a:srgbClr val="A32929"/>
              </a:solidFill>
              <a:ln cmpd="sng" w="25400">
                <a:solidFill>
                  <a:srgbClr val="FFFFFF"/>
                </a:solidFill>
              </a:ln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Charts!$A$171:$A$173</c:f>
            </c:strRef>
          </c:cat>
          <c:val>
            <c:numRef>
              <c:f>Charts!$B$171:$B$173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50"/>
      </c:doughnutChart>
    </c:plotArea>
    <c:legend>
      <c:legendPos val="r"/>
      <c:overlay val="0"/>
    </c:legend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>
              <a:defRPr b="1" sz="1600">
                <a:solidFill>
                  <a:srgbClr val="000000"/>
                </a:solidFill>
              </a:defRPr>
            </a:pPr>
            <a:r>
              <a:t>Use App Again?</a:t>
            </a:r>
          </a:p>
        </c:rich>
      </c:tx>
      <c:overlay val="0"/>
    </c:title>
    <c:plotArea>
      <c:layout/>
      <c:doughnutChart>
        <c:varyColors val="1"/>
        <c:ser>
          <c:idx val="0"/>
          <c:order val="0"/>
          <c:dPt>
            <c:idx val="0"/>
            <c:spPr>
              <a:solidFill>
                <a:srgbClr val="4684EE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1"/>
            <c:spPr>
              <a:solidFill>
                <a:srgbClr val="DC3912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2"/>
            <c:spPr>
              <a:solidFill>
                <a:srgbClr val="FF9900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3"/>
            <c:spPr>
              <a:solidFill>
                <a:srgbClr val="008000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4"/>
            <c:spPr>
              <a:solidFill>
                <a:srgbClr val="666666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5"/>
            <c:spPr>
              <a:solidFill>
                <a:srgbClr val="4942CC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6"/>
            <c:spPr>
              <a:solidFill>
                <a:srgbClr val="CB4AC5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7"/>
            <c:spPr>
              <a:solidFill>
                <a:srgbClr val="D6AE00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8"/>
            <c:spPr>
              <a:solidFill>
                <a:srgbClr val="336699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9"/>
            <c:spPr>
              <a:solidFill>
                <a:srgbClr val="DD4477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10"/>
            <c:spPr>
              <a:solidFill>
                <a:srgbClr val="AAAA11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11"/>
            <c:spPr>
              <a:solidFill>
                <a:srgbClr val="66AA00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12"/>
            <c:spPr>
              <a:solidFill>
                <a:srgbClr val="888888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13"/>
            <c:spPr>
              <a:solidFill>
                <a:srgbClr val="994499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14"/>
            <c:spPr>
              <a:solidFill>
                <a:srgbClr val="DD5511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15"/>
            <c:spPr>
              <a:solidFill>
                <a:srgbClr val="22AA99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16"/>
            <c:spPr>
              <a:solidFill>
                <a:srgbClr val="999999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17"/>
            <c:spPr>
              <a:solidFill>
                <a:srgbClr val="705770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18"/>
            <c:spPr>
              <a:solidFill>
                <a:srgbClr val="109618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19"/>
            <c:spPr>
              <a:solidFill>
                <a:srgbClr val="A32929"/>
              </a:solidFill>
              <a:ln cmpd="sng" w="25400">
                <a:solidFill>
                  <a:srgbClr val="FFFFFF"/>
                </a:solidFill>
              </a:ln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Charts!$A$190:$A$194</c:f>
            </c:strRef>
          </c:cat>
          <c:val>
            <c:numRef>
              <c:f>Charts!$B$190:$B$194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50"/>
      </c:doughnutChart>
    </c:plotArea>
    <c:legend>
      <c:legendPos val="r"/>
      <c:overlay val="0"/>
    </c:legend>
  </c:chart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>
              <a:defRPr b="1" sz="1600">
                <a:solidFill>
                  <a:srgbClr val="000000"/>
                </a:solidFill>
              </a:defRPr>
            </a:pPr>
            <a:r>
              <a:t>Recommend to Friend</a:t>
            </a:r>
          </a:p>
        </c:rich>
      </c:tx>
      <c:overlay val="0"/>
    </c:title>
    <c:plotArea>
      <c:layout/>
      <c:doughnutChart>
        <c:varyColors val="1"/>
        <c:ser>
          <c:idx val="0"/>
          <c:order val="0"/>
          <c:dPt>
            <c:idx val="0"/>
            <c:spPr>
              <a:solidFill>
                <a:srgbClr val="4684EE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1"/>
            <c:spPr>
              <a:solidFill>
                <a:srgbClr val="DC3912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2"/>
            <c:spPr>
              <a:solidFill>
                <a:srgbClr val="FF9900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3"/>
            <c:spPr>
              <a:solidFill>
                <a:srgbClr val="008000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4"/>
            <c:spPr>
              <a:solidFill>
                <a:srgbClr val="666666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5"/>
            <c:spPr>
              <a:solidFill>
                <a:srgbClr val="4942CC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6"/>
            <c:spPr>
              <a:solidFill>
                <a:srgbClr val="CB4AC5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7"/>
            <c:spPr>
              <a:solidFill>
                <a:srgbClr val="D6AE00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8"/>
            <c:spPr>
              <a:solidFill>
                <a:srgbClr val="336699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9"/>
            <c:spPr>
              <a:solidFill>
                <a:srgbClr val="DD4477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10"/>
            <c:spPr>
              <a:solidFill>
                <a:srgbClr val="AAAA11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11"/>
            <c:spPr>
              <a:solidFill>
                <a:srgbClr val="66AA00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12"/>
            <c:spPr>
              <a:solidFill>
                <a:srgbClr val="888888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13"/>
            <c:spPr>
              <a:solidFill>
                <a:srgbClr val="994499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14"/>
            <c:spPr>
              <a:solidFill>
                <a:srgbClr val="DD5511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15"/>
            <c:spPr>
              <a:solidFill>
                <a:srgbClr val="22AA99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16"/>
            <c:spPr>
              <a:solidFill>
                <a:srgbClr val="999999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17"/>
            <c:spPr>
              <a:solidFill>
                <a:srgbClr val="705770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18"/>
            <c:spPr>
              <a:solidFill>
                <a:srgbClr val="109618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19"/>
            <c:spPr>
              <a:solidFill>
                <a:srgbClr val="A32929"/>
              </a:solidFill>
              <a:ln cmpd="sng" w="25400">
                <a:solidFill>
                  <a:srgbClr val="FFFFFF"/>
                </a:solidFill>
              </a:ln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Charts!$A$209:$A$213</c:f>
            </c:strRef>
          </c:cat>
          <c:val>
            <c:numRef>
              <c:f>Charts!$B$209:$B$213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50"/>
      </c:doughnutChart>
    </c:plotArea>
    <c:legend>
      <c:legendPos val="r"/>
      <c:overlay val="0"/>
    </c:legend>
  </c:chart>
</c:chartSpace>
</file>

<file path=xl/drawings/_rels/worksheetdrawing2.xml.rels><?xml version="1.0" encoding="UTF-8" standalone="yes"?><Relationships xmlns="http://schemas.openxmlformats.org/package/2006/relationships"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11" Type="http://schemas.openxmlformats.org/officeDocument/2006/relationships/chart" Target="../charts/chart11.xml"/><Relationship Id="rId3" Type="http://schemas.openxmlformats.org/officeDocument/2006/relationships/chart" Target="../charts/chart3.xml"/><Relationship Id="rId9" Type="http://schemas.openxmlformats.org/officeDocument/2006/relationships/chart" Target="../charts/chart9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8" Type="http://schemas.openxmlformats.org/officeDocument/2006/relationships/chart" Target="../charts/chart8.xml"/><Relationship Id="rId7" Type="http://schemas.openxmlformats.org/officeDocument/2006/relationships/chart" Target="../charts/chart7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absoluteAnchor>
    <xdr:pos x="2752725" y="342900"/>
    <xdr:ext cx="5619750" cy="27527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  <xdr:absoluteAnchor>
    <xdr:pos x="2800350" y="3457575"/>
    <xdr:ext cx="5553075" cy="293370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absoluteAnchor>
  <xdr:absoluteAnchor>
    <xdr:pos x="2847975" y="6734175"/>
    <xdr:ext cx="5476875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absoluteAnchor>
  <xdr:absoluteAnchor>
    <xdr:pos x="2867025" y="10591800"/>
    <xdr:ext cx="542925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absoluteAnchor>
  <xdr:absoluteAnchor>
    <xdr:pos x="2876550" y="14497050"/>
    <xdr:ext cx="5381625" cy="35337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absoluteAnchor>
  <xdr:absoluteAnchor>
    <xdr:pos x="2886075" y="18392775"/>
    <xdr:ext cx="5295900" cy="353377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absoluteAnchor>
  <xdr:absoluteAnchor>
    <xdr:pos x="2895600" y="22269450"/>
    <xdr:ext cx="5238750" cy="3533775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absoluteAnchor>
  <xdr:absoluteAnchor>
    <xdr:pos x="2895600" y="26127075"/>
    <xdr:ext cx="5229225" cy="3533775"/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absoluteAnchor>
  <xdr:absoluteAnchor>
    <xdr:pos x="2924175" y="30032325"/>
    <xdr:ext cx="5181600" cy="3533775"/>
    <xdr:graphicFrame>
      <xdr:nvGraphicFramePr>
        <xdr:cNvPr id="9" name="Chart 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9"/>
        </a:graphicData>
      </a:graphic>
    </xdr:graphicFrame>
    <xdr:clientData fLocksWithSheet="0"/>
  </xdr:absoluteAnchor>
  <xdr:absoluteAnchor>
    <xdr:pos x="2971800" y="33947100"/>
    <xdr:ext cx="5086350" cy="3533775"/>
    <xdr:graphicFrame>
      <xdr:nvGraphicFramePr>
        <xdr:cNvPr id="10" name="Chart 1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0"/>
        </a:graphicData>
      </a:graphic>
    </xdr:graphicFrame>
    <xdr:clientData fLocksWithSheet="0"/>
  </xdr:absoluteAnchor>
  <xdr:absoluteAnchor>
    <xdr:pos x="2990850" y="37804725"/>
    <xdr:ext cx="5048250" cy="3533775"/>
    <xdr:graphicFrame>
      <xdr:nvGraphicFramePr>
        <xdr:cNvPr id="11" name="Chart 1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1"/>
        </a:graphicData>
      </a:graphic>
    </xdr:graphicFrame>
    <xdr:clientData fLocksWithSheet="0"/>
  </xdr:absoluteAnchor>
  <xdr:absoluteAnchor>
    <xdr:pos x="2981325" y="41700450"/>
    <xdr:ext cx="5048250" cy="3533775"/>
    <xdr:graphicFrame>
      <xdr:nvGraphicFramePr>
        <xdr:cNvPr id="12" name="Chart 1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2"/>
        </a:graphicData>
      </a:graphic>
    </xdr:graphicFrame>
    <xdr:clientData fLocksWithSheet="0"/>
  </xdr:absolute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6.86"/>
    <col customWidth="1" min="2" max="2" width="16.0"/>
    <col customWidth="1" min="3" max="3" width="25.71"/>
    <col customWidth="1" min="4" max="4" width="24.43"/>
    <col customWidth="1" min="5" max="5" width="27.14"/>
    <col customWidth="1" min="6" max="6" width="132.71"/>
    <col customWidth="1" min="7" max="7" width="59.43"/>
    <col customWidth="1" min="8" max="8" width="115.29"/>
    <col customWidth="1" min="9" max="9" width="38.57"/>
    <col customWidth="1" min="10" max="10" width="81.57"/>
    <col customWidth="1" min="11" max="11" width="40.0"/>
    <col customWidth="1" min="12" max="13" width="58.43"/>
    <col customWidth="1" min="14" max="14" width="70.14"/>
    <col customWidth="1" min="15" max="15" width="41.86"/>
    <col customWidth="1" min="16" max="16" width="101.43"/>
    <col customWidth="1" min="17" max="17" width="37.0"/>
    <col customWidth="1" min="18" max="18" width="21.57"/>
  </cols>
  <sheetData>
    <row r="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>
        <v>42109.95985530093</v>
      </c>
      <c r="B2" s="1" t="s">
        <v>18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>
      <c r="A3" s="2">
        <v>42110.542920300926</v>
      </c>
      <c r="B3" s="1" t="s">
        <v>19</v>
      </c>
      <c r="C3" s="1" t="s">
        <v>20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>
      <c r="A4" s="2">
        <v>42128.64555221065</v>
      </c>
      <c r="B4" s="1" t="s">
        <v>19</v>
      </c>
      <c r="C4" s="1" t="s">
        <v>20</v>
      </c>
      <c r="D4" s="1">
        <v>2.0</v>
      </c>
      <c r="E4" s="1">
        <v>1.0</v>
      </c>
      <c r="F4" s="1" t="s">
        <v>21</v>
      </c>
      <c r="G4" s="1">
        <v>1.0</v>
      </c>
      <c r="I4" s="1">
        <v>2.0</v>
      </c>
      <c r="K4" s="1" t="s">
        <v>22</v>
      </c>
      <c r="L4" s="1">
        <v>3.0</v>
      </c>
      <c r="M4" s="1" t="s">
        <v>23</v>
      </c>
      <c r="N4" s="1" t="s">
        <v>24</v>
      </c>
      <c r="O4" s="1">
        <v>1.0</v>
      </c>
      <c r="Q4" s="1">
        <v>4.0</v>
      </c>
    </row>
    <row r="5">
      <c r="A5" s="2">
        <v>42128.65632112269</v>
      </c>
      <c r="B5" s="1" t="s">
        <v>19</v>
      </c>
      <c r="C5" s="1" t="s">
        <v>25</v>
      </c>
      <c r="D5" s="1">
        <v>3.0</v>
      </c>
      <c r="E5" s="1">
        <v>4.0</v>
      </c>
      <c r="F5" s="1" t="s">
        <v>26</v>
      </c>
      <c r="G5" s="1">
        <v>1.0</v>
      </c>
      <c r="I5" s="1">
        <v>1.0</v>
      </c>
      <c r="K5" s="1" t="s">
        <v>27</v>
      </c>
      <c r="L5" s="1">
        <v>2.0</v>
      </c>
      <c r="M5" s="1" t="s">
        <v>23</v>
      </c>
      <c r="N5" s="1" t="s">
        <v>28</v>
      </c>
      <c r="O5" s="1">
        <v>3.0</v>
      </c>
      <c r="P5" s="1" t="s">
        <v>29</v>
      </c>
      <c r="Q5" s="1">
        <v>3.0</v>
      </c>
    </row>
    <row r="6">
      <c r="A6" s="2">
        <v>42128.65718597222</v>
      </c>
      <c r="B6" s="1" t="s">
        <v>19</v>
      </c>
      <c r="C6" s="1" t="s">
        <v>30</v>
      </c>
      <c r="D6" s="1">
        <v>2.0</v>
      </c>
      <c r="E6" s="1">
        <v>1.0</v>
      </c>
      <c r="G6" s="1">
        <v>1.0</v>
      </c>
      <c r="I6" s="1">
        <v>3.0</v>
      </c>
      <c r="J6" s="1" t="s">
        <v>31</v>
      </c>
      <c r="K6" s="1" t="s">
        <v>22</v>
      </c>
      <c r="L6" s="1">
        <v>4.0</v>
      </c>
      <c r="M6" s="1" t="s">
        <v>23</v>
      </c>
      <c r="N6" s="1" t="s">
        <v>32</v>
      </c>
      <c r="O6" s="1">
        <v>2.0</v>
      </c>
      <c r="P6" s="1" t="s">
        <v>33</v>
      </c>
      <c r="Q6" s="1">
        <v>4.0</v>
      </c>
    </row>
    <row r="7">
      <c r="A7" s="2">
        <v>42128.66143320602</v>
      </c>
      <c r="B7" s="1" t="s">
        <v>19</v>
      </c>
      <c r="C7" s="1" t="s">
        <v>25</v>
      </c>
      <c r="D7" s="1">
        <v>2.0</v>
      </c>
      <c r="E7" s="1">
        <v>2.0</v>
      </c>
      <c r="F7" s="1" t="s">
        <v>34</v>
      </c>
      <c r="G7" s="1">
        <v>1.0</v>
      </c>
      <c r="I7" s="1">
        <v>2.0</v>
      </c>
      <c r="J7" s="1" t="s">
        <v>35</v>
      </c>
      <c r="K7" s="1" t="s">
        <v>36</v>
      </c>
      <c r="L7" s="1">
        <v>3.0</v>
      </c>
      <c r="M7" s="1" t="s">
        <v>37</v>
      </c>
      <c r="N7" s="1" t="s">
        <v>24</v>
      </c>
      <c r="O7" s="1">
        <v>2.0</v>
      </c>
      <c r="P7" s="1" t="s">
        <v>38</v>
      </c>
      <c r="Q7" s="1">
        <v>2.0</v>
      </c>
    </row>
    <row r="8">
      <c r="A8" s="2">
        <v>42128.663835405096</v>
      </c>
      <c r="B8" s="1" t="s">
        <v>18</v>
      </c>
      <c r="C8" s="1" t="s">
        <v>30</v>
      </c>
      <c r="D8" s="1">
        <v>2.0</v>
      </c>
      <c r="E8" s="1">
        <v>3.0</v>
      </c>
      <c r="F8" s="1" t="s">
        <v>39</v>
      </c>
      <c r="G8" s="1">
        <v>1.0</v>
      </c>
      <c r="H8" s="1" t="s">
        <v>40</v>
      </c>
      <c r="I8" s="1">
        <v>1.0</v>
      </c>
      <c r="K8" s="1" t="s">
        <v>27</v>
      </c>
      <c r="L8" s="1">
        <v>4.0</v>
      </c>
      <c r="M8" s="1" t="s">
        <v>23</v>
      </c>
      <c r="N8" s="1" t="s">
        <v>24</v>
      </c>
      <c r="O8" s="1">
        <v>5.0</v>
      </c>
      <c r="P8" s="1" t="s">
        <v>41</v>
      </c>
      <c r="Q8" s="1">
        <v>5.0</v>
      </c>
    </row>
    <row r="9">
      <c r="A9" s="2">
        <v>42128.69021836805</v>
      </c>
      <c r="B9" s="1" t="s">
        <v>19</v>
      </c>
      <c r="C9" s="1" t="s">
        <v>42</v>
      </c>
      <c r="D9" s="1">
        <v>1.0</v>
      </c>
      <c r="E9" s="1">
        <v>1.0</v>
      </c>
      <c r="G9" s="1">
        <v>1.0</v>
      </c>
      <c r="I9" s="1">
        <v>1.0</v>
      </c>
      <c r="K9" s="1" t="s">
        <v>22</v>
      </c>
      <c r="L9" s="1">
        <v>5.0</v>
      </c>
      <c r="M9" s="1" t="s">
        <v>23</v>
      </c>
      <c r="N9" s="1" t="s">
        <v>32</v>
      </c>
      <c r="O9" s="1">
        <v>2.0</v>
      </c>
      <c r="P9" s="1" t="s">
        <v>43</v>
      </c>
      <c r="Q9" s="1">
        <v>5.0</v>
      </c>
    </row>
    <row r="10">
      <c r="A10" s="2">
        <v>42128.73960983796</v>
      </c>
      <c r="B10" s="1" t="s">
        <v>18</v>
      </c>
      <c r="C10" s="1" t="s">
        <v>30</v>
      </c>
      <c r="D10" s="1">
        <v>3.0</v>
      </c>
      <c r="E10" s="1">
        <v>3.0</v>
      </c>
      <c r="G10" s="1">
        <v>1.0</v>
      </c>
      <c r="I10" s="1">
        <v>2.0</v>
      </c>
      <c r="K10" s="1" t="s">
        <v>27</v>
      </c>
      <c r="L10" s="1">
        <v>5.0</v>
      </c>
      <c r="M10" s="1" t="s">
        <v>23</v>
      </c>
      <c r="N10" s="1" t="s">
        <v>32</v>
      </c>
      <c r="O10" s="1">
        <v>3.0</v>
      </c>
      <c r="Q10" s="1">
        <v>3.0</v>
      </c>
    </row>
    <row r="11">
      <c r="A11" s="2">
        <v>42128.748883645836</v>
      </c>
      <c r="B11" s="1" t="s">
        <v>18</v>
      </c>
      <c r="C11" s="1" t="s">
        <v>30</v>
      </c>
      <c r="D11" s="1">
        <v>1.0</v>
      </c>
      <c r="E11" s="1">
        <v>1.0</v>
      </c>
      <c r="G11" s="1">
        <v>1.0</v>
      </c>
      <c r="I11" s="1">
        <v>1.0</v>
      </c>
      <c r="K11" s="1" t="s">
        <v>27</v>
      </c>
      <c r="L11" s="1">
        <v>4.0</v>
      </c>
      <c r="M11" s="1" t="s">
        <v>37</v>
      </c>
      <c r="N11" s="1" t="s">
        <v>32</v>
      </c>
      <c r="O11" s="1">
        <v>4.0</v>
      </c>
      <c r="Q11" s="1">
        <v>5.0</v>
      </c>
    </row>
    <row r="12">
      <c r="A12" s="2">
        <v>42128.77605609954</v>
      </c>
      <c r="B12" s="1" t="s">
        <v>19</v>
      </c>
      <c r="C12" s="1" t="s">
        <v>30</v>
      </c>
      <c r="D12" s="1">
        <v>3.0</v>
      </c>
      <c r="E12" s="1">
        <v>2.0</v>
      </c>
      <c r="F12" s="1" t="s">
        <v>44</v>
      </c>
      <c r="G12" s="1">
        <v>2.0</v>
      </c>
      <c r="I12" s="1">
        <v>2.0</v>
      </c>
      <c r="K12" s="1" t="s">
        <v>27</v>
      </c>
      <c r="L12" s="1">
        <v>4.0</v>
      </c>
      <c r="M12" s="1" t="s">
        <v>23</v>
      </c>
      <c r="N12" s="1" t="s">
        <v>24</v>
      </c>
      <c r="O12" s="1">
        <v>3.0</v>
      </c>
      <c r="Q12" s="1">
        <v>5.0</v>
      </c>
    </row>
    <row r="13">
      <c r="A13" s="2">
        <v>42128.80656964121</v>
      </c>
      <c r="B13" s="1" t="s">
        <v>19</v>
      </c>
      <c r="C13" s="1" t="s">
        <v>20</v>
      </c>
      <c r="D13" s="1">
        <v>2.0</v>
      </c>
      <c r="E13" s="1">
        <v>1.0</v>
      </c>
      <c r="G13" s="1">
        <v>2.0</v>
      </c>
      <c r="I13" s="1">
        <v>1.0</v>
      </c>
      <c r="J13" s="1" t="s">
        <v>45</v>
      </c>
      <c r="K13" s="1" t="s">
        <v>27</v>
      </c>
      <c r="L13" s="1">
        <v>3.0</v>
      </c>
      <c r="M13" s="1" t="s">
        <v>23</v>
      </c>
      <c r="N13" s="1" t="s">
        <v>32</v>
      </c>
      <c r="O13" s="1">
        <v>3.0</v>
      </c>
      <c r="Q13" s="1">
        <v>3.0</v>
      </c>
    </row>
    <row r="14" ht="18.75" customHeight="1">
      <c r="A14" s="2">
        <v>42128.85628706019</v>
      </c>
      <c r="B14" s="1" t="s">
        <v>18</v>
      </c>
      <c r="C14" s="1" t="s">
        <v>42</v>
      </c>
      <c r="D14" s="1">
        <v>2.0</v>
      </c>
      <c r="E14" s="1">
        <v>1.0</v>
      </c>
      <c r="F14" s="1" t="s">
        <v>46</v>
      </c>
      <c r="G14" s="1">
        <v>2.0</v>
      </c>
      <c r="H14" s="1" t="s">
        <v>47</v>
      </c>
      <c r="I14" s="1">
        <v>1.0</v>
      </c>
      <c r="K14" s="1" t="s">
        <v>36</v>
      </c>
      <c r="L14" s="1">
        <v>3.0</v>
      </c>
      <c r="M14" s="1" t="s">
        <v>37</v>
      </c>
      <c r="N14" s="1" t="s">
        <v>28</v>
      </c>
      <c r="O14" s="1">
        <v>1.0</v>
      </c>
      <c r="P14" s="1" t="s">
        <v>48</v>
      </c>
      <c r="Q14" s="1">
        <v>3.0</v>
      </c>
    </row>
    <row r="15">
      <c r="A15" s="2">
        <v>42128.883942789354</v>
      </c>
      <c r="B15" s="1" t="s">
        <v>19</v>
      </c>
      <c r="C15" s="1" t="s">
        <v>30</v>
      </c>
      <c r="D15" s="1">
        <v>2.0</v>
      </c>
      <c r="E15" s="1">
        <v>1.0</v>
      </c>
      <c r="F15" s="1" t="s">
        <v>49</v>
      </c>
      <c r="G15" s="1">
        <v>1.0</v>
      </c>
      <c r="I15" s="1">
        <v>3.0</v>
      </c>
      <c r="J15" s="1" t="s">
        <v>50</v>
      </c>
      <c r="K15" s="1" t="s">
        <v>22</v>
      </c>
      <c r="L15" s="1">
        <v>4.0</v>
      </c>
      <c r="M15" s="1" t="s">
        <v>23</v>
      </c>
      <c r="N15" s="1" t="s">
        <v>24</v>
      </c>
      <c r="O15" s="1">
        <v>2.0</v>
      </c>
      <c r="P15" s="1" t="s">
        <v>51</v>
      </c>
      <c r="Q15" s="1">
        <v>4.0</v>
      </c>
    </row>
    <row r="16">
      <c r="A16" s="2">
        <v>42128.8932704051</v>
      </c>
      <c r="B16" s="1" t="s">
        <v>19</v>
      </c>
      <c r="C16" s="1" t="s">
        <v>25</v>
      </c>
      <c r="D16" s="1">
        <v>1.0</v>
      </c>
      <c r="E16" s="1">
        <v>2.0</v>
      </c>
      <c r="G16" s="1">
        <v>1.0</v>
      </c>
      <c r="I16" s="1">
        <v>1.0</v>
      </c>
      <c r="K16" s="1" t="s">
        <v>22</v>
      </c>
      <c r="L16" s="1">
        <v>3.0</v>
      </c>
      <c r="M16" s="1" t="s">
        <v>23</v>
      </c>
      <c r="N16" s="1" t="s">
        <v>24</v>
      </c>
      <c r="O16" s="1">
        <v>3.0</v>
      </c>
      <c r="Q16" s="1">
        <v>3.0</v>
      </c>
    </row>
    <row r="17">
      <c r="A17" s="2">
        <v>42128.98259009259</v>
      </c>
      <c r="B17" s="1" t="s">
        <v>18</v>
      </c>
      <c r="C17" s="1" t="s">
        <v>30</v>
      </c>
      <c r="D17" s="1">
        <v>1.0</v>
      </c>
      <c r="E17" s="1">
        <v>2.0</v>
      </c>
      <c r="G17" s="1">
        <v>2.0</v>
      </c>
      <c r="H17" s="1" t="s">
        <v>52</v>
      </c>
      <c r="I17" s="1">
        <v>1.0</v>
      </c>
      <c r="K17" s="1" t="s">
        <v>27</v>
      </c>
      <c r="L17" s="1">
        <v>4.0</v>
      </c>
      <c r="M17" s="1" t="s">
        <v>23</v>
      </c>
      <c r="N17" s="1" t="s">
        <v>24</v>
      </c>
      <c r="O17" s="1">
        <v>5.0</v>
      </c>
      <c r="P17" s="1" t="s">
        <v>53</v>
      </c>
      <c r="Q17" s="1">
        <v>5.0</v>
      </c>
    </row>
    <row r="18">
      <c r="A18" s="2">
        <v>42129.23434674769</v>
      </c>
      <c r="B18" s="1" t="s">
        <v>19</v>
      </c>
      <c r="C18" s="1" t="s">
        <v>30</v>
      </c>
      <c r="D18" s="1">
        <v>1.0</v>
      </c>
      <c r="E18" s="1">
        <v>3.0</v>
      </c>
      <c r="G18" s="1">
        <v>1.0</v>
      </c>
      <c r="I18" s="1">
        <v>1.0</v>
      </c>
      <c r="K18" s="1" t="s">
        <v>22</v>
      </c>
      <c r="L18" s="1">
        <v>3.0</v>
      </c>
      <c r="M18" s="1" t="s">
        <v>23</v>
      </c>
      <c r="N18" s="1" t="s">
        <v>24</v>
      </c>
      <c r="O18" s="1">
        <v>5.0</v>
      </c>
      <c r="Q18" s="1">
        <v>5.0</v>
      </c>
    </row>
    <row r="19">
      <c r="A19" s="2">
        <v>42129.27657255787</v>
      </c>
      <c r="B19" s="1" t="s">
        <v>19</v>
      </c>
      <c r="C19" s="1" t="s">
        <v>20</v>
      </c>
      <c r="D19" s="1">
        <v>1.0</v>
      </c>
      <c r="E19" s="1">
        <v>4.0</v>
      </c>
      <c r="G19" s="1">
        <v>1.0</v>
      </c>
      <c r="I19" s="1">
        <v>2.0</v>
      </c>
      <c r="K19" s="1" t="s">
        <v>22</v>
      </c>
      <c r="L19" s="1">
        <v>2.0</v>
      </c>
      <c r="M19" s="1" t="s">
        <v>23</v>
      </c>
      <c r="N19" s="1" t="s">
        <v>32</v>
      </c>
      <c r="O19" s="1">
        <v>4.0</v>
      </c>
      <c r="P19" s="1" t="s">
        <v>54</v>
      </c>
      <c r="Q19" s="1">
        <v>4.0</v>
      </c>
    </row>
    <row r="20">
      <c r="A20" s="2">
        <v>42129.65429052083</v>
      </c>
      <c r="B20" s="1" t="s">
        <v>19</v>
      </c>
      <c r="C20" s="1" t="s">
        <v>30</v>
      </c>
      <c r="D20" s="1">
        <v>3.0</v>
      </c>
      <c r="E20" s="1">
        <v>1.0</v>
      </c>
      <c r="F20" s="1" t="s">
        <v>55</v>
      </c>
      <c r="G20" s="1">
        <v>3.0</v>
      </c>
      <c r="H20" s="1" t="s">
        <v>56</v>
      </c>
      <c r="I20" s="1">
        <v>2.0</v>
      </c>
      <c r="K20" s="1" t="s">
        <v>27</v>
      </c>
      <c r="L20" s="1">
        <v>4.0</v>
      </c>
      <c r="M20" s="1" t="s">
        <v>23</v>
      </c>
      <c r="N20" s="1" t="s">
        <v>24</v>
      </c>
      <c r="O20" s="1">
        <v>4.0</v>
      </c>
      <c r="Q20" s="1">
        <v>4.0</v>
      </c>
    </row>
    <row r="21">
      <c r="A21" s="2">
        <v>42129.68130585648</v>
      </c>
      <c r="B21" s="1" t="s">
        <v>57</v>
      </c>
      <c r="C21" s="1" t="s">
        <v>30</v>
      </c>
      <c r="D21" s="1">
        <v>4.0</v>
      </c>
      <c r="E21" s="1">
        <v>2.0</v>
      </c>
      <c r="F21" s="1" t="s">
        <v>58</v>
      </c>
      <c r="G21" s="1">
        <v>2.0</v>
      </c>
      <c r="I21" s="1">
        <v>3.0</v>
      </c>
      <c r="J21" s="1" t="s">
        <v>59</v>
      </c>
      <c r="K21" s="1" t="s">
        <v>27</v>
      </c>
      <c r="L21" s="1">
        <v>4.0</v>
      </c>
      <c r="M21" s="1" t="s">
        <v>23</v>
      </c>
      <c r="N21" s="1" t="s">
        <v>24</v>
      </c>
      <c r="O21" s="1">
        <v>5.0</v>
      </c>
      <c r="P21" s="1" t="s">
        <v>60</v>
      </c>
      <c r="Q21" s="1">
        <v>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57"/>
    <col customWidth="1" min="9" max="9" width="132.71"/>
  </cols>
  <sheetData>
    <row r="1">
      <c r="A1" s="4" t="s">
        <v>61</v>
      </c>
      <c r="B1" s="4" t="s">
        <v>62</v>
      </c>
      <c r="I1" s="4" t="s">
        <v>63</v>
      </c>
    </row>
    <row r="2">
      <c r="A2" s="1" t="s">
        <v>64</v>
      </c>
      <c r="B2" t="str">
        <f>COUNTIF('Form Responses 1'!D:D,"=1")</f>
        <v>6</v>
      </c>
      <c r="I2" s="1" t="s">
        <v>21</v>
      </c>
    </row>
    <row r="3">
      <c r="A3" s="1" t="s">
        <v>65</v>
      </c>
      <c r="B3" t="str">
        <f>COUNTIF('Form Responses 1'!D:D,"=2")</f>
        <v>7</v>
      </c>
      <c r="I3" s="1" t="s">
        <v>26</v>
      </c>
    </row>
    <row r="4">
      <c r="A4" s="1" t="s">
        <v>66</v>
      </c>
      <c r="B4" t="str">
        <f>COUNTIF('Form Responses 1'!D:D,"=3")</f>
        <v>4</v>
      </c>
      <c r="I4" s="1" t="s">
        <v>34</v>
      </c>
    </row>
    <row r="5">
      <c r="A5" s="1" t="s">
        <v>67</v>
      </c>
      <c r="B5" t="str">
        <f>COUNTIF('Form Responses 1'!D:D,"=4")</f>
        <v>1</v>
      </c>
      <c r="I5" s="1" t="s">
        <v>39</v>
      </c>
    </row>
    <row r="6">
      <c r="A6" s="1" t="s">
        <v>68</v>
      </c>
      <c r="B6" t="str">
        <f>COUNTIF('Form Responses 1'!D:D,"=5")</f>
        <v>0</v>
      </c>
      <c r="I6" s="1" t="s">
        <v>44</v>
      </c>
    </row>
    <row r="7">
      <c r="I7" s="1" t="s">
        <v>46</v>
      </c>
    </row>
    <row r="8">
      <c r="I8" s="1" t="s">
        <v>49</v>
      </c>
    </row>
    <row r="17">
      <c r="A17" s="4" t="s">
        <v>69</v>
      </c>
      <c r="B17" s="4" t="s">
        <v>62</v>
      </c>
    </row>
    <row r="18">
      <c r="A18" s="5" t="s">
        <v>18</v>
      </c>
      <c r="B18" s="6" t="str">
        <f>COUNTIF('Form Responses 1'!B:B,"=18-24 years old")</f>
        <v>6</v>
      </c>
    </row>
    <row r="19">
      <c r="A19" s="1" t="s">
        <v>19</v>
      </c>
      <c r="B19" s="6" t="str">
        <f>COUNTIF('Form Responses 1'!B:B,"=25-34 years old")</f>
        <v>13</v>
      </c>
    </row>
    <row r="34">
      <c r="A34" s="4" t="s">
        <v>70</v>
      </c>
      <c r="B34" s="4" t="s">
        <v>62</v>
      </c>
    </row>
    <row r="35">
      <c r="A35" s="1" t="s">
        <v>71</v>
      </c>
      <c r="B35" s="6" t="str">
        <f>COUNTIF('Form Responses 1'!E:E,"=1")</f>
        <v>8</v>
      </c>
    </row>
    <row r="36">
      <c r="A36" s="1" t="s">
        <v>72</v>
      </c>
      <c r="B36" s="6" t="str">
        <f>COUNTIF('Form Responses 1'!E:E,"=2")</f>
        <v>5</v>
      </c>
    </row>
    <row r="37">
      <c r="A37" s="1" t="s">
        <v>73</v>
      </c>
      <c r="B37" s="6" t="str">
        <f>COUNTIF('Form Responses 1'!E:E,"=3")</f>
        <v>3</v>
      </c>
    </row>
    <row r="38">
      <c r="A38" s="1" t="s">
        <v>74</v>
      </c>
      <c r="B38" s="6" t="str">
        <f>COUNTIF('Form Responses 1'!E:E,"=4")</f>
        <v>2</v>
      </c>
    </row>
    <row r="39">
      <c r="A39" s="1" t="s">
        <v>75</v>
      </c>
      <c r="B39" s="6" t="str">
        <f>COUNTIF('Form Responses 1'!E:E,"=5")</f>
        <v>0</v>
      </c>
    </row>
    <row r="53">
      <c r="A53" s="4" t="s">
        <v>76</v>
      </c>
      <c r="I53" s="4" t="s">
        <v>77</v>
      </c>
    </row>
    <row r="54">
      <c r="A54" s="1" t="s">
        <v>64</v>
      </c>
      <c r="B54" t="str">
        <f>COUNTIF('Form Responses 1'!G:G,"=1")</f>
        <v>12</v>
      </c>
      <c r="I54" s="1" t="s">
        <v>40</v>
      </c>
    </row>
    <row r="55">
      <c r="A55" s="1" t="s">
        <v>65</v>
      </c>
      <c r="B55" t="str">
        <f>COUNTIF('Form Responses 1'!G:G,"=2")</f>
        <v>5</v>
      </c>
      <c r="I55" s="1" t="s">
        <v>47</v>
      </c>
    </row>
    <row r="56">
      <c r="A56" s="1" t="s">
        <v>66</v>
      </c>
      <c r="B56" t="str">
        <f>COUNTIF('Form Responses 1'!G:G,"=3")</f>
        <v>1</v>
      </c>
    </row>
    <row r="57">
      <c r="A57" s="1" t="s">
        <v>67</v>
      </c>
      <c r="B57" t="str">
        <f>COUNTIF('Form Responses 1'!G:G,"=4")</f>
        <v>0</v>
      </c>
    </row>
    <row r="58">
      <c r="A58" s="1" t="s">
        <v>68</v>
      </c>
      <c r="B58" t="str">
        <f>COUNTIF('Form Responses 1'!G:G,"=5")</f>
        <v>0</v>
      </c>
    </row>
    <row r="72">
      <c r="A72" s="4" t="s">
        <v>78</v>
      </c>
      <c r="I72" s="4" t="s">
        <v>79</v>
      </c>
    </row>
    <row r="73">
      <c r="A73" s="1" t="s">
        <v>64</v>
      </c>
      <c r="B73" t="str">
        <f>COUNTIF('Form Responses 1'!I:I,"=1")</f>
        <v>9</v>
      </c>
      <c r="I73" s="1" t="s">
        <v>31</v>
      </c>
    </row>
    <row r="74">
      <c r="A74" s="1" t="s">
        <v>65</v>
      </c>
      <c r="B74" t="str">
        <f>COUNTIF('Form Responses 1'!I:I,"=2")</f>
        <v>6</v>
      </c>
      <c r="I74" s="1" t="s">
        <v>35</v>
      </c>
    </row>
    <row r="75">
      <c r="A75" s="1" t="s">
        <v>66</v>
      </c>
      <c r="B75" t="str">
        <f>COUNTIF('Form Responses 1'!I:I,"=3")</f>
        <v>3</v>
      </c>
      <c r="I75" s="1" t="s">
        <v>45</v>
      </c>
    </row>
    <row r="76">
      <c r="A76" s="1" t="s">
        <v>67</v>
      </c>
      <c r="B76" t="str">
        <f>COUNTIF('Form Responses 1'!I:I,"=4")</f>
        <v>0</v>
      </c>
      <c r="I76" s="1" t="s">
        <v>50</v>
      </c>
    </row>
    <row r="77">
      <c r="A77" s="1" t="s">
        <v>68</v>
      </c>
      <c r="B77" t="str">
        <f>COUNTIF('Form Responses 1'!I:I,"=5")</f>
        <v>0</v>
      </c>
    </row>
    <row r="92">
      <c r="A92" s="4" t="s">
        <v>80</v>
      </c>
    </row>
    <row r="93">
      <c r="A93" s="1" t="s">
        <v>27</v>
      </c>
      <c r="B93" s="6" t="str">
        <f>COUNTIF('Form Responses 1'!K:K,"=Yes, absolutely!")</f>
        <v>9</v>
      </c>
    </row>
    <row r="94">
      <c r="A94" s="1" t="s">
        <v>36</v>
      </c>
      <c r="B94" s="6" t="str">
        <f>COUNTIF('Form Responses 1'!K:K,"=Not really")</f>
        <v>2</v>
      </c>
    </row>
    <row r="95">
      <c r="A95" s="1" t="s">
        <v>22</v>
      </c>
      <c r="B95" s="6" t="str">
        <f>COUNTIF('Form Responses 1'!K:K,"=No opinion")</f>
        <v>7</v>
      </c>
    </row>
    <row r="111">
      <c r="A111" s="4" t="s">
        <v>81</v>
      </c>
    </row>
    <row r="112">
      <c r="A112" s="7" t="s">
        <v>42</v>
      </c>
      <c r="B112" s="6" t="str">
        <f>COUNTIF('Form Responses 1'!C:C,"=Randomness")</f>
        <v>2</v>
      </c>
    </row>
    <row r="113">
      <c r="A113" s="7" t="s">
        <v>30</v>
      </c>
      <c r="B113" s="6" t="str">
        <f>COUNTIF('Form Responses 1'!C:C,"=Traces")</f>
        <v>10</v>
      </c>
    </row>
    <row r="114">
      <c r="A114" s="7" t="s">
        <v>20</v>
      </c>
      <c r="B114" s="6" t="str">
        <f>COUNTIF('Form Responses 1'!C:C,"=Suspense")</f>
        <v>4</v>
      </c>
    </row>
    <row r="115">
      <c r="A115" s="7" t="s">
        <v>25</v>
      </c>
      <c r="B115" s="6" t="str">
        <f>COUNTIF('Form Responses 1'!C:C,"=Creepiness")</f>
        <v>3</v>
      </c>
    </row>
    <row r="130">
      <c r="A130" s="4" t="s">
        <v>82</v>
      </c>
    </row>
    <row r="131">
      <c r="A131" s="1" t="s">
        <v>83</v>
      </c>
      <c r="B131" t="str">
        <f>COUNTIF('Form Responses 1'!L:L,"=1")</f>
        <v>0</v>
      </c>
    </row>
    <row r="132">
      <c r="A132" s="1" t="s">
        <v>84</v>
      </c>
      <c r="B132" t="str">
        <f>COUNTIF('Form Responses 1'!L:L,"=2")</f>
        <v>2</v>
      </c>
    </row>
    <row r="133">
      <c r="A133" s="1" t="s">
        <v>66</v>
      </c>
      <c r="B133" t="str">
        <f>COUNTIF('Form Responses 1'!L:L,"=3")</f>
        <v>6</v>
      </c>
    </row>
    <row r="134">
      <c r="A134" s="1" t="s">
        <v>85</v>
      </c>
      <c r="B134" t="str">
        <f>COUNTIF('Form Responses 1'!L:L,"=4")</f>
        <v>8</v>
      </c>
    </row>
    <row r="135">
      <c r="A135" s="1" t="s">
        <v>86</v>
      </c>
      <c r="B135" t="str">
        <f>COUNTIF('Form Responses 1'!L:L,"=5")</f>
        <v>2</v>
      </c>
    </row>
    <row r="150">
      <c r="A150" s="4" t="s">
        <v>87</v>
      </c>
    </row>
    <row r="151">
      <c r="A151" s="1" t="s">
        <v>23</v>
      </c>
      <c r="B151" t="str">
        <f>COUNTIF('Form Responses 1'!M:M,"=Yes")</f>
        <v>15</v>
      </c>
    </row>
    <row r="152">
      <c r="A152" s="1" t="s">
        <v>37</v>
      </c>
      <c r="B152" t="str">
        <f>COUNTIF('Form Responses 1'!M:M,"=No")</f>
        <v>3</v>
      </c>
    </row>
    <row r="170">
      <c r="A170" s="4" t="s">
        <v>88</v>
      </c>
    </row>
    <row r="171">
      <c r="A171" s="1" t="s">
        <v>32</v>
      </c>
      <c r="B171" t="str">
        <f>COUNTIF('Form Responses 1'!N:N,"=Map View")</f>
        <v>6</v>
      </c>
    </row>
    <row r="172">
      <c r="A172" s="1" t="s">
        <v>28</v>
      </c>
      <c r="B172" t="str">
        <f>COUNTIF('Form Responses 1'!N:N,"=List View")</f>
        <v>2</v>
      </c>
    </row>
    <row r="173">
      <c r="A173" s="1" t="s">
        <v>24</v>
      </c>
      <c r="B173" t="str">
        <f>COUNTIF('Form Responses 1'!N:N,"=I'd use both!")</f>
        <v>10</v>
      </c>
    </row>
    <row r="189">
      <c r="A189" s="4" t="s">
        <v>89</v>
      </c>
      <c r="I189" s="4" t="s">
        <v>90</v>
      </c>
    </row>
    <row r="190">
      <c r="A190" s="1" t="s">
        <v>91</v>
      </c>
      <c r="B190" t="str">
        <f>COUNTIF('Form Responses 1'!O:O,"=1")</f>
        <v>2</v>
      </c>
      <c r="I190" s="1" t="s">
        <v>33</v>
      </c>
    </row>
    <row r="191">
      <c r="A191" s="1" t="s">
        <v>92</v>
      </c>
      <c r="B191" t="str">
        <f>COUNTIF('Form Responses 1'!O:O,"=2")</f>
        <v>4</v>
      </c>
      <c r="I191" s="1" t="s">
        <v>38</v>
      </c>
    </row>
    <row r="192">
      <c r="A192" s="1" t="s">
        <v>66</v>
      </c>
      <c r="B192" t="str">
        <f>COUNTIF('Form Responses 1'!O:O,"=3")</f>
        <v>5</v>
      </c>
      <c r="I192" s="1" t="s">
        <v>41</v>
      </c>
    </row>
    <row r="193">
      <c r="A193" s="1" t="s">
        <v>93</v>
      </c>
      <c r="B193" t="str">
        <f>COUNTIF('Form Responses 1'!O:O,"=4")</f>
        <v>3</v>
      </c>
      <c r="I193" s="1" t="s">
        <v>43</v>
      </c>
    </row>
    <row r="194">
      <c r="A194" s="1" t="s">
        <v>94</v>
      </c>
      <c r="B194" t="str">
        <f>COUNTIF('Form Responses 1'!O:O,"=5")</f>
        <v>4</v>
      </c>
      <c r="I194" s="1" t="s">
        <v>48</v>
      </c>
    </row>
    <row r="195">
      <c r="I195" s="1" t="s">
        <v>51</v>
      </c>
    </row>
    <row r="199">
      <c r="I199" s="1"/>
    </row>
    <row r="200">
      <c r="I200" s="1"/>
    </row>
    <row r="208">
      <c r="A208" s="4" t="s">
        <v>95</v>
      </c>
    </row>
    <row r="209">
      <c r="A209" s="1" t="s">
        <v>91</v>
      </c>
      <c r="B209" t="str">
        <f>COUNTIF('Form Responses 1'!Q:Q,"=1")</f>
        <v>0</v>
      </c>
    </row>
    <row r="210">
      <c r="A210" s="1" t="s">
        <v>92</v>
      </c>
      <c r="B210" t="str">
        <f>COUNTIF('Form Responses 1'!Q:Q,"=2")</f>
        <v>1</v>
      </c>
    </row>
    <row r="211">
      <c r="A211" s="1" t="s">
        <v>66</v>
      </c>
      <c r="B211" t="str">
        <f>COUNTIF('Form Responses 1'!Q:Q,"=3")</f>
        <v>5</v>
      </c>
    </row>
    <row r="212">
      <c r="A212" s="1" t="s">
        <v>93</v>
      </c>
      <c r="B212" t="str">
        <f>COUNTIF('Form Responses 1'!Q:Q,"=4")</f>
        <v>5</v>
      </c>
    </row>
    <row r="213">
      <c r="A213" s="1" t="s">
        <v>94</v>
      </c>
      <c r="B213" t="str">
        <f>COUNTIF('Form Responses 1'!Q:Q,"=5")</f>
        <v>7</v>
      </c>
    </row>
  </sheetData>
  <drawing r:id="rId1"/>
</worksheet>
</file>