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510" yWindow="-30" windowWidth="8985" windowHeight="7590"/>
  </bookViews>
  <sheets>
    <sheet name="BOUTIQUES" sheetId="1" r:id="rId1"/>
    <sheet name="SMARTPHONES DE L'OP" sheetId="2" r:id="rId2"/>
    <sheet name="Feuil3" sheetId="3" r:id="rId3"/>
  </sheets>
  <definedNames>
    <definedName name="_xlnm._FilterDatabase" localSheetId="0" hidden="1">BOUTIQUES!$A$5:$AA$5</definedName>
  </definedNames>
  <calcPr calcId="145621"/>
</workbook>
</file>

<file path=xl/calcChain.xml><?xml version="1.0" encoding="utf-8"?>
<calcChain xmlns="http://schemas.openxmlformats.org/spreadsheetml/2006/main">
  <c r="J36" i="1" l="1"/>
  <c r="H39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6" i="1"/>
  <c r="V33" i="1" s="1"/>
  <c r="E33" i="1"/>
  <c r="P33" i="1" l="1"/>
  <c r="U32" i="1"/>
  <c r="O33" i="1"/>
  <c r="N33" i="1"/>
  <c r="M33" i="1"/>
  <c r="L33" i="1"/>
  <c r="K33" i="1"/>
  <c r="J33" i="1"/>
  <c r="I33" i="1"/>
  <c r="H33" i="1"/>
  <c r="G33" i="1"/>
  <c r="G36" i="1" s="1"/>
  <c r="W6" i="1" s="1"/>
  <c r="W33" i="1" s="1"/>
  <c r="U7" i="1"/>
  <c r="X7" i="1" s="1"/>
  <c r="Y7" i="1" s="1"/>
  <c r="U8" i="1"/>
  <c r="X8" i="1" s="1"/>
  <c r="Y8" i="1" s="1"/>
  <c r="U9" i="1"/>
  <c r="X9" i="1" s="1"/>
  <c r="Y9" i="1" s="1"/>
  <c r="U10" i="1"/>
  <c r="X10" i="1" s="1"/>
  <c r="Y10" i="1" s="1"/>
  <c r="U11" i="1"/>
  <c r="X11" i="1" s="1"/>
  <c r="Y11" i="1" s="1"/>
  <c r="U12" i="1"/>
  <c r="X12" i="1" s="1"/>
  <c r="U13" i="1"/>
  <c r="X13" i="1" s="1"/>
  <c r="Y13" i="1" s="1"/>
  <c r="U14" i="1"/>
  <c r="X14" i="1" s="1"/>
  <c r="Y14" i="1" s="1"/>
  <c r="U15" i="1"/>
  <c r="X15" i="1" s="1"/>
  <c r="Y15" i="1" s="1"/>
  <c r="U16" i="1"/>
  <c r="X16" i="1" s="1"/>
  <c r="Y16" i="1" s="1"/>
  <c r="U17" i="1"/>
  <c r="X17" i="1" s="1"/>
  <c r="Y17" i="1" s="1"/>
  <c r="U18" i="1"/>
  <c r="X18" i="1" s="1"/>
  <c r="Y18" i="1" s="1"/>
  <c r="U19" i="1"/>
  <c r="X19" i="1" s="1"/>
  <c r="Y19" i="1" s="1"/>
  <c r="U20" i="1"/>
  <c r="X20" i="1" s="1"/>
  <c r="Y20" i="1" s="1"/>
  <c r="U21" i="1"/>
  <c r="X21" i="1" s="1"/>
  <c r="Y21" i="1" s="1"/>
  <c r="U22" i="1"/>
  <c r="X22" i="1" s="1"/>
  <c r="Y22" i="1" s="1"/>
  <c r="U23" i="1"/>
  <c r="X23" i="1" s="1"/>
  <c r="Y23" i="1" s="1"/>
  <c r="U24" i="1"/>
  <c r="X24" i="1" s="1"/>
  <c r="Y24" i="1" s="1"/>
  <c r="U25" i="1"/>
  <c r="X25" i="1" s="1"/>
  <c r="Y25" i="1" s="1"/>
  <c r="U26" i="1"/>
  <c r="X26" i="1" s="1"/>
  <c r="Y26" i="1" s="1"/>
  <c r="U27" i="1"/>
  <c r="X27" i="1" s="1"/>
  <c r="Y27" i="1" s="1"/>
  <c r="U28" i="1"/>
  <c r="X28" i="1" s="1"/>
  <c r="Y28" i="1" s="1"/>
  <c r="U29" i="1"/>
  <c r="X29" i="1" s="1"/>
  <c r="Y29" i="1" s="1"/>
  <c r="U30" i="1"/>
  <c r="X30" i="1" s="1"/>
  <c r="Y30" i="1" s="1"/>
  <c r="U31" i="1"/>
  <c r="X31" i="1" s="1"/>
  <c r="Y31" i="1" s="1"/>
  <c r="U6" i="1"/>
  <c r="R33" i="1"/>
  <c r="T33" i="1"/>
  <c r="U33" i="1" l="1"/>
  <c r="H35" i="1" s="1"/>
  <c r="X32" i="1"/>
  <c r="Y32" i="1" s="1"/>
  <c r="X6" i="1"/>
  <c r="Q33" i="1"/>
  <c r="S33" i="1"/>
  <c r="J41" i="1" l="1"/>
  <c r="Y6" i="1"/>
  <c r="X33" i="1"/>
  <c r="Y33" i="1" s="1"/>
</calcChain>
</file>

<file path=xl/sharedStrings.xml><?xml version="1.0" encoding="utf-8"?>
<sst xmlns="http://schemas.openxmlformats.org/spreadsheetml/2006/main" count="201" uniqueCount="127">
  <si>
    <t>BOUTIQUES REPORT boostées</t>
  </si>
  <si>
    <t>Réseau</t>
  </si>
  <si>
    <t>AD</t>
  </si>
  <si>
    <t>MOBISTORE</t>
  </si>
  <si>
    <t>GDT</t>
  </si>
  <si>
    <t>LE POINCONNET</t>
  </si>
  <si>
    <t>GIEN</t>
  </si>
  <si>
    <t>MONTARGIS</t>
  </si>
  <si>
    <t>MONTIVILLIERS</t>
  </si>
  <si>
    <t>VERNON</t>
  </si>
  <si>
    <t>VIERZON</t>
  </si>
  <si>
    <t>ADRESSE</t>
  </si>
  <si>
    <t>CP</t>
  </si>
  <si>
    <t>VILLES</t>
  </si>
  <si>
    <t>CAEN</t>
  </si>
  <si>
    <t>BOURGES</t>
  </si>
  <si>
    <t>HEROUVILLE ST CLAIR</t>
  </si>
  <si>
    <t>CHERBOURG OCTEVILLE</t>
  </si>
  <si>
    <t>LA GLACERIE</t>
  </si>
  <si>
    <t>BARENTIN</t>
  </si>
  <si>
    <t>ROUEN</t>
  </si>
  <si>
    <t>MONT ST AIGNAN</t>
  </si>
  <si>
    <t>TOURS</t>
  </si>
  <si>
    <t>ST PIERRE DES CORPS</t>
  </si>
  <si>
    <t>LE GRAND QUEVILLY</t>
  </si>
  <si>
    <t xml:space="preserve">7 RUE DE STRASBOURG </t>
  </si>
  <si>
    <t>2 RUE VICTOR HUGO</t>
  </si>
  <si>
    <t xml:space="preserve"> CHATEAUROUX</t>
  </si>
  <si>
    <t>SAINT DOULCHARD</t>
  </si>
  <si>
    <t>ROUTE DE MONTLUCON</t>
  </si>
  <si>
    <t>11 RUE ALBERT MAHIEU</t>
  </si>
  <si>
    <t xml:space="preserve"> CHERBOURG OCTEVILLE</t>
  </si>
  <si>
    <t>1 RUE DE LA FABRIQUE</t>
  </si>
  <si>
    <t xml:space="preserve">CENTRE COMMERCIAL SAINT CLAIR </t>
  </si>
  <si>
    <t xml:space="preserve">GALERIE CARREFOUR/CCALST CLAIR </t>
  </si>
  <si>
    <t xml:space="preserve">85 RUE DU GENERAL LECLERC </t>
  </si>
  <si>
    <t>CENTRE COMMERCIAL GRAND HAVRE</t>
  </si>
  <si>
    <t>CENTRE COMMERCIAL MESNIL ROUX</t>
  </si>
  <si>
    <t xml:space="preserve">CENTRE COMMERCIAL CONTINENT LA VATINE </t>
  </si>
  <si>
    <t>RUE HENRI GATEAU DE KERVILLE</t>
  </si>
  <si>
    <t>37 RUE DE GROS HORLOGE</t>
  </si>
  <si>
    <t xml:space="preserve">62 RUE JEANNE D'ARC </t>
  </si>
  <si>
    <t xml:space="preserve">CENTRE COMMERCIAL BOIS CANY </t>
  </si>
  <si>
    <t>AVENUE JACQUES DUCLOS</t>
  </si>
  <si>
    <t>ZONE D'ACTIVITE COMMERCIALE LA VRILLONNERIE</t>
  </si>
  <si>
    <t xml:space="preserve"> CHAMBRAY LES TOURS</t>
  </si>
  <si>
    <t>CENTRE COMMERCIAL PETITE ARCHE</t>
  </si>
  <si>
    <t>27 RUE NATIONALE</t>
  </si>
  <si>
    <t xml:space="preserve">21 RUE SAINT JACQUES </t>
  </si>
  <si>
    <t xml:space="preserve">1 PLACE MARECHAL FOCH </t>
  </si>
  <si>
    <t>CENTRE COMMERCIAL COTENTIN</t>
  </si>
  <si>
    <t>CC RIVES DE L'ORNE QUAI AMIRAL AMELIN</t>
  </si>
  <si>
    <t>548 ROUTE D'ORLEANS</t>
  </si>
  <si>
    <t>5 RUE EDOUARD BRANLY</t>
  </si>
  <si>
    <t>21 RUE MARECHAL FOCH</t>
  </si>
  <si>
    <r>
      <t>Libellé</t>
    </r>
    <r>
      <rPr>
        <sz val="10"/>
        <color rgb="FF000000"/>
        <rFont val="Calibri"/>
        <family val="2"/>
      </rPr>
      <t xml:space="preserve"> </t>
    </r>
  </si>
  <si>
    <r>
      <t xml:space="preserve">Huawei P8 Mystic Champagne </t>
    </r>
    <r>
      <rPr>
        <sz val="10"/>
        <color rgb="FF000000"/>
        <rFont val="Calibri"/>
        <family val="2"/>
      </rPr>
      <t xml:space="preserve"> </t>
    </r>
  </si>
  <si>
    <r>
      <t>HTC M9 argent</t>
    </r>
    <r>
      <rPr>
        <sz val="10"/>
        <color rgb="FF000000"/>
        <rFont val="Calibri"/>
        <family val="2"/>
      </rPr>
      <t xml:space="preserve"> </t>
    </r>
  </si>
  <si>
    <r>
      <t xml:space="preserve">HTC M9 gris </t>
    </r>
    <r>
      <rPr>
        <sz val="10"/>
        <color rgb="FF000000"/>
        <rFont val="Calibri"/>
        <family val="2"/>
      </rPr>
      <t xml:space="preserve"> </t>
    </r>
  </si>
  <si>
    <r>
      <t xml:space="preserve">LG G FLEX 2 gris </t>
    </r>
    <r>
      <rPr>
        <sz val="10"/>
        <color rgb="FF000000"/>
        <rFont val="Calibri"/>
        <family val="2"/>
      </rPr>
      <t xml:space="preserve"> </t>
    </r>
  </si>
  <si>
    <r>
      <t xml:space="preserve">LG G4 Cuir bordeaux </t>
    </r>
    <r>
      <rPr>
        <sz val="10"/>
        <color rgb="FF000000"/>
        <rFont val="Calibri"/>
        <family val="2"/>
      </rPr>
      <t xml:space="preserve"> </t>
    </r>
  </si>
  <si>
    <r>
      <t xml:space="preserve">LG G4 Cuir camel </t>
    </r>
    <r>
      <rPr>
        <sz val="10"/>
        <color rgb="FF000000"/>
        <rFont val="Calibri"/>
        <family val="2"/>
      </rPr>
      <t xml:space="preserve"> </t>
    </r>
  </si>
  <si>
    <r>
      <t xml:space="preserve">LG G4 Cuir noir </t>
    </r>
    <r>
      <rPr>
        <sz val="10"/>
        <color rgb="FF000000"/>
        <rFont val="Calibri"/>
        <family val="2"/>
      </rPr>
      <t xml:space="preserve"> </t>
    </r>
  </si>
  <si>
    <r>
      <t>Samsung galaxy note 4 blanc</t>
    </r>
    <r>
      <rPr>
        <sz val="10"/>
        <color rgb="FF000000"/>
        <rFont val="Calibri"/>
        <family val="2"/>
      </rPr>
      <t xml:space="preserve"> </t>
    </r>
  </si>
  <si>
    <r>
      <t>Samsung galaxy note 4 noir</t>
    </r>
    <r>
      <rPr>
        <sz val="10"/>
        <color rgb="FF000000"/>
        <rFont val="Calibri"/>
        <family val="2"/>
      </rPr>
      <t xml:space="preserve"> </t>
    </r>
  </si>
  <si>
    <r>
      <t>Samsung Galaxy S6 32Go blanc</t>
    </r>
    <r>
      <rPr>
        <sz val="10"/>
        <color rgb="FF000000"/>
        <rFont val="Calibri"/>
        <family val="2"/>
      </rPr>
      <t xml:space="preserve"> </t>
    </r>
  </si>
  <si>
    <r>
      <t>Samsung Galaxy S6 32Go bleu</t>
    </r>
    <r>
      <rPr>
        <sz val="10"/>
        <color rgb="FF000000"/>
        <rFont val="Calibri"/>
        <family val="2"/>
      </rPr>
      <t xml:space="preserve"> </t>
    </r>
  </si>
  <si>
    <r>
      <t>Samsung Galaxy S6 32Go noir</t>
    </r>
    <r>
      <rPr>
        <sz val="10"/>
        <color rgb="FF000000"/>
        <rFont val="Calibri"/>
        <family val="2"/>
      </rPr>
      <t xml:space="preserve"> </t>
    </r>
  </si>
  <si>
    <r>
      <t>Samsung Galaxy S6 32Go or</t>
    </r>
    <r>
      <rPr>
        <sz val="10"/>
        <color rgb="FF000000"/>
        <rFont val="Calibri"/>
        <family val="2"/>
      </rPr>
      <t xml:space="preserve"> </t>
    </r>
  </si>
  <si>
    <r>
      <t>Samsung Galaxy S6 Edge + 32Go noir</t>
    </r>
    <r>
      <rPr>
        <sz val="10"/>
        <color rgb="FF000000"/>
        <rFont val="Calibri"/>
        <family val="2"/>
      </rPr>
      <t xml:space="preserve"> </t>
    </r>
  </si>
  <si>
    <r>
      <t>Samsung Galaxy S6 Edge + 32Go or</t>
    </r>
    <r>
      <rPr>
        <sz val="10"/>
        <color rgb="FF000000"/>
        <rFont val="Calibri"/>
        <family val="2"/>
      </rPr>
      <t xml:space="preserve"> </t>
    </r>
  </si>
  <si>
    <r>
      <t>Samsung Galaxy S6 Edge 32Go blanc</t>
    </r>
    <r>
      <rPr>
        <sz val="10"/>
        <color rgb="FF000000"/>
        <rFont val="Calibri"/>
        <family val="2"/>
      </rPr>
      <t xml:space="preserve"> </t>
    </r>
  </si>
  <si>
    <r>
      <t>Samsung Galaxy S6 Edge 32Go noir</t>
    </r>
    <r>
      <rPr>
        <sz val="10"/>
        <color rgb="FF000000"/>
        <rFont val="Calibri"/>
        <family val="2"/>
      </rPr>
      <t xml:space="preserve"> </t>
    </r>
  </si>
  <si>
    <r>
      <t>Samsung Galaxy S6 Edge 32Go or</t>
    </r>
    <r>
      <rPr>
        <sz val="10"/>
        <color rgb="FF000000"/>
        <rFont val="Calibri"/>
        <family val="2"/>
      </rPr>
      <t xml:space="preserve"> </t>
    </r>
  </si>
  <si>
    <r>
      <t>Samsung Galaxy S6 Edge 64Go noir</t>
    </r>
    <r>
      <rPr>
        <sz val="10"/>
        <color rgb="FF000000"/>
        <rFont val="Calibri"/>
        <family val="2"/>
      </rPr>
      <t xml:space="preserve"> </t>
    </r>
  </si>
  <si>
    <r>
      <t>Samsung Galaxy S6 Edge 64Go or</t>
    </r>
    <r>
      <rPr>
        <sz val="10"/>
        <color rgb="FF000000"/>
        <rFont val="Calibri"/>
        <family val="2"/>
      </rPr>
      <t xml:space="preserve"> </t>
    </r>
  </si>
  <si>
    <r>
      <t>Sony Z5 blanc</t>
    </r>
    <r>
      <rPr>
        <sz val="10"/>
        <color rgb="FF000000"/>
        <rFont val="Calibri"/>
        <family val="2"/>
      </rPr>
      <t xml:space="preserve"> </t>
    </r>
  </si>
  <si>
    <r>
      <t>Sony Z5 Noir</t>
    </r>
    <r>
      <rPr>
        <sz val="10"/>
        <color rgb="FF000000"/>
        <rFont val="Calibri"/>
        <family val="2"/>
      </rPr>
      <t xml:space="preserve"> </t>
    </r>
  </si>
  <si>
    <r>
      <t>Sony Z5 Or</t>
    </r>
    <r>
      <rPr>
        <sz val="10"/>
        <color rgb="FF000000"/>
        <rFont val="Calibri"/>
        <family val="2"/>
      </rPr>
      <t xml:space="preserve"> </t>
    </r>
  </si>
  <si>
    <r>
      <t>Sony Z5  compact blanc</t>
    </r>
    <r>
      <rPr>
        <sz val="10"/>
        <color rgb="FF000000"/>
        <rFont val="Calibri"/>
        <family val="2"/>
      </rPr>
      <t xml:space="preserve"> </t>
    </r>
  </si>
  <si>
    <r>
      <t>Sony Z5 compact Noir</t>
    </r>
    <r>
      <rPr>
        <sz val="10"/>
        <color rgb="FF000000"/>
        <rFont val="Calibri"/>
        <family val="2"/>
      </rPr>
      <t xml:space="preserve"> </t>
    </r>
  </si>
  <si>
    <r>
      <t>Sony Z5 compact Corail</t>
    </r>
    <r>
      <rPr>
        <sz val="10"/>
        <color rgb="FF000000"/>
        <rFont val="Calibri"/>
        <family val="2"/>
      </rPr>
      <t xml:space="preserve"> </t>
    </r>
  </si>
  <si>
    <t>LIVRAISON BOUTIQUES DU RE LE 14 OCTOBRE</t>
  </si>
  <si>
    <t>BOUTIQUE ORANGE</t>
  </si>
  <si>
    <t>A4 A SAISIR SAMSUNG</t>
  </si>
  <si>
    <t>A4 A SAISIR SONY</t>
  </si>
  <si>
    <t>A4 A SAISIR HTC</t>
  </si>
  <si>
    <t>A4 A SAISIR HUAWEI</t>
  </si>
  <si>
    <t>A4 A SAISIR LG</t>
  </si>
  <si>
    <t>STOP TROTTOIR SAMSUNG</t>
  </si>
  <si>
    <t>XFAB SAMSUNG</t>
  </si>
  <si>
    <t>VIDEO</t>
  </si>
  <si>
    <t>BASE</t>
  </si>
  <si>
    <t>Karim</t>
  </si>
  <si>
    <t>Laurent</t>
  </si>
  <si>
    <t>Claude</t>
  </si>
  <si>
    <t>karine</t>
  </si>
  <si>
    <t>Chantal</t>
  </si>
  <si>
    <t>Julien</t>
  </si>
  <si>
    <t>Nicolas</t>
  </si>
  <si>
    <t>Pascal</t>
  </si>
  <si>
    <t>Marc</t>
  </si>
  <si>
    <t>Guillaume</t>
  </si>
  <si>
    <t>Stephanie</t>
  </si>
  <si>
    <t>Jocelyne</t>
  </si>
  <si>
    <t>Jacqueline</t>
  </si>
  <si>
    <t>Mathieu</t>
  </si>
  <si>
    <t>Renault</t>
  </si>
  <si>
    <t>PLACEMENTS</t>
  </si>
  <si>
    <t>TOTAL</t>
  </si>
  <si>
    <t xml:space="preserve">DCGP </t>
  </si>
  <si>
    <t>DCR</t>
  </si>
  <si>
    <t>COUT KIT PLV ILV en HT</t>
  </si>
  <si>
    <t>DCGP</t>
  </si>
  <si>
    <t>COUT ABONDEMENT 40€ HT</t>
  </si>
  <si>
    <t xml:space="preserve">DIVERS BOUTIQUES </t>
  </si>
  <si>
    <t>XX</t>
  </si>
  <si>
    <t>Placements</t>
  </si>
  <si>
    <t>DIVERS</t>
  </si>
  <si>
    <t>Coût VIDEO localisée HT</t>
  </si>
  <si>
    <t>TOTAL Coût par boutique HT</t>
  </si>
  <si>
    <t>Coût unitaire par CLIENT HT</t>
  </si>
  <si>
    <t>COUTS éléments PLV ILV BUSINESS CAPTURE - campagne du 15 oct au 15 nov.</t>
  </si>
  <si>
    <t>PLV</t>
  </si>
  <si>
    <t>ABONDEMENT</t>
  </si>
  <si>
    <t>Coût ILV PLV VIDEO / boutique</t>
  </si>
  <si>
    <t>Coût unitaire ACQUI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</si>
</sst>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10"/>
      <name val="Arial"/>
      <family val="2"/>
    </font>
    <font>
      <b/>
      <sz val="11"/>
      <color rgb="FFFFFFFF"/>
      <name val="Arial"/>
      <family val="2"/>
    </font>
    <font>
      <sz val="9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Helvetica 55 Roman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000000"/>
      <name val="MS Shell Dlg 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rgb="FFFF0000"/>
      <name val="Arial"/>
      <family val="2"/>
    </font>
    <font>
      <b/>
      <sz val="9"/>
      <color rgb="FFFF0000"/>
      <name val="Calibri"/>
      <family val="2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3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44" fontId="13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center" vertical="center" wrapText="1" readingOrder="1"/>
    </xf>
    <xf numFmtId="0" fontId="6" fillId="3" borderId="3" xfId="0" applyFont="1" applyFill="1" applyBorder="1" applyAlignment="1">
      <alignment horizontal="left" wrapText="1" readingOrder="1"/>
    </xf>
    <xf numFmtId="0" fontId="8" fillId="0" borderId="3" xfId="0" applyFont="1" applyBorder="1" applyAlignment="1">
      <alignment horizontal="left" vertical="center" wrapText="1" readingOrder="1"/>
    </xf>
    <xf numFmtId="0" fontId="9" fillId="0" borderId="0" xfId="0" applyFont="1"/>
    <xf numFmtId="0" fontId="11" fillId="0" borderId="0" xfId="0" applyFont="1"/>
    <xf numFmtId="0" fontId="1" fillId="0" borderId="0" xfId="0" applyFont="1" applyAlignment="1">
      <alignment horizontal="center" vertical="center" wrapText="1" readingOrder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wrapText="1" readingOrder="1"/>
    </xf>
    <xf numFmtId="0" fontId="2" fillId="0" borderId="1" xfId="0" applyFont="1" applyFill="1" applyBorder="1" applyAlignment="1">
      <alignment horizontal="left" wrapText="1" readingOrder="1"/>
    </xf>
    <xf numFmtId="0" fontId="5" fillId="0" borderId="1" xfId="0" applyFont="1" applyFill="1" applyBorder="1" applyAlignment="1">
      <alignment horizontal="left" wrapText="1" readingOrder="1"/>
    </xf>
    <xf numFmtId="0" fontId="1" fillId="0" borderId="4" xfId="0" applyFont="1" applyFill="1" applyBorder="1" applyAlignment="1">
      <alignment horizontal="center"/>
    </xf>
    <xf numFmtId="0" fontId="0" fillId="0" borderId="0" xfId="0" applyFill="1"/>
    <xf numFmtId="0" fontId="12" fillId="0" borderId="4" xfId="0" applyFont="1" applyFill="1" applyBorder="1" applyAlignment="1">
      <alignment horizontal="center" readingOrder="1"/>
    </xf>
    <xf numFmtId="0" fontId="5" fillId="0" borderId="1" xfId="0" applyFont="1" applyFill="1" applyBorder="1" applyAlignment="1">
      <alignment horizontal="center" wrapText="1" readingOrder="1"/>
    </xf>
    <xf numFmtId="0" fontId="2" fillId="0" borderId="6" xfId="0" applyFont="1" applyFill="1" applyBorder="1" applyAlignment="1">
      <alignment horizontal="left" wrapText="1" readingOrder="1"/>
    </xf>
    <xf numFmtId="0" fontId="5" fillId="0" borderId="6" xfId="0" applyFont="1" applyFill="1" applyBorder="1" applyAlignment="1">
      <alignment horizontal="left" wrapText="1" readingOrder="1"/>
    </xf>
    <xf numFmtId="0" fontId="2" fillId="0" borderId="5" xfId="0" applyFont="1" applyFill="1" applyBorder="1" applyAlignment="1">
      <alignment horizontal="left" wrapText="1" readingOrder="1"/>
    </xf>
    <xf numFmtId="0" fontId="5" fillId="0" borderId="4" xfId="0" applyFont="1" applyFill="1" applyBorder="1" applyAlignment="1">
      <alignment horizontal="center" vertical="center" wrapText="1" readingOrder="1"/>
    </xf>
    <xf numFmtId="0" fontId="1" fillId="0" borderId="10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 readingOrder="1"/>
    </xf>
    <xf numFmtId="44" fontId="11" fillId="0" borderId="0" xfId="2" applyFont="1" applyAlignment="1">
      <alignment horizontal="center"/>
    </xf>
    <xf numFmtId="44" fontId="1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0" fillId="5" borderId="4" xfId="0" applyFont="1" applyFill="1" applyBorder="1" applyAlignment="1">
      <alignment horizontal="center" vertical="center" wrapText="1" readingOrder="1"/>
    </xf>
    <xf numFmtId="0" fontId="5" fillId="0" borderId="11" xfId="0" applyFont="1" applyFill="1" applyBorder="1" applyAlignment="1">
      <alignment horizontal="center" wrapText="1" readingOrder="1"/>
    </xf>
    <xf numFmtId="0" fontId="5" fillId="0" borderId="11" xfId="0" applyFont="1" applyFill="1" applyBorder="1" applyAlignment="1">
      <alignment horizontal="left" wrapText="1" readingOrder="1"/>
    </xf>
    <xf numFmtId="0" fontId="2" fillId="0" borderId="11" xfId="0" applyFont="1" applyFill="1" applyBorder="1" applyAlignment="1">
      <alignment horizontal="center" wrapText="1" readingOrder="1"/>
    </xf>
    <xf numFmtId="0" fontId="2" fillId="0" borderId="12" xfId="0" applyFont="1" applyFill="1" applyBorder="1" applyAlignment="1">
      <alignment horizontal="left" wrapText="1" readingOrder="1"/>
    </xf>
    <xf numFmtId="0" fontId="1" fillId="0" borderId="9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 readingOrder="1"/>
    </xf>
    <xf numFmtId="0" fontId="10" fillId="4" borderId="4" xfId="0" applyFont="1" applyFill="1" applyBorder="1" applyAlignment="1">
      <alignment horizontal="center" vertical="center" wrapText="1" readingOrder="1"/>
    </xf>
    <xf numFmtId="44" fontId="1" fillId="6" borderId="4" xfId="0" applyNumberFormat="1" applyFont="1" applyFill="1" applyBorder="1" applyAlignment="1">
      <alignment horizontal="center"/>
    </xf>
    <xf numFmtId="44" fontId="14" fillId="0" borderId="0" xfId="2" applyFont="1" applyAlignment="1">
      <alignment horizontal="center"/>
    </xf>
    <xf numFmtId="44" fontId="16" fillId="3" borderId="4" xfId="2" applyFont="1" applyFill="1" applyBorder="1" applyAlignment="1">
      <alignment horizontal="center" vertical="center" wrapText="1" readingOrder="1"/>
    </xf>
    <xf numFmtId="44" fontId="14" fillId="0" borderId="9" xfId="2" applyFont="1" applyFill="1" applyBorder="1" applyAlignment="1">
      <alignment horizontal="center"/>
    </xf>
    <xf numFmtId="44" fontId="14" fillId="0" borderId="4" xfId="2" applyFont="1" applyFill="1" applyBorder="1" applyAlignment="1">
      <alignment horizontal="center"/>
    </xf>
    <xf numFmtId="44" fontId="16" fillId="0" borderId="0" xfId="2" applyFont="1" applyAlignment="1">
      <alignment horizontal="center"/>
    </xf>
    <xf numFmtId="44" fontId="17" fillId="0" borderId="4" xfId="2" applyFont="1" applyFill="1" applyBorder="1" applyAlignment="1">
      <alignment horizontal="center" readingOrder="1"/>
    </xf>
    <xf numFmtId="0" fontId="2" fillId="0" borderId="0" xfId="0" applyFont="1" applyFill="1" applyBorder="1" applyAlignment="1">
      <alignment horizontal="center" wrapText="1" readingOrder="1"/>
    </xf>
    <xf numFmtId="0" fontId="5" fillId="0" borderId="2" xfId="0" applyFont="1" applyFill="1" applyBorder="1" applyAlignment="1">
      <alignment horizontal="center" wrapText="1" readingOrder="1"/>
    </xf>
    <xf numFmtId="0" fontId="2" fillId="0" borderId="2" xfId="0" applyFont="1" applyFill="1" applyBorder="1" applyAlignment="1">
      <alignment horizontal="left" wrapText="1" readingOrder="1"/>
    </xf>
    <xf numFmtId="0" fontId="2" fillId="0" borderId="2" xfId="0" applyFont="1" applyFill="1" applyBorder="1" applyAlignment="1">
      <alignment horizontal="center" wrapText="1" readingOrder="1"/>
    </xf>
    <xf numFmtId="0" fontId="2" fillId="0" borderId="14" xfId="0" applyFont="1" applyFill="1" applyBorder="1" applyAlignment="1">
      <alignment horizontal="left" wrapText="1" readingOrder="1"/>
    </xf>
    <xf numFmtId="0" fontId="1" fillId="0" borderId="7" xfId="0" applyFont="1" applyFill="1" applyBorder="1" applyAlignment="1">
      <alignment horizontal="center"/>
    </xf>
    <xf numFmtId="44" fontId="14" fillId="0" borderId="7" xfId="2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wrapText="1" readingOrder="1"/>
    </xf>
    <xf numFmtId="0" fontId="2" fillId="0" borderId="4" xfId="0" applyFont="1" applyFill="1" applyBorder="1" applyAlignment="1">
      <alignment horizontal="left" wrapText="1" readingOrder="1"/>
    </xf>
    <xf numFmtId="0" fontId="2" fillId="0" borderId="4" xfId="0" applyFont="1" applyFill="1" applyBorder="1" applyAlignment="1">
      <alignment horizontal="center" wrapText="1" readingOrder="1"/>
    </xf>
    <xf numFmtId="0" fontId="2" fillId="0" borderId="4" xfId="0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horizontal="center"/>
    </xf>
    <xf numFmtId="0" fontId="18" fillId="2" borderId="4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vertical="center" wrapText="1" readingOrder="1"/>
    </xf>
    <xf numFmtId="0" fontId="2" fillId="0" borderId="10" xfId="0" applyFont="1" applyFill="1" applyBorder="1" applyAlignment="1">
      <alignment horizontal="left" wrapText="1" readingOrder="1"/>
    </xf>
    <xf numFmtId="0" fontId="5" fillId="0" borderId="10" xfId="0" applyFont="1" applyFill="1" applyBorder="1" applyAlignment="1">
      <alignment horizontal="left" wrapText="1" readingOrder="1"/>
    </xf>
    <xf numFmtId="164" fontId="11" fillId="3" borderId="0" xfId="0" applyNumberFormat="1" applyFont="1" applyFill="1" applyAlignment="1">
      <alignment horizontal="center"/>
    </xf>
    <xf numFmtId="0" fontId="10" fillId="7" borderId="4" xfId="0" applyFont="1" applyFill="1" applyBorder="1" applyAlignment="1">
      <alignment horizontal="center" vertical="center" wrapText="1" readingOrder="1"/>
    </xf>
    <xf numFmtId="44" fontId="1" fillId="8" borderId="4" xfId="0" applyNumberFormat="1" applyFont="1" applyFill="1" applyBorder="1" applyAlignment="1">
      <alignment horizontal="center"/>
    </xf>
    <xf numFmtId="0" fontId="20" fillId="5" borderId="4" xfId="0" applyFont="1" applyFill="1" applyBorder="1" applyAlignment="1">
      <alignment horizontal="center" vertical="center" wrapText="1" readingOrder="1"/>
    </xf>
    <xf numFmtId="44" fontId="15" fillId="6" borderId="9" xfId="0" applyNumberFormat="1" applyFont="1" applyFill="1" applyBorder="1" applyAlignment="1">
      <alignment horizontal="center"/>
    </xf>
    <xf numFmtId="44" fontId="15" fillId="6" borderId="4" xfId="0" applyNumberFormat="1" applyFont="1" applyFill="1" applyBorder="1" applyAlignment="1">
      <alignment horizontal="center"/>
    </xf>
    <xf numFmtId="44" fontId="15" fillId="6" borderId="7" xfId="0" applyNumberFormat="1" applyFont="1" applyFill="1" applyBorder="1" applyAlignment="1">
      <alignment horizontal="center"/>
    </xf>
    <xf numFmtId="164" fontId="21" fillId="3" borderId="0" xfId="0" applyNumberFormat="1" applyFont="1" applyFill="1" applyAlignment="1">
      <alignment horizontal="center"/>
    </xf>
    <xf numFmtId="44" fontId="22" fillId="3" borderId="0" xfId="0" applyNumberFormat="1" applyFont="1" applyFill="1" applyAlignment="1">
      <alignment horizontal="center"/>
    </xf>
    <xf numFmtId="0" fontId="23" fillId="0" borderId="0" xfId="0" applyFont="1"/>
    <xf numFmtId="0" fontId="0" fillId="0" borderId="0" xfId="0" applyAlignment="1">
      <alignment horizontal="right"/>
    </xf>
    <xf numFmtId="0" fontId="14" fillId="0" borderId="0" xfId="2" applyNumberFormat="1" applyFont="1" applyAlignment="1">
      <alignment horizontal="center"/>
    </xf>
    <xf numFmtId="0" fontId="2" fillId="0" borderId="7" xfId="0" applyFont="1" applyFill="1" applyBorder="1" applyAlignment="1">
      <alignment horizontal="center" vertical="center" wrapText="1" readingOrder="1"/>
    </xf>
    <xf numFmtId="0" fontId="2" fillId="0" borderId="8" xfId="0" applyFont="1" applyFill="1" applyBorder="1" applyAlignment="1">
      <alignment horizontal="center" vertical="center" wrapText="1" readingOrder="1"/>
    </xf>
    <xf numFmtId="0" fontId="2" fillId="0" borderId="9" xfId="0" applyFont="1" applyFill="1" applyBorder="1" applyAlignment="1">
      <alignment horizontal="center" vertical="center" wrapText="1" readingOrder="1"/>
    </xf>
    <xf numFmtId="0" fontId="5" fillId="0" borderId="7" xfId="0" applyFont="1" applyFill="1" applyBorder="1" applyAlignment="1">
      <alignment horizontal="center" vertical="center" wrapText="1" readingOrder="1"/>
    </xf>
    <xf numFmtId="0" fontId="5" fillId="0" borderId="8" xfId="0" applyFont="1" applyFill="1" applyBorder="1" applyAlignment="1">
      <alignment horizontal="center" vertical="center" wrapText="1" readingOrder="1"/>
    </xf>
    <xf numFmtId="0" fontId="5" fillId="0" borderId="9" xfId="0" applyFont="1" applyFill="1" applyBorder="1" applyAlignment="1">
      <alignment horizontal="center" vertical="center" wrapText="1" readingOrder="1"/>
    </xf>
    <xf numFmtId="44" fontId="14" fillId="3" borderId="0" xfId="2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</cellXfs>
  <cellStyles count="3">
    <cellStyle name="%" xfId="1"/>
    <cellStyle name="Monétaire" xfId="2" builtinId="4"/>
    <cellStyle name="Normal" xfId="0" builtinId="0"/>
  </cellStyles>
  <dxfs count="0"/>
  <tableStyles count="0" defaultTableStyle="TableStyleMedium9" defaultPivotStyle="PivotStyleLight16"/>
  <colors>
    <mruColors>
      <color rgb="FFFEF6F0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showGridLines="0" tabSelected="1" zoomScale="85" zoomScaleNormal="85" workbookViewId="0"/>
  </sheetViews>
  <sheetFormatPr baseColWidth="10" defaultRowHeight="15" x14ac:dyDescent="0.25"/>
  <cols>
    <col min="1" max="1" width="22" customWidth="1"/>
    <col min="2" max="2" width="39.28515625" customWidth="1"/>
    <col min="3" max="3" width="9.42578125" style="9" customWidth="1"/>
    <col min="4" max="4" width="20.28515625" style="1" customWidth="1"/>
    <col min="5" max="5" width="15.85546875" style="54" customWidth="1"/>
    <col min="6" max="6" width="11.42578125" style="9"/>
    <col min="7" max="7" width="13.85546875" style="8" customWidth="1"/>
    <col min="8" max="8" width="14.42578125" style="36" customWidth="1"/>
    <col min="9" max="9" width="12.5703125" style="8" customWidth="1"/>
    <col min="10" max="10" width="11.140625" style="36" customWidth="1"/>
    <col min="11" max="11" width="9.7109375" style="8" customWidth="1"/>
    <col min="12" max="12" width="11.140625" style="36" customWidth="1"/>
    <col min="13" max="13" width="9.7109375" style="8" customWidth="1"/>
    <col min="14" max="14" width="11.140625" style="36" customWidth="1"/>
    <col min="15" max="15" width="9.7109375" style="8" customWidth="1"/>
    <col min="16" max="16" width="11.140625" style="36" customWidth="1"/>
    <col min="17" max="17" width="11.42578125" style="8"/>
    <col min="18" max="18" width="11.140625" style="36" customWidth="1"/>
    <col min="19" max="19" width="11.140625" style="8" customWidth="1"/>
    <col min="20" max="20" width="11.140625" style="36" customWidth="1"/>
    <col min="21" max="21" width="12.28515625" style="25" customWidth="1"/>
    <col min="22" max="22" width="13.28515625" style="25" customWidth="1"/>
    <col min="23" max="23" width="11.5703125" style="25" customWidth="1"/>
    <col min="24" max="24" width="12.28515625" style="8" customWidth="1"/>
    <col min="25" max="25" width="14" style="8" customWidth="1"/>
    <col min="26" max="26" width="6.28515625" customWidth="1"/>
  </cols>
  <sheetData>
    <row r="1" spans="1:28" ht="46.5" x14ac:dyDescent="0.7">
      <c r="A1" s="69" t="s">
        <v>122</v>
      </c>
    </row>
    <row r="2" spans="1:28" ht="8.25" customHeight="1" x14ac:dyDescent="0.25"/>
    <row r="3" spans="1:28" x14ac:dyDescent="0.25">
      <c r="A3" s="6" t="s">
        <v>82</v>
      </c>
    </row>
    <row r="4" spans="1:28" x14ac:dyDescent="0.25">
      <c r="U4" s="25" t="s">
        <v>111</v>
      </c>
      <c r="V4" s="25" t="s">
        <v>113</v>
      </c>
      <c r="W4" s="25" t="s">
        <v>111</v>
      </c>
    </row>
    <row r="5" spans="1:28" s="7" customFormat="1" ht="45" x14ac:dyDescent="0.25">
      <c r="A5" s="33" t="s">
        <v>0</v>
      </c>
      <c r="B5" s="33" t="s">
        <v>11</v>
      </c>
      <c r="C5" s="33" t="s">
        <v>12</v>
      </c>
      <c r="D5" s="57" t="s">
        <v>13</v>
      </c>
      <c r="E5" s="55" t="s">
        <v>117</v>
      </c>
      <c r="F5" s="33" t="s">
        <v>91</v>
      </c>
      <c r="G5" s="34" t="s">
        <v>84</v>
      </c>
      <c r="H5" s="37" t="s">
        <v>84</v>
      </c>
      <c r="I5" s="34" t="s">
        <v>85</v>
      </c>
      <c r="J5" s="37" t="s">
        <v>85</v>
      </c>
      <c r="K5" s="34" t="s">
        <v>86</v>
      </c>
      <c r="L5" s="37" t="s">
        <v>86</v>
      </c>
      <c r="M5" s="34" t="s">
        <v>87</v>
      </c>
      <c r="N5" s="37" t="s">
        <v>87</v>
      </c>
      <c r="O5" s="34" t="s">
        <v>88</v>
      </c>
      <c r="P5" s="37" t="s">
        <v>88</v>
      </c>
      <c r="Q5" s="34" t="s">
        <v>89</v>
      </c>
      <c r="R5" s="37" t="s">
        <v>89</v>
      </c>
      <c r="S5" s="34" t="s">
        <v>90</v>
      </c>
      <c r="T5" s="37" t="s">
        <v>90</v>
      </c>
      <c r="U5" s="63" t="s">
        <v>112</v>
      </c>
      <c r="V5" s="63" t="s">
        <v>114</v>
      </c>
      <c r="W5" s="63" t="s">
        <v>119</v>
      </c>
      <c r="X5" s="26" t="s">
        <v>120</v>
      </c>
      <c r="Y5" s="61" t="s">
        <v>121</v>
      </c>
      <c r="AA5" s="2" t="s">
        <v>1</v>
      </c>
    </row>
    <row r="6" spans="1:28" s="14" customFormat="1" x14ac:dyDescent="0.25">
      <c r="A6" s="27" t="s">
        <v>83</v>
      </c>
      <c r="B6" s="28" t="s">
        <v>51</v>
      </c>
      <c r="C6" s="29">
        <v>14000</v>
      </c>
      <c r="D6" s="30" t="s">
        <v>14</v>
      </c>
      <c r="E6" s="56">
        <v>2</v>
      </c>
      <c r="F6" s="73">
        <v>1</v>
      </c>
      <c r="G6" s="31">
        <v>1</v>
      </c>
      <c r="H6" s="38">
        <v>3</v>
      </c>
      <c r="I6" s="31">
        <v>1</v>
      </c>
      <c r="J6" s="38">
        <v>3</v>
      </c>
      <c r="K6" s="31">
        <v>1</v>
      </c>
      <c r="L6" s="38">
        <v>3</v>
      </c>
      <c r="M6" s="31">
        <v>1</v>
      </c>
      <c r="N6" s="38">
        <v>3</v>
      </c>
      <c r="O6" s="31">
        <v>1</v>
      </c>
      <c r="P6" s="38">
        <v>3</v>
      </c>
      <c r="Q6" s="31">
        <v>2</v>
      </c>
      <c r="R6" s="38">
        <v>10</v>
      </c>
      <c r="S6" s="32">
        <v>1</v>
      </c>
      <c r="T6" s="38">
        <v>60</v>
      </c>
      <c r="U6" s="64">
        <f>H6+J6+L6+N6+P6+(Q6*R6)+T6</f>
        <v>95</v>
      </c>
      <c r="V6" s="65">
        <f>40*E6</f>
        <v>80</v>
      </c>
      <c r="W6" s="65">
        <f>$G36</f>
        <v>92.307692307692307</v>
      </c>
      <c r="X6" s="35">
        <f>U6+V6+W6</f>
        <v>267.30769230769232</v>
      </c>
      <c r="Y6" s="62">
        <f>X6/E6</f>
        <v>133.65384615384616</v>
      </c>
      <c r="AA6" s="10" t="s">
        <v>4</v>
      </c>
    </row>
    <row r="7" spans="1:28" s="14" customFormat="1" x14ac:dyDescent="0.25">
      <c r="A7" s="16" t="s">
        <v>83</v>
      </c>
      <c r="B7" s="11" t="s">
        <v>25</v>
      </c>
      <c r="C7" s="10">
        <v>14000</v>
      </c>
      <c r="D7" s="17" t="s">
        <v>14</v>
      </c>
      <c r="E7" s="56">
        <v>17</v>
      </c>
      <c r="F7" s="73"/>
      <c r="G7" s="13">
        <v>1</v>
      </c>
      <c r="H7" s="39">
        <v>3</v>
      </c>
      <c r="I7" s="13">
        <v>1</v>
      </c>
      <c r="J7" s="39">
        <v>3</v>
      </c>
      <c r="K7" s="13">
        <v>1</v>
      </c>
      <c r="L7" s="39">
        <v>3</v>
      </c>
      <c r="M7" s="13">
        <v>1</v>
      </c>
      <c r="N7" s="39">
        <v>3</v>
      </c>
      <c r="O7" s="13">
        <v>1</v>
      </c>
      <c r="P7" s="39">
        <v>3</v>
      </c>
      <c r="Q7" s="13"/>
      <c r="R7" s="39"/>
      <c r="S7" s="21">
        <v>1</v>
      </c>
      <c r="T7" s="39">
        <v>60</v>
      </c>
      <c r="U7" s="65">
        <f t="shared" ref="U7:U32" si="0">H7+J7+L7+N7+P7+(Q7*R7)+T7</f>
        <v>75</v>
      </c>
      <c r="V7" s="65">
        <f t="shared" ref="V7:V32" si="1">40*E7</f>
        <v>680</v>
      </c>
      <c r="W7" s="65">
        <v>92.307692307692307</v>
      </c>
      <c r="X7" s="35">
        <f t="shared" ref="X7:X32" si="2">U7+V7+W7</f>
        <v>847.30769230769226</v>
      </c>
      <c r="Y7" s="62">
        <f t="shared" ref="Y7:Y32" si="3">X7/E7</f>
        <v>49.841628959276015</v>
      </c>
      <c r="AA7" s="10" t="s">
        <v>2</v>
      </c>
      <c r="AB7" s="14" t="s">
        <v>94</v>
      </c>
    </row>
    <row r="8" spans="1:28" s="14" customFormat="1" x14ac:dyDescent="0.25">
      <c r="A8" s="16" t="s">
        <v>83</v>
      </c>
      <c r="B8" s="11" t="s">
        <v>33</v>
      </c>
      <c r="C8" s="10">
        <v>14200</v>
      </c>
      <c r="D8" s="17" t="s">
        <v>16</v>
      </c>
      <c r="E8" s="56">
        <v>42</v>
      </c>
      <c r="F8" s="73"/>
      <c r="G8" s="13">
        <v>1</v>
      </c>
      <c r="H8" s="41">
        <v>3</v>
      </c>
      <c r="I8" s="13">
        <v>1</v>
      </c>
      <c r="J8" s="41">
        <v>3</v>
      </c>
      <c r="K8" s="13">
        <v>1</v>
      </c>
      <c r="L8" s="41">
        <v>3</v>
      </c>
      <c r="M8" s="13">
        <v>1</v>
      </c>
      <c r="N8" s="41">
        <v>3</v>
      </c>
      <c r="O8" s="13">
        <v>1</v>
      </c>
      <c r="P8" s="41">
        <v>3</v>
      </c>
      <c r="Q8" s="15"/>
      <c r="R8" s="41"/>
      <c r="S8" s="22">
        <v>1</v>
      </c>
      <c r="T8" s="41">
        <v>60</v>
      </c>
      <c r="U8" s="65">
        <f t="shared" si="0"/>
        <v>75</v>
      </c>
      <c r="V8" s="65">
        <f t="shared" si="1"/>
        <v>1680</v>
      </c>
      <c r="W8" s="65">
        <v>92.307692307692307</v>
      </c>
      <c r="X8" s="35">
        <f t="shared" si="2"/>
        <v>1847.3076923076924</v>
      </c>
      <c r="Y8" s="62">
        <f t="shared" si="3"/>
        <v>43.983516483516482</v>
      </c>
      <c r="AA8" s="10" t="s">
        <v>2</v>
      </c>
      <c r="AB8" s="14" t="s">
        <v>95</v>
      </c>
    </row>
    <row r="9" spans="1:28" s="14" customFormat="1" x14ac:dyDescent="0.25">
      <c r="A9" s="16" t="s">
        <v>83</v>
      </c>
      <c r="B9" s="11" t="s">
        <v>34</v>
      </c>
      <c r="C9" s="10">
        <v>14200</v>
      </c>
      <c r="D9" s="17" t="s">
        <v>16</v>
      </c>
      <c r="E9" s="56">
        <v>4</v>
      </c>
      <c r="F9" s="74"/>
      <c r="G9" s="13">
        <v>1</v>
      </c>
      <c r="H9" s="39">
        <v>3</v>
      </c>
      <c r="I9" s="13">
        <v>1</v>
      </c>
      <c r="J9" s="39">
        <v>3</v>
      </c>
      <c r="K9" s="13">
        <v>1</v>
      </c>
      <c r="L9" s="39">
        <v>3</v>
      </c>
      <c r="M9" s="13">
        <v>1</v>
      </c>
      <c r="N9" s="39">
        <v>3</v>
      </c>
      <c r="O9" s="13">
        <v>1</v>
      </c>
      <c r="P9" s="39">
        <v>3</v>
      </c>
      <c r="Q9" s="13"/>
      <c r="R9" s="39"/>
      <c r="S9" s="21"/>
      <c r="T9" s="39"/>
      <c r="U9" s="65">
        <f t="shared" si="0"/>
        <v>15</v>
      </c>
      <c r="V9" s="65">
        <f t="shared" si="1"/>
        <v>160</v>
      </c>
      <c r="W9" s="65">
        <v>92.307692307692307</v>
      </c>
      <c r="X9" s="35">
        <f t="shared" si="2"/>
        <v>267.30769230769232</v>
      </c>
      <c r="Y9" s="62">
        <f t="shared" si="3"/>
        <v>66.82692307692308</v>
      </c>
      <c r="AA9" s="10" t="s">
        <v>4</v>
      </c>
    </row>
    <row r="10" spans="1:28" s="14" customFormat="1" x14ac:dyDescent="0.25">
      <c r="A10" s="16" t="s">
        <v>83</v>
      </c>
      <c r="B10" s="12" t="s">
        <v>53</v>
      </c>
      <c r="C10" s="10">
        <v>18000</v>
      </c>
      <c r="D10" s="17" t="s">
        <v>15</v>
      </c>
      <c r="E10" s="56">
        <v>9</v>
      </c>
      <c r="F10" s="72">
        <v>2</v>
      </c>
      <c r="G10" s="13">
        <v>1</v>
      </c>
      <c r="H10" s="39">
        <v>3</v>
      </c>
      <c r="I10" s="13">
        <v>1</v>
      </c>
      <c r="J10" s="39">
        <v>3</v>
      </c>
      <c r="K10" s="13">
        <v>1</v>
      </c>
      <c r="L10" s="39">
        <v>3</v>
      </c>
      <c r="M10" s="13">
        <v>1</v>
      </c>
      <c r="N10" s="39">
        <v>3</v>
      </c>
      <c r="O10" s="13">
        <v>1</v>
      </c>
      <c r="P10" s="39">
        <v>3</v>
      </c>
      <c r="Q10" s="13">
        <v>1</v>
      </c>
      <c r="R10" s="39">
        <v>10</v>
      </c>
      <c r="S10" s="21"/>
      <c r="T10" s="39"/>
      <c r="U10" s="65">
        <f t="shared" si="0"/>
        <v>25</v>
      </c>
      <c r="V10" s="65">
        <f t="shared" si="1"/>
        <v>360</v>
      </c>
      <c r="W10" s="65">
        <v>92.307692307692307</v>
      </c>
      <c r="X10" s="35">
        <f t="shared" si="2"/>
        <v>477.30769230769232</v>
      </c>
      <c r="Y10" s="62">
        <f t="shared" si="3"/>
        <v>53.034188034188034</v>
      </c>
      <c r="AA10" s="10" t="s">
        <v>2</v>
      </c>
      <c r="AB10" s="14" t="s">
        <v>97</v>
      </c>
    </row>
    <row r="11" spans="1:28" s="14" customFormat="1" x14ac:dyDescent="0.25">
      <c r="A11" s="16" t="s">
        <v>83</v>
      </c>
      <c r="B11" s="12" t="s">
        <v>52</v>
      </c>
      <c r="C11" s="10">
        <v>18230</v>
      </c>
      <c r="D11" s="17" t="s">
        <v>28</v>
      </c>
      <c r="E11" s="56">
        <v>23</v>
      </c>
      <c r="F11" s="74"/>
      <c r="G11" s="13">
        <v>1</v>
      </c>
      <c r="H11" s="39">
        <v>3</v>
      </c>
      <c r="I11" s="13">
        <v>1</v>
      </c>
      <c r="J11" s="39">
        <v>3</v>
      </c>
      <c r="K11" s="13">
        <v>1</v>
      </c>
      <c r="L11" s="39">
        <v>3</v>
      </c>
      <c r="M11" s="13">
        <v>1</v>
      </c>
      <c r="N11" s="39">
        <v>3</v>
      </c>
      <c r="O11" s="13">
        <v>1</v>
      </c>
      <c r="P11" s="39">
        <v>3</v>
      </c>
      <c r="Q11" s="13"/>
      <c r="R11" s="39"/>
      <c r="S11" s="21">
        <v>1</v>
      </c>
      <c r="T11" s="39">
        <v>60</v>
      </c>
      <c r="U11" s="65">
        <f t="shared" si="0"/>
        <v>75</v>
      </c>
      <c r="V11" s="65">
        <f t="shared" si="1"/>
        <v>920</v>
      </c>
      <c r="W11" s="65">
        <v>92.307692307692307</v>
      </c>
      <c r="X11" s="35">
        <f t="shared" si="2"/>
        <v>1087.3076923076924</v>
      </c>
      <c r="Y11" s="62">
        <f t="shared" si="3"/>
        <v>47.274247491638796</v>
      </c>
      <c r="AA11" s="10" t="s">
        <v>3</v>
      </c>
    </row>
    <row r="12" spans="1:28" s="14" customFormat="1" x14ac:dyDescent="0.25">
      <c r="A12" s="16" t="s">
        <v>83</v>
      </c>
      <c r="B12" s="11" t="s">
        <v>49</v>
      </c>
      <c r="C12" s="10">
        <v>18100</v>
      </c>
      <c r="D12" s="17" t="s">
        <v>10</v>
      </c>
      <c r="E12" s="56">
        <v>0</v>
      </c>
      <c r="F12" s="20" t="s">
        <v>92</v>
      </c>
      <c r="G12" s="13">
        <v>1</v>
      </c>
      <c r="H12" s="39">
        <v>3</v>
      </c>
      <c r="I12" s="13">
        <v>1</v>
      </c>
      <c r="J12" s="39">
        <v>3</v>
      </c>
      <c r="K12" s="13">
        <v>1</v>
      </c>
      <c r="L12" s="39">
        <v>3</v>
      </c>
      <c r="M12" s="13">
        <v>1</v>
      </c>
      <c r="N12" s="39">
        <v>3</v>
      </c>
      <c r="O12" s="13">
        <v>1</v>
      </c>
      <c r="P12" s="39">
        <v>3</v>
      </c>
      <c r="Q12" s="13">
        <v>1</v>
      </c>
      <c r="R12" s="39">
        <v>10</v>
      </c>
      <c r="S12" s="21"/>
      <c r="T12" s="39"/>
      <c r="U12" s="65">
        <f t="shared" si="0"/>
        <v>25</v>
      </c>
      <c r="V12" s="65">
        <f t="shared" si="1"/>
        <v>0</v>
      </c>
      <c r="W12" s="65">
        <v>92.307692307692307</v>
      </c>
      <c r="X12" s="35">
        <f t="shared" si="2"/>
        <v>117.30769230769231</v>
      </c>
      <c r="Y12" s="62">
        <v>0</v>
      </c>
      <c r="AA12" s="10" t="s">
        <v>2</v>
      </c>
      <c r="AB12" s="14" t="s">
        <v>99</v>
      </c>
    </row>
    <row r="13" spans="1:28" s="14" customFormat="1" x14ac:dyDescent="0.25">
      <c r="A13" s="16" t="s">
        <v>83</v>
      </c>
      <c r="B13" s="11" t="s">
        <v>48</v>
      </c>
      <c r="C13" s="10">
        <v>27200</v>
      </c>
      <c r="D13" s="19" t="s">
        <v>9</v>
      </c>
      <c r="E13" s="56">
        <v>22</v>
      </c>
      <c r="F13" s="20" t="s">
        <v>92</v>
      </c>
      <c r="G13" s="13">
        <v>1</v>
      </c>
      <c r="H13" s="39">
        <v>3</v>
      </c>
      <c r="I13" s="13">
        <v>1</v>
      </c>
      <c r="J13" s="39">
        <v>3</v>
      </c>
      <c r="K13" s="13">
        <v>1</v>
      </c>
      <c r="L13" s="39">
        <v>3</v>
      </c>
      <c r="M13" s="13">
        <v>1</v>
      </c>
      <c r="N13" s="39">
        <v>3</v>
      </c>
      <c r="O13" s="13">
        <v>1</v>
      </c>
      <c r="P13" s="39">
        <v>3</v>
      </c>
      <c r="Q13" s="13">
        <v>1</v>
      </c>
      <c r="R13" s="39">
        <v>10</v>
      </c>
      <c r="S13" s="21">
        <v>1</v>
      </c>
      <c r="T13" s="39">
        <v>60</v>
      </c>
      <c r="U13" s="65">
        <f t="shared" si="0"/>
        <v>85</v>
      </c>
      <c r="V13" s="65">
        <f t="shared" si="1"/>
        <v>880</v>
      </c>
      <c r="W13" s="65">
        <v>92.307692307692307</v>
      </c>
      <c r="X13" s="35">
        <f t="shared" si="2"/>
        <v>1057.3076923076924</v>
      </c>
      <c r="Y13" s="62">
        <f t="shared" si="3"/>
        <v>48.05944055944056</v>
      </c>
      <c r="AA13" s="10" t="s">
        <v>2</v>
      </c>
      <c r="AB13" s="14" t="s">
        <v>105</v>
      </c>
    </row>
    <row r="14" spans="1:28" s="14" customFormat="1" x14ac:dyDescent="0.25">
      <c r="A14" s="16" t="s">
        <v>83</v>
      </c>
      <c r="B14" s="11" t="s">
        <v>26</v>
      </c>
      <c r="C14" s="10">
        <v>36000</v>
      </c>
      <c r="D14" s="17" t="s">
        <v>27</v>
      </c>
      <c r="E14" s="56">
        <v>22</v>
      </c>
      <c r="F14" s="72">
        <v>3</v>
      </c>
      <c r="G14" s="13">
        <v>1</v>
      </c>
      <c r="H14" s="39">
        <v>3</v>
      </c>
      <c r="I14" s="13">
        <v>1</v>
      </c>
      <c r="J14" s="39">
        <v>3</v>
      </c>
      <c r="K14" s="13">
        <v>1</v>
      </c>
      <c r="L14" s="39">
        <v>3</v>
      </c>
      <c r="M14" s="13">
        <v>1</v>
      </c>
      <c r="N14" s="39">
        <v>3</v>
      </c>
      <c r="O14" s="13">
        <v>1</v>
      </c>
      <c r="P14" s="39">
        <v>3</v>
      </c>
      <c r="Q14" s="13">
        <v>1</v>
      </c>
      <c r="R14" s="39">
        <v>10</v>
      </c>
      <c r="S14" s="21"/>
      <c r="T14" s="39"/>
      <c r="U14" s="65">
        <f t="shared" si="0"/>
        <v>25</v>
      </c>
      <c r="V14" s="65">
        <f t="shared" si="1"/>
        <v>880</v>
      </c>
      <c r="W14" s="65">
        <v>92.307692307692307</v>
      </c>
      <c r="X14" s="35">
        <f t="shared" si="2"/>
        <v>997.30769230769226</v>
      </c>
      <c r="Y14" s="62">
        <f t="shared" si="3"/>
        <v>45.332167832167833</v>
      </c>
      <c r="AA14" s="10" t="s">
        <v>2</v>
      </c>
      <c r="AB14" s="14" t="s">
        <v>106</v>
      </c>
    </row>
    <row r="15" spans="1:28" s="14" customFormat="1" x14ac:dyDescent="0.25">
      <c r="A15" s="16" t="s">
        <v>83</v>
      </c>
      <c r="B15" s="11" t="s">
        <v>29</v>
      </c>
      <c r="C15" s="10">
        <v>36330</v>
      </c>
      <c r="D15" s="17" t="s">
        <v>5</v>
      </c>
      <c r="E15" s="56">
        <v>15</v>
      </c>
      <c r="F15" s="74"/>
      <c r="G15" s="13">
        <v>1</v>
      </c>
      <c r="H15" s="39">
        <v>3</v>
      </c>
      <c r="I15" s="13">
        <v>1</v>
      </c>
      <c r="J15" s="39">
        <v>3</v>
      </c>
      <c r="K15" s="13">
        <v>1</v>
      </c>
      <c r="L15" s="39">
        <v>3</v>
      </c>
      <c r="M15" s="13">
        <v>1</v>
      </c>
      <c r="N15" s="39">
        <v>3</v>
      </c>
      <c r="O15" s="13">
        <v>1</v>
      </c>
      <c r="P15" s="39">
        <v>3</v>
      </c>
      <c r="Q15" s="13"/>
      <c r="R15" s="39"/>
      <c r="S15" s="21">
        <v>1</v>
      </c>
      <c r="T15" s="39">
        <v>60</v>
      </c>
      <c r="U15" s="65">
        <f t="shared" si="0"/>
        <v>75</v>
      </c>
      <c r="V15" s="65">
        <f t="shared" si="1"/>
        <v>600</v>
      </c>
      <c r="W15" s="65">
        <v>92.307692307692307</v>
      </c>
      <c r="X15" s="35">
        <f t="shared" si="2"/>
        <v>767.30769230769226</v>
      </c>
      <c r="Y15" s="62">
        <f t="shared" si="3"/>
        <v>51.153846153846153</v>
      </c>
      <c r="AA15" s="10" t="s">
        <v>3</v>
      </c>
    </row>
    <row r="16" spans="1:28" s="14" customFormat="1" x14ac:dyDescent="0.25">
      <c r="A16" s="16" t="s">
        <v>83</v>
      </c>
      <c r="B16" s="11" t="s">
        <v>47</v>
      </c>
      <c r="C16" s="10">
        <v>37000</v>
      </c>
      <c r="D16" s="17" t="s">
        <v>22</v>
      </c>
      <c r="E16" s="56">
        <v>14</v>
      </c>
      <c r="F16" s="75">
        <v>4</v>
      </c>
      <c r="G16" s="13">
        <v>1</v>
      </c>
      <c r="H16" s="39">
        <v>3</v>
      </c>
      <c r="I16" s="13">
        <v>1</v>
      </c>
      <c r="J16" s="39">
        <v>3</v>
      </c>
      <c r="K16" s="13">
        <v>1</v>
      </c>
      <c r="L16" s="39">
        <v>3</v>
      </c>
      <c r="M16" s="13">
        <v>1</v>
      </c>
      <c r="N16" s="39">
        <v>3</v>
      </c>
      <c r="O16" s="13">
        <v>1</v>
      </c>
      <c r="P16" s="39">
        <v>3</v>
      </c>
      <c r="Q16" s="13"/>
      <c r="R16" s="39"/>
      <c r="S16" s="21">
        <v>1</v>
      </c>
      <c r="T16" s="39">
        <v>60</v>
      </c>
      <c r="U16" s="65">
        <f t="shared" si="0"/>
        <v>75</v>
      </c>
      <c r="V16" s="65">
        <f t="shared" si="1"/>
        <v>560</v>
      </c>
      <c r="W16" s="65">
        <v>92.307692307692307</v>
      </c>
      <c r="X16" s="35">
        <f t="shared" si="2"/>
        <v>727.30769230769226</v>
      </c>
      <c r="Y16" s="62">
        <f t="shared" si="3"/>
        <v>51.950549450549445</v>
      </c>
      <c r="AA16" s="10" t="s">
        <v>2</v>
      </c>
      <c r="AB16" s="14" t="s">
        <v>98</v>
      </c>
    </row>
    <row r="17" spans="1:28" s="14" customFormat="1" x14ac:dyDescent="0.25">
      <c r="A17" s="16" t="s">
        <v>83</v>
      </c>
      <c r="B17" s="11" t="s">
        <v>46</v>
      </c>
      <c r="C17" s="10">
        <v>37100</v>
      </c>
      <c r="D17" s="17" t="s">
        <v>22</v>
      </c>
      <c r="E17" s="56">
        <v>31</v>
      </c>
      <c r="F17" s="76"/>
      <c r="G17" s="13">
        <v>1</v>
      </c>
      <c r="H17" s="39">
        <v>3</v>
      </c>
      <c r="I17" s="13">
        <v>1</v>
      </c>
      <c r="J17" s="39">
        <v>3</v>
      </c>
      <c r="K17" s="13">
        <v>1</v>
      </c>
      <c r="L17" s="39">
        <v>3</v>
      </c>
      <c r="M17" s="13">
        <v>1</v>
      </c>
      <c r="N17" s="39">
        <v>3</v>
      </c>
      <c r="O17" s="13">
        <v>1</v>
      </c>
      <c r="P17" s="39">
        <v>3</v>
      </c>
      <c r="Q17" s="13"/>
      <c r="R17" s="39"/>
      <c r="S17" s="21"/>
      <c r="T17" s="39"/>
      <c r="U17" s="65">
        <f t="shared" si="0"/>
        <v>15</v>
      </c>
      <c r="V17" s="65">
        <f t="shared" si="1"/>
        <v>1240</v>
      </c>
      <c r="W17" s="65">
        <v>92.307692307692307</v>
      </c>
      <c r="X17" s="35">
        <f t="shared" si="2"/>
        <v>1347.3076923076924</v>
      </c>
      <c r="Y17" s="62">
        <f t="shared" si="3"/>
        <v>43.461538461538467</v>
      </c>
      <c r="AA17" s="10" t="s">
        <v>4</v>
      </c>
    </row>
    <row r="18" spans="1:28" s="14" customFormat="1" x14ac:dyDescent="0.25">
      <c r="A18" s="16" t="s">
        <v>83</v>
      </c>
      <c r="B18" s="11" t="s">
        <v>44</v>
      </c>
      <c r="C18" s="10">
        <v>37170</v>
      </c>
      <c r="D18" s="17" t="s">
        <v>45</v>
      </c>
      <c r="E18" s="56">
        <v>32</v>
      </c>
      <c r="F18" s="76"/>
      <c r="G18" s="13">
        <v>1</v>
      </c>
      <c r="H18" s="39">
        <v>3</v>
      </c>
      <c r="I18" s="13">
        <v>1</v>
      </c>
      <c r="J18" s="39">
        <v>3</v>
      </c>
      <c r="K18" s="13">
        <v>1</v>
      </c>
      <c r="L18" s="39">
        <v>3</v>
      </c>
      <c r="M18" s="13">
        <v>1</v>
      </c>
      <c r="N18" s="39">
        <v>3</v>
      </c>
      <c r="O18" s="13">
        <v>1</v>
      </c>
      <c r="P18" s="39">
        <v>3</v>
      </c>
      <c r="Q18" s="13"/>
      <c r="R18" s="39"/>
      <c r="S18" s="21"/>
      <c r="T18" s="39"/>
      <c r="U18" s="65">
        <f t="shared" si="0"/>
        <v>15</v>
      </c>
      <c r="V18" s="65">
        <f t="shared" si="1"/>
        <v>1280</v>
      </c>
      <c r="W18" s="65">
        <v>92.307692307692307</v>
      </c>
      <c r="X18" s="35">
        <f t="shared" si="2"/>
        <v>1387.3076923076924</v>
      </c>
      <c r="Y18" s="62">
        <f t="shared" si="3"/>
        <v>43.353365384615387</v>
      </c>
      <c r="AA18" s="10" t="s">
        <v>2</v>
      </c>
      <c r="AB18" s="14" t="s">
        <v>103</v>
      </c>
    </row>
    <row r="19" spans="1:28" s="14" customFormat="1" x14ac:dyDescent="0.25">
      <c r="A19" s="16" t="s">
        <v>83</v>
      </c>
      <c r="B19" s="11" t="s">
        <v>43</v>
      </c>
      <c r="C19" s="10">
        <v>37700</v>
      </c>
      <c r="D19" s="18" t="s">
        <v>23</v>
      </c>
      <c r="E19" s="56">
        <v>46</v>
      </c>
      <c r="F19" s="77"/>
      <c r="G19" s="13">
        <v>1</v>
      </c>
      <c r="H19" s="39">
        <v>3</v>
      </c>
      <c r="I19" s="13">
        <v>1</v>
      </c>
      <c r="J19" s="39">
        <v>3</v>
      </c>
      <c r="K19" s="13">
        <v>1</v>
      </c>
      <c r="L19" s="39">
        <v>3</v>
      </c>
      <c r="M19" s="13">
        <v>1</v>
      </c>
      <c r="N19" s="39">
        <v>3</v>
      </c>
      <c r="O19" s="13">
        <v>1</v>
      </c>
      <c r="P19" s="39">
        <v>3</v>
      </c>
      <c r="Q19" s="13"/>
      <c r="R19" s="39"/>
      <c r="S19" s="21">
        <v>1</v>
      </c>
      <c r="T19" s="39">
        <v>60</v>
      </c>
      <c r="U19" s="65">
        <f t="shared" si="0"/>
        <v>75</v>
      </c>
      <c r="V19" s="65">
        <f t="shared" si="1"/>
        <v>1840</v>
      </c>
      <c r="W19" s="65">
        <v>92.307692307692307</v>
      </c>
      <c r="X19" s="35">
        <f t="shared" si="2"/>
        <v>2007.3076923076924</v>
      </c>
      <c r="Y19" s="62">
        <f t="shared" si="3"/>
        <v>43.637123745819402</v>
      </c>
      <c r="AA19" s="10" t="s">
        <v>2</v>
      </c>
      <c r="AB19" s="14" t="s">
        <v>104</v>
      </c>
    </row>
    <row r="20" spans="1:28" s="14" customFormat="1" x14ac:dyDescent="0.25">
      <c r="A20" s="16" t="s">
        <v>83</v>
      </c>
      <c r="B20" s="11" t="s">
        <v>35</v>
      </c>
      <c r="C20" s="10">
        <v>45200</v>
      </c>
      <c r="D20" s="18" t="s">
        <v>7</v>
      </c>
      <c r="E20" s="56">
        <v>15</v>
      </c>
      <c r="F20" s="20" t="s">
        <v>92</v>
      </c>
      <c r="G20" s="13">
        <v>1</v>
      </c>
      <c r="H20" s="39">
        <v>3</v>
      </c>
      <c r="I20" s="13">
        <v>1</v>
      </c>
      <c r="J20" s="39">
        <v>3</v>
      </c>
      <c r="K20" s="13">
        <v>1</v>
      </c>
      <c r="L20" s="39">
        <v>3</v>
      </c>
      <c r="M20" s="13">
        <v>1</v>
      </c>
      <c r="N20" s="39">
        <v>3</v>
      </c>
      <c r="O20" s="13">
        <v>1</v>
      </c>
      <c r="P20" s="39">
        <v>3</v>
      </c>
      <c r="Q20" s="13">
        <v>1</v>
      </c>
      <c r="R20" s="39">
        <v>10</v>
      </c>
      <c r="S20" s="21">
        <v>1</v>
      </c>
      <c r="T20" s="39">
        <v>60</v>
      </c>
      <c r="U20" s="65">
        <f t="shared" si="0"/>
        <v>85</v>
      </c>
      <c r="V20" s="65">
        <f t="shared" si="1"/>
        <v>600</v>
      </c>
      <c r="W20" s="65">
        <v>92.307692307692307</v>
      </c>
      <c r="X20" s="35">
        <f t="shared" si="2"/>
        <v>777.30769230769226</v>
      </c>
      <c r="Y20" s="62">
        <f t="shared" si="3"/>
        <v>51.820512820512818</v>
      </c>
      <c r="AA20" s="10" t="s">
        <v>2</v>
      </c>
      <c r="AB20" s="14" t="s">
        <v>102</v>
      </c>
    </row>
    <row r="21" spans="1:28" s="14" customFormat="1" x14ac:dyDescent="0.25">
      <c r="A21" s="16" t="s">
        <v>83</v>
      </c>
      <c r="B21" s="11" t="s">
        <v>32</v>
      </c>
      <c r="C21" s="10">
        <v>45500</v>
      </c>
      <c r="D21" s="17" t="s">
        <v>6</v>
      </c>
      <c r="E21" s="56">
        <v>16</v>
      </c>
      <c r="F21" s="20" t="s">
        <v>92</v>
      </c>
      <c r="G21" s="13">
        <v>1</v>
      </c>
      <c r="H21" s="39">
        <v>3</v>
      </c>
      <c r="I21" s="13">
        <v>1</v>
      </c>
      <c r="J21" s="39">
        <v>3</v>
      </c>
      <c r="K21" s="13">
        <v>1</v>
      </c>
      <c r="L21" s="39">
        <v>3</v>
      </c>
      <c r="M21" s="13">
        <v>1</v>
      </c>
      <c r="N21" s="39">
        <v>3</v>
      </c>
      <c r="O21" s="13">
        <v>1</v>
      </c>
      <c r="P21" s="39">
        <v>3</v>
      </c>
      <c r="Q21" s="13">
        <v>1</v>
      </c>
      <c r="R21" s="39">
        <v>10</v>
      </c>
      <c r="S21" s="21">
        <v>1</v>
      </c>
      <c r="T21" s="39">
        <v>60</v>
      </c>
      <c r="U21" s="65">
        <f t="shared" si="0"/>
        <v>85</v>
      </c>
      <c r="V21" s="65">
        <f t="shared" si="1"/>
        <v>640</v>
      </c>
      <c r="W21" s="65">
        <v>92.307692307692307</v>
      </c>
      <c r="X21" s="35">
        <f t="shared" si="2"/>
        <v>817.30769230769226</v>
      </c>
      <c r="Y21" s="62">
        <f t="shared" si="3"/>
        <v>51.081730769230766</v>
      </c>
      <c r="AA21" s="10" t="s">
        <v>2</v>
      </c>
      <c r="AB21" s="14" t="s">
        <v>96</v>
      </c>
    </row>
    <row r="22" spans="1:28" s="14" customFormat="1" x14ac:dyDescent="0.25">
      <c r="A22" s="16" t="s">
        <v>83</v>
      </c>
      <c r="B22" s="11" t="s">
        <v>30</v>
      </c>
      <c r="C22" s="10">
        <v>50100</v>
      </c>
      <c r="D22" s="18" t="s">
        <v>17</v>
      </c>
      <c r="E22" s="56">
        <v>3</v>
      </c>
      <c r="F22" s="72">
        <v>5</v>
      </c>
      <c r="G22" s="13">
        <v>1</v>
      </c>
      <c r="H22" s="39">
        <v>3</v>
      </c>
      <c r="I22" s="13">
        <v>1</v>
      </c>
      <c r="J22" s="39">
        <v>3</v>
      </c>
      <c r="K22" s="13">
        <v>1</v>
      </c>
      <c r="L22" s="39">
        <v>3</v>
      </c>
      <c r="M22" s="13">
        <v>1</v>
      </c>
      <c r="N22" s="39">
        <v>3</v>
      </c>
      <c r="O22" s="13">
        <v>1</v>
      </c>
      <c r="P22" s="39">
        <v>3</v>
      </c>
      <c r="Q22" s="13">
        <v>1</v>
      </c>
      <c r="R22" s="39">
        <v>10</v>
      </c>
      <c r="S22" s="21"/>
      <c r="T22" s="39"/>
      <c r="U22" s="65">
        <f t="shared" si="0"/>
        <v>25</v>
      </c>
      <c r="V22" s="65">
        <f t="shared" si="1"/>
        <v>120</v>
      </c>
      <c r="W22" s="65">
        <v>92.307692307692307</v>
      </c>
      <c r="X22" s="35">
        <f t="shared" si="2"/>
        <v>237.30769230769232</v>
      </c>
      <c r="Y22" s="62">
        <f t="shared" si="3"/>
        <v>79.102564102564102</v>
      </c>
      <c r="AA22" s="10" t="s">
        <v>2</v>
      </c>
      <c r="AB22" s="14" t="s">
        <v>101</v>
      </c>
    </row>
    <row r="23" spans="1:28" s="14" customFormat="1" x14ac:dyDescent="0.25">
      <c r="A23" s="16" t="s">
        <v>83</v>
      </c>
      <c r="B23" s="12" t="s">
        <v>54</v>
      </c>
      <c r="C23" s="10">
        <v>50100</v>
      </c>
      <c r="D23" s="17" t="s">
        <v>31</v>
      </c>
      <c r="E23" s="56">
        <v>4</v>
      </c>
      <c r="F23" s="73"/>
      <c r="G23" s="13">
        <v>1</v>
      </c>
      <c r="H23" s="39">
        <v>3</v>
      </c>
      <c r="I23" s="13">
        <v>1</v>
      </c>
      <c r="J23" s="39">
        <v>3</v>
      </c>
      <c r="K23" s="13">
        <v>1</v>
      </c>
      <c r="L23" s="39">
        <v>3</v>
      </c>
      <c r="M23" s="13">
        <v>1</v>
      </c>
      <c r="N23" s="39">
        <v>3</v>
      </c>
      <c r="O23" s="13">
        <v>1</v>
      </c>
      <c r="P23" s="39">
        <v>3</v>
      </c>
      <c r="Q23" s="13">
        <v>1</v>
      </c>
      <c r="R23" s="39">
        <v>10</v>
      </c>
      <c r="S23" s="21">
        <v>1</v>
      </c>
      <c r="T23" s="39">
        <v>60</v>
      </c>
      <c r="U23" s="65">
        <f t="shared" si="0"/>
        <v>85</v>
      </c>
      <c r="V23" s="65">
        <f t="shared" si="1"/>
        <v>160</v>
      </c>
      <c r="W23" s="65">
        <v>92.307692307692307</v>
      </c>
      <c r="X23" s="35">
        <f t="shared" si="2"/>
        <v>337.30769230769232</v>
      </c>
      <c r="Y23" s="62">
        <f t="shared" si="3"/>
        <v>84.32692307692308</v>
      </c>
      <c r="AA23" s="10" t="s">
        <v>3</v>
      </c>
    </row>
    <row r="24" spans="1:28" s="14" customFormat="1" x14ac:dyDescent="0.25">
      <c r="A24" s="16" t="s">
        <v>83</v>
      </c>
      <c r="B24" s="11" t="s">
        <v>50</v>
      </c>
      <c r="C24" s="10">
        <v>50470</v>
      </c>
      <c r="D24" s="17" t="s">
        <v>18</v>
      </c>
      <c r="E24" s="56">
        <v>5</v>
      </c>
      <c r="F24" s="74"/>
      <c r="G24" s="13">
        <v>1</v>
      </c>
      <c r="H24" s="39">
        <v>3</v>
      </c>
      <c r="I24" s="13">
        <v>1</v>
      </c>
      <c r="J24" s="39">
        <v>3</v>
      </c>
      <c r="K24" s="13">
        <v>1</v>
      </c>
      <c r="L24" s="39">
        <v>3</v>
      </c>
      <c r="M24" s="13">
        <v>1</v>
      </c>
      <c r="N24" s="39">
        <v>3</v>
      </c>
      <c r="O24" s="13">
        <v>1</v>
      </c>
      <c r="P24" s="39">
        <v>3</v>
      </c>
      <c r="Q24" s="13"/>
      <c r="R24" s="39"/>
      <c r="S24" s="21">
        <v>1</v>
      </c>
      <c r="T24" s="39">
        <v>60</v>
      </c>
      <c r="U24" s="65">
        <f t="shared" si="0"/>
        <v>75</v>
      </c>
      <c r="V24" s="65">
        <f t="shared" si="1"/>
        <v>200</v>
      </c>
      <c r="W24" s="65">
        <v>92.307692307692307</v>
      </c>
      <c r="X24" s="35">
        <f t="shared" si="2"/>
        <v>367.30769230769232</v>
      </c>
      <c r="Y24" s="62">
        <f t="shared" si="3"/>
        <v>73.461538461538467</v>
      </c>
      <c r="AA24" s="10" t="s">
        <v>2</v>
      </c>
      <c r="AB24" s="14" t="s">
        <v>101</v>
      </c>
    </row>
    <row r="25" spans="1:28" s="14" customFormat="1" x14ac:dyDescent="0.25">
      <c r="A25" s="16" t="s">
        <v>83</v>
      </c>
      <c r="B25" s="11" t="s">
        <v>39</v>
      </c>
      <c r="C25" s="10">
        <v>76000</v>
      </c>
      <c r="D25" s="17" t="s">
        <v>20</v>
      </c>
      <c r="E25" s="56">
        <v>8</v>
      </c>
      <c r="F25" s="72">
        <v>6</v>
      </c>
      <c r="G25" s="13">
        <v>1</v>
      </c>
      <c r="H25" s="39">
        <v>3</v>
      </c>
      <c r="I25" s="13">
        <v>1</v>
      </c>
      <c r="J25" s="39">
        <v>3</v>
      </c>
      <c r="K25" s="13">
        <v>1</v>
      </c>
      <c r="L25" s="39">
        <v>3</v>
      </c>
      <c r="M25" s="13">
        <v>1</v>
      </c>
      <c r="N25" s="39">
        <v>3</v>
      </c>
      <c r="O25" s="13">
        <v>1</v>
      </c>
      <c r="P25" s="39">
        <v>3</v>
      </c>
      <c r="Q25" s="13"/>
      <c r="R25" s="39"/>
      <c r="S25" s="21">
        <v>1</v>
      </c>
      <c r="T25" s="39">
        <v>60</v>
      </c>
      <c r="U25" s="65">
        <f t="shared" si="0"/>
        <v>75</v>
      </c>
      <c r="V25" s="65">
        <f t="shared" si="1"/>
        <v>320</v>
      </c>
      <c r="W25" s="65">
        <v>92.307692307692307</v>
      </c>
      <c r="X25" s="35">
        <f t="shared" si="2"/>
        <v>487.30769230769232</v>
      </c>
      <c r="Y25" s="62">
        <f t="shared" si="3"/>
        <v>60.91346153846154</v>
      </c>
      <c r="AA25" s="10" t="s">
        <v>2</v>
      </c>
      <c r="AB25" s="14" t="s">
        <v>100</v>
      </c>
    </row>
    <row r="26" spans="1:28" s="14" customFormat="1" x14ac:dyDescent="0.25">
      <c r="A26" s="16" t="s">
        <v>83</v>
      </c>
      <c r="B26" s="11" t="s">
        <v>40</v>
      </c>
      <c r="C26" s="10">
        <v>76000</v>
      </c>
      <c r="D26" s="18" t="s">
        <v>20</v>
      </c>
      <c r="E26" s="56">
        <v>29</v>
      </c>
      <c r="F26" s="73"/>
      <c r="G26" s="13">
        <v>1</v>
      </c>
      <c r="H26" s="39">
        <v>3</v>
      </c>
      <c r="I26" s="13">
        <v>1</v>
      </c>
      <c r="J26" s="39">
        <v>3</v>
      </c>
      <c r="K26" s="13">
        <v>1</v>
      </c>
      <c r="L26" s="39">
        <v>3</v>
      </c>
      <c r="M26" s="13">
        <v>1</v>
      </c>
      <c r="N26" s="39">
        <v>3</v>
      </c>
      <c r="O26" s="13">
        <v>1</v>
      </c>
      <c r="P26" s="39">
        <v>3</v>
      </c>
      <c r="Q26" s="13"/>
      <c r="R26" s="39"/>
      <c r="S26" s="21">
        <v>1</v>
      </c>
      <c r="T26" s="39">
        <v>60</v>
      </c>
      <c r="U26" s="65">
        <f t="shared" si="0"/>
        <v>75</v>
      </c>
      <c r="V26" s="65">
        <f t="shared" si="1"/>
        <v>1160</v>
      </c>
      <c r="W26" s="65">
        <v>92.307692307692307</v>
      </c>
      <c r="X26" s="35">
        <f t="shared" si="2"/>
        <v>1327.3076923076924</v>
      </c>
      <c r="Y26" s="62">
        <f t="shared" si="3"/>
        <v>45.769230769230774</v>
      </c>
      <c r="AA26" s="10" t="s">
        <v>2</v>
      </c>
      <c r="AB26" s="14" t="s">
        <v>99</v>
      </c>
    </row>
    <row r="27" spans="1:28" s="14" customFormat="1" x14ac:dyDescent="0.25">
      <c r="A27" s="16" t="s">
        <v>83</v>
      </c>
      <c r="B27" s="11" t="s">
        <v>41</v>
      </c>
      <c r="C27" s="10">
        <v>76000</v>
      </c>
      <c r="D27" s="17" t="s">
        <v>20</v>
      </c>
      <c r="E27" s="56">
        <v>3</v>
      </c>
      <c r="F27" s="73"/>
      <c r="G27" s="13">
        <v>1</v>
      </c>
      <c r="H27" s="39">
        <v>3</v>
      </c>
      <c r="I27" s="13">
        <v>1</v>
      </c>
      <c r="J27" s="39">
        <v>3</v>
      </c>
      <c r="K27" s="13">
        <v>1</v>
      </c>
      <c r="L27" s="39">
        <v>3</v>
      </c>
      <c r="M27" s="13">
        <v>1</v>
      </c>
      <c r="N27" s="39">
        <v>3</v>
      </c>
      <c r="O27" s="13">
        <v>1</v>
      </c>
      <c r="P27" s="39">
        <v>3</v>
      </c>
      <c r="Q27" s="13"/>
      <c r="R27" s="39"/>
      <c r="S27" s="21"/>
      <c r="T27" s="39"/>
      <c r="U27" s="65">
        <f t="shared" si="0"/>
        <v>15</v>
      </c>
      <c r="V27" s="65">
        <f t="shared" si="1"/>
        <v>120</v>
      </c>
      <c r="W27" s="65">
        <v>92.307692307692307</v>
      </c>
      <c r="X27" s="35">
        <f t="shared" si="2"/>
        <v>227.30769230769232</v>
      </c>
      <c r="Y27" s="62">
        <f t="shared" si="3"/>
        <v>75.769230769230774</v>
      </c>
      <c r="AA27" s="10" t="s">
        <v>4</v>
      </c>
    </row>
    <row r="28" spans="1:28" s="14" customFormat="1" x14ac:dyDescent="0.25">
      <c r="A28" s="16" t="s">
        <v>83</v>
      </c>
      <c r="B28" s="11" t="s">
        <v>42</v>
      </c>
      <c r="C28" s="10">
        <v>76120</v>
      </c>
      <c r="D28" s="17" t="s">
        <v>24</v>
      </c>
      <c r="E28" s="56">
        <v>19</v>
      </c>
      <c r="F28" s="73"/>
      <c r="G28" s="13">
        <v>1</v>
      </c>
      <c r="H28" s="39">
        <v>3</v>
      </c>
      <c r="I28" s="13">
        <v>1</v>
      </c>
      <c r="J28" s="39">
        <v>3</v>
      </c>
      <c r="K28" s="13">
        <v>1</v>
      </c>
      <c r="L28" s="39">
        <v>3</v>
      </c>
      <c r="M28" s="13">
        <v>1</v>
      </c>
      <c r="N28" s="39">
        <v>3</v>
      </c>
      <c r="O28" s="13">
        <v>1</v>
      </c>
      <c r="P28" s="39">
        <v>3</v>
      </c>
      <c r="Q28" s="13"/>
      <c r="R28" s="39"/>
      <c r="S28" s="21">
        <v>1</v>
      </c>
      <c r="T28" s="39">
        <v>60</v>
      </c>
      <c r="U28" s="65">
        <f t="shared" si="0"/>
        <v>75</v>
      </c>
      <c r="V28" s="65">
        <f t="shared" si="1"/>
        <v>760</v>
      </c>
      <c r="W28" s="65">
        <v>92.307692307692307</v>
      </c>
      <c r="X28" s="35">
        <f t="shared" si="2"/>
        <v>927.30769230769226</v>
      </c>
      <c r="Y28" s="62">
        <f t="shared" si="3"/>
        <v>48.805668016194332</v>
      </c>
      <c r="AA28" s="10" t="s">
        <v>4</v>
      </c>
    </row>
    <row r="29" spans="1:28" s="14" customFormat="1" x14ac:dyDescent="0.25">
      <c r="A29" s="43" t="s">
        <v>83</v>
      </c>
      <c r="B29" s="44" t="s">
        <v>38</v>
      </c>
      <c r="C29" s="45">
        <v>76130</v>
      </c>
      <c r="D29" s="46" t="s">
        <v>21</v>
      </c>
      <c r="E29" s="56">
        <v>19</v>
      </c>
      <c r="F29" s="73"/>
      <c r="G29" s="47">
        <v>1</v>
      </c>
      <c r="H29" s="48">
        <v>3</v>
      </c>
      <c r="I29" s="47">
        <v>1</v>
      </c>
      <c r="J29" s="48">
        <v>3</v>
      </c>
      <c r="K29" s="47">
        <v>1</v>
      </c>
      <c r="L29" s="48">
        <v>3</v>
      </c>
      <c r="M29" s="47">
        <v>1</v>
      </c>
      <c r="N29" s="48">
        <v>3</v>
      </c>
      <c r="O29" s="47">
        <v>1</v>
      </c>
      <c r="P29" s="48">
        <v>3</v>
      </c>
      <c r="Q29" s="47"/>
      <c r="R29" s="48"/>
      <c r="S29" s="49"/>
      <c r="T29" s="48"/>
      <c r="U29" s="66">
        <f t="shared" si="0"/>
        <v>15</v>
      </c>
      <c r="V29" s="65">
        <f t="shared" si="1"/>
        <v>760</v>
      </c>
      <c r="W29" s="66">
        <v>92.307692307692307</v>
      </c>
      <c r="X29" s="35">
        <f t="shared" si="2"/>
        <v>867.30769230769226</v>
      </c>
      <c r="Y29" s="62">
        <f t="shared" si="3"/>
        <v>45.647773279352222</v>
      </c>
      <c r="AA29" s="10" t="s">
        <v>2</v>
      </c>
      <c r="AB29" s="14" t="s">
        <v>98</v>
      </c>
    </row>
    <row r="30" spans="1:28" s="14" customFormat="1" x14ac:dyDescent="0.25">
      <c r="A30" s="50" t="s">
        <v>83</v>
      </c>
      <c r="B30" s="51" t="s">
        <v>36</v>
      </c>
      <c r="C30" s="52">
        <v>76290</v>
      </c>
      <c r="D30" s="58" t="s">
        <v>8</v>
      </c>
      <c r="E30" s="56">
        <v>10</v>
      </c>
      <c r="F30" s="20" t="s">
        <v>92</v>
      </c>
      <c r="G30" s="13">
        <v>1</v>
      </c>
      <c r="H30" s="39">
        <v>3</v>
      </c>
      <c r="I30" s="13">
        <v>1</v>
      </c>
      <c r="J30" s="39">
        <v>3</v>
      </c>
      <c r="K30" s="13">
        <v>1</v>
      </c>
      <c r="L30" s="39">
        <v>3</v>
      </c>
      <c r="M30" s="13">
        <v>1</v>
      </c>
      <c r="N30" s="39">
        <v>3</v>
      </c>
      <c r="O30" s="13">
        <v>1</v>
      </c>
      <c r="P30" s="39">
        <v>3</v>
      </c>
      <c r="Q30" s="13"/>
      <c r="R30" s="39"/>
      <c r="S30" s="13">
        <v>1</v>
      </c>
      <c r="T30" s="39">
        <v>60</v>
      </c>
      <c r="U30" s="65">
        <f t="shared" si="0"/>
        <v>75</v>
      </c>
      <c r="V30" s="65">
        <f t="shared" si="1"/>
        <v>400</v>
      </c>
      <c r="W30" s="65">
        <v>92.307692307692307</v>
      </c>
      <c r="X30" s="35">
        <f t="shared" si="2"/>
        <v>567.30769230769226</v>
      </c>
      <c r="Y30" s="62">
        <f t="shared" si="3"/>
        <v>56.730769230769226</v>
      </c>
      <c r="AA30" s="10" t="s">
        <v>2</v>
      </c>
      <c r="AB30" s="14" t="s">
        <v>93</v>
      </c>
    </row>
    <row r="31" spans="1:28" s="14" customFormat="1" x14ac:dyDescent="0.25">
      <c r="A31" s="50" t="s">
        <v>83</v>
      </c>
      <c r="B31" s="51" t="s">
        <v>37</v>
      </c>
      <c r="C31" s="52">
        <v>76360</v>
      </c>
      <c r="D31" s="59" t="s">
        <v>19</v>
      </c>
      <c r="E31" s="56">
        <v>46</v>
      </c>
      <c r="F31" s="20" t="s">
        <v>92</v>
      </c>
      <c r="G31" s="13">
        <v>1</v>
      </c>
      <c r="H31" s="39">
        <v>3</v>
      </c>
      <c r="I31" s="13">
        <v>1</v>
      </c>
      <c r="J31" s="39">
        <v>3</v>
      </c>
      <c r="K31" s="13">
        <v>1</v>
      </c>
      <c r="L31" s="39">
        <v>3</v>
      </c>
      <c r="M31" s="13">
        <v>1</v>
      </c>
      <c r="N31" s="39">
        <v>3</v>
      </c>
      <c r="O31" s="13">
        <v>1</v>
      </c>
      <c r="P31" s="39">
        <v>3</v>
      </c>
      <c r="Q31" s="13"/>
      <c r="R31" s="39"/>
      <c r="S31" s="13"/>
      <c r="T31" s="39"/>
      <c r="U31" s="65">
        <f t="shared" si="0"/>
        <v>15</v>
      </c>
      <c r="V31" s="65">
        <f t="shared" si="1"/>
        <v>1840</v>
      </c>
      <c r="W31" s="65">
        <v>92.307692307692307</v>
      </c>
      <c r="X31" s="35">
        <f t="shared" si="2"/>
        <v>1947.3076923076924</v>
      </c>
      <c r="Y31" s="62">
        <f t="shared" si="3"/>
        <v>42.332775919732441</v>
      </c>
      <c r="AA31" s="10" t="s">
        <v>2</v>
      </c>
      <c r="AB31" s="14" t="s">
        <v>107</v>
      </c>
    </row>
    <row r="32" spans="1:28" s="14" customFormat="1" x14ac:dyDescent="0.25">
      <c r="A32" s="52" t="s">
        <v>115</v>
      </c>
      <c r="B32" s="51" t="s">
        <v>116</v>
      </c>
      <c r="C32" s="52" t="s">
        <v>116</v>
      </c>
      <c r="D32" s="58" t="s">
        <v>118</v>
      </c>
      <c r="E32" s="56">
        <v>34</v>
      </c>
      <c r="F32" s="53" t="s">
        <v>116</v>
      </c>
      <c r="G32" s="13">
        <v>0</v>
      </c>
      <c r="H32" s="39">
        <v>0</v>
      </c>
      <c r="I32" s="13">
        <v>0</v>
      </c>
      <c r="J32" s="39">
        <v>0</v>
      </c>
      <c r="K32" s="13">
        <v>0</v>
      </c>
      <c r="L32" s="39">
        <v>0</v>
      </c>
      <c r="M32" s="13">
        <v>0</v>
      </c>
      <c r="N32" s="39">
        <v>0</v>
      </c>
      <c r="O32" s="13">
        <v>0</v>
      </c>
      <c r="P32" s="39">
        <v>0</v>
      </c>
      <c r="Q32" s="13">
        <v>0</v>
      </c>
      <c r="R32" s="39">
        <v>0</v>
      </c>
      <c r="S32" s="13">
        <v>0</v>
      </c>
      <c r="T32" s="39">
        <v>0</v>
      </c>
      <c r="U32" s="65">
        <f t="shared" si="0"/>
        <v>0</v>
      </c>
      <c r="V32" s="65">
        <f t="shared" si="1"/>
        <v>1360</v>
      </c>
      <c r="W32" s="65">
        <v>0</v>
      </c>
      <c r="X32" s="35">
        <f t="shared" si="2"/>
        <v>1360</v>
      </c>
      <c r="Y32" s="62">
        <f t="shared" si="3"/>
        <v>40</v>
      </c>
      <c r="AA32" s="42"/>
    </row>
    <row r="33" spans="5:25" ht="18.75" x14ac:dyDescent="0.3">
      <c r="E33" s="54">
        <f>SUM(E6:E32)</f>
        <v>490</v>
      </c>
      <c r="G33" s="8">
        <f t="shared" ref="G33:P33" si="4">SUM(G6:G32)</f>
        <v>26</v>
      </c>
      <c r="H33" s="40">
        <f t="shared" si="4"/>
        <v>78</v>
      </c>
      <c r="I33" s="8">
        <f t="shared" si="4"/>
        <v>26</v>
      </c>
      <c r="J33" s="40">
        <f t="shared" si="4"/>
        <v>78</v>
      </c>
      <c r="K33" s="8">
        <f t="shared" si="4"/>
        <v>26</v>
      </c>
      <c r="L33" s="40">
        <f t="shared" si="4"/>
        <v>78</v>
      </c>
      <c r="M33" s="8">
        <f t="shared" si="4"/>
        <v>26</v>
      </c>
      <c r="N33" s="40">
        <f t="shared" si="4"/>
        <v>78</v>
      </c>
      <c r="O33" s="8">
        <f t="shared" si="4"/>
        <v>26</v>
      </c>
      <c r="P33" s="40">
        <f t="shared" si="4"/>
        <v>78</v>
      </c>
      <c r="Q33" s="8">
        <f>SUM(Q6:Q31)</f>
        <v>10</v>
      </c>
      <c r="R33" s="40">
        <f>SUM(R6:R31)</f>
        <v>90</v>
      </c>
      <c r="S33" s="8">
        <f>SUM(S6:S31)</f>
        <v>16</v>
      </c>
      <c r="T33" s="40">
        <f>SUM(T6:T31)</f>
        <v>960</v>
      </c>
      <c r="U33" s="67">
        <f>SUM(U6:U32)</f>
        <v>1450</v>
      </c>
      <c r="V33" s="67">
        <f>SUM(V6:V32)</f>
        <v>19600</v>
      </c>
      <c r="W33" s="67">
        <f>SUM(W6:W32)</f>
        <v>2400.0000000000005</v>
      </c>
      <c r="X33" s="60">
        <f>SUM(X6:X32)</f>
        <v>23449.999999999989</v>
      </c>
      <c r="Y33" s="68">
        <f>X33/E33</f>
        <v>47.857142857142833</v>
      </c>
    </row>
    <row r="35" spans="5:25" x14ac:dyDescent="0.25">
      <c r="F35" s="70" t="s">
        <v>123</v>
      </c>
      <c r="G35" s="23">
        <v>2400</v>
      </c>
      <c r="H35" s="36">
        <f>U33</f>
        <v>1450</v>
      </c>
      <c r="I35" s="8" t="s">
        <v>111</v>
      </c>
    </row>
    <row r="36" spans="5:25" x14ac:dyDescent="0.25">
      <c r="F36" s="70" t="s">
        <v>91</v>
      </c>
      <c r="G36" s="24">
        <f>G35/G33</f>
        <v>92.307692307692307</v>
      </c>
      <c r="H36" s="36">
        <v>2400</v>
      </c>
      <c r="I36" s="8" t="s">
        <v>111</v>
      </c>
      <c r="J36" s="78">
        <f>SUM(H35:H36)/G33</f>
        <v>148.07692307692307</v>
      </c>
      <c r="K36" s="79" t="s">
        <v>125</v>
      </c>
      <c r="L36" s="78"/>
      <c r="M36" s="80"/>
    </row>
    <row r="37" spans="5:25" x14ac:dyDescent="0.25">
      <c r="F37" s="70" t="s">
        <v>124</v>
      </c>
      <c r="H37" s="36">
        <v>19600</v>
      </c>
      <c r="I37" s="8" t="s">
        <v>110</v>
      </c>
    </row>
    <row r="39" spans="5:25" x14ac:dyDescent="0.25">
      <c r="H39" s="36">
        <f>SUM(H35:H37)</f>
        <v>23450</v>
      </c>
      <c r="I39" s="8" t="s">
        <v>109</v>
      </c>
    </row>
    <row r="41" spans="5:25" x14ac:dyDescent="0.25">
      <c r="H41" s="71">
        <v>490</v>
      </c>
      <c r="I41" s="25" t="s">
        <v>108</v>
      </c>
      <c r="J41" s="78">
        <f>H39/H41</f>
        <v>47.857142857142854</v>
      </c>
      <c r="K41" s="79" t="s">
        <v>126</v>
      </c>
      <c r="L41" s="78"/>
      <c r="M41" s="80"/>
    </row>
  </sheetData>
  <autoFilter ref="A5:AA5">
    <sortState ref="A6:N31">
      <sortCondition ref="C5"/>
    </sortState>
  </autoFilter>
  <mergeCells count="6">
    <mergeCell ref="F25:F29"/>
    <mergeCell ref="F6:F9"/>
    <mergeCell ref="F10:F11"/>
    <mergeCell ref="F14:F15"/>
    <mergeCell ref="F16:F19"/>
    <mergeCell ref="F22:F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C18" sqref="C18"/>
    </sheetView>
  </sheetViews>
  <sheetFormatPr baseColWidth="10" defaultRowHeight="15" x14ac:dyDescent="0.25"/>
  <cols>
    <col min="1" max="1" width="44.85546875" style="5" customWidth="1"/>
  </cols>
  <sheetData>
    <row r="1" spans="1:1" ht="15.75" thickBot="1" x14ac:dyDescent="0.3">
      <c r="A1" s="3" t="s">
        <v>55</v>
      </c>
    </row>
    <row r="2" spans="1:1" ht="15.75" thickBot="1" x14ac:dyDescent="0.3">
      <c r="A2" s="4" t="s">
        <v>56</v>
      </c>
    </row>
    <row r="3" spans="1:1" ht="15.75" thickBot="1" x14ac:dyDescent="0.3">
      <c r="A3" s="4" t="s">
        <v>57</v>
      </c>
    </row>
    <row r="4" spans="1:1" ht="15.75" thickBot="1" x14ac:dyDescent="0.3">
      <c r="A4" s="4" t="s">
        <v>58</v>
      </c>
    </row>
    <row r="5" spans="1:1" ht="15.75" thickBot="1" x14ac:dyDescent="0.3">
      <c r="A5" s="4" t="s">
        <v>59</v>
      </c>
    </row>
    <row r="6" spans="1:1" ht="15.75" thickBot="1" x14ac:dyDescent="0.3">
      <c r="A6" s="4" t="s">
        <v>60</v>
      </c>
    </row>
    <row r="7" spans="1:1" ht="15.75" thickBot="1" x14ac:dyDescent="0.3">
      <c r="A7" s="4" t="s">
        <v>61</v>
      </c>
    </row>
    <row r="8" spans="1:1" ht="15.75" thickBot="1" x14ac:dyDescent="0.3">
      <c r="A8" s="4" t="s">
        <v>62</v>
      </c>
    </row>
    <row r="9" spans="1:1" ht="15.75" thickBot="1" x14ac:dyDescent="0.3">
      <c r="A9" s="4" t="s">
        <v>63</v>
      </c>
    </row>
    <row r="10" spans="1:1" ht="15.75" thickBot="1" x14ac:dyDescent="0.3">
      <c r="A10" s="4" t="s">
        <v>64</v>
      </c>
    </row>
    <row r="11" spans="1:1" ht="15.75" thickBot="1" x14ac:dyDescent="0.3">
      <c r="A11" s="4" t="s">
        <v>65</v>
      </c>
    </row>
    <row r="12" spans="1:1" ht="15.75" thickBot="1" x14ac:dyDescent="0.3">
      <c r="A12" s="4" t="s">
        <v>66</v>
      </c>
    </row>
    <row r="13" spans="1:1" ht="15.75" thickBot="1" x14ac:dyDescent="0.3">
      <c r="A13" s="4" t="s">
        <v>67</v>
      </c>
    </row>
    <row r="14" spans="1:1" ht="15.75" thickBot="1" x14ac:dyDescent="0.3">
      <c r="A14" s="4" t="s">
        <v>68</v>
      </c>
    </row>
    <row r="15" spans="1:1" ht="15.75" thickBot="1" x14ac:dyDescent="0.3">
      <c r="A15" s="4" t="s">
        <v>69</v>
      </c>
    </row>
    <row r="16" spans="1:1" ht="15.75" thickBot="1" x14ac:dyDescent="0.3">
      <c r="A16" s="4" t="s">
        <v>70</v>
      </c>
    </row>
    <row r="17" spans="1:1" ht="15.75" thickBot="1" x14ac:dyDescent="0.3">
      <c r="A17" s="4" t="s">
        <v>71</v>
      </c>
    </row>
    <row r="18" spans="1:1" ht="15.75" thickBot="1" x14ac:dyDescent="0.3">
      <c r="A18" s="4" t="s">
        <v>72</v>
      </c>
    </row>
    <row r="19" spans="1:1" ht="15.75" thickBot="1" x14ac:dyDescent="0.3">
      <c r="A19" s="4" t="s">
        <v>73</v>
      </c>
    </row>
    <row r="20" spans="1:1" ht="15.75" thickBot="1" x14ac:dyDescent="0.3">
      <c r="A20" s="4" t="s">
        <v>74</v>
      </c>
    </row>
    <row r="21" spans="1:1" ht="15.75" thickBot="1" x14ac:dyDescent="0.3">
      <c r="A21" s="4" t="s">
        <v>75</v>
      </c>
    </row>
    <row r="22" spans="1:1" ht="15.75" thickBot="1" x14ac:dyDescent="0.3">
      <c r="A22" s="4" t="s">
        <v>76</v>
      </c>
    </row>
    <row r="23" spans="1:1" ht="15.75" thickBot="1" x14ac:dyDescent="0.3">
      <c r="A23" s="4" t="s">
        <v>77</v>
      </c>
    </row>
    <row r="24" spans="1:1" ht="15.75" thickBot="1" x14ac:dyDescent="0.3">
      <c r="A24" s="4" t="s">
        <v>78</v>
      </c>
    </row>
    <row r="25" spans="1:1" ht="15.75" thickBot="1" x14ac:dyDescent="0.3">
      <c r="A25" s="4" t="s">
        <v>79</v>
      </c>
    </row>
    <row r="26" spans="1:1" ht="15.75" thickBot="1" x14ac:dyDescent="0.3">
      <c r="A26" s="4" t="s">
        <v>80</v>
      </c>
    </row>
    <row r="27" spans="1:1" ht="15.75" thickBot="1" x14ac:dyDescent="0.3">
      <c r="A27" s="4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BOUTIQUES</vt:lpstr>
      <vt:lpstr>SMARTPHONES DE L'OP</vt:lpstr>
      <vt:lpstr>Feuil3</vt:lpstr>
    </vt:vector>
  </TitlesOfParts>
  <Company>ORANGE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zhmv6672</dc:creator>
  <cp:lastModifiedBy>VANDENHESTE Nicolas DO/DONC</cp:lastModifiedBy>
  <dcterms:created xsi:type="dcterms:W3CDTF">2015-10-07T14:40:30Z</dcterms:created>
  <dcterms:modified xsi:type="dcterms:W3CDTF">2015-12-11T13:53:33Z</dcterms:modified>
</cp:coreProperties>
</file>