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ra\Documents\Lynda\Logistic regression\Chapter 2\"/>
    </mc:Choice>
  </mc:AlternateContent>
  <bookViews>
    <workbookView xWindow="0" yWindow="0" windowWidth="20490" windowHeight="8115"/>
  </bookViews>
  <sheets>
    <sheet name="Useful Functions" sheetId="1" r:id="rId1"/>
    <sheet name="Comments on functions" sheetId="3" r:id="rId2"/>
    <sheet name="Using the logit" sheetId="2" r:id="rId3"/>
    <sheet name="Comments on the logit" sheetId="4" r:id="rId4"/>
  </sheets>
  <definedNames>
    <definedName name="AgeBeta" localSheetId="2">'Using the logit'!$C$3</definedName>
    <definedName name="DosageBeta" localSheetId="2">'Using the logit'!$B$3</definedName>
    <definedName name="Intercept" localSheetId="2">'Using the logit'!$A$3</definedName>
    <definedName name="SexBeta" localSheetId="2">'Using the logit'!$D$3</definedName>
    <definedName name="solver_adj" localSheetId="2" hidden="1">'Using the logit'!$A$3:$D$3</definedName>
    <definedName name="solver_cvg" localSheetId="2" hidden="1">0.000001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'Using the logit'!$H$2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F14" i="3"/>
  <c r="I7" i="3"/>
  <c r="G7" i="3"/>
  <c r="G5" i="3"/>
  <c r="B10" i="1" l="1"/>
  <c r="G6" i="1"/>
  <c r="E6" i="1"/>
  <c r="B3" i="1"/>
  <c r="C41" i="2"/>
  <c r="E41" i="2" s="1"/>
  <c r="F41" i="2" s="1"/>
  <c r="G41" i="2" s="1"/>
  <c r="C40" i="2"/>
  <c r="E40" i="2" s="1"/>
  <c r="F40" i="2" s="1"/>
  <c r="G40" i="2" s="1"/>
  <c r="C39" i="2"/>
  <c r="E39" i="2" s="1"/>
  <c r="F39" i="2" s="1"/>
  <c r="G39" i="2" s="1"/>
  <c r="C38" i="2"/>
  <c r="E38" i="2" s="1"/>
  <c r="F38" i="2" s="1"/>
  <c r="G38" i="2" s="1"/>
  <c r="E37" i="2"/>
  <c r="F37" i="2" s="1"/>
  <c r="G37" i="2" s="1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E32" i="2"/>
  <c r="F32" i="2" s="1"/>
  <c r="G32" i="2" s="1"/>
  <c r="E31" i="2"/>
  <c r="F31" i="2" s="1"/>
  <c r="G31" i="2" s="1"/>
  <c r="E30" i="2"/>
  <c r="F30" i="2" s="1"/>
  <c r="G30" i="2" s="1"/>
  <c r="E29" i="2"/>
  <c r="F29" i="2" s="1"/>
  <c r="G29" i="2" s="1"/>
  <c r="E28" i="2"/>
  <c r="F28" i="2" s="1"/>
  <c r="G28" i="2" s="1"/>
  <c r="E27" i="2"/>
  <c r="F27" i="2" s="1"/>
  <c r="G27" i="2" s="1"/>
  <c r="E26" i="2"/>
  <c r="F26" i="2" s="1"/>
  <c r="G26" i="2" s="1"/>
  <c r="E25" i="2"/>
  <c r="F25" i="2" s="1"/>
  <c r="G25" i="2" s="1"/>
  <c r="E24" i="2"/>
  <c r="F24" i="2" s="1"/>
  <c r="G24" i="2" s="1"/>
  <c r="E23" i="2"/>
  <c r="F23" i="2" s="1"/>
  <c r="G23" i="2" s="1"/>
  <c r="E22" i="2"/>
  <c r="F22" i="2" s="1"/>
  <c r="G22" i="2" s="1"/>
  <c r="E21" i="2"/>
  <c r="F21" i="2" s="1"/>
  <c r="G21" i="2" s="1"/>
  <c r="E20" i="2"/>
  <c r="F20" i="2" s="1"/>
  <c r="G20" i="2" s="1"/>
  <c r="E19" i="2"/>
  <c r="F19" i="2" s="1"/>
  <c r="G19" i="2" s="1"/>
  <c r="E18" i="2"/>
  <c r="F18" i="2" s="1"/>
  <c r="G18" i="2" s="1"/>
  <c r="E17" i="2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9" i="2"/>
  <c r="F9" i="2" s="1"/>
  <c r="G9" i="2" s="1"/>
  <c r="E8" i="2"/>
  <c r="F8" i="2" s="1"/>
  <c r="G8" i="2" s="1"/>
  <c r="E7" i="2"/>
  <c r="F7" i="2" s="1"/>
  <c r="G7" i="2" s="1"/>
  <c r="E6" i="2"/>
  <c r="F6" i="2" s="1"/>
  <c r="G6" i="2" s="1"/>
</calcChain>
</file>

<file path=xl/sharedStrings.xml><?xml version="1.0" encoding="utf-8"?>
<sst xmlns="http://schemas.openxmlformats.org/spreadsheetml/2006/main" count="43" uniqueCount="41">
  <si>
    <t>Coefficients</t>
  </si>
  <si>
    <t>Intercept</t>
  </si>
  <si>
    <t>Age</t>
  </si>
  <si>
    <t>Logit</t>
  </si>
  <si>
    <t>Odds</t>
  </si>
  <si>
    <t>Getting the logarithm</t>
  </si>
  <si>
    <t>=LN(512)</t>
  </si>
  <si>
    <t>So:</t>
  </si>
  <si>
    <t>^</t>
  </si>
  <si>
    <t>=</t>
  </si>
  <si>
    <t>Getting the antilog</t>
  </si>
  <si>
    <t>=EXP(B3)</t>
  </si>
  <si>
    <t>Sex</t>
  </si>
  <si>
    <t>Milliliters</t>
  </si>
  <si>
    <t>Gets the flu</t>
  </si>
  <si>
    <t>Milliliters of vaccine</t>
  </si>
  <si>
    <t>Predicted Probability</t>
  </si>
  <si>
    <t>In Excel, the LN() function returns the natural logarithm.</t>
  </si>
  <si>
    <t>LN() takes one argument</t>
  </si>
  <si>
    <t>So, LN(100) returns the natural logarithm of 100</t>
  </si>
  <si>
    <t>and therefore</t>
  </si>
  <si>
    <t>raised to</t>
  </si>
  <si>
    <t>equals</t>
  </si>
  <si>
    <t>Use the EXP() function to return the antilog.</t>
  </si>
  <si>
    <t>EXP() also takes one argument, the logarithm</t>
  </si>
  <si>
    <t>So, EXP(4.60517) returns the original number:</t>
  </si>
  <si>
    <t>But If you want a clearer picture of what's going on in mlogit, the best way is to set things up in Excel. And for that you need both LN() and EXP)</t>
  </si>
  <si>
    <t xml:space="preserve">If you intend to use one of R's functions to calculate a logistic regression, you don't need either LN() or EXP(). </t>
  </si>
  <si>
    <t>Let's look at an example</t>
  </si>
  <si>
    <r>
      <t xml:space="preserve">Using techniques that I walk through in the next chapter, you predict a value called the </t>
    </r>
    <r>
      <rPr>
        <i/>
        <sz val="11"/>
        <color theme="1"/>
        <rFont val="Calibri"/>
        <family val="2"/>
        <scheme val="minor"/>
      </rPr>
      <t xml:space="preserve">logit. </t>
    </r>
  </si>
  <si>
    <t>The logit is the log of the odds</t>
  </si>
  <si>
    <t>You'll hear it pronounced in various ways, including "lodge-it," "low-jit" and "low-git."</t>
  </si>
  <si>
    <t>You still need to convert the logit to the probability. Since the logit is the log of the odds, that means you need to</t>
  </si>
  <si>
    <t>1. Convert the logit to the odds by taking its antilog. In Excel you use EXP()) to do that. In R it's handled automatically.</t>
  </si>
  <si>
    <t>2. Convert the odds to probability by Odds = Prob / (1 + Prob). In R it's handled automatically.</t>
  </si>
  <si>
    <t>So, using row 6 as an example:</t>
  </si>
  <si>
    <t>Logit = -3.8824</t>
  </si>
  <si>
    <t>Odds = EXP(-3.8824)</t>
  </si>
  <si>
    <t>Odds = 0.02060</t>
  </si>
  <si>
    <t>Prob = 0.02060 / (1 + 0.02060)</t>
  </si>
  <si>
    <t xml:space="preserve">Prob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</si>
</sst>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165" fontId="0" fillId="0" borderId="0" xfId="0" applyNumberFormat="1"/>
    <xf numFmtId="166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3" xfId="0" quotePrefix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8" sqref="H18"/>
    </sheetView>
  </sheetViews>
  <sheetFormatPr defaultRowHeight="15" x14ac:dyDescent="0.25"/>
  <cols>
    <col min="4" max="4" width="3.25" customWidth="1"/>
    <col min="6" max="6" width="3.25" customWidth="1"/>
  </cols>
  <sheetData>
    <row r="1" spans="1:7" x14ac:dyDescent="0.25">
      <c r="A1" t="s">
        <v>5</v>
      </c>
    </row>
    <row r="2" spans="1:7" ht="15.75" thickBot="1" x14ac:dyDescent="0.3"/>
    <row r="3" spans="1:7" ht="15.75" thickBot="1" x14ac:dyDescent="0.3">
      <c r="B3" s="1">
        <f>LN(512)</f>
        <v>6.2383246250395077</v>
      </c>
      <c r="C3" s="15" t="s">
        <v>6</v>
      </c>
    </row>
    <row r="5" spans="1:7" x14ac:dyDescent="0.25">
      <c r="B5" t="s">
        <v>7</v>
      </c>
    </row>
    <row r="6" spans="1:7" x14ac:dyDescent="0.25">
      <c r="C6">
        <v>2.7182818284590451</v>
      </c>
      <c r="D6" s="14" t="s">
        <v>8</v>
      </c>
      <c r="E6">
        <f>B3</f>
        <v>6.2383246250395077</v>
      </c>
      <c r="F6" s="13" t="s">
        <v>9</v>
      </c>
      <c r="G6">
        <f>C6^E6</f>
        <v>511.99999999999994</v>
      </c>
    </row>
    <row r="8" spans="1:7" x14ac:dyDescent="0.25">
      <c r="A8" t="s">
        <v>10</v>
      </c>
    </row>
    <row r="9" spans="1:7" ht="15.75" thickBot="1" x14ac:dyDescent="0.3"/>
    <row r="10" spans="1:7" ht="15.75" thickBot="1" x14ac:dyDescent="0.3">
      <c r="B10" s="1">
        <f>EXP(B3)</f>
        <v>511.99999999999994</v>
      </c>
      <c r="C10" s="1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1" sqref="A21"/>
    </sheetView>
  </sheetViews>
  <sheetFormatPr defaultRowHeight="15" x14ac:dyDescent="0.25"/>
  <cols>
    <col min="8" max="8" width="6.375" customWidth="1"/>
    <col min="9" max="9" width="5" customWidth="1"/>
  </cols>
  <sheetData>
    <row r="1" spans="1:9" x14ac:dyDescent="0.25">
      <c r="A1" t="s">
        <v>17</v>
      </c>
    </row>
    <row r="3" spans="1:9" x14ac:dyDescent="0.25">
      <c r="A3" t="s">
        <v>18</v>
      </c>
    </row>
    <row r="5" spans="1:9" x14ac:dyDescent="0.25">
      <c r="B5" t="s">
        <v>19</v>
      </c>
      <c r="G5">
        <f>LN(100)</f>
        <v>4.6051701859880918</v>
      </c>
    </row>
    <row r="7" spans="1:9" x14ac:dyDescent="0.25">
      <c r="C7" t="s">
        <v>20</v>
      </c>
      <c r="E7">
        <v>2.7182818284590451</v>
      </c>
      <c r="F7" t="s">
        <v>21</v>
      </c>
      <c r="G7">
        <f>G5</f>
        <v>4.6051701859880918</v>
      </c>
      <c r="H7" t="s">
        <v>22</v>
      </c>
      <c r="I7">
        <f>E7^G7</f>
        <v>100.00000000000004</v>
      </c>
    </row>
    <row r="10" spans="1:9" x14ac:dyDescent="0.25">
      <c r="A10" t="s">
        <v>23</v>
      </c>
    </row>
    <row r="12" spans="1:9" x14ac:dyDescent="0.25">
      <c r="A12" t="s">
        <v>24</v>
      </c>
    </row>
    <row r="14" spans="1:9" x14ac:dyDescent="0.25">
      <c r="B14" t="s">
        <v>25</v>
      </c>
      <c r="F14">
        <f>EXP(G7)</f>
        <v>100.00000000000004</v>
      </c>
    </row>
    <row r="16" spans="1:9" x14ac:dyDescent="0.25">
      <c r="A16" t="s">
        <v>27</v>
      </c>
    </row>
    <row r="18" spans="1:1" x14ac:dyDescent="0.25">
      <c r="A18" t="s">
        <v>26</v>
      </c>
    </row>
    <row r="20" spans="1:1" x14ac:dyDescent="0.25">
      <c r="A2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22" sqref="F22"/>
    </sheetView>
  </sheetViews>
  <sheetFormatPr defaultRowHeight="15" x14ac:dyDescent="0.25"/>
  <cols>
    <col min="1" max="1" width="9.25" customWidth="1"/>
    <col min="2" max="3" width="8.25" bestFit="1" customWidth="1"/>
    <col min="4" max="4" width="7.25" customWidth="1"/>
    <col min="5" max="5" width="7.625" bestFit="1" customWidth="1"/>
    <col min="6" max="6" width="8.625" bestFit="1" customWidth="1"/>
    <col min="7" max="7" width="10.75" customWidth="1"/>
    <col min="8" max="8" width="10.375" customWidth="1"/>
    <col min="9" max="9" width="10.25" bestFit="1" customWidth="1"/>
    <col min="12" max="12" width="10.625" bestFit="1" customWidth="1"/>
  </cols>
  <sheetData>
    <row r="1" spans="1:7" ht="15.75" thickBot="1" x14ac:dyDescent="0.3">
      <c r="A1" s="1"/>
      <c r="B1" s="2" t="s">
        <v>0</v>
      </c>
      <c r="C1" s="3"/>
      <c r="D1" s="4"/>
    </row>
    <row r="2" spans="1:7" ht="15.75" thickBot="1" x14ac:dyDescent="0.3">
      <c r="A2" s="5" t="s">
        <v>1</v>
      </c>
      <c r="B2" s="5" t="s">
        <v>13</v>
      </c>
      <c r="C2" s="6" t="s">
        <v>2</v>
      </c>
      <c r="D2" s="7" t="s">
        <v>12</v>
      </c>
    </row>
    <row r="3" spans="1:7" ht="15.75" thickBot="1" x14ac:dyDescent="0.3">
      <c r="A3" s="8">
        <v>-22.301642205137732</v>
      </c>
      <c r="B3" s="8">
        <v>0.56257708043868193</v>
      </c>
      <c r="C3" s="8">
        <v>0.12668570427596831</v>
      </c>
      <c r="D3" s="9">
        <v>2.5843069894444719</v>
      </c>
    </row>
    <row r="5" spans="1:7" ht="49.5" customHeight="1" thickBot="1" x14ac:dyDescent="0.3">
      <c r="A5" s="10" t="s">
        <v>14</v>
      </c>
      <c r="B5" s="10" t="s">
        <v>15</v>
      </c>
      <c r="C5" s="10" t="s">
        <v>2</v>
      </c>
      <c r="D5" s="10" t="s">
        <v>12</v>
      </c>
      <c r="E5" s="10" t="s">
        <v>3</v>
      </c>
      <c r="F5" s="10" t="s">
        <v>4</v>
      </c>
      <c r="G5" s="10" t="s">
        <v>16</v>
      </c>
    </row>
    <row r="6" spans="1:7" x14ac:dyDescent="0.25">
      <c r="A6">
        <v>0</v>
      </c>
      <c r="B6" s="16">
        <v>16.887653303838498</v>
      </c>
      <c r="C6">
        <v>50</v>
      </c>
      <c r="D6">
        <v>1</v>
      </c>
      <c r="E6">
        <f t="shared" ref="E6" si="0">Intercept+DosageBeta*B6+AgeBeta*C6+SexBeta*D6</f>
        <v>-3.8824433107607206</v>
      </c>
      <c r="F6" s="11">
        <f>EXP(E6)</f>
        <v>2.0600430388469065E-2</v>
      </c>
      <c r="G6" s="12">
        <f>F6/(1+F6)</f>
        <v>2.0184618558928068E-2</v>
      </c>
    </row>
    <row r="7" spans="1:7" x14ac:dyDescent="0.25">
      <c r="A7">
        <v>0</v>
      </c>
      <c r="B7" s="16">
        <v>17.030502315978563</v>
      </c>
      <c r="C7">
        <v>50</v>
      </c>
      <c r="D7">
        <v>1</v>
      </c>
      <c r="E7">
        <f t="shared" ref="E7:E16" si="1">Intercept+DosageBeta*B7+AgeBeta*C7+SexBeta*D7</f>
        <v>-3.8020797305674137</v>
      </c>
      <c r="F7" s="11">
        <f t="shared" ref="F7:F41" si="2">EXP(E7)</f>
        <v>2.2324295024515526E-2</v>
      </c>
      <c r="G7" s="12">
        <f t="shared" ref="G7:G41" si="3">F7/(1+F7)</f>
        <v>2.1836803774657614E-2</v>
      </c>
    </row>
    <row r="8" spans="1:7" x14ac:dyDescent="0.25">
      <c r="A8">
        <v>0</v>
      </c>
      <c r="B8" s="16">
        <v>17.503588443485505</v>
      </c>
      <c r="C8">
        <v>47</v>
      </c>
      <c r="D8">
        <v>1</v>
      </c>
      <c r="E8">
        <f t="shared" si="1"/>
        <v>-3.9159894309864205</v>
      </c>
      <c r="F8" s="11">
        <f t="shared" si="2"/>
        <v>1.9920828606351314E-2</v>
      </c>
      <c r="G8" s="12">
        <f t="shared" si="3"/>
        <v>1.9531740158274538E-2</v>
      </c>
    </row>
    <row r="9" spans="1:7" x14ac:dyDescent="0.25">
      <c r="A9">
        <v>0</v>
      </c>
      <c r="B9" s="16">
        <v>17.405116562100972</v>
      </c>
      <c r="C9">
        <v>49</v>
      </c>
      <c r="D9">
        <v>1</v>
      </c>
      <c r="E9">
        <f t="shared" si="1"/>
        <v>-3.7180160459690983</v>
      </c>
      <c r="F9" s="11">
        <f t="shared" si="2"/>
        <v>2.4282094648779926E-2</v>
      </c>
      <c r="G9" s="12">
        <f t="shared" si="3"/>
        <v>2.370645232952755E-2</v>
      </c>
    </row>
    <row r="10" spans="1:7" x14ac:dyDescent="0.25">
      <c r="A10">
        <v>0</v>
      </c>
      <c r="B10" s="16">
        <v>18.287152525949935</v>
      </c>
      <c r="C10">
        <v>42</v>
      </c>
      <c r="D10">
        <v>1</v>
      </c>
      <c r="E10">
        <f t="shared" si="1"/>
        <v>-4.1086027585168097</v>
      </c>
      <c r="F10" s="11">
        <f t="shared" si="2"/>
        <v>1.6430716173285672E-2</v>
      </c>
      <c r="G10" s="12">
        <f t="shared" si="3"/>
        <v>1.6165111809238641E-2</v>
      </c>
    </row>
    <row r="11" spans="1:7" x14ac:dyDescent="0.25">
      <c r="A11">
        <v>0</v>
      </c>
      <c r="B11" s="16">
        <v>18.021051701747979</v>
      </c>
      <c r="C11">
        <v>47</v>
      </c>
      <c r="D11">
        <v>1</v>
      </c>
      <c r="E11">
        <f t="shared" si="1"/>
        <v>-3.6248764619188298</v>
      </c>
      <c r="F11" s="11">
        <f t="shared" si="2"/>
        <v>2.6652389718068409E-2</v>
      </c>
      <c r="G11" s="12">
        <f t="shared" si="3"/>
        <v>2.5960480864791528E-2</v>
      </c>
    </row>
    <row r="12" spans="1:7" x14ac:dyDescent="0.25">
      <c r="A12">
        <v>0</v>
      </c>
      <c r="B12" s="16">
        <v>17.862168616816685</v>
      </c>
      <c r="C12">
        <v>49</v>
      </c>
      <c r="D12">
        <v>1</v>
      </c>
      <c r="E12">
        <f t="shared" si="1"/>
        <v>-3.4608890354186324</v>
      </c>
      <c r="F12" s="11">
        <f t="shared" si="2"/>
        <v>3.1401832263844298E-2</v>
      </c>
      <c r="G12" s="12">
        <f t="shared" si="3"/>
        <v>3.0445779017979631E-2</v>
      </c>
    </row>
    <row r="13" spans="1:7" x14ac:dyDescent="0.25">
      <c r="A13">
        <v>0</v>
      </c>
      <c r="B13" s="16">
        <v>17.519136635283065</v>
      </c>
      <c r="C13">
        <v>55</v>
      </c>
      <c r="D13">
        <v>1</v>
      </c>
      <c r="E13">
        <f t="shared" si="1"/>
        <v>-2.893756740431102</v>
      </c>
      <c r="F13" s="11">
        <f t="shared" si="2"/>
        <v>5.5367818892203428E-2</v>
      </c>
      <c r="G13" s="12">
        <f t="shared" si="3"/>
        <v>5.24630540187608E-2</v>
      </c>
    </row>
    <row r="14" spans="1:7" x14ac:dyDescent="0.25">
      <c r="A14">
        <v>0</v>
      </c>
      <c r="B14" s="16">
        <v>18.036761853876762</v>
      </c>
      <c r="C14">
        <v>51</v>
      </c>
      <c r="D14">
        <v>1</v>
      </c>
      <c r="E14">
        <f t="shared" si="1"/>
        <v>-3.1092954732970997</v>
      </c>
      <c r="F14" s="11">
        <f t="shared" si="2"/>
        <v>4.4632388975904262E-2</v>
      </c>
      <c r="G14" s="12">
        <f t="shared" si="3"/>
        <v>4.2725450069243227E-2</v>
      </c>
    </row>
    <row r="15" spans="1:7" x14ac:dyDescent="0.25">
      <c r="A15">
        <v>0</v>
      </c>
      <c r="B15" s="16">
        <v>14.168177382246888</v>
      </c>
      <c r="C15">
        <v>52</v>
      </c>
      <c r="D15">
        <v>2</v>
      </c>
      <c r="E15">
        <f t="shared" si="1"/>
        <v>-2.5746797370566137</v>
      </c>
      <c r="F15" s="11">
        <f t="shared" si="2"/>
        <v>7.6178215951952982E-2</v>
      </c>
      <c r="G15" s="12">
        <f t="shared" si="3"/>
        <v>7.0785874330831125E-2</v>
      </c>
    </row>
    <row r="16" spans="1:7" x14ac:dyDescent="0.25">
      <c r="A16">
        <v>0</v>
      </c>
      <c r="B16" s="16">
        <v>18.158879943620082</v>
      </c>
      <c r="C16">
        <v>52</v>
      </c>
      <c r="D16">
        <v>1</v>
      </c>
      <c r="E16">
        <f t="shared" si="1"/>
        <v>-2.9139089306245847</v>
      </c>
      <c r="F16" s="11">
        <f t="shared" si="2"/>
        <v>5.4263203666111461E-2</v>
      </c>
      <c r="G16" s="12">
        <f t="shared" si="3"/>
        <v>5.147026233811039E-2</v>
      </c>
    </row>
    <row r="17" spans="1:7" x14ac:dyDescent="0.25">
      <c r="A17">
        <v>0</v>
      </c>
      <c r="B17" s="16">
        <v>18.885919870487136</v>
      </c>
      <c r="C17">
        <v>55</v>
      </c>
      <c r="D17">
        <v>1</v>
      </c>
      <c r="E17">
        <f t="shared" ref="E17:E41" si="4">Intercept+DosageBeta*B17+AgeBeta*C17+SexBeta*D17</f>
        <v>-2.1248358183774601</v>
      </c>
      <c r="F17" s="11">
        <f t="shared" si="2"/>
        <v>0.11945257857501648</v>
      </c>
      <c r="G17" s="12">
        <f t="shared" si="3"/>
        <v>0.10670624273077393</v>
      </c>
    </row>
    <row r="18" spans="1:7" x14ac:dyDescent="0.25">
      <c r="A18">
        <v>1</v>
      </c>
      <c r="B18" s="16">
        <v>15.733847904194725</v>
      </c>
      <c r="C18">
        <v>49</v>
      </c>
      <c r="D18">
        <v>2</v>
      </c>
      <c r="E18">
        <f t="shared" si="4"/>
        <v>-2.0739264987181976</v>
      </c>
      <c r="F18" s="11">
        <f t="shared" si="2"/>
        <v>0.125691284850872</v>
      </c>
      <c r="G18" s="12">
        <f t="shared" si="3"/>
        <v>0.11165697606650937</v>
      </c>
    </row>
    <row r="19" spans="1:7" x14ac:dyDescent="0.25">
      <c r="A19">
        <v>0</v>
      </c>
      <c r="B19" s="16">
        <v>20.09398198109114</v>
      </c>
      <c r="C19">
        <v>54</v>
      </c>
      <c r="D19">
        <v>1</v>
      </c>
      <c r="E19">
        <f t="shared" si="4"/>
        <v>-1.5718934674812353</v>
      </c>
      <c r="F19" s="11">
        <f t="shared" si="2"/>
        <v>0.20765162827810651</v>
      </c>
      <c r="G19" s="12">
        <f t="shared" si="3"/>
        <v>0.17194663048165662</v>
      </c>
    </row>
    <row r="20" spans="1:7" x14ac:dyDescent="0.25">
      <c r="A20">
        <v>1</v>
      </c>
      <c r="B20" s="16">
        <v>19.997615584012525</v>
      </c>
      <c r="C20">
        <v>55</v>
      </c>
      <c r="D20">
        <v>1</v>
      </c>
      <c r="E20">
        <f t="shared" si="4"/>
        <v>-1.4994212895261478</v>
      </c>
      <c r="F20" s="11">
        <f t="shared" si="2"/>
        <v>0.22325932528014247</v>
      </c>
      <c r="G20" s="12">
        <f t="shared" si="3"/>
        <v>0.18251185228366287</v>
      </c>
    </row>
    <row r="21" spans="1:7" x14ac:dyDescent="0.25">
      <c r="A21">
        <v>0</v>
      </c>
      <c r="B21" s="16">
        <v>20.234239627931611</v>
      </c>
      <c r="C21">
        <v>53</v>
      </c>
      <c r="D21">
        <v>1</v>
      </c>
      <c r="E21">
        <f t="shared" si="4"/>
        <v>-1.6196734342884911</v>
      </c>
      <c r="F21" s="11">
        <f t="shared" si="2"/>
        <v>0.19796333656670601</v>
      </c>
      <c r="G21" s="12">
        <f t="shared" si="3"/>
        <v>0.16524991251740437</v>
      </c>
    </row>
    <row r="22" spans="1:7" x14ac:dyDescent="0.25">
      <c r="A22">
        <v>0</v>
      </c>
      <c r="B22" s="16">
        <v>18.168273642831107</v>
      </c>
      <c r="C22">
        <v>44</v>
      </c>
      <c r="D22">
        <v>2</v>
      </c>
      <c r="E22">
        <f t="shared" si="4"/>
        <v>-1.337802895511202</v>
      </c>
      <c r="F22" s="11">
        <f t="shared" si="2"/>
        <v>0.26242160333687298</v>
      </c>
      <c r="G22" s="12">
        <f t="shared" si="3"/>
        <v>0.20787160378373742</v>
      </c>
    </row>
    <row r="23" spans="1:7" x14ac:dyDescent="0.25">
      <c r="A23">
        <v>0</v>
      </c>
      <c r="B23" s="16">
        <v>17.071640240109602</v>
      </c>
      <c r="C23">
        <v>54</v>
      </c>
      <c r="D23">
        <v>2</v>
      </c>
      <c r="E23">
        <f t="shared" si="4"/>
        <v>-0.68788667076611976</v>
      </c>
      <c r="F23" s="11">
        <f t="shared" si="2"/>
        <v>0.50263718528486423</v>
      </c>
      <c r="G23" s="12">
        <f t="shared" si="3"/>
        <v>0.33450335863315944</v>
      </c>
    </row>
    <row r="24" spans="1:7" x14ac:dyDescent="0.25">
      <c r="A24">
        <v>0</v>
      </c>
      <c r="B24" s="16">
        <v>21.441977817873166</v>
      </c>
      <c r="C24">
        <v>53</v>
      </c>
      <c r="D24">
        <v>1</v>
      </c>
      <c r="E24">
        <f t="shared" si="4"/>
        <v>-0.94022760945687356</v>
      </c>
      <c r="F24" s="11">
        <f t="shared" si="2"/>
        <v>0.39053893488675329</v>
      </c>
      <c r="G24" s="12">
        <f t="shared" si="3"/>
        <v>0.28085436882683129</v>
      </c>
    </row>
    <row r="25" spans="1:7" x14ac:dyDescent="0.25">
      <c r="A25">
        <v>0</v>
      </c>
      <c r="B25" s="16">
        <v>21.307388782625555</v>
      </c>
      <c r="C25">
        <v>56</v>
      </c>
      <c r="D25">
        <v>1</v>
      </c>
      <c r="E25">
        <f t="shared" si="4"/>
        <v>-0.63588720313762881</v>
      </c>
      <c r="F25" s="11">
        <f t="shared" si="2"/>
        <v>0.52946553639182992</v>
      </c>
      <c r="G25" s="12">
        <f t="shared" si="3"/>
        <v>0.34617683353682804</v>
      </c>
    </row>
    <row r="26" spans="1:7" x14ac:dyDescent="0.25">
      <c r="A26">
        <v>1</v>
      </c>
      <c r="B26" s="16">
        <v>17.915453565789566</v>
      </c>
      <c r="C26">
        <v>57</v>
      </c>
      <c r="D26">
        <v>2</v>
      </c>
      <c r="E26">
        <f t="shared" si="4"/>
        <v>0.16688047925807314</v>
      </c>
      <c r="F26" s="11">
        <f t="shared" si="2"/>
        <v>1.1816130296022629</v>
      </c>
      <c r="G26" s="12">
        <f t="shared" si="3"/>
        <v>0.54162356640200604</v>
      </c>
    </row>
    <row r="27" spans="1:7" x14ac:dyDescent="0.25">
      <c r="A27">
        <v>0</v>
      </c>
      <c r="B27" s="16">
        <v>19.167244965824199</v>
      </c>
      <c r="C27">
        <v>51</v>
      </c>
      <c r="D27">
        <v>2</v>
      </c>
      <c r="E27">
        <f t="shared" si="4"/>
        <v>0.11099540475199809</v>
      </c>
      <c r="F27" s="11">
        <f t="shared" si="2"/>
        <v>1.1173897721595427</v>
      </c>
      <c r="G27" s="12">
        <f t="shared" si="3"/>
        <v>0.52772039746839239</v>
      </c>
    </row>
    <row r="28" spans="1:7" x14ac:dyDescent="0.25">
      <c r="A28">
        <v>0</v>
      </c>
      <c r="B28" s="16">
        <v>19.287095610930375</v>
      </c>
      <c r="C28">
        <v>53</v>
      </c>
      <c r="D28">
        <v>2</v>
      </c>
      <c r="E28">
        <f t="shared" si="4"/>
        <v>0.43179203931645915</v>
      </c>
      <c r="F28" s="11">
        <f t="shared" si="2"/>
        <v>1.5400148193233212</v>
      </c>
      <c r="G28" s="12">
        <f t="shared" si="3"/>
        <v>0.60630150958473239</v>
      </c>
    </row>
    <row r="29" spans="1:7" x14ac:dyDescent="0.25">
      <c r="A29">
        <v>1</v>
      </c>
      <c r="B29" s="16">
        <v>23.539688027893682</v>
      </c>
      <c r="C29">
        <v>51</v>
      </c>
      <c r="D29">
        <v>1</v>
      </c>
      <c r="E29">
        <f t="shared" si="4"/>
        <v>-1.3475332449053745E-2</v>
      </c>
      <c r="F29" s="11">
        <f t="shared" si="2"/>
        <v>0.98661505339465727</v>
      </c>
      <c r="G29" s="12">
        <f t="shared" si="3"/>
        <v>0.4966312178641577</v>
      </c>
    </row>
    <row r="30" spans="1:7" x14ac:dyDescent="0.25">
      <c r="A30">
        <v>1</v>
      </c>
      <c r="B30" s="16">
        <v>19.49067974727965</v>
      </c>
      <c r="C30">
        <v>55</v>
      </c>
      <c r="D30">
        <v>2</v>
      </c>
      <c r="E30">
        <f t="shared" si="4"/>
        <v>0.79969521691940137</v>
      </c>
      <c r="F30" s="11">
        <f t="shared" si="2"/>
        <v>2.2248627246300647</v>
      </c>
      <c r="G30" s="12">
        <f t="shared" si="3"/>
        <v>0.68990928129670592</v>
      </c>
    </row>
    <row r="31" spans="1:7" x14ac:dyDescent="0.25">
      <c r="A31">
        <v>1</v>
      </c>
      <c r="B31" s="16">
        <v>23.175115322307192</v>
      </c>
      <c r="C31">
        <v>59</v>
      </c>
      <c r="D31">
        <v>1</v>
      </c>
      <c r="E31">
        <f t="shared" si="4"/>
        <v>0.79491005344221399</v>
      </c>
      <c r="F31" s="11">
        <f t="shared" si="2"/>
        <v>2.2142418244165611</v>
      </c>
      <c r="G31" s="12">
        <f t="shared" si="3"/>
        <v>0.68888464072502797</v>
      </c>
    </row>
    <row r="32" spans="1:7" x14ac:dyDescent="0.25">
      <c r="A32">
        <v>1</v>
      </c>
      <c r="B32" s="16">
        <v>20.575975926815435</v>
      </c>
      <c r="C32">
        <v>47</v>
      </c>
      <c r="D32">
        <v>2</v>
      </c>
      <c r="E32">
        <f t="shared" si="4"/>
        <v>0.39677233880615326</v>
      </c>
      <c r="F32" s="11">
        <f t="shared" si="2"/>
        <v>1.4870173553662169</v>
      </c>
      <c r="G32" s="12">
        <f t="shared" si="3"/>
        <v>0.59791193340798032</v>
      </c>
    </row>
    <row r="33" spans="1:8" x14ac:dyDescent="0.25">
      <c r="A33">
        <v>1</v>
      </c>
      <c r="B33" s="16">
        <v>21.298642924739426</v>
      </c>
      <c r="C33">
        <v>54</v>
      </c>
      <c r="D33">
        <v>2</v>
      </c>
      <c r="E33">
        <f t="shared" si="4"/>
        <v>1.6901281585593972</v>
      </c>
      <c r="F33" s="11">
        <f t="shared" si="2"/>
        <v>5.4201753024794037</v>
      </c>
      <c r="G33" s="12">
        <f t="shared" si="3"/>
        <v>0.84424101322999534</v>
      </c>
    </row>
    <row r="34" spans="1:8" x14ac:dyDescent="0.25">
      <c r="A34">
        <v>0</v>
      </c>
      <c r="B34" s="16">
        <v>21.161138603529775</v>
      </c>
      <c r="C34">
        <v>56</v>
      </c>
      <c r="D34">
        <v>2</v>
      </c>
      <c r="E34">
        <f t="shared" si="4"/>
        <v>1.8661427875375054</v>
      </c>
      <c r="F34" s="11">
        <f t="shared" si="2"/>
        <v>6.4633178662788229</v>
      </c>
      <c r="G34" s="12">
        <f t="shared" si="3"/>
        <v>0.86601133464805835</v>
      </c>
    </row>
    <row r="35" spans="1:8" x14ac:dyDescent="0.25">
      <c r="A35">
        <v>1</v>
      </c>
      <c r="B35" s="16">
        <v>21.833435938442928</v>
      </c>
      <c r="C35">
        <v>51</v>
      </c>
      <c r="D35">
        <v>2</v>
      </c>
      <c r="E35">
        <f t="shared" si="4"/>
        <v>1.6109333380198123</v>
      </c>
      <c r="F35" s="11">
        <f t="shared" si="2"/>
        <v>5.0074827214606552</v>
      </c>
      <c r="G35" s="12">
        <f t="shared" si="3"/>
        <v>0.83354092781196365</v>
      </c>
    </row>
    <row r="36" spans="1:8" x14ac:dyDescent="0.25">
      <c r="A36">
        <v>1</v>
      </c>
      <c r="B36" s="16">
        <v>21.725732318178594</v>
      </c>
      <c r="C36">
        <v>58</v>
      </c>
      <c r="D36">
        <v>2</v>
      </c>
      <c r="E36">
        <f t="shared" si="4"/>
        <v>2.4371416797106047</v>
      </c>
      <c r="F36" s="11">
        <f t="shared" si="2"/>
        <v>11.440293940378622</v>
      </c>
      <c r="G36" s="12">
        <f t="shared" si="3"/>
        <v>0.91961604727407553</v>
      </c>
    </row>
    <row r="37" spans="1:8" x14ac:dyDescent="0.25">
      <c r="A37">
        <v>1</v>
      </c>
      <c r="B37" s="16">
        <v>23.547300163461237</v>
      </c>
      <c r="C37">
        <v>53</v>
      </c>
      <c r="D37">
        <v>2</v>
      </c>
      <c r="E37">
        <f t="shared" si="4"/>
        <v>2.8284854785508529</v>
      </c>
      <c r="F37" s="11">
        <f t="shared" si="2"/>
        <v>16.919815985388002</v>
      </c>
      <c r="G37" s="12">
        <f t="shared" si="3"/>
        <v>0.94419585553694241</v>
      </c>
    </row>
    <row r="38" spans="1:8" x14ac:dyDescent="0.25">
      <c r="A38">
        <v>0</v>
      </c>
      <c r="B38" s="16">
        <v>25.058066133123944</v>
      </c>
      <c r="C38">
        <f>C34-10</f>
        <v>46</v>
      </c>
      <c r="D38">
        <v>1</v>
      </c>
      <c r="E38">
        <f t="shared" si="4"/>
        <v>0.20730086761356326</v>
      </c>
      <c r="F38" s="11">
        <f t="shared" si="2"/>
        <v>1.2303526893772558</v>
      </c>
      <c r="G38" s="12">
        <f t="shared" si="3"/>
        <v>0.5516404177855776</v>
      </c>
    </row>
    <row r="39" spans="1:8" x14ac:dyDescent="0.25">
      <c r="A39">
        <v>1</v>
      </c>
      <c r="B39" s="16">
        <v>26.442826965093943</v>
      </c>
      <c r="C39">
        <f t="shared" ref="C39:C41" si="5">C35-10</f>
        <v>41</v>
      </c>
      <c r="D39">
        <v>2</v>
      </c>
      <c r="E39">
        <f t="shared" si="4"/>
        <v>2.9372140416337142</v>
      </c>
      <c r="F39" s="11">
        <f t="shared" si="2"/>
        <v>18.863220892118751</v>
      </c>
      <c r="G39" s="12">
        <f t="shared" si="3"/>
        <v>0.94965569756127632</v>
      </c>
    </row>
    <row r="40" spans="1:8" x14ac:dyDescent="0.25">
      <c r="A40">
        <v>1</v>
      </c>
      <c r="B40" s="16">
        <v>25.787049583965697</v>
      </c>
      <c r="C40">
        <f t="shared" si="5"/>
        <v>48</v>
      </c>
      <c r="D40">
        <v>1</v>
      </c>
      <c r="E40">
        <f t="shared" si="4"/>
        <v>0.87078165762816795</v>
      </c>
      <c r="F40" s="11">
        <f t="shared" si="2"/>
        <v>2.3887773299784367</v>
      </c>
      <c r="G40" s="12">
        <f t="shared" si="3"/>
        <v>0.7049083186571119</v>
      </c>
    </row>
    <row r="41" spans="1:8" x14ac:dyDescent="0.25">
      <c r="A41">
        <v>1</v>
      </c>
      <c r="B41" s="16">
        <v>26.179479466522807</v>
      </c>
      <c r="C41">
        <f t="shared" si="5"/>
        <v>43</v>
      </c>
      <c r="D41">
        <v>2</v>
      </c>
      <c r="E41">
        <f t="shared" si="4"/>
        <v>3.042432183298672</v>
      </c>
      <c r="F41" s="11">
        <f t="shared" si="2"/>
        <v>20.956150501349985</v>
      </c>
      <c r="G41" s="12">
        <f t="shared" si="3"/>
        <v>0.95445467547061524</v>
      </c>
    </row>
    <row r="42" spans="1:8" x14ac:dyDescent="0.25">
      <c r="H42" s="12"/>
    </row>
    <row r="43" spans="1:8" x14ac:dyDescent="0.25">
      <c r="H43" s="12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t="s">
        <v>29</v>
      </c>
    </row>
    <row r="3" spans="1:3" x14ac:dyDescent="0.25">
      <c r="B3" t="s">
        <v>30</v>
      </c>
    </row>
    <row r="5" spans="1:3" x14ac:dyDescent="0.25">
      <c r="C5" t="s">
        <v>31</v>
      </c>
    </row>
    <row r="7" spans="1:3" x14ac:dyDescent="0.25">
      <c r="A7" t="s">
        <v>32</v>
      </c>
    </row>
    <row r="8" spans="1:3" x14ac:dyDescent="0.25">
      <c r="B8" t="s">
        <v>33</v>
      </c>
    </row>
    <row r="9" spans="1:3" x14ac:dyDescent="0.25">
      <c r="B9" t="s">
        <v>34</v>
      </c>
    </row>
    <row r="11" spans="1:3" x14ac:dyDescent="0.25">
      <c r="A11" t="s">
        <v>35</v>
      </c>
    </row>
    <row r="13" spans="1:3" x14ac:dyDescent="0.25">
      <c r="B13" t="s">
        <v>36</v>
      </c>
    </row>
    <row r="14" spans="1:3" x14ac:dyDescent="0.25">
      <c r="B14" t="s">
        <v>37</v>
      </c>
    </row>
    <row r="15" spans="1:3" x14ac:dyDescent="0.25">
      <c r="C15" t="s">
        <v>38</v>
      </c>
    </row>
    <row r="17" spans="2:4" x14ac:dyDescent="0.25">
      <c r="B17" t="s">
        <v>39</v>
      </c>
    </row>
    <row r="18" spans="2:4" x14ac:dyDescent="0.25">
      <c r="C18" t="s">
        <v>40</v>
      </c>
      <c r="D18">
        <f xml:space="preserve"> 0.0206 / (1 + 0.0206)</f>
        <v>2.0184205369390557E-2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Useful Functions</vt:lpstr>
      <vt:lpstr>Comments on functions</vt:lpstr>
      <vt:lpstr>Using the logit</vt:lpstr>
      <vt:lpstr>Comments on the logit</vt:lpstr>
      <vt:lpstr>'Using the logit'!AgeBeta</vt:lpstr>
      <vt:lpstr>'Using the logit'!DosageBeta</vt:lpstr>
      <vt:lpstr>'Using the logit'!Intercept</vt:lpstr>
      <vt:lpstr>'Using the logit'!SexBeta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2016-10-02T20:12:09Z</dcterms:created>
  <dcterms:modified xsi:type="dcterms:W3CDTF">2016-10-03T00:26:35Z</dcterms:modified>
</cp:coreProperties>
</file>