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conra\Documents\Lynda\Logistic regression\Chapter 3\"/>
    </mc:Choice>
  </mc:AlternateContent>
  <bookViews>
    <workbookView xWindow="0" yWindow="0" windowWidth="20490" windowHeight="8115" firstSheet="7" activeTab="8"/>
  </bookViews>
  <sheets>
    <sheet name="Basic data" sheetId="1" r:id="rId1"/>
    <sheet name="Coefficients" sheetId="3" r:id="rId2"/>
    <sheet name="Assembling the logit" sheetId="4" r:id="rId3"/>
    <sheet name="From the logit to the odds" sheetId="5" r:id="rId4"/>
    <sheet name="From odds to probability" sheetId="6" r:id="rId5"/>
    <sheet name="Adjusting the probability" sheetId="2" r:id="rId6"/>
    <sheet name="Getting the log likelihood" sheetId="7" r:id="rId7"/>
    <sheet name="Comments on LL" sheetId="10" r:id="rId8"/>
    <sheet name="Optimizing the Coefficients" sheetId="12" r:id="rId9"/>
    <sheet name="Comments on Optimizing" sheetId="11" r:id="rId10"/>
  </sheets>
  <definedNames>
    <definedName name="Age_Coeff" localSheetId="5">'Adjusting the probability'!$C$3</definedName>
    <definedName name="Age_Coeff" localSheetId="2">'Assembling the logit'!$C$3</definedName>
    <definedName name="Age_Coeff" localSheetId="1">Coefficients!$C$3</definedName>
    <definedName name="Age_Coeff" localSheetId="4">'From odds to probability'!$C$3</definedName>
    <definedName name="Age_Coeff" localSheetId="3">'From the logit to the odds'!$C$3</definedName>
    <definedName name="Age_Coeff" localSheetId="6">'Getting the log likelihood'!$C$3</definedName>
    <definedName name="Age_Coeff" localSheetId="8">'Optimizing the Coefficients'!$C$3</definedName>
    <definedName name="AgeBeta" localSheetId="8">'Optimizing the Coefficients'!$C$3</definedName>
    <definedName name="Dosage_Coeff" localSheetId="5">'Adjusting the probability'!$B$3</definedName>
    <definedName name="Dosage_Coeff" localSheetId="2">'Assembling the logit'!$B$3</definedName>
    <definedName name="Dosage_Coeff" localSheetId="1">Coefficients!$B$3</definedName>
    <definedName name="Dosage_Coeff" localSheetId="4">'From odds to probability'!$B$3</definedName>
    <definedName name="Dosage_Coeff" localSheetId="3">'From the logit to the odds'!$B$3</definedName>
    <definedName name="Dosage_Coeff" localSheetId="6">'Getting the log likelihood'!$B$3</definedName>
    <definedName name="Dosage_Coeff" localSheetId="8">'Optimizing the Coefficients'!$B$3</definedName>
    <definedName name="IncomeBeta" localSheetId="8">'Optimizing the Coefficients'!$B$3</definedName>
    <definedName name="Intercept" localSheetId="5">'Adjusting the probability'!$A$3</definedName>
    <definedName name="Intercept" localSheetId="2">'Assembling the logit'!$A$3</definedName>
    <definedName name="Intercept" localSheetId="1">Coefficients!$A$3</definedName>
    <definedName name="Intercept" localSheetId="4">'From odds to probability'!$A$3</definedName>
    <definedName name="Intercept" localSheetId="3">'From the logit to the odds'!$A$3</definedName>
    <definedName name="Intercept" localSheetId="6">'Getting the log likelihood'!$A$3</definedName>
    <definedName name="Intercept" localSheetId="8">'Optimizing the Coefficients'!$A$3</definedName>
    <definedName name="Sex_Coeff" localSheetId="5">'Adjusting the probability'!$D$3</definedName>
    <definedName name="Sex_Coeff" localSheetId="2">'Assembling the logit'!$D$3</definedName>
    <definedName name="Sex_Coeff" localSheetId="1">Coefficients!$D$3</definedName>
    <definedName name="Sex_Coeff" localSheetId="4">'From odds to probability'!$D$3</definedName>
    <definedName name="Sex_Coeff" localSheetId="3">'From the logit to the odds'!$D$3</definedName>
    <definedName name="Sex_Coeff" localSheetId="6">'Getting the log likelihood'!$D$3</definedName>
    <definedName name="Sex_Coeff" localSheetId="8">'Optimizing the Coefficients'!$D$3</definedName>
    <definedName name="solver_adj" localSheetId="5" hidden="1">'Adjusting the probability'!$A$3:$D$3</definedName>
    <definedName name="solver_adj" localSheetId="2" hidden="1">'Assembling the logit'!$A$3:$D$3</definedName>
    <definedName name="solver_adj" localSheetId="0" hidden="1">'Basic data'!$A$3:$D$3</definedName>
    <definedName name="solver_adj" localSheetId="1" hidden="1">Coefficients!$A$3:$D$3</definedName>
    <definedName name="solver_adj" localSheetId="4" hidden="1">'From odds to probability'!$A$3:$D$3</definedName>
    <definedName name="solver_adj" localSheetId="3" hidden="1">'From the logit to the odds'!$A$3:$D$3</definedName>
    <definedName name="solver_adj" localSheetId="6" hidden="1">'Getting the log likelihood'!$A$3:$D$3</definedName>
    <definedName name="solver_adj" localSheetId="8" hidden="1">'Optimizing the Coefficients'!$A$3:$D$3</definedName>
    <definedName name="solver_cvg" localSheetId="5" hidden="1">0.000001</definedName>
    <definedName name="solver_cvg" localSheetId="2" hidden="1">0.000001</definedName>
    <definedName name="solver_cvg" localSheetId="0" hidden="1">0.000001</definedName>
    <definedName name="solver_cvg" localSheetId="1" hidden="1">0.000001</definedName>
    <definedName name="solver_cvg" localSheetId="4" hidden="1">0.000001</definedName>
    <definedName name="solver_cvg" localSheetId="3" hidden="1">0.000001</definedName>
    <definedName name="solver_cvg" localSheetId="6" hidden="1">0.000001</definedName>
    <definedName name="solver_cvg" localSheetId="8" hidden="1">0.000001</definedName>
    <definedName name="solver_drv" localSheetId="5" hidden="1">2</definedName>
    <definedName name="solver_drv" localSheetId="2" hidden="1">2</definedName>
    <definedName name="solver_drv" localSheetId="0" hidden="1">2</definedName>
    <definedName name="solver_drv" localSheetId="1" hidden="1">2</definedName>
    <definedName name="solver_drv" localSheetId="4" hidden="1">2</definedName>
    <definedName name="solver_drv" localSheetId="3" hidden="1">2</definedName>
    <definedName name="solver_drv" localSheetId="6" hidden="1">2</definedName>
    <definedName name="solver_drv" localSheetId="8" hidden="1">2</definedName>
    <definedName name="solver_eng" localSheetId="5" hidden="1">1</definedName>
    <definedName name="solver_eng" localSheetId="2" hidden="1">1</definedName>
    <definedName name="solver_eng" localSheetId="0" hidden="1">1</definedName>
    <definedName name="solver_eng" localSheetId="1" hidden="1">1</definedName>
    <definedName name="solver_eng" localSheetId="9" hidden="1">1</definedName>
    <definedName name="solver_eng" localSheetId="4" hidden="1">1</definedName>
    <definedName name="solver_eng" localSheetId="3" hidden="1">1</definedName>
    <definedName name="solver_eng" localSheetId="6" hidden="1">1</definedName>
    <definedName name="solver_eng" localSheetId="8" hidden="1">1</definedName>
    <definedName name="solver_est" localSheetId="5" hidden="1">1</definedName>
    <definedName name="solver_est" localSheetId="2" hidden="1">1</definedName>
    <definedName name="solver_est" localSheetId="0" hidden="1">1</definedName>
    <definedName name="solver_est" localSheetId="1" hidden="1">1</definedName>
    <definedName name="solver_est" localSheetId="4" hidden="1">1</definedName>
    <definedName name="solver_est" localSheetId="3" hidden="1">1</definedName>
    <definedName name="solver_est" localSheetId="6" hidden="1">1</definedName>
    <definedName name="solver_est" localSheetId="8" hidden="1">1</definedName>
    <definedName name="solver_itr" localSheetId="5" hidden="1">2147483647</definedName>
    <definedName name="solver_itr" localSheetId="2" hidden="1">2147483647</definedName>
    <definedName name="solver_itr" localSheetId="0" hidden="1">2147483647</definedName>
    <definedName name="solver_itr" localSheetId="1" hidden="1">2147483647</definedName>
    <definedName name="solver_itr" localSheetId="4" hidden="1">2147483647</definedName>
    <definedName name="solver_itr" localSheetId="3" hidden="1">2147483647</definedName>
    <definedName name="solver_itr" localSheetId="6" hidden="1">2147483647</definedName>
    <definedName name="solver_itr" localSheetId="8" hidden="1">2147483647</definedName>
    <definedName name="solver_mip" localSheetId="5" hidden="1">2147483647</definedName>
    <definedName name="solver_mip" localSheetId="2" hidden="1">2147483647</definedName>
    <definedName name="solver_mip" localSheetId="0" hidden="1">2147483647</definedName>
    <definedName name="solver_mip" localSheetId="1" hidden="1">2147483647</definedName>
    <definedName name="solver_mip" localSheetId="4" hidden="1">2147483647</definedName>
    <definedName name="solver_mip" localSheetId="3" hidden="1">2147483647</definedName>
    <definedName name="solver_mip" localSheetId="6" hidden="1">2147483647</definedName>
    <definedName name="solver_mip" localSheetId="8" hidden="1">2147483647</definedName>
    <definedName name="solver_mni" localSheetId="5" hidden="1">30</definedName>
    <definedName name="solver_mni" localSheetId="2" hidden="1">30</definedName>
    <definedName name="solver_mni" localSheetId="0" hidden="1">30</definedName>
    <definedName name="solver_mni" localSheetId="1" hidden="1">30</definedName>
    <definedName name="solver_mni" localSheetId="4" hidden="1">30</definedName>
    <definedName name="solver_mni" localSheetId="3" hidden="1">30</definedName>
    <definedName name="solver_mni" localSheetId="6" hidden="1">30</definedName>
    <definedName name="solver_mni" localSheetId="8" hidden="1">30</definedName>
    <definedName name="solver_mrt" localSheetId="5" hidden="1">0.075</definedName>
    <definedName name="solver_mrt" localSheetId="2" hidden="1">0.075</definedName>
    <definedName name="solver_mrt" localSheetId="0" hidden="1">0.075</definedName>
    <definedName name="solver_mrt" localSheetId="1" hidden="1">0.075</definedName>
    <definedName name="solver_mrt" localSheetId="4" hidden="1">0.075</definedName>
    <definedName name="solver_mrt" localSheetId="3" hidden="1">0.075</definedName>
    <definedName name="solver_mrt" localSheetId="6" hidden="1">0.075</definedName>
    <definedName name="solver_mrt" localSheetId="8" hidden="1">0.075</definedName>
    <definedName name="solver_msl" localSheetId="5" hidden="1">2</definedName>
    <definedName name="solver_msl" localSheetId="2" hidden="1">2</definedName>
    <definedName name="solver_msl" localSheetId="0" hidden="1">2</definedName>
    <definedName name="solver_msl" localSheetId="1" hidden="1">2</definedName>
    <definedName name="solver_msl" localSheetId="4" hidden="1">2</definedName>
    <definedName name="solver_msl" localSheetId="3" hidden="1">2</definedName>
    <definedName name="solver_msl" localSheetId="6" hidden="1">2</definedName>
    <definedName name="solver_msl" localSheetId="8" hidden="1">2</definedName>
    <definedName name="solver_neg" localSheetId="5" hidden="1">2</definedName>
    <definedName name="solver_neg" localSheetId="2" hidden="1">2</definedName>
    <definedName name="solver_neg" localSheetId="0" hidden="1">2</definedName>
    <definedName name="solver_neg" localSheetId="1" hidden="1">2</definedName>
    <definedName name="solver_neg" localSheetId="9" hidden="1">1</definedName>
    <definedName name="solver_neg" localSheetId="4" hidden="1">2</definedName>
    <definedName name="solver_neg" localSheetId="3" hidden="1">2</definedName>
    <definedName name="solver_neg" localSheetId="6" hidden="1">2</definedName>
    <definedName name="solver_neg" localSheetId="8" hidden="1">2</definedName>
    <definedName name="solver_nod" localSheetId="5" hidden="1">2147483647</definedName>
    <definedName name="solver_nod" localSheetId="2" hidden="1">2147483647</definedName>
    <definedName name="solver_nod" localSheetId="0" hidden="1">2147483647</definedName>
    <definedName name="solver_nod" localSheetId="1" hidden="1">2147483647</definedName>
    <definedName name="solver_nod" localSheetId="4" hidden="1">2147483647</definedName>
    <definedName name="solver_nod" localSheetId="3" hidden="1">2147483647</definedName>
    <definedName name="solver_nod" localSheetId="6" hidden="1">2147483647</definedName>
    <definedName name="solver_nod" localSheetId="8" hidden="1">2147483647</definedName>
    <definedName name="solver_num" localSheetId="5" hidden="1">0</definedName>
    <definedName name="solver_num" localSheetId="2" hidden="1">0</definedName>
    <definedName name="solver_num" localSheetId="0" hidden="1">0</definedName>
    <definedName name="solver_num" localSheetId="1" hidden="1">0</definedName>
    <definedName name="solver_num" localSheetId="9" hidden="1">0</definedName>
    <definedName name="solver_num" localSheetId="4" hidden="1">0</definedName>
    <definedName name="solver_num" localSheetId="3" hidden="1">0</definedName>
    <definedName name="solver_num" localSheetId="6" hidden="1">0</definedName>
    <definedName name="solver_num" localSheetId="8" hidden="1">0</definedName>
    <definedName name="solver_nwt" localSheetId="5" hidden="1">1</definedName>
    <definedName name="solver_nwt" localSheetId="2" hidden="1">1</definedName>
    <definedName name="solver_nwt" localSheetId="0" hidden="1">1</definedName>
    <definedName name="solver_nwt" localSheetId="1" hidden="1">1</definedName>
    <definedName name="solver_nwt" localSheetId="4" hidden="1">1</definedName>
    <definedName name="solver_nwt" localSheetId="3" hidden="1">1</definedName>
    <definedName name="solver_nwt" localSheetId="6" hidden="1">1</definedName>
    <definedName name="solver_nwt" localSheetId="8" hidden="1">1</definedName>
    <definedName name="solver_opt" localSheetId="5" hidden="1">'Adjusting the probability'!$H$2</definedName>
    <definedName name="solver_opt" localSheetId="2" hidden="1">'Assembling the logit'!$H$2</definedName>
    <definedName name="solver_opt" localSheetId="0" hidden="1">'Basic data'!$H$2</definedName>
    <definedName name="solver_opt" localSheetId="1" hidden="1">Coefficients!$H$2</definedName>
    <definedName name="solver_opt" localSheetId="9" hidden="1">'Comments on Optimizing'!$C$5</definedName>
    <definedName name="solver_opt" localSheetId="4" hidden="1">'From odds to probability'!$H$2</definedName>
    <definedName name="solver_opt" localSheetId="3" hidden="1">'From the logit to the odds'!$H$2</definedName>
    <definedName name="solver_opt" localSheetId="6" hidden="1">'Getting the log likelihood'!$H$2</definedName>
    <definedName name="solver_opt" localSheetId="8" hidden="1">'Optimizing the Coefficients'!$H$2</definedName>
    <definedName name="solver_pre" localSheetId="5" hidden="1">0.000001</definedName>
    <definedName name="solver_pre" localSheetId="2" hidden="1">0.000001</definedName>
    <definedName name="solver_pre" localSheetId="0" hidden="1">0.000001</definedName>
    <definedName name="solver_pre" localSheetId="1" hidden="1">0.000001</definedName>
    <definedName name="solver_pre" localSheetId="4" hidden="1">0.000001</definedName>
    <definedName name="solver_pre" localSheetId="3" hidden="1">0.000001</definedName>
    <definedName name="solver_pre" localSheetId="6" hidden="1">0.000001</definedName>
    <definedName name="solver_pre" localSheetId="8" hidden="1">0.000001</definedName>
    <definedName name="solver_rbv" localSheetId="5" hidden="1">1</definedName>
    <definedName name="solver_rbv" localSheetId="2" hidden="1">1</definedName>
    <definedName name="solver_rbv" localSheetId="0" hidden="1">1</definedName>
    <definedName name="solver_rbv" localSheetId="1" hidden="1">1</definedName>
    <definedName name="solver_rbv" localSheetId="4" hidden="1">1</definedName>
    <definedName name="solver_rbv" localSheetId="3" hidden="1">1</definedName>
    <definedName name="solver_rbv" localSheetId="6" hidden="1">1</definedName>
    <definedName name="solver_rbv" localSheetId="8" hidden="1">1</definedName>
    <definedName name="solver_rlx" localSheetId="5" hidden="1">2</definedName>
    <definedName name="solver_rlx" localSheetId="2" hidden="1">2</definedName>
    <definedName name="solver_rlx" localSheetId="0" hidden="1">2</definedName>
    <definedName name="solver_rlx" localSheetId="1" hidden="1">2</definedName>
    <definedName name="solver_rlx" localSheetId="4" hidden="1">2</definedName>
    <definedName name="solver_rlx" localSheetId="3" hidden="1">2</definedName>
    <definedName name="solver_rlx" localSheetId="6" hidden="1">2</definedName>
    <definedName name="solver_rlx" localSheetId="8" hidden="1">2</definedName>
    <definedName name="solver_rsd" localSheetId="5" hidden="1">0</definedName>
    <definedName name="solver_rsd" localSheetId="2" hidden="1">0</definedName>
    <definedName name="solver_rsd" localSheetId="0" hidden="1">0</definedName>
    <definedName name="solver_rsd" localSheetId="1" hidden="1">0</definedName>
    <definedName name="solver_rsd" localSheetId="4" hidden="1">0</definedName>
    <definedName name="solver_rsd" localSheetId="3" hidden="1">0</definedName>
    <definedName name="solver_rsd" localSheetId="6" hidden="1">0</definedName>
    <definedName name="solver_rsd" localSheetId="8" hidden="1">0</definedName>
    <definedName name="solver_scl" localSheetId="5" hidden="1">1</definedName>
    <definedName name="solver_scl" localSheetId="2" hidden="1">1</definedName>
    <definedName name="solver_scl" localSheetId="0" hidden="1">1</definedName>
    <definedName name="solver_scl" localSheetId="1" hidden="1">1</definedName>
    <definedName name="solver_scl" localSheetId="4" hidden="1">1</definedName>
    <definedName name="solver_scl" localSheetId="3" hidden="1">1</definedName>
    <definedName name="solver_scl" localSheetId="6" hidden="1">1</definedName>
    <definedName name="solver_scl" localSheetId="8" hidden="1">1</definedName>
    <definedName name="solver_sho" localSheetId="5" hidden="1">2</definedName>
    <definedName name="solver_sho" localSheetId="2" hidden="1">2</definedName>
    <definedName name="solver_sho" localSheetId="0" hidden="1">2</definedName>
    <definedName name="solver_sho" localSheetId="1" hidden="1">2</definedName>
    <definedName name="solver_sho" localSheetId="4" hidden="1">2</definedName>
    <definedName name="solver_sho" localSheetId="3" hidden="1">2</definedName>
    <definedName name="solver_sho" localSheetId="6" hidden="1">2</definedName>
    <definedName name="solver_sho" localSheetId="8" hidden="1">2</definedName>
    <definedName name="solver_ssz" localSheetId="5" hidden="1">100</definedName>
    <definedName name="solver_ssz" localSheetId="2" hidden="1">100</definedName>
    <definedName name="solver_ssz" localSheetId="0" hidden="1">100</definedName>
    <definedName name="solver_ssz" localSheetId="1" hidden="1">100</definedName>
    <definedName name="solver_ssz" localSheetId="4" hidden="1">100</definedName>
    <definedName name="solver_ssz" localSheetId="3" hidden="1">100</definedName>
    <definedName name="solver_ssz" localSheetId="6" hidden="1">100</definedName>
    <definedName name="solver_ssz" localSheetId="8" hidden="1">100</definedName>
    <definedName name="solver_tim" localSheetId="5" hidden="1">2147483647</definedName>
    <definedName name="solver_tim" localSheetId="2" hidden="1">2147483647</definedName>
    <definedName name="solver_tim" localSheetId="0" hidden="1">2147483647</definedName>
    <definedName name="solver_tim" localSheetId="1" hidden="1">2147483647</definedName>
    <definedName name="solver_tim" localSheetId="4" hidden="1">2147483647</definedName>
    <definedName name="solver_tim" localSheetId="3" hidden="1">2147483647</definedName>
    <definedName name="solver_tim" localSheetId="6" hidden="1">2147483647</definedName>
    <definedName name="solver_tim" localSheetId="8" hidden="1">2147483647</definedName>
    <definedName name="solver_tol" localSheetId="5" hidden="1">0.01</definedName>
    <definedName name="solver_tol" localSheetId="2" hidden="1">0.01</definedName>
    <definedName name="solver_tol" localSheetId="0" hidden="1">0.01</definedName>
    <definedName name="solver_tol" localSheetId="1" hidden="1">0.01</definedName>
    <definedName name="solver_tol" localSheetId="4" hidden="1">0.01</definedName>
    <definedName name="solver_tol" localSheetId="3" hidden="1">0.01</definedName>
    <definedName name="solver_tol" localSheetId="6" hidden="1">0.01</definedName>
    <definedName name="solver_tol" localSheetId="8" hidden="1">0.01</definedName>
    <definedName name="solver_typ" localSheetId="5" hidden="1">1</definedName>
    <definedName name="solver_typ" localSheetId="2" hidden="1">1</definedName>
    <definedName name="solver_typ" localSheetId="0" hidden="1">1</definedName>
    <definedName name="solver_typ" localSheetId="1" hidden="1">1</definedName>
    <definedName name="solver_typ" localSheetId="9" hidden="1">1</definedName>
    <definedName name="solver_typ" localSheetId="4" hidden="1">1</definedName>
    <definedName name="solver_typ" localSheetId="3" hidden="1">1</definedName>
    <definedName name="solver_typ" localSheetId="6" hidden="1">1</definedName>
    <definedName name="solver_typ" localSheetId="8" hidden="1">1</definedName>
    <definedName name="solver_val" localSheetId="5" hidden="1">0</definedName>
    <definedName name="solver_val" localSheetId="2" hidden="1">0</definedName>
    <definedName name="solver_val" localSheetId="0" hidden="1">0</definedName>
    <definedName name="solver_val" localSheetId="1" hidden="1">0</definedName>
    <definedName name="solver_val" localSheetId="9" hidden="1">0</definedName>
    <definedName name="solver_val" localSheetId="4" hidden="1">0</definedName>
    <definedName name="solver_val" localSheetId="3" hidden="1">0</definedName>
    <definedName name="solver_val" localSheetId="6" hidden="1">0</definedName>
    <definedName name="solver_val" localSheetId="8" hidden="1">0</definedName>
    <definedName name="solver_ver" localSheetId="5" hidden="1">3</definedName>
    <definedName name="solver_ver" localSheetId="2" hidden="1">3</definedName>
    <definedName name="solver_ver" localSheetId="0" hidden="1">3</definedName>
    <definedName name="solver_ver" localSheetId="1" hidden="1">3</definedName>
    <definedName name="solver_ver" localSheetId="9" hidden="1">3</definedName>
    <definedName name="solver_ver" localSheetId="4" hidden="1">3</definedName>
    <definedName name="solver_ver" localSheetId="3" hidden="1">3</definedName>
    <definedName name="solver_ver" localSheetId="6" hidden="1">3</definedName>
    <definedName name="solver_ver" localSheetId="8" hidden="1">3</definedName>
    <definedName name="ZipBeta" localSheetId="8">'Optimizing the Coefficients'!$D$3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12" l="1"/>
  <c r="E41" i="12" s="1"/>
  <c r="F41" i="12" s="1"/>
  <c r="G41" i="12" s="1"/>
  <c r="H41" i="12" s="1"/>
  <c r="I41" i="12" s="1"/>
  <c r="C40" i="12"/>
  <c r="E40" i="12" s="1"/>
  <c r="F40" i="12" s="1"/>
  <c r="G40" i="12" s="1"/>
  <c r="H40" i="12" s="1"/>
  <c r="I40" i="12" s="1"/>
  <c r="C39" i="12"/>
  <c r="E39" i="12" s="1"/>
  <c r="F39" i="12" s="1"/>
  <c r="G39" i="12" s="1"/>
  <c r="H39" i="12" s="1"/>
  <c r="I39" i="12" s="1"/>
  <c r="C38" i="12"/>
  <c r="E38" i="12" s="1"/>
  <c r="F38" i="12" s="1"/>
  <c r="G38" i="12" s="1"/>
  <c r="H38" i="12" s="1"/>
  <c r="I38" i="12" s="1"/>
  <c r="E37" i="12"/>
  <c r="F37" i="12" s="1"/>
  <c r="G37" i="12" s="1"/>
  <c r="H37" i="12" s="1"/>
  <c r="I37" i="12" s="1"/>
  <c r="E36" i="12"/>
  <c r="F36" i="12" s="1"/>
  <c r="G36" i="12" s="1"/>
  <c r="H36" i="12" s="1"/>
  <c r="I36" i="12" s="1"/>
  <c r="E35" i="12"/>
  <c r="F35" i="12" s="1"/>
  <c r="G35" i="12" s="1"/>
  <c r="H35" i="12" s="1"/>
  <c r="I35" i="12" s="1"/>
  <c r="E34" i="12"/>
  <c r="F34" i="12" s="1"/>
  <c r="G34" i="12" s="1"/>
  <c r="H34" i="12" s="1"/>
  <c r="I34" i="12" s="1"/>
  <c r="E33" i="12"/>
  <c r="F33" i="12" s="1"/>
  <c r="G33" i="12" s="1"/>
  <c r="H33" i="12" s="1"/>
  <c r="I33" i="12" s="1"/>
  <c r="E32" i="12"/>
  <c r="F32" i="12" s="1"/>
  <c r="G32" i="12" s="1"/>
  <c r="H32" i="12" s="1"/>
  <c r="I32" i="12" s="1"/>
  <c r="E31" i="12"/>
  <c r="F31" i="12" s="1"/>
  <c r="G31" i="12" s="1"/>
  <c r="H31" i="12" s="1"/>
  <c r="I31" i="12" s="1"/>
  <c r="E30" i="12"/>
  <c r="F30" i="12" s="1"/>
  <c r="G30" i="12" s="1"/>
  <c r="H30" i="12" s="1"/>
  <c r="I30" i="12" s="1"/>
  <c r="E29" i="12"/>
  <c r="F29" i="12" s="1"/>
  <c r="G29" i="12" s="1"/>
  <c r="H29" i="12" s="1"/>
  <c r="I29" i="12" s="1"/>
  <c r="E28" i="12"/>
  <c r="F28" i="12" s="1"/>
  <c r="G28" i="12" s="1"/>
  <c r="H28" i="12" s="1"/>
  <c r="I28" i="12" s="1"/>
  <c r="E27" i="12"/>
  <c r="F27" i="12" s="1"/>
  <c r="G27" i="12" s="1"/>
  <c r="H27" i="12" s="1"/>
  <c r="I27" i="12" s="1"/>
  <c r="E26" i="12"/>
  <c r="F26" i="12" s="1"/>
  <c r="G26" i="12" s="1"/>
  <c r="H26" i="12" s="1"/>
  <c r="I26" i="12" s="1"/>
  <c r="E25" i="12"/>
  <c r="F25" i="12" s="1"/>
  <c r="G25" i="12" s="1"/>
  <c r="H25" i="12" s="1"/>
  <c r="I25" i="12" s="1"/>
  <c r="E24" i="12"/>
  <c r="F24" i="12" s="1"/>
  <c r="G24" i="12" s="1"/>
  <c r="H24" i="12" s="1"/>
  <c r="I24" i="12" s="1"/>
  <c r="E23" i="12"/>
  <c r="F23" i="12" s="1"/>
  <c r="G23" i="12" s="1"/>
  <c r="H23" i="12" s="1"/>
  <c r="I23" i="12" s="1"/>
  <c r="E22" i="12"/>
  <c r="F22" i="12" s="1"/>
  <c r="G22" i="12" s="1"/>
  <c r="H22" i="12" s="1"/>
  <c r="I22" i="12" s="1"/>
  <c r="E21" i="12"/>
  <c r="F21" i="12" s="1"/>
  <c r="G21" i="12" s="1"/>
  <c r="H21" i="12" s="1"/>
  <c r="I21" i="12" s="1"/>
  <c r="E20" i="12"/>
  <c r="F20" i="12" s="1"/>
  <c r="G20" i="12" s="1"/>
  <c r="H20" i="12" s="1"/>
  <c r="I20" i="12" s="1"/>
  <c r="E19" i="12"/>
  <c r="F19" i="12" s="1"/>
  <c r="G19" i="12" s="1"/>
  <c r="H19" i="12" s="1"/>
  <c r="I19" i="12" s="1"/>
  <c r="E18" i="12"/>
  <c r="F18" i="12" s="1"/>
  <c r="G18" i="12" s="1"/>
  <c r="H18" i="12" s="1"/>
  <c r="I18" i="12" s="1"/>
  <c r="E17" i="12"/>
  <c r="F17" i="12" s="1"/>
  <c r="G17" i="12" s="1"/>
  <c r="H17" i="12" s="1"/>
  <c r="I17" i="12" s="1"/>
  <c r="E16" i="12"/>
  <c r="F16" i="12" s="1"/>
  <c r="G16" i="12" s="1"/>
  <c r="H16" i="12" s="1"/>
  <c r="I16" i="12" s="1"/>
  <c r="E15" i="12"/>
  <c r="F15" i="12" s="1"/>
  <c r="G15" i="12" s="1"/>
  <c r="H15" i="12" s="1"/>
  <c r="I15" i="12" s="1"/>
  <c r="E14" i="12"/>
  <c r="F14" i="12" s="1"/>
  <c r="G14" i="12" s="1"/>
  <c r="H14" i="12" s="1"/>
  <c r="I14" i="12" s="1"/>
  <c r="E13" i="12"/>
  <c r="F13" i="12" s="1"/>
  <c r="G13" i="12" s="1"/>
  <c r="H13" i="12" s="1"/>
  <c r="I13" i="12" s="1"/>
  <c r="E12" i="12"/>
  <c r="F12" i="12" s="1"/>
  <c r="G12" i="12" s="1"/>
  <c r="H12" i="12" s="1"/>
  <c r="I12" i="12" s="1"/>
  <c r="E11" i="12"/>
  <c r="F11" i="12" s="1"/>
  <c r="G11" i="12" s="1"/>
  <c r="H11" i="12" s="1"/>
  <c r="I11" i="12" s="1"/>
  <c r="E10" i="12"/>
  <c r="F10" i="12" s="1"/>
  <c r="G10" i="12" s="1"/>
  <c r="H10" i="12" s="1"/>
  <c r="I10" i="12" s="1"/>
  <c r="E9" i="12"/>
  <c r="F9" i="12" s="1"/>
  <c r="G9" i="12" s="1"/>
  <c r="H9" i="12" s="1"/>
  <c r="I9" i="12" s="1"/>
  <c r="E8" i="12"/>
  <c r="F8" i="12" s="1"/>
  <c r="G8" i="12" s="1"/>
  <c r="H8" i="12" s="1"/>
  <c r="I8" i="12" s="1"/>
  <c r="E7" i="12"/>
  <c r="F7" i="12" s="1"/>
  <c r="G7" i="12" s="1"/>
  <c r="H7" i="12" s="1"/>
  <c r="I7" i="12" s="1"/>
  <c r="E6" i="12"/>
  <c r="F6" i="12" s="1"/>
  <c r="G6" i="12" s="1"/>
  <c r="H6" i="12" s="1"/>
  <c r="I6" i="12" s="1"/>
  <c r="H2" i="12" l="1"/>
  <c r="C41" i="7"/>
  <c r="E41" i="7" s="1"/>
  <c r="F41" i="7" s="1"/>
  <c r="G41" i="7" s="1"/>
  <c r="H41" i="7" s="1"/>
  <c r="I41" i="7" s="1"/>
  <c r="C40" i="7"/>
  <c r="E40" i="7" s="1"/>
  <c r="F40" i="7" s="1"/>
  <c r="G40" i="7" s="1"/>
  <c r="H40" i="7" s="1"/>
  <c r="I40" i="7" s="1"/>
  <c r="C39" i="7"/>
  <c r="E39" i="7" s="1"/>
  <c r="F39" i="7" s="1"/>
  <c r="G39" i="7" s="1"/>
  <c r="H39" i="7" s="1"/>
  <c r="I39" i="7" s="1"/>
  <c r="C38" i="7"/>
  <c r="E38" i="7" s="1"/>
  <c r="F38" i="7" s="1"/>
  <c r="G38" i="7" s="1"/>
  <c r="H38" i="7" s="1"/>
  <c r="I38" i="7" s="1"/>
  <c r="E37" i="7"/>
  <c r="F37" i="7" s="1"/>
  <c r="G37" i="7" s="1"/>
  <c r="H37" i="7" s="1"/>
  <c r="I37" i="7" s="1"/>
  <c r="E36" i="7"/>
  <c r="F36" i="7" s="1"/>
  <c r="G36" i="7" s="1"/>
  <c r="H36" i="7" s="1"/>
  <c r="I36" i="7" s="1"/>
  <c r="E35" i="7"/>
  <c r="F35" i="7" s="1"/>
  <c r="G35" i="7" s="1"/>
  <c r="H35" i="7" s="1"/>
  <c r="I35" i="7" s="1"/>
  <c r="E34" i="7"/>
  <c r="F34" i="7" s="1"/>
  <c r="G34" i="7" s="1"/>
  <c r="H34" i="7" s="1"/>
  <c r="I34" i="7" s="1"/>
  <c r="E33" i="7"/>
  <c r="F33" i="7" s="1"/>
  <c r="G33" i="7" s="1"/>
  <c r="H33" i="7" s="1"/>
  <c r="I33" i="7" s="1"/>
  <c r="E32" i="7"/>
  <c r="F32" i="7" s="1"/>
  <c r="G32" i="7" s="1"/>
  <c r="H32" i="7" s="1"/>
  <c r="I32" i="7" s="1"/>
  <c r="E31" i="7"/>
  <c r="F31" i="7" s="1"/>
  <c r="G31" i="7" s="1"/>
  <c r="H31" i="7" s="1"/>
  <c r="I31" i="7" s="1"/>
  <c r="E30" i="7"/>
  <c r="F30" i="7" s="1"/>
  <c r="G30" i="7" s="1"/>
  <c r="H30" i="7" s="1"/>
  <c r="I30" i="7" s="1"/>
  <c r="E29" i="7"/>
  <c r="F29" i="7" s="1"/>
  <c r="G29" i="7" s="1"/>
  <c r="H29" i="7" s="1"/>
  <c r="I29" i="7" s="1"/>
  <c r="E28" i="7"/>
  <c r="F28" i="7" s="1"/>
  <c r="G28" i="7" s="1"/>
  <c r="H28" i="7" s="1"/>
  <c r="I28" i="7" s="1"/>
  <c r="E27" i="7"/>
  <c r="F27" i="7" s="1"/>
  <c r="G27" i="7" s="1"/>
  <c r="H27" i="7" s="1"/>
  <c r="I27" i="7" s="1"/>
  <c r="E26" i="7"/>
  <c r="F26" i="7" s="1"/>
  <c r="G26" i="7" s="1"/>
  <c r="H26" i="7" s="1"/>
  <c r="I26" i="7" s="1"/>
  <c r="E25" i="7"/>
  <c r="F25" i="7" s="1"/>
  <c r="G25" i="7" s="1"/>
  <c r="H25" i="7" s="1"/>
  <c r="I25" i="7" s="1"/>
  <c r="E24" i="7"/>
  <c r="F24" i="7" s="1"/>
  <c r="G24" i="7" s="1"/>
  <c r="H24" i="7" s="1"/>
  <c r="I24" i="7" s="1"/>
  <c r="E23" i="7"/>
  <c r="F23" i="7" s="1"/>
  <c r="G23" i="7" s="1"/>
  <c r="H23" i="7" s="1"/>
  <c r="I23" i="7" s="1"/>
  <c r="E22" i="7"/>
  <c r="F22" i="7" s="1"/>
  <c r="G22" i="7" s="1"/>
  <c r="H22" i="7" s="1"/>
  <c r="I22" i="7" s="1"/>
  <c r="E21" i="7"/>
  <c r="F21" i="7" s="1"/>
  <c r="G21" i="7" s="1"/>
  <c r="H21" i="7" s="1"/>
  <c r="I21" i="7" s="1"/>
  <c r="E20" i="7"/>
  <c r="F20" i="7" s="1"/>
  <c r="G20" i="7" s="1"/>
  <c r="H20" i="7" s="1"/>
  <c r="I20" i="7" s="1"/>
  <c r="E19" i="7"/>
  <c r="F19" i="7" s="1"/>
  <c r="G19" i="7" s="1"/>
  <c r="H19" i="7" s="1"/>
  <c r="I19" i="7" s="1"/>
  <c r="E18" i="7"/>
  <c r="F18" i="7" s="1"/>
  <c r="G18" i="7" s="1"/>
  <c r="H18" i="7" s="1"/>
  <c r="I18" i="7" s="1"/>
  <c r="E17" i="7"/>
  <c r="F17" i="7" s="1"/>
  <c r="G17" i="7" s="1"/>
  <c r="H17" i="7" s="1"/>
  <c r="I17" i="7" s="1"/>
  <c r="E16" i="7"/>
  <c r="F16" i="7" s="1"/>
  <c r="G16" i="7" s="1"/>
  <c r="H16" i="7" s="1"/>
  <c r="I16" i="7" s="1"/>
  <c r="E15" i="7"/>
  <c r="F15" i="7" s="1"/>
  <c r="G15" i="7" s="1"/>
  <c r="H15" i="7" s="1"/>
  <c r="I15" i="7" s="1"/>
  <c r="E14" i="7"/>
  <c r="F14" i="7" s="1"/>
  <c r="G14" i="7" s="1"/>
  <c r="H14" i="7" s="1"/>
  <c r="I14" i="7" s="1"/>
  <c r="E13" i="7"/>
  <c r="F13" i="7" s="1"/>
  <c r="G13" i="7" s="1"/>
  <c r="H13" i="7" s="1"/>
  <c r="I13" i="7" s="1"/>
  <c r="E12" i="7"/>
  <c r="F12" i="7" s="1"/>
  <c r="G12" i="7" s="1"/>
  <c r="H12" i="7" s="1"/>
  <c r="I12" i="7" s="1"/>
  <c r="E11" i="7"/>
  <c r="F11" i="7" s="1"/>
  <c r="G11" i="7" s="1"/>
  <c r="H11" i="7" s="1"/>
  <c r="I11" i="7" s="1"/>
  <c r="E10" i="7"/>
  <c r="F10" i="7" s="1"/>
  <c r="G10" i="7" s="1"/>
  <c r="H10" i="7" s="1"/>
  <c r="I10" i="7" s="1"/>
  <c r="E9" i="7"/>
  <c r="F9" i="7" s="1"/>
  <c r="G9" i="7" s="1"/>
  <c r="H9" i="7" s="1"/>
  <c r="I9" i="7" s="1"/>
  <c r="E8" i="7"/>
  <c r="F8" i="7" s="1"/>
  <c r="G8" i="7" s="1"/>
  <c r="H8" i="7" s="1"/>
  <c r="I8" i="7" s="1"/>
  <c r="E7" i="7"/>
  <c r="F7" i="7" s="1"/>
  <c r="G7" i="7" s="1"/>
  <c r="H7" i="7" s="1"/>
  <c r="I7" i="7" s="1"/>
  <c r="E6" i="7"/>
  <c r="F6" i="7" s="1"/>
  <c r="G6" i="7" s="1"/>
  <c r="H6" i="7" s="1"/>
  <c r="I6" i="7" s="1"/>
  <c r="I3" i="7" s="1"/>
  <c r="C41" i="6"/>
  <c r="E41" i="6" s="1"/>
  <c r="F41" i="6" s="1"/>
  <c r="G41" i="6" s="1"/>
  <c r="C40" i="6"/>
  <c r="E40" i="6" s="1"/>
  <c r="F40" i="6" s="1"/>
  <c r="G40" i="6" s="1"/>
  <c r="C39" i="6"/>
  <c r="E39" i="6" s="1"/>
  <c r="F39" i="6" s="1"/>
  <c r="G39" i="6" s="1"/>
  <c r="C38" i="6"/>
  <c r="E38" i="6" s="1"/>
  <c r="F38" i="6" s="1"/>
  <c r="G38" i="6" s="1"/>
  <c r="E37" i="6"/>
  <c r="F37" i="6" s="1"/>
  <c r="G37" i="6" s="1"/>
  <c r="E36" i="6"/>
  <c r="F36" i="6" s="1"/>
  <c r="G36" i="6" s="1"/>
  <c r="E35" i="6"/>
  <c r="F35" i="6" s="1"/>
  <c r="G35" i="6" s="1"/>
  <c r="E34" i="6"/>
  <c r="F34" i="6" s="1"/>
  <c r="G34" i="6" s="1"/>
  <c r="E33" i="6"/>
  <c r="F33" i="6" s="1"/>
  <c r="G33" i="6" s="1"/>
  <c r="E32" i="6"/>
  <c r="F32" i="6" s="1"/>
  <c r="G32" i="6" s="1"/>
  <c r="E31" i="6"/>
  <c r="F31" i="6" s="1"/>
  <c r="G31" i="6" s="1"/>
  <c r="E30" i="6"/>
  <c r="F30" i="6" s="1"/>
  <c r="G30" i="6" s="1"/>
  <c r="E29" i="6"/>
  <c r="F29" i="6" s="1"/>
  <c r="G29" i="6" s="1"/>
  <c r="E28" i="6"/>
  <c r="F28" i="6" s="1"/>
  <c r="G28" i="6" s="1"/>
  <c r="E27" i="6"/>
  <c r="F27" i="6" s="1"/>
  <c r="G27" i="6" s="1"/>
  <c r="E26" i="6"/>
  <c r="F26" i="6" s="1"/>
  <c r="G26" i="6" s="1"/>
  <c r="E25" i="6"/>
  <c r="F25" i="6" s="1"/>
  <c r="G25" i="6" s="1"/>
  <c r="E24" i="6"/>
  <c r="F24" i="6" s="1"/>
  <c r="G24" i="6" s="1"/>
  <c r="E23" i="6"/>
  <c r="F23" i="6" s="1"/>
  <c r="G23" i="6" s="1"/>
  <c r="E22" i="6"/>
  <c r="F22" i="6" s="1"/>
  <c r="G22" i="6" s="1"/>
  <c r="E21" i="6"/>
  <c r="F21" i="6" s="1"/>
  <c r="G21" i="6" s="1"/>
  <c r="E20" i="6"/>
  <c r="F20" i="6" s="1"/>
  <c r="G20" i="6" s="1"/>
  <c r="E19" i="6"/>
  <c r="F19" i="6" s="1"/>
  <c r="G19" i="6" s="1"/>
  <c r="E18" i="6"/>
  <c r="F18" i="6" s="1"/>
  <c r="G18" i="6" s="1"/>
  <c r="E17" i="6"/>
  <c r="F17" i="6" s="1"/>
  <c r="G17" i="6" s="1"/>
  <c r="E16" i="6"/>
  <c r="F16" i="6" s="1"/>
  <c r="G16" i="6" s="1"/>
  <c r="E15" i="6"/>
  <c r="F15" i="6" s="1"/>
  <c r="G15" i="6" s="1"/>
  <c r="E14" i="6"/>
  <c r="F14" i="6" s="1"/>
  <c r="G14" i="6" s="1"/>
  <c r="E13" i="6"/>
  <c r="F13" i="6" s="1"/>
  <c r="G13" i="6" s="1"/>
  <c r="E12" i="6"/>
  <c r="F12" i="6" s="1"/>
  <c r="G12" i="6" s="1"/>
  <c r="E11" i="6"/>
  <c r="F11" i="6" s="1"/>
  <c r="G11" i="6" s="1"/>
  <c r="E10" i="6"/>
  <c r="F10" i="6" s="1"/>
  <c r="G10" i="6" s="1"/>
  <c r="E9" i="6"/>
  <c r="F9" i="6" s="1"/>
  <c r="G9" i="6" s="1"/>
  <c r="E8" i="6"/>
  <c r="F8" i="6" s="1"/>
  <c r="G8" i="6" s="1"/>
  <c r="E7" i="6"/>
  <c r="F7" i="6" s="1"/>
  <c r="G7" i="6" s="1"/>
  <c r="E6" i="6"/>
  <c r="F6" i="6" s="1"/>
  <c r="G6" i="6" s="1"/>
  <c r="C41" i="5"/>
  <c r="E41" i="5" s="1"/>
  <c r="F41" i="5" s="1"/>
  <c r="C40" i="5"/>
  <c r="E40" i="5" s="1"/>
  <c r="F40" i="5" s="1"/>
  <c r="C39" i="5"/>
  <c r="E39" i="5" s="1"/>
  <c r="F39" i="5" s="1"/>
  <c r="C38" i="5"/>
  <c r="E38" i="5" s="1"/>
  <c r="F38" i="5" s="1"/>
  <c r="E37" i="5"/>
  <c r="F37" i="5" s="1"/>
  <c r="E36" i="5"/>
  <c r="F36" i="5" s="1"/>
  <c r="E35" i="5"/>
  <c r="F35" i="5" s="1"/>
  <c r="E34" i="5"/>
  <c r="F34" i="5" s="1"/>
  <c r="E33" i="5"/>
  <c r="F33" i="5" s="1"/>
  <c r="E32" i="5"/>
  <c r="F32" i="5" s="1"/>
  <c r="E31" i="5"/>
  <c r="F31" i="5" s="1"/>
  <c r="E30" i="5"/>
  <c r="F30" i="5" s="1"/>
  <c r="E29" i="5"/>
  <c r="F29" i="5" s="1"/>
  <c r="E28" i="5"/>
  <c r="F28" i="5" s="1"/>
  <c r="E27" i="5"/>
  <c r="F27" i="5" s="1"/>
  <c r="E26" i="5"/>
  <c r="F26" i="5" s="1"/>
  <c r="E25" i="5"/>
  <c r="F25" i="5" s="1"/>
  <c r="E24" i="5"/>
  <c r="F24" i="5" s="1"/>
  <c r="E23" i="5"/>
  <c r="F23" i="5" s="1"/>
  <c r="E22" i="5"/>
  <c r="F22" i="5" s="1"/>
  <c r="E21" i="5"/>
  <c r="F21" i="5" s="1"/>
  <c r="E20" i="5"/>
  <c r="F20" i="5" s="1"/>
  <c r="E19" i="5"/>
  <c r="F19" i="5" s="1"/>
  <c r="E18" i="5"/>
  <c r="F18" i="5" s="1"/>
  <c r="E17" i="5"/>
  <c r="F17" i="5" s="1"/>
  <c r="E16" i="5"/>
  <c r="F16" i="5" s="1"/>
  <c r="E15" i="5"/>
  <c r="F15" i="5" s="1"/>
  <c r="E14" i="5"/>
  <c r="F14" i="5" s="1"/>
  <c r="E13" i="5"/>
  <c r="F13" i="5" s="1"/>
  <c r="E12" i="5"/>
  <c r="F12" i="5" s="1"/>
  <c r="E11" i="5"/>
  <c r="F11" i="5" s="1"/>
  <c r="E10" i="5"/>
  <c r="F10" i="5" s="1"/>
  <c r="E9" i="5"/>
  <c r="F9" i="5" s="1"/>
  <c r="E8" i="5"/>
  <c r="F8" i="5" s="1"/>
  <c r="E7" i="5"/>
  <c r="F7" i="5" s="1"/>
  <c r="E6" i="5"/>
  <c r="F6" i="5" s="1"/>
  <c r="C41" i="4"/>
  <c r="E41" i="4" s="1"/>
  <c r="C40" i="4"/>
  <c r="E40" i="4" s="1"/>
  <c r="C39" i="4"/>
  <c r="E39" i="4" s="1"/>
  <c r="C38" i="4"/>
  <c r="E38" i="4" s="1"/>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C41" i="3"/>
  <c r="C40" i="3"/>
  <c r="C39" i="3"/>
  <c r="C38" i="3"/>
  <c r="C41" i="2"/>
  <c r="E41" i="2" s="1"/>
  <c r="F41" i="2" s="1"/>
  <c r="G41" i="2" s="1"/>
  <c r="H41" i="2" s="1"/>
  <c r="C40" i="2"/>
  <c r="E40" i="2" s="1"/>
  <c r="F40" i="2" s="1"/>
  <c r="G40" i="2" s="1"/>
  <c r="H40" i="2" s="1"/>
  <c r="C39" i="2"/>
  <c r="E39" i="2" s="1"/>
  <c r="F39" i="2" s="1"/>
  <c r="G39" i="2" s="1"/>
  <c r="H39" i="2" s="1"/>
  <c r="C38" i="2"/>
  <c r="E38" i="2" s="1"/>
  <c r="F38" i="2" s="1"/>
  <c r="G38" i="2" s="1"/>
  <c r="H38" i="2" s="1"/>
  <c r="E37" i="2"/>
  <c r="F37" i="2" s="1"/>
  <c r="G37" i="2" s="1"/>
  <c r="H37" i="2" s="1"/>
  <c r="E36" i="2"/>
  <c r="F36" i="2" s="1"/>
  <c r="G36" i="2" s="1"/>
  <c r="H36" i="2" s="1"/>
  <c r="E35" i="2"/>
  <c r="F35" i="2" s="1"/>
  <c r="G35" i="2" s="1"/>
  <c r="H35" i="2" s="1"/>
  <c r="E34" i="2"/>
  <c r="F34" i="2" s="1"/>
  <c r="G34" i="2" s="1"/>
  <c r="H34" i="2" s="1"/>
  <c r="E33" i="2"/>
  <c r="F33" i="2" s="1"/>
  <c r="G33" i="2" s="1"/>
  <c r="H33" i="2" s="1"/>
  <c r="E32" i="2"/>
  <c r="F32" i="2" s="1"/>
  <c r="G32" i="2" s="1"/>
  <c r="H32" i="2" s="1"/>
  <c r="E31" i="2"/>
  <c r="F31" i="2" s="1"/>
  <c r="G31" i="2" s="1"/>
  <c r="H31" i="2" s="1"/>
  <c r="E30" i="2"/>
  <c r="F30" i="2" s="1"/>
  <c r="G30" i="2" s="1"/>
  <c r="H30" i="2" s="1"/>
  <c r="E29" i="2"/>
  <c r="F29" i="2" s="1"/>
  <c r="G29" i="2" s="1"/>
  <c r="H29" i="2" s="1"/>
  <c r="E28" i="2"/>
  <c r="F28" i="2" s="1"/>
  <c r="G28" i="2" s="1"/>
  <c r="H28" i="2" s="1"/>
  <c r="E27" i="2"/>
  <c r="F27" i="2" s="1"/>
  <c r="G27" i="2" s="1"/>
  <c r="H27" i="2" s="1"/>
  <c r="E26" i="2"/>
  <c r="F26" i="2" s="1"/>
  <c r="G26" i="2" s="1"/>
  <c r="H26" i="2" s="1"/>
  <c r="E25" i="2"/>
  <c r="F25" i="2" s="1"/>
  <c r="G25" i="2" s="1"/>
  <c r="H25" i="2" s="1"/>
  <c r="E24" i="2"/>
  <c r="F24" i="2" s="1"/>
  <c r="G24" i="2" s="1"/>
  <c r="H24" i="2" s="1"/>
  <c r="E23" i="2"/>
  <c r="F23" i="2" s="1"/>
  <c r="G23" i="2" s="1"/>
  <c r="H23" i="2" s="1"/>
  <c r="E22" i="2"/>
  <c r="F22" i="2" s="1"/>
  <c r="G22" i="2" s="1"/>
  <c r="H22" i="2" s="1"/>
  <c r="E21" i="2"/>
  <c r="F21" i="2" s="1"/>
  <c r="G21" i="2" s="1"/>
  <c r="H21" i="2" s="1"/>
  <c r="E20" i="2"/>
  <c r="F20" i="2" s="1"/>
  <c r="G20" i="2" s="1"/>
  <c r="H20" i="2" s="1"/>
  <c r="E19" i="2"/>
  <c r="F19" i="2" s="1"/>
  <c r="G19" i="2" s="1"/>
  <c r="H19" i="2" s="1"/>
  <c r="E18" i="2"/>
  <c r="F18" i="2" s="1"/>
  <c r="G18" i="2" s="1"/>
  <c r="H18" i="2" s="1"/>
  <c r="E17" i="2"/>
  <c r="F17" i="2" s="1"/>
  <c r="G17" i="2" s="1"/>
  <c r="H17" i="2" s="1"/>
  <c r="E16" i="2"/>
  <c r="F16" i="2" s="1"/>
  <c r="G16" i="2" s="1"/>
  <c r="H16" i="2" s="1"/>
  <c r="E15" i="2"/>
  <c r="F15" i="2" s="1"/>
  <c r="G15" i="2" s="1"/>
  <c r="H15" i="2" s="1"/>
  <c r="E14" i="2"/>
  <c r="F14" i="2" s="1"/>
  <c r="G14" i="2" s="1"/>
  <c r="H14" i="2" s="1"/>
  <c r="E13" i="2"/>
  <c r="F13" i="2" s="1"/>
  <c r="G13" i="2" s="1"/>
  <c r="H13" i="2" s="1"/>
  <c r="E12" i="2"/>
  <c r="F12" i="2" s="1"/>
  <c r="G12" i="2" s="1"/>
  <c r="H12" i="2" s="1"/>
  <c r="E11" i="2"/>
  <c r="F11" i="2" s="1"/>
  <c r="G11" i="2" s="1"/>
  <c r="H11" i="2" s="1"/>
  <c r="E10" i="2"/>
  <c r="F10" i="2" s="1"/>
  <c r="G10" i="2" s="1"/>
  <c r="H10" i="2" s="1"/>
  <c r="E9" i="2"/>
  <c r="F9" i="2" s="1"/>
  <c r="G9" i="2" s="1"/>
  <c r="H9" i="2" s="1"/>
  <c r="E8" i="2"/>
  <c r="F8" i="2" s="1"/>
  <c r="G8" i="2" s="1"/>
  <c r="H8" i="2" s="1"/>
  <c r="E7" i="2"/>
  <c r="F7" i="2" s="1"/>
  <c r="G7" i="2" s="1"/>
  <c r="H7" i="2" s="1"/>
  <c r="E6" i="2"/>
  <c r="F6" i="2" s="1"/>
  <c r="G6" i="2" s="1"/>
  <c r="H6" i="2" s="1"/>
  <c r="C41" i="1"/>
  <c r="C40" i="1"/>
  <c r="C39" i="1"/>
  <c r="C38" i="1"/>
</calcChain>
</file>

<file path=xl/sharedStrings.xml><?xml version="1.0" encoding="utf-8"?>
<sst xmlns="http://schemas.openxmlformats.org/spreadsheetml/2006/main" count="114" uniqueCount="41">
  <si>
    <t>Coefficients</t>
  </si>
  <si>
    <t>Intercept</t>
  </si>
  <si>
    <t>Milliliters</t>
  </si>
  <si>
    <t>Age</t>
  </si>
  <si>
    <t>Sex</t>
  </si>
  <si>
    <t>Gets the flu</t>
  </si>
  <si>
    <t>Milliliters of vaccine</t>
  </si>
  <si>
    <t>Logit</t>
  </si>
  <si>
    <t>Odds</t>
  </si>
  <si>
    <t>Log Likelihood</t>
  </si>
  <si>
    <t>Probability of actual outcome</t>
  </si>
  <si>
    <t>Predicted probability that person gets the flu</t>
  </si>
  <si>
    <t>Sum Log Likelihood</t>
  </si>
  <si>
    <t>To evaluate the goodness of fit between the predicted and actual probabilities, we look at their continued product.</t>
  </si>
  <si>
    <t>Consider the implications if we could predict the flu cases perfectly. In that case, all the probabilities in column H would be 1.0 and their continued product</t>
  </si>
  <si>
    <t>(that is, 1 X 1 X 1 X 1 . . .) would be 1.0.</t>
  </si>
  <si>
    <t>The log of 1 is 0. And the log of the continued product is the sum of the logs of the individual probabilities.</t>
  </si>
  <si>
    <t>So if the continued product of all the perfect predictions is 1.0, the sum of their logs is 0 (that is, 0 + 0 + 0 +…)</t>
  </si>
  <si>
    <t>What we would like to do is select an intercept and coefficients that get the total of the logarithms as close as possible to 0. That's the log equivalent of a continued product of 1.0.</t>
  </si>
  <si>
    <t>We use Excel's Solver to arrange that.</t>
  </si>
  <si>
    <t>Notice that this use of logarithms is completely different from their use with the odds. The idea with the odds is to allow the log of the odds to fall well below 0 if necessary to follow the predictor variable's value.</t>
  </si>
  <si>
    <t>Then we take the antilog of the logit to get it back above 0.</t>
  </si>
  <si>
    <t>Here, though, we just want a convenient way to evaluate the accuracy of our predictions. So we total their logs in cell I3, and make whatever changes to the</t>
  </si>
  <si>
    <t>intercept and the coefficients are needed to bring the total as close to 0 as possible.</t>
  </si>
  <si>
    <t>We do that in cell I3, where the formula is =SUM(I6:I41)</t>
  </si>
  <si>
    <t>Run Solver to optimize the intercept and coefficients</t>
  </si>
  <si>
    <t>Click the Data tab and find the Analyze group, usually at the right end of the Ribbon</t>
  </si>
  <si>
    <t>With the worksheet named Otimizing the Coefficients active, click Solver</t>
  </si>
  <si>
    <t>Click in the Set Objective cell, then click cell I3 to set the objective cell for Solver</t>
  </si>
  <si>
    <t>Make sure the Max button is selected.  We want to get the sum of the logs as close to 0 as possible , and to maximize a negative sum means to move it toward zero</t>
  </si>
  <si>
    <t>Click in the Variable Cells box and drag throug A3:D3. These are the four cells that we want to change while finding the maximum of the sum  of the log likelihoods</t>
  </si>
  <si>
    <t>Make sure that the Make Unconstrained Variables non-negative checkbox is cleared</t>
  </si>
  <si>
    <t>Choose GRG Nonlinear as the Solving Method</t>
  </si>
  <si>
    <t>Click the Options button and then click the GRG Nonlinear tab</t>
  </si>
  <si>
    <t>Click Central Derivatives and also click Multistart</t>
  </si>
  <si>
    <t>Click OK</t>
  </si>
  <si>
    <t>Click Solve</t>
  </si>
  <si>
    <t>After a few seconds, Solver returns with messages summarizing the results of the problem. If it looks like all is well, choose to keep the Solver results and click OK.</t>
  </si>
  <si>
    <t>Income</t>
  </si>
  <si>
    <t>Zip Code</t>
  </si>
  <si>
    <t>Sum Log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</si>
</sst>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0"/>
  </numFmts>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4" xfId="0" applyBorder="1"/>
    <xf numFmtId="0" fontId="0" fillId="0" borderId="0" xfId="0" applyBorder="1"/>
    <xf numFmtId="0" fontId="0" fillId="0" borderId="5" xfId="0" applyBorder="1" applyAlignment="1">
      <alignment wrapText="1"/>
    </xf>
    <xf numFmtId="0" fontId="2" fillId="0" borderId="2" xfId="0" applyFont="1" applyBorder="1"/>
    <xf numFmtId="0" fontId="2" fillId="0" borderId="3" xfId="0" applyFont="1" applyBorder="1"/>
    <xf numFmtId="0" fontId="1" fillId="0" borderId="6" xfId="0" applyFont="1" applyBorder="1" applyAlignment="1">
      <alignment horizontal="center" wrapText="1"/>
    </xf>
    <xf numFmtId="164" fontId="0" fillId="0" borderId="0" xfId="0" applyNumberFormat="1"/>
    <xf numFmtId="165" fontId="0" fillId="0" borderId="0" xfId="0" applyNumberFormat="1"/>
    <xf numFmtId="166" fontId="0" fillId="0" borderId="0" xfId="0" applyNumberFormat="1"/>
    <xf numFmtId="0" fontId="1" fillId="0" borderId="0" xfId="0" applyFont="1" applyAlignment="1">
      <alignment horizontal="right"/>
    </xf>
    <xf numFmtId="0" fontId="0" fillId="0" borderId="2" xfId="0" applyBorder="1" applyAlignment="1">
      <alignment horizontal="right"/>
    </xf>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43"/>
  <sheetViews>
    <sheetView workbookViewId="0"/>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5" spans="1:4" ht="49.5" customHeight="1" thickBot="1" x14ac:dyDescent="0.3">
      <c r="A5" s="7" t="s">
        <v>5</v>
      </c>
      <c r="B5" s="7" t="s">
        <v>6</v>
      </c>
      <c r="C5" s="7" t="s">
        <v>3</v>
      </c>
      <c r="D5" s="7" t="s">
        <v>4</v>
      </c>
    </row>
    <row r="6" spans="1:4" x14ac:dyDescent="0.25">
      <c r="A6">
        <v>0</v>
      </c>
      <c r="B6" s="8">
        <v>16.887653303838498</v>
      </c>
      <c r="C6">
        <v>50</v>
      </c>
      <c r="D6">
        <v>1</v>
      </c>
    </row>
    <row r="7" spans="1:4" x14ac:dyDescent="0.25">
      <c r="A7">
        <v>0</v>
      </c>
      <c r="B7" s="8">
        <v>17.030502315978563</v>
      </c>
      <c r="C7">
        <v>50</v>
      </c>
      <c r="D7">
        <v>1</v>
      </c>
    </row>
    <row r="8" spans="1:4" x14ac:dyDescent="0.25">
      <c r="A8">
        <v>0</v>
      </c>
      <c r="B8" s="8">
        <v>17.503588443485505</v>
      </c>
      <c r="C8">
        <v>47</v>
      </c>
      <c r="D8">
        <v>1</v>
      </c>
    </row>
    <row r="9" spans="1:4" x14ac:dyDescent="0.25">
      <c r="A9">
        <v>0</v>
      </c>
      <c r="B9" s="8">
        <v>17.405116562100972</v>
      </c>
      <c r="C9">
        <v>49</v>
      </c>
      <c r="D9">
        <v>1</v>
      </c>
    </row>
    <row r="10" spans="1:4" x14ac:dyDescent="0.25">
      <c r="A10">
        <v>0</v>
      </c>
      <c r="B10" s="8">
        <v>18.287152525949935</v>
      </c>
      <c r="C10">
        <v>42</v>
      </c>
      <c r="D10">
        <v>1</v>
      </c>
    </row>
    <row r="11" spans="1:4" x14ac:dyDescent="0.25">
      <c r="A11">
        <v>0</v>
      </c>
      <c r="B11" s="8">
        <v>18.021051701747979</v>
      </c>
      <c r="C11">
        <v>47</v>
      </c>
      <c r="D11">
        <v>1</v>
      </c>
    </row>
    <row r="12" spans="1:4" x14ac:dyDescent="0.25">
      <c r="A12">
        <v>0</v>
      </c>
      <c r="B12" s="8">
        <v>17.862168616816685</v>
      </c>
      <c r="C12">
        <v>49</v>
      </c>
      <c r="D12">
        <v>1</v>
      </c>
    </row>
    <row r="13" spans="1:4" x14ac:dyDescent="0.25">
      <c r="A13">
        <v>0</v>
      </c>
      <c r="B13" s="8">
        <v>17.519136635283065</v>
      </c>
      <c r="C13">
        <v>55</v>
      </c>
      <c r="D13">
        <v>1</v>
      </c>
    </row>
    <row r="14" spans="1:4" x14ac:dyDescent="0.25">
      <c r="A14">
        <v>0</v>
      </c>
      <c r="B14" s="8">
        <v>18.036761853876762</v>
      </c>
      <c r="C14">
        <v>51</v>
      </c>
      <c r="D14">
        <v>1</v>
      </c>
    </row>
    <row r="15" spans="1:4" x14ac:dyDescent="0.25">
      <c r="A15">
        <v>0</v>
      </c>
      <c r="B15" s="8">
        <v>14.168177382246888</v>
      </c>
      <c r="C15">
        <v>52</v>
      </c>
      <c r="D15">
        <v>2</v>
      </c>
    </row>
    <row r="16" spans="1:4" x14ac:dyDescent="0.25">
      <c r="A16">
        <v>0</v>
      </c>
      <c r="B16" s="8">
        <v>18.158879943620082</v>
      </c>
      <c r="C16">
        <v>52</v>
      </c>
      <c r="D16">
        <v>1</v>
      </c>
    </row>
    <row r="17" spans="1:4" x14ac:dyDescent="0.25">
      <c r="A17">
        <v>0</v>
      </c>
      <c r="B17" s="8">
        <v>18.885919870487136</v>
      </c>
      <c r="C17">
        <v>55</v>
      </c>
      <c r="D17">
        <v>1</v>
      </c>
    </row>
    <row r="18" spans="1:4" x14ac:dyDescent="0.25">
      <c r="A18">
        <v>1</v>
      </c>
      <c r="B18" s="8">
        <v>15.733847904194725</v>
      </c>
      <c r="C18">
        <v>49</v>
      </c>
      <c r="D18">
        <v>2</v>
      </c>
    </row>
    <row r="19" spans="1:4" x14ac:dyDescent="0.25">
      <c r="A19">
        <v>0</v>
      </c>
      <c r="B19" s="8">
        <v>20.09398198109114</v>
      </c>
      <c r="C19">
        <v>54</v>
      </c>
      <c r="D19">
        <v>1</v>
      </c>
    </row>
    <row r="20" spans="1:4" x14ac:dyDescent="0.25">
      <c r="A20">
        <v>1</v>
      </c>
      <c r="B20" s="8">
        <v>19.997615584012525</v>
      </c>
      <c r="C20">
        <v>55</v>
      </c>
      <c r="D20">
        <v>1</v>
      </c>
    </row>
    <row r="21" spans="1:4" x14ac:dyDescent="0.25">
      <c r="A21">
        <v>0</v>
      </c>
      <c r="B21" s="8">
        <v>20.234239627931611</v>
      </c>
      <c r="C21">
        <v>53</v>
      </c>
      <c r="D21">
        <v>1</v>
      </c>
    </row>
    <row r="22" spans="1:4" x14ac:dyDescent="0.25">
      <c r="A22">
        <v>0</v>
      </c>
      <c r="B22" s="8">
        <v>18.168273642831107</v>
      </c>
      <c r="C22">
        <v>44</v>
      </c>
      <c r="D22">
        <v>2</v>
      </c>
    </row>
    <row r="23" spans="1:4" x14ac:dyDescent="0.25">
      <c r="A23">
        <v>0</v>
      </c>
      <c r="B23" s="8">
        <v>17.071640240109602</v>
      </c>
      <c r="C23">
        <v>54</v>
      </c>
      <c r="D23">
        <v>2</v>
      </c>
    </row>
    <row r="24" spans="1:4" x14ac:dyDescent="0.25">
      <c r="A24">
        <v>0</v>
      </c>
      <c r="B24" s="8">
        <v>21.441977817873166</v>
      </c>
      <c r="C24">
        <v>53</v>
      </c>
      <c r="D24">
        <v>1</v>
      </c>
    </row>
    <row r="25" spans="1:4" x14ac:dyDescent="0.25">
      <c r="A25">
        <v>0</v>
      </c>
      <c r="B25" s="8">
        <v>21.307388782625555</v>
      </c>
      <c r="C25">
        <v>56</v>
      </c>
      <c r="D25">
        <v>1</v>
      </c>
    </row>
    <row r="26" spans="1:4" x14ac:dyDescent="0.25">
      <c r="A26">
        <v>1</v>
      </c>
      <c r="B26" s="8">
        <v>17.915453565789566</v>
      </c>
      <c r="C26">
        <v>57</v>
      </c>
      <c r="D26">
        <v>2</v>
      </c>
    </row>
    <row r="27" spans="1:4" x14ac:dyDescent="0.25">
      <c r="A27">
        <v>0</v>
      </c>
      <c r="B27" s="8">
        <v>19.167244965824199</v>
      </c>
      <c r="C27">
        <v>51</v>
      </c>
      <c r="D27">
        <v>2</v>
      </c>
    </row>
    <row r="28" spans="1:4" x14ac:dyDescent="0.25">
      <c r="A28">
        <v>0</v>
      </c>
      <c r="B28" s="8">
        <v>19.287095610930375</v>
      </c>
      <c r="C28">
        <v>53</v>
      </c>
      <c r="D28">
        <v>2</v>
      </c>
    </row>
    <row r="29" spans="1:4" x14ac:dyDescent="0.25">
      <c r="A29">
        <v>1</v>
      </c>
      <c r="B29" s="8">
        <v>23.539688027893682</v>
      </c>
      <c r="C29">
        <v>51</v>
      </c>
      <c r="D29">
        <v>1</v>
      </c>
    </row>
    <row r="30" spans="1:4" x14ac:dyDescent="0.25">
      <c r="A30">
        <v>1</v>
      </c>
      <c r="B30" s="8">
        <v>19.49067974727965</v>
      </c>
      <c r="C30">
        <v>55</v>
      </c>
      <c r="D30">
        <v>2</v>
      </c>
    </row>
    <row r="31" spans="1:4" x14ac:dyDescent="0.25">
      <c r="A31">
        <v>1</v>
      </c>
      <c r="B31" s="8">
        <v>23.175115322307192</v>
      </c>
      <c r="C31">
        <v>59</v>
      </c>
      <c r="D31">
        <v>1</v>
      </c>
    </row>
    <row r="32" spans="1:4" x14ac:dyDescent="0.25">
      <c r="A32">
        <v>1</v>
      </c>
      <c r="B32" s="8">
        <v>20.575975926815435</v>
      </c>
      <c r="C32">
        <v>47</v>
      </c>
      <c r="D32">
        <v>2</v>
      </c>
    </row>
    <row r="33" spans="1:8" x14ac:dyDescent="0.25">
      <c r="A33">
        <v>1</v>
      </c>
      <c r="B33" s="8">
        <v>21.298642924739426</v>
      </c>
      <c r="C33">
        <v>54</v>
      </c>
      <c r="D33">
        <v>2</v>
      </c>
    </row>
    <row r="34" spans="1:8" x14ac:dyDescent="0.25">
      <c r="A34">
        <v>0</v>
      </c>
      <c r="B34" s="8">
        <v>21.161138603529775</v>
      </c>
      <c r="C34">
        <v>56</v>
      </c>
      <c r="D34">
        <v>2</v>
      </c>
    </row>
    <row r="35" spans="1:8" x14ac:dyDescent="0.25">
      <c r="A35">
        <v>1</v>
      </c>
      <c r="B35" s="8">
        <v>21.833435938442928</v>
      </c>
      <c r="C35">
        <v>51</v>
      </c>
      <c r="D35">
        <v>2</v>
      </c>
    </row>
    <row r="36" spans="1:8" x14ac:dyDescent="0.25">
      <c r="A36">
        <v>1</v>
      </c>
      <c r="B36" s="8">
        <v>21.725732318178594</v>
      </c>
      <c r="C36">
        <v>58</v>
      </c>
      <c r="D36">
        <v>2</v>
      </c>
    </row>
    <row r="37" spans="1:8" x14ac:dyDescent="0.25">
      <c r="A37">
        <v>1</v>
      </c>
      <c r="B37" s="8">
        <v>23.547300163461237</v>
      </c>
      <c r="C37">
        <v>53</v>
      </c>
      <c r="D37">
        <v>2</v>
      </c>
    </row>
    <row r="38" spans="1:8" x14ac:dyDescent="0.25">
      <c r="A38">
        <v>0</v>
      </c>
      <c r="B38" s="8">
        <v>25.058066133123944</v>
      </c>
      <c r="C38">
        <f>C34-10</f>
        <v>46</v>
      </c>
      <c r="D38">
        <v>1</v>
      </c>
    </row>
    <row r="39" spans="1:8" x14ac:dyDescent="0.25">
      <c r="A39">
        <v>1</v>
      </c>
      <c r="B39" s="8">
        <v>26.442826965093943</v>
      </c>
      <c r="C39">
        <f t="shared" ref="C39:C41" si="0">C35-10</f>
        <v>41</v>
      </c>
      <c r="D39">
        <v>2</v>
      </c>
    </row>
    <row r="40" spans="1:8" x14ac:dyDescent="0.25">
      <c r="A40">
        <v>1</v>
      </c>
      <c r="B40" s="8">
        <v>25.787049583965697</v>
      </c>
      <c r="C40">
        <f t="shared" si="0"/>
        <v>48</v>
      </c>
      <c r="D40">
        <v>1</v>
      </c>
    </row>
    <row r="41" spans="1:8" x14ac:dyDescent="0.25">
      <c r="A41">
        <v>1</v>
      </c>
      <c r="B41" s="8">
        <v>26.179479466522807</v>
      </c>
      <c r="C41">
        <f t="shared" si="0"/>
        <v>43</v>
      </c>
      <c r="D41">
        <v>2</v>
      </c>
    </row>
    <row r="42" spans="1:8" x14ac:dyDescent="0.25">
      <c r="H42" s="10"/>
    </row>
    <row r="43" spans="1:8" x14ac:dyDescent="0.25">
      <c r="H43"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17" sqref="A17"/>
    </sheetView>
  </sheetViews>
  <sheetFormatPr defaultRowHeight="15" x14ac:dyDescent="0.25"/>
  <sheetData>
    <row r="1" spans="1:3" x14ac:dyDescent="0.25">
      <c r="A1" t="s">
        <v>25</v>
      </c>
    </row>
    <row r="2" spans="1:3" x14ac:dyDescent="0.25">
      <c r="B2" t="s">
        <v>26</v>
      </c>
    </row>
    <row r="3" spans="1:3" x14ac:dyDescent="0.25">
      <c r="C3" t="s">
        <v>27</v>
      </c>
    </row>
    <row r="4" spans="1:3" x14ac:dyDescent="0.25">
      <c r="C4" t="s">
        <v>28</v>
      </c>
    </row>
    <row r="5" spans="1:3" x14ac:dyDescent="0.25">
      <c r="C5" t="s">
        <v>29</v>
      </c>
    </row>
    <row r="6" spans="1:3" x14ac:dyDescent="0.25">
      <c r="C6" t="s">
        <v>30</v>
      </c>
    </row>
    <row r="7" spans="1:3" x14ac:dyDescent="0.25">
      <c r="C7" t="s">
        <v>31</v>
      </c>
    </row>
    <row r="8" spans="1:3" x14ac:dyDescent="0.25">
      <c r="C8" t="s">
        <v>32</v>
      </c>
    </row>
    <row r="10" spans="1:3" x14ac:dyDescent="0.25">
      <c r="B10" t="s">
        <v>33</v>
      </c>
    </row>
    <row r="11" spans="1:3" x14ac:dyDescent="0.25">
      <c r="C11" t="s">
        <v>34</v>
      </c>
    </row>
    <row r="12" spans="1:3" x14ac:dyDescent="0.25">
      <c r="C12" t="s">
        <v>35</v>
      </c>
    </row>
    <row r="14" spans="1:3" x14ac:dyDescent="0.25">
      <c r="B14" t="s">
        <v>36</v>
      </c>
    </row>
    <row r="16" spans="1:3" x14ac:dyDescent="0.25">
      <c r="A16"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D3"/>
    </sheetView>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1" spans="1:4" ht="15.75" thickBot="1" x14ac:dyDescent="0.3">
      <c r="A1" s="1"/>
      <c r="B1" s="14" t="s">
        <v>0</v>
      </c>
      <c r="C1" s="15"/>
      <c r="D1" s="16"/>
    </row>
    <row r="2" spans="1:4" ht="15.75" thickBot="1" x14ac:dyDescent="0.3">
      <c r="A2" s="2" t="s">
        <v>1</v>
      </c>
      <c r="B2" s="2" t="s">
        <v>2</v>
      </c>
      <c r="C2" s="3" t="s">
        <v>3</v>
      </c>
      <c r="D2" s="4" t="s">
        <v>4</v>
      </c>
    </row>
    <row r="3" spans="1:4" ht="15.75" thickBot="1" x14ac:dyDescent="0.3">
      <c r="A3" s="5">
        <v>1</v>
      </c>
      <c r="B3" s="5">
        <v>0</v>
      </c>
      <c r="C3" s="5">
        <v>0</v>
      </c>
      <c r="D3" s="6">
        <v>0</v>
      </c>
    </row>
    <row r="5" spans="1:4" ht="49.5" customHeight="1" thickBot="1" x14ac:dyDescent="0.3">
      <c r="A5" s="7" t="s">
        <v>5</v>
      </c>
      <c r="B5" s="7" t="s">
        <v>6</v>
      </c>
      <c r="C5" s="7" t="s">
        <v>3</v>
      </c>
      <c r="D5" s="7" t="s">
        <v>4</v>
      </c>
    </row>
    <row r="6" spans="1:4" x14ac:dyDescent="0.25">
      <c r="A6">
        <v>0</v>
      </c>
      <c r="B6" s="8">
        <v>16.887653303838498</v>
      </c>
      <c r="C6">
        <v>50</v>
      </c>
      <c r="D6">
        <v>1</v>
      </c>
    </row>
    <row r="7" spans="1:4" x14ac:dyDescent="0.25">
      <c r="A7">
        <v>0</v>
      </c>
      <c r="B7" s="8">
        <v>17.030502315978563</v>
      </c>
      <c r="C7">
        <v>50</v>
      </c>
      <c r="D7">
        <v>1</v>
      </c>
    </row>
    <row r="8" spans="1:4" x14ac:dyDescent="0.25">
      <c r="A8">
        <v>0</v>
      </c>
      <c r="B8" s="8">
        <v>17.503588443485505</v>
      </c>
      <c r="C8">
        <v>47</v>
      </c>
      <c r="D8">
        <v>1</v>
      </c>
    </row>
    <row r="9" spans="1:4" x14ac:dyDescent="0.25">
      <c r="A9">
        <v>0</v>
      </c>
      <c r="B9" s="8">
        <v>17.405116562100972</v>
      </c>
      <c r="C9">
        <v>49</v>
      </c>
      <c r="D9">
        <v>1</v>
      </c>
    </row>
    <row r="10" spans="1:4" x14ac:dyDescent="0.25">
      <c r="A10">
        <v>0</v>
      </c>
      <c r="B10" s="8">
        <v>18.287152525949935</v>
      </c>
      <c r="C10">
        <v>42</v>
      </c>
      <c r="D10">
        <v>1</v>
      </c>
    </row>
    <row r="11" spans="1:4" x14ac:dyDescent="0.25">
      <c r="A11">
        <v>0</v>
      </c>
      <c r="B11" s="8">
        <v>18.021051701747979</v>
      </c>
      <c r="C11">
        <v>47</v>
      </c>
      <c r="D11">
        <v>1</v>
      </c>
    </row>
    <row r="12" spans="1:4" x14ac:dyDescent="0.25">
      <c r="A12">
        <v>0</v>
      </c>
      <c r="B12" s="8">
        <v>17.862168616816685</v>
      </c>
      <c r="C12">
        <v>49</v>
      </c>
      <c r="D12">
        <v>1</v>
      </c>
    </row>
    <row r="13" spans="1:4" x14ac:dyDescent="0.25">
      <c r="A13">
        <v>0</v>
      </c>
      <c r="B13" s="8">
        <v>17.519136635283065</v>
      </c>
      <c r="C13">
        <v>55</v>
      </c>
      <c r="D13">
        <v>1</v>
      </c>
    </row>
    <row r="14" spans="1:4" x14ac:dyDescent="0.25">
      <c r="A14">
        <v>0</v>
      </c>
      <c r="B14" s="8">
        <v>18.036761853876762</v>
      </c>
      <c r="C14">
        <v>51</v>
      </c>
      <c r="D14">
        <v>1</v>
      </c>
    </row>
    <row r="15" spans="1:4" x14ac:dyDescent="0.25">
      <c r="A15">
        <v>0</v>
      </c>
      <c r="B15" s="8">
        <v>14.168177382246888</v>
      </c>
      <c r="C15">
        <v>52</v>
      </c>
      <c r="D15">
        <v>2</v>
      </c>
    </row>
    <row r="16" spans="1:4" x14ac:dyDescent="0.25">
      <c r="A16">
        <v>0</v>
      </c>
      <c r="B16" s="8">
        <v>18.158879943620082</v>
      </c>
      <c r="C16">
        <v>52</v>
      </c>
      <c r="D16">
        <v>1</v>
      </c>
    </row>
    <row r="17" spans="1:4" x14ac:dyDescent="0.25">
      <c r="A17">
        <v>0</v>
      </c>
      <c r="B17" s="8">
        <v>18.885919870487136</v>
      </c>
      <c r="C17">
        <v>55</v>
      </c>
      <c r="D17">
        <v>1</v>
      </c>
    </row>
    <row r="18" spans="1:4" x14ac:dyDescent="0.25">
      <c r="A18">
        <v>1</v>
      </c>
      <c r="B18" s="8">
        <v>15.733847904194725</v>
      </c>
      <c r="C18">
        <v>49</v>
      </c>
      <c r="D18">
        <v>2</v>
      </c>
    </row>
    <row r="19" spans="1:4" x14ac:dyDescent="0.25">
      <c r="A19">
        <v>0</v>
      </c>
      <c r="B19" s="8">
        <v>20.09398198109114</v>
      </c>
      <c r="C19">
        <v>54</v>
      </c>
      <c r="D19">
        <v>1</v>
      </c>
    </row>
    <row r="20" spans="1:4" x14ac:dyDescent="0.25">
      <c r="A20">
        <v>1</v>
      </c>
      <c r="B20" s="8">
        <v>19.997615584012525</v>
      </c>
      <c r="C20">
        <v>55</v>
      </c>
      <c r="D20">
        <v>1</v>
      </c>
    </row>
    <row r="21" spans="1:4" x14ac:dyDescent="0.25">
      <c r="A21">
        <v>0</v>
      </c>
      <c r="B21" s="8">
        <v>20.234239627931611</v>
      </c>
      <c r="C21">
        <v>53</v>
      </c>
      <c r="D21">
        <v>1</v>
      </c>
    </row>
    <row r="22" spans="1:4" x14ac:dyDescent="0.25">
      <c r="A22">
        <v>0</v>
      </c>
      <c r="B22" s="8">
        <v>18.168273642831107</v>
      </c>
      <c r="C22">
        <v>44</v>
      </c>
      <c r="D22">
        <v>2</v>
      </c>
    </row>
    <row r="23" spans="1:4" x14ac:dyDescent="0.25">
      <c r="A23">
        <v>0</v>
      </c>
      <c r="B23" s="8">
        <v>17.071640240109602</v>
      </c>
      <c r="C23">
        <v>54</v>
      </c>
      <c r="D23">
        <v>2</v>
      </c>
    </row>
    <row r="24" spans="1:4" x14ac:dyDescent="0.25">
      <c r="A24">
        <v>0</v>
      </c>
      <c r="B24" s="8">
        <v>21.441977817873166</v>
      </c>
      <c r="C24">
        <v>53</v>
      </c>
      <c r="D24">
        <v>1</v>
      </c>
    </row>
    <row r="25" spans="1:4" x14ac:dyDescent="0.25">
      <c r="A25">
        <v>0</v>
      </c>
      <c r="B25" s="8">
        <v>21.307388782625555</v>
      </c>
      <c r="C25">
        <v>56</v>
      </c>
      <c r="D25">
        <v>1</v>
      </c>
    </row>
    <row r="26" spans="1:4" x14ac:dyDescent="0.25">
      <c r="A26">
        <v>1</v>
      </c>
      <c r="B26" s="8">
        <v>17.915453565789566</v>
      </c>
      <c r="C26">
        <v>57</v>
      </c>
      <c r="D26">
        <v>2</v>
      </c>
    </row>
    <row r="27" spans="1:4" x14ac:dyDescent="0.25">
      <c r="A27">
        <v>0</v>
      </c>
      <c r="B27" s="8">
        <v>19.167244965824199</v>
      </c>
      <c r="C27">
        <v>51</v>
      </c>
      <c r="D27">
        <v>2</v>
      </c>
    </row>
    <row r="28" spans="1:4" x14ac:dyDescent="0.25">
      <c r="A28">
        <v>0</v>
      </c>
      <c r="B28" s="8">
        <v>19.287095610930375</v>
      </c>
      <c r="C28">
        <v>53</v>
      </c>
      <c r="D28">
        <v>2</v>
      </c>
    </row>
    <row r="29" spans="1:4" x14ac:dyDescent="0.25">
      <c r="A29">
        <v>1</v>
      </c>
      <c r="B29" s="8">
        <v>23.539688027893682</v>
      </c>
      <c r="C29">
        <v>51</v>
      </c>
      <c r="D29">
        <v>1</v>
      </c>
    </row>
    <row r="30" spans="1:4" x14ac:dyDescent="0.25">
      <c r="A30">
        <v>1</v>
      </c>
      <c r="B30" s="8">
        <v>19.49067974727965</v>
      </c>
      <c r="C30">
        <v>55</v>
      </c>
      <c r="D30">
        <v>2</v>
      </c>
    </row>
    <row r="31" spans="1:4" x14ac:dyDescent="0.25">
      <c r="A31">
        <v>1</v>
      </c>
      <c r="B31" s="8">
        <v>23.175115322307192</v>
      </c>
      <c r="C31">
        <v>59</v>
      </c>
      <c r="D31">
        <v>1</v>
      </c>
    </row>
    <row r="32" spans="1:4" x14ac:dyDescent="0.25">
      <c r="A32">
        <v>1</v>
      </c>
      <c r="B32" s="8">
        <v>20.575975926815435</v>
      </c>
      <c r="C32">
        <v>47</v>
      </c>
      <c r="D32">
        <v>2</v>
      </c>
    </row>
    <row r="33" spans="1:8" x14ac:dyDescent="0.25">
      <c r="A33">
        <v>1</v>
      </c>
      <c r="B33" s="8">
        <v>21.298642924739426</v>
      </c>
      <c r="C33">
        <v>54</v>
      </c>
      <c r="D33">
        <v>2</v>
      </c>
    </row>
    <row r="34" spans="1:8" x14ac:dyDescent="0.25">
      <c r="A34">
        <v>0</v>
      </c>
      <c r="B34" s="8">
        <v>21.161138603529775</v>
      </c>
      <c r="C34">
        <v>56</v>
      </c>
      <c r="D34">
        <v>2</v>
      </c>
    </row>
    <row r="35" spans="1:8" x14ac:dyDescent="0.25">
      <c r="A35">
        <v>1</v>
      </c>
      <c r="B35" s="8">
        <v>21.833435938442928</v>
      </c>
      <c r="C35">
        <v>51</v>
      </c>
      <c r="D35">
        <v>2</v>
      </c>
    </row>
    <row r="36" spans="1:8" x14ac:dyDescent="0.25">
      <c r="A36">
        <v>1</v>
      </c>
      <c r="B36" s="8">
        <v>21.725732318178594</v>
      </c>
      <c r="C36">
        <v>58</v>
      </c>
      <c r="D36">
        <v>2</v>
      </c>
    </row>
    <row r="37" spans="1:8" x14ac:dyDescent="0.25">
      <c r="A37">
        <v>1</v>
      </c>
      <c r="B37" s="8">
        <v>23.547300163461237</v>
      </c>
      <c r="C37">
        <v>53</v>
      </c>
      <c r="D37">
        <v>2</v>
      </c>
    </row>
    <row r="38" spans="1:8" x14ac:dyDescent="0.25">
      <c r="A38">
        <v>0</v>
      </c>
      <c r="B38" s="8">
        <v>25.058066133123944</v>
      </c>
      <c r="C38">
        <f>C34-10</f>
        <v>46</v>
      </c>
      <c r="D38">
        <v>1</v>
      </c>
    </row>
    <row r="39" spans="1:8" x14ac:dyDescent="0.25">
      <c r="A39">
        <v>1</v>
      </c>
      <c r="B39" s="8">
        <v>26.442826965093943</v>
      </c>
      <c r="C39">
        <f t="shared" ref="C39:C41" si="0">C35-10</f>
        <v>41</v>
      </c>
      <c r="D39">
        <v>2</v>
      </c>
    </row>
    <row r="40" spans="1:8" x14ac:dyDescent="0.25">
      <c r="A40">
        <v>1</v>
      </c>
      <c r="B40" s="8">
        <v>25.787049583965697</v>
      </c>
      <c r="C40">
        <f t="shared" si="0"/>
        <v>48</v>
      </c>
      <c r="D40">
        <v>1</v>
      </c>
    </row>
    <row r="41" spans="1:8" x14ac:dyDescent="0.25">
      <c r="A41">
        <v>1</v>
      </c>
      <c r="B41" s="8">
        <v>26.179479466522807</v>
      </c>
      <c r="C41">
        <f t="shared" si="0"/>
        <v>43</v>
      </c>
      <c r="D41">
        <v>2</v>
      </c>
    </row>
    <row r="42" spans="1:8" x14ac:dyDescent="0.25">
      <c r="H42" s="10"/>
    </row>
    <row r="43" spans="1:8" x14ac:dyDescent="0.25">
      <c r="H43" s="10"/>
    </row>
  </sheetData>
  <mergeCells count="1">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D3"/>
    </sheetView>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1" spans="1:5" ht="15.75" thickBot="1" x14ac:dyDescent="0.3">
      <c r="A1" s="1"/>
      <c r="B1" s="14" t="s">
        <v>0</v>
      </c>
      <c r="C1" s="15"/>
      <c r="D1" s="16"/>
    </row>
    <row r="2" spans="1:5" ht="15.75" thickBot="1" x14ac:dyDescent="0.3">
      <c r="A2" s="2" t="s">
        <v>1</v>
      </c>
      <c r="B2" s="2" t="s">
        <v>2</v>
      </c>
      <c r="C2" s="3" t="s">
        <v>3</v>
      </c>
      <c r="D2" s="4" t="s">
        <v>4</v>
      </c>
    </row>
    <row r="3" spans="1:5" ht="15.75" thickBot="1" x14ac:dyDescent="0.3">
      <c r="A3" s="5">
        <v>1</v>
      </c>
      <c r="B3" s="5">
        <v>0</v>
      </c>
      <c r="C3" s="5">
        <v>0</v>
      </c>
      <c r="D3" s="6">
        <v>0</v>
      </c>
    </row>
    <row r="5" spans="1:5" ht="49.5" customHeight="1" thickBot="1" x14ac:dyDescent="0.3">
      <c r="A5" s="7" t="s">
        <v>5</v>
      </c>
      <c r="B5" s="7" t="s">
        <v>6</v>
      </c>
      <c r="C5" s="7" t="s">
        <v>3</v>
      </c>
      <c r="D5" s="7" t="s">
        <v>4</v>
      </c>
      <c r="E5" s="7" t="s">
        <v>7</v>
      </c>
    </row>
    <row r="6" spans="1:5" x14ac:dyDescent="0.25">
      <c r="A6">
        <v>0</v>
      </c>
      <c r="B6" s="8">
        <v>16.887653303838498</v>
      </c>
      <c r="C6">
        <v>50</v>
      </c>
      <c r="D6">
        <v>1</v>
      </c>
      <c r="E6">
        <f t="shared" ref="E6" si="0">Intercept+Dosage_Coeff*B6+Age_Coeff*C6+Sex_Coeff*D6</f>
        <v>1</v>
      </c>
    </row>
    <row r="7" spans="1:5" x14ac:dyDescent="0.25">
      <c r="A7">
        <v>0</v>
      </c>
      <c r="B7" s="8">
        <v>17.030502315978563</v>
      </c>
      <c r="C7">
        <v>50</v>
      </c>
      <c r="D7">
        <v>1</v>
      </c>
      <c r="E7">
        <f t="shared" ref="E7:E16" si="1">Intercept+Dosage_Coeff*B7+Age_Coeff*C7+Sex_Coeff*D7</f>
        <v>1</v>
      </c>
    </row>
    <row r="8" spans="1:5" x14ac:dyDescent="0.25">
      <c r="A8">
        <v>0</v>
      </c>
      <c r="B8" s="8">
        <v>17.503588443485505</v>
      </c>
      <c r="C8">
        <v>47</v>
      </c>
      <c r="D8">
        <v>1</v>
      </c>
      <c r="E8">
        <f t="shared" si="1"/>
        <v>1</v>
      </c>
    </row>
    <row r="9" spans="1:5" x14ac:dyDescent="0.25">
      <c r="A9">
        <v>0</v>
      </c>
      <c r="B9" s="8">
        <v>17.405116562100972</v>
      </c>
      <c r="C9">
        <v>49</v>
      </c>
      <c r="D9">
        <v>1</v>
      </c>
      <c r="E9">
        <f t="shared" si="1"/>
        <v>1</v>
      </c>
    </row>
    <row r="10" spans="1:5" x14ac:dyDescent="0.25">
      <c r="A10">
        <v>0</v>
      </c>
      <c r="B10" s="8">
        <v>18.287152525949935</v>
      </c>
      <c r="C10">
        <v>42</v>
      </c>
      <c r="D10">
        <v>1</v>
      </c>
      <c r="E10">
        <f t="shared" si="1"/>
        <v>1</v>
      </c>
    </row>
    <row r="11" spans="1:5" x14ac:dyDescent="0.25">
      <c r="A11">
        <v>0</v>
      </c>
      <c r="B11" s="8">
        <v>18.021051701747979</v>
      </c>
      <c r="C11">
        <v>47</v>
      </c>
      <c r="D11">
        <v>1</v>
      </c>
      <c r="E11">
        <f t="shared" si="1"/>
        <v>1</v>
      </c>
    </row>
    <row r="12" spans="1:5" x14ac:dyDescent="0.25">
      <c r="A12">
        <v>0</v>
      </c>
      <c r="B12" s="8">
        <v>17.862168616816685</v>
      </c>
      <c r="C12">
        <v>49</v>
      </c>
      <c r="D12">
        <v>1</v>
      </c>
      <c r="E12">
        <f t="shared" si="1"/>
        <v>1</v>
      </c>
    </row>
    <row r="13" spans="1:5" x14ac:dyDescent="0.25">
      <c r="A13">
        <v>0</v>
      </c>
      <c r="B13" s="8">
        <v>17.519136635283065</v>
      </c>
      <c r="C13">
        <v>55</v>
      </c>
      <c r="D13">
        <v>1</v>
      </c>
      <c r="E13">
        <f t="shared" si="1"/>
        <v>1</v>
      </c>
    </row>
    <row r="14" spans="1:5" x14ac:dyDescent="0.25">
      <c r="A14">
        <v>0</v>
      </c>
      <c r="B14" s="8">
        <v>18.036761853876762</v>
      </c>
      <c r="C14">
        <v>51</v>
      </c>
      <c r="D14">
        <v>1</v>
      </c>
      <c r="E14">
        <f t="shared" si="1"/>
        <v>1</v>
      </c>
    </row>
    <row r="15" spans="1:5" x14ac:dyDescent="0.25">
      <c r="A15">
        <v>0</v>
      </c>
      <c r="B15" s="8">
        <v>14.168177382246888</v>
      </c>
      <c r="C15">
        <v>52</v>
      </c>
      <c r="D15">
        <v>2</v>
      </c>
      <c r="E15">
        <f t="shared" si="1"/>
        <v>1</v>
      </c>
    </row>
    <row r="16" spans="1:5" x14ac:dyDescent="0.25">
      <c r="A16">
        <v>0</v>
      </c>
      <c r="B16" s="8">
        <v>18.158879943620082</v>
      </c>
      <c r="C16">
        <v>52</v>
      </c>
      <c r="D16">
        <v>1</v>
      </c>
      <c r="E16">
        <f t="shared" si="1"/>
        <v>1</v>
      </c>
    </row>
    <row r="17" spans="1:5" x14ac:dyDescent="0.25">
      <c r="A17">
        <v>0</v>
      </c>
      <c r="B17" s="8">
        <v>18.885919870487136</v>
      </c>
      <c r="C17">
        <v>55</v>
      </c>
      <c r="D17">
        <v>1</v>
      </c>
      <c r="E17">
        <f t="shared" ref="E17:E41" si="2">Intercept+Dosage_Coeff*B17+Age_Coeff*C17+Sex_Coeff*D17</f>
        <v>1</v>
      </c>
    </row>
    <row r="18" spans="1:5" x14ac:dyDescent="0.25">
      <c r="A18">
        <v>1</v>
      </c>
      <c r="B18" s="8">
        <v>15.733847904194725</v>
      </c>
      <c r="C18">
        <v>49</v>
      </c>
      <c r="D18">
        <v>2</v>
      </c>
      <c r="E18">
        <f t="shared" si="2"/>
        <v>1</v>
      </c>
    </row>
    <row r="19" spans="1:5" x14ac:dyDescent="0.25">
      <c r="A19">
        <v>0</v>
      </c>
      <c r="B19" s="8">
        <v>20.09398198109114</v>
      </c>
      <c r="C19">
        <v>54</v>
      </c>
      <c r="D19">
        <v>1</v>
      </c>
      <c r="E19">
        <f t="shared" si="2"/>
        <v>1</v>
      </c>
    </row>
    <row r="20" spans="1:5" x14ac:dyDescent="0.25">
      <c r="A20">
        <v>1</v>
      </c>
      <c r="B20" s="8">
        <v>19.997615584012525</v>
      </c>
      <c r="C20">
        <v>55</v>
      </c>
      <c r="D20">
        <v>1</v>
      </c>
      <c r="E20">
        <f t="shared" si="2"/>
        <v>1</v>
      </c>
    </row>
    <row r="21" spans="1:5" x14ac:dyDescent="0.25">
      <c r="A21">
        <v>0</v>
      </c>
      <c r="B21" s="8">
        <v>20.234239627931611</v>
      </c>
      <c r="C21">
        <v>53</v>
      </c>
      <c r="D21">
        <v>1</v>
      </c>
      <c r="E21">
        <f t="shared" si="2"/>
        <v>1</v>
      </c>
    </row>
    <row r="22" spans="1:5" x14ac:dyDescent="0.25">
      <c r="A22">
        <v>0</v>
      </c>
      <c r="B22" s="8">
        <v>18.168273642831107</v>
      </c>
      <c r="C22">
        <v>44</v>
      </c>
      <c r="D22">
        <v>2</v>
      </c>
      <c r="E22">
        <f t="shared" si="2"/>
        <v>1</v>
      </c>
    </row>
    <row r="23" spans="1:5" x14ac:dyDescent="0.25">
      <c r="A23">
        <v>0</v>
      </c>
      <c r="B23" s="8">
        <v>17.071640240109602</v>
      </c>
      <c r="C23">
        <v>54</v>
      </c>
      <c r="D23">
        <v>2</v>
      </c>
      <c r="E23">
        <f t="shared" si="2"/>
        <v>1</v>
      </c>
    </row>
    <row r="24" spans="1:5" x14ac:dyDescent="0.25">
      <c r="A24">
        <v>0</v>
      </c>
      <c r="B24" s="8">
        <v>21.441977817873166</v>
      </c>
      <c r="C24">
        <v>53</v>
      </c>
      <c r="D24">
        <v>1</v>
      </c>
      <c r="E24">
        <f t="shared" si="2"/>
        <v>1</v>
      </c>
    </row>
    <row r="25" spans="1:5" x14ac:dyDescent="0.25">
      <c r="A25">
        <v>0</v>
      </c>
      <c r="B25" s="8">
        <v>21.307388782625555</v>
      </c>
      <c r="C25">
        <v>56</v>
      </c>
      <c r="D25">
        <v>1</v>
      </c>
      <c r="E25">
        <f t="shared" si="2"/>
        <v>1</v>
      </c>
    </row>
    <row r="26" spans="1:5" x14ac:dyDescent="0.25">
      <c r="A26">
        <v>1</v>
      </c>
      <c r="B26" s="8">
        <v>17.915453565789566</v>
      </c>
      <c r="C26">
        <v>57</v>
      </c>
      <c r="D26">
        <v>2</v>
      </c>
      <c r="E26">
        <f t="shared" si="2"/>
        <v>1</v>
      </c>
    </row>
    <row r="27" spans="1:5" x14ac:dyDescent="0.25">
      <c r="A27">
        <v>0</v>
      </c>
      <c r="B27" s="8">
        <v>19.167244965824199</v>
      </c>
      <c r="C27">
        <v>51</v>
      </c>
      <c r="D27">
        <v>2</v>
      </c>
      <c r="E27">
        <f t="shared" si="2"/>
        <v>1</v>
      </c>
    </row>
    <row r="28" spans="1:5" x14ac:dyDescent="0.25">
      <c r="A28">
        <v>0</v>
      </c>
      <c r="B28" s="8">
        <v>19.287095610930375</v>
      </c>
      <c r="C28">
        <v>53</v>
      </c>
      <c r="D28">
        <v>2</v>
      </c>
      <c r="E28">
        <f t="shared" si="2"/>
        <v>1</v>
      </c>
    </row>
    <row r="29" spans="1:5" x14ac:dyDescent="0.25">
      <c r="A29">
        <v>1</v>
      </c>
      <c r="B29" s="8">
        <v>23.539688027893682</v>
      </c>
      <c r="C29">
        <v>51</v>
      </c>
      <c r="D29">
        <v>1</v>
      </c>
      <c r="E29">
        <f t="shared" si="2"/>
        <v>1</v>
      </c>
    </row>
    <row r="30" spans="1:5" x14ac:dyDescent="0.25">
      <c r="A30">
        <v>1</v>
      </c>
      <c r="B30" s="8">
        <v>19.49067974727965</v>
      </c>
      <c r="C30">
        <v>55</v>
      </c>
      <c r="D30">
        <v>2</v>
      </c>
      <c r="E30">
        <f t="shared" si="2"/>
        <v>1</v>
      </c>
    </row>
    <row r="31" spans="1:5" x14ac:dyDescent="0.25">
      <c r="A31">
        <v>1</v>
      </c>
      <c r="B31" s="8">
        <v>23.175115322307192</v>
      </c>
      <c r="C31">
        <v>59</v>
      </c>
      <c r="D31">
        <v>1</v>
      </c>
      <c r="E31">
        <f t="shared" si="2"/>
        <v>1</v>
      </c>
    </row>
    <row r="32" spans="1:5" x14ac:dyDescent="0.25">
      <c r="A32">
        <v>1</v>
      </c>
      <c r="B32" s="8">
        <v>20.575975926815435</v>
      </c>
      <c r="C32">
        <v>47</v>
      </c>
      <c r="D32">
        <v>2</v>
      </c>
      <c r="E32">
        <f t="shared" si="2"/>
        <v>1</v>
      </c>
    </row>
    <row r="33" spans="1:8" x14ac:dyDescent="0.25">
      <c r="A33">
        <v>1</v>
      </c>
      <c r="B33" s="8">
        <v>21.298642924739426</v>
      </c>
      <c r="C33">
        <v>54</v>
      </c>
      <c r="D33">
        <v>2</v>
      </c>
      <c r="E33">
        <f t="shared" si="2"/>
        <v>1</v>
      </c>
    </row>
    <row r="34" spans="1:8" x14ac:dyDescent="0.25">
      <c r="A34">
        <v>0</v>
      </c>
      <c r="B34" s="8">
        <v>21.161138603529775</v>
      </c>
      <c r="C34">
        <v>56</v>
      </c>
      <c r="D34">
        <v>2</v>
      </c>
      <c r="E34">
        <f t="shared" si="2"/>
        <v>1</v>
      </c>
    </row>
    <row r="35" spans="1:8" x14ac:dyDescent="0.25">
      <c r="A35">
        <v>1</v>
      </c>
      <c r="B35" s="8">
        <v>21.833435938442928</v>
      </c>
      <c r="C35">
        <v>51</v>
      </c>
      <c r="D35">
        <v>2</v>
      </c>
      <c r="E35">
        <f t="shared" si="2"/>
        <v>1</v>
      </c>
    </row>
    <row r="36" spans="1:8" x14ac:dyDescent="0.25">
      <c r="A36">
        <v>1</v>
      </c>
      <c r="B36" s="8">
        <v>21.725732318178594</v>
      </c>
      <c r="C36">
        <v>58</v>
      </c>
      <c r="D36">
        <v>2</v>
      </c>
      <c r="E36">
        <f t="shared" si="2"/>
        <v>1</v>
      </c>
    </row>
    <row r="37" spans="1:8" x14ac:dyDescent="0.25">
      <c r="A37">
        <v>1</v>
      </c>
      <c r="B37" s="8">
        <v>23.547300163461237</v>
      </c>
      <c r="C37">
        <v>53</v>
      </c>
      <c r="D37">
        <v>2</v>
      </c>
      <c r="E37">
        <f t="shared" si="2"/>
        <v>1</v>
      </c>
    </row>
    <row r="38" spans="1:8" x14ac:dyDescent="0.25">
      <c r="A38">
        <v>0</v>
      </c>
      <c r="B38" s="8">
        <v>25.058066133123944</v>
      </c>
      <c r="C38">
        <f>C34-10</f>
        <v>46</v>
      </c>
      <c r="D38">
        <v>1</v>
      </c>
      <c r="E38">
        <f t="shared" si="2"/>
        <v>1</v>
      </c>
    </row>
    <row r="39" spans="1:8" x14ac:dyDescent="0.25">
      <c r="A39">
        <v>1</v>
      </c>
      <c r="B39" s="8">
        <v>26.442826965093943</v>
      </c>
      <c r="C39">
        <f t="shared" ref="C39:C41" si="3">C35-10</f>
        <v>41</v>
      </c>
      <c r="D39">
        <v>2</v>
      </c>
      <c r="E39">
        <f t="shared" si="2"/>
        <v>1</v>
      </c>
    </row>
    <row r="40" spans="1:8" x14ac:dyDescent="0.25">
      <c r="A40">
        <v>1</v>
      </c>
      <c r="B40" s="8">
        <v>25.787049583965697</v>
      </c>
      <c r="C40">
        <f t="shared" si="3"/>
        <v>48</v>
      </c>
      <c r="D40">
        <v>1</v>
      </c>
      <c r="E40">
        <f t="shared" si="2"/>
        <v>1</v>
      </c>
    </row>
    <row r="41" spans="1:8" x14ac:dyDescent="0.25">
      <c r="A41">
        <v>1</v>
      </c>
      <c r="B41" s="8">
        <v>26.179479466522807</v>
      </c>
      <c r="C41">
        <f t="shared" si="3"/>
        <v>43</v>
      </c>
      <c r="D41">
        <v>2</v>
      </c>
      <c r="E41">
        <f t="shared" si="2"/>
        <v>1</v>
      </c>
    </row>
    <row r="42" spans="1:8" x14ac:dyDescent="0.25">
      <c r="H42" s="10"/>
    </row>
    <row r="43" spans="1:8" x14ac:dyDescent="0.25">
      <c r="H43" s="10"/>
    </row>
  </sheetData>
  <mergeCells count="1">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H16" sqref="H16"/>
    </sheetView>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1" spans="1:6" ht="15.75" thickBot="1" x14ac:dyDescent="0.3">
      <c r="A1" s="1"/>
      <c r="B1" s="14" t="s">
        <v>0</v>
      </c>
      <c r="C1" s="15"/>
      <c r="D1" s="16"/>
    </row>
    <row r="2" spans="1:6" ht="15.75" thickBot="1" x14ac:dyDescent="0.3">
      <c r="A2" s="2" t="s">
        <v>1</v>
      </c>
      <c r="B2" s="2" t="s">
        <v>2</v>
      </c>
      <c r="C2" s="3" t="s">
        <v>3</v>
      </c>
      <c r="D2" s="4" t="s">
        <v>4</v>
      </c>
    </row>
    <row r="3" spans="1:6" ht="15.75" thickBot="1" x14ac:dyDescent="0.3">
      <c r="A3" s="5">
        <v>1</v>
      </c>
      <c r="B3" s="5">
        <v>0</v>
      </c>
      <c r="C3" s="5">
        <v>0</v>
      </c>
      <c r="D3" s="6">
        <v>0</v>
      </c>
    </row>
    <row r="5" spans="1:6" ht="49.5" customHeight="1" thickBot="1" x14ac:dyDescent="0.3">
      <c r="A5" s="7" t="s">
        <v>5</v>
      </c>
      <c r="B5" s="7" t="s">
        <v>6</v>
      </c>
      <c r="C5" s="7" t="s">
        <v>3</v>
      </c>
      <c r="D5" s="7" t="s">
        <v>4</v>
      </c>
      <c r="E5" s="7" t="s">
        <v>7</v>
      </c>
      <c r="F5" s="7" t="s">
        <v>8</v>
      </c>
    </row>
    <row r="6" spans="1:6" x14ac:dyDescent="0.25">
      <c r="A6">
        <v>0</v>
      </c>
      <c r="B6" s="8">
        <v>16.887653303838498</v>
      </c>
      <c r="C6">
        <v>50</v>
      </c>
      <c r="D6">
        <v>1</v>
      </c>
      <c r="E6">
        <f t="shared" ref="E6" si="0">Intercept+Dosage_Coeff*B6+Age_Coeff*C6+Sex_Coeff*D6</f>
        <v>1</v>
      </c>
      <c r="F6" s="9">
        <f>EXP(E6)</f>
        <v>2.7182818284590451</v>
      </c>
    </row>
    <row r="7" spans="1:6" x14ac:dyDescent="0.25">
      <c r="A7">
        <v>0</v>
      </c>
      <c r="B7" s="8">
        <v>17.030502315978563</v>
      </c>
      <c r="C7">
        <v>50</v>
      </c>
      <c r="D7">
        <v>1</v>
      </c>
      <c r="E7">
        <f t="shared" ref="E7:E16" si="1">Intercept+Dosage_Coeff*B7+Age_Coeff*C7+Sex_Coeff*D7</f>
        <v>1</v>
      </c>
      <c r="F7" s="9">
        <f t="shared" ref="F7:F41" si="2">EXP(E7)</f>
        <v>2.7182818284590451</v>
      </c>
    </row>
    <row r="8" spans="1:6" x14ac:dyDescent="0.25">
      <c r="A8">
        <v>0</v>
      </c>
      <c r="B8" s="8">
        <v>17.503588443485505</v>
      </c>
      <c r="C8">
        <v>47</v>
      </c>
      <c r="D8">
        <v>1</v>
      </c>
      <c r="E8">
        <f t="shared" si="1"/>
        <v>1</v>
      </c>
      <c r="F8" s="9">
        <f t="shared" si="2"/>
        <v>2.7182818284590451</v>
      </c>
    </row>
    <row r="9" spans="1:6" x14ac:dyDescent="0.25">
      <c r="A9">
        <v>0</v>
      </c>
      <c r="B9" s="8">
        <v>17.405116562100972</v>
      </c>
      <c r="C9">
        <v>49</v>
      </c>
      <c r="D9">
        <v>1</v>
      </c>
      <c r="E9">
        <f t="shared" si="1"/>
        <v>1</v>
      </c>
      <c r="F9" s="9">
        <f t="shared" si="2"/>
        <v>2.7182818284590451</v>
      </c>
    </row>
    <row r="10" spans="1:6" x14ac:dyDescent="0.25">
      <c r="A10">
        <v>0</v>
      </c>
      <c r="B10" s="8">
        <v>18.287152525949935</v>
      </c>
      <c r="C10">
        <v>42</v>
      </c>
      <c r="D10">
        <v>1</v>
      </c>
      <c r="E10">
        <f t="shared" si="1"/>
        <v>1</v>
      </c>
      <c r="F10" s="9">
        <f t="shared" si="2"/>
        <v>2.7182818284590451</v>
      </c>
    </row>
    <row r="11" spans="1:6" x14ac:dyDescent="0.25">
      <c r="A11">
        <v>0</v>
      </c>
      <c r="B11" s="8">
        <v>18.021051701747979</v>
      </c>
      <c r="C11">
        <v>47</v>
      </c>
      <c r="D11">
        <v>1</v>
      </c>
      <c r="E11">
        <f t="shared" si="1"/>
        <v>1</v>
      </c>
      <c r="F11" s="9">
        <f t="shared" si="2"/>
        <v>2.7182818284590451</v>
      </c>
    </row>
    <row r="12" spans="1:6" x14ac:dyDescent="0.25">
      <c r="A12">
        <v>0</v>
      </c>
      <c r="B12" s="8">
        <v>17.862168616816685</v>
      </c>
      <c r="C12">
        <v>49</v>
      </c>
      <c r="D12">
        <v>1</v>
      </c>
      <c r="E12">
        <f t="shared" si="1"/>
        <v>1</v>
      </c>
      <c r="F12" s="9">
        <f t="shared" si="2"/>
        <v>2.7182818284590451</v>
      </c>
    </row>
    <row r="13" spans="1:6" x14ac:dyDescent="0.25">
      <c r="A13">
        <v>0</v>
      </c>
      <c r="B13" s="8">
        <v>17.519136635283065</v>
      </c>
      <c r="C13">
        <v>55</v>
      </c>
      <c r="D13">
        <v>1</v>
      </c>
      <c r="E13">
        <f t="shared" si="1"/>
        <v>1</v>
      </c>
      <c r="F13" s="9">
        <f t="shared" si="2"/>
        <v>2.7182818284590451</v>
      </c>
    </row>
    <row r="14" spans="1:6" x14ac:dyDescent="0.25">
      <c r="A14">
        <v>0</v>
      </c>
      <c r="B14" s="8">
        <v>18.036761853876762</v>
      </c>
      <c r="C14">
        <v>51</v>
      </c>
      <c r="D14">
        <v>1</v>
      </c>
      <c r="E14">
        <f t="shared" si="1"/>
        <v>1</v>
      </c>
      <c r="F14" s="9">
        <f t="shared" si="2"/>
        <v>2.7182818284590451</v>
      </c>
    </row>
    <row r="15" spans="1:6" x14ac:dyDescent="0.25">
      <c r="A15">
        <v>0</v>
      </c>
      <c r="B15" s="8">
        <v>14.168177382246888</v>
      </c>
      <c r="C15">
        <v>52</v>
      </c>
      <c r="D15">
        <v>2</v>
      </c>
      <c r="E15">
        <f t="shared" si="1"/>
        <v>1</v>
      </c>
      <c r="F15" s="9">
        <f t="shared" si="2"/>
        <v>2.7182818284590451</v>
      </c>
    </row>
    <row r="16" spans="1:6" x14ac:dyDescent="0.25">
      <c r="A16">
        <v>0</v>
      </c>
      <c r="B16" s="8">
        <v>18.158879943620082</v>
      </c>
      <c r="C16">
        <v>52</v>
      </c>
      <c r="D16">
        <v>1</v>
      </c>
      <c r="E16">
        <f t="shared" si="1"/>
        <v>1</v>
      </c>
      <c r="F16" s="9">
        <f t="shared" si="2"/>
        <v>2.7182818284590451</v>
      </c>
    </row>
    <row r="17" spans="1:6" x14ac:dyDescent="0.25">
      <c r="A17">
        <v>0</v>
      </c>
      <c r="B17" s="8">
        <v>18.885919870487136</v>
      </c>
      <c r="C17">
        <v>55</v>
      </c>
      <c r="D17">
        <v>1</v>
      </c>
      <c r="E17">
        <f t="shared" ref="E17:E41" si="3">Intercept+Dosage_Coeff*B17+Age_Coeff*C17+Sex_Coeff*D17</f>
        <v>1</v>
      </c>
      <c r="F17" s="9">
        <f t="shared" si="2"/>
        <v>2.7182818284590451</v>
      </c>
    </row>
    <row r="18" spans="1:6" x14ac:dyDescent="0.25">
      <c r="A18">
        <v>1</v>
      </c>
      <c r="B18" s="8">
        <v>15.733847904194725</v>
      </c>
      <c r="C18">
        <v>49</v>
      </c>
      <c r="D18">
        <v>2</v>
      </c>
      <c r="E18">
        <f t="shared" si="3"/>
        <v>1</v>
      </c>
      <c r="F18" s="9">
        <f t="shared" si="2"/>
        <v>2.7182818284590451</v>
      </c>
    </row>
    <row r="19" spans="1:6" x14ac:dyDescent="0.25">
      <c r="A19">
        <v>0</v>
      </c>
      <c r="B19" s="8">
        <v>20.09398198109114</v>
      </c>
      <c r="C19">
        <v>54</v>
      </c>
      <c r="D19">
        <v>1</v>
      </c>
      <c r="E19">
        <f t="shared" si="3"/>
        <v>1</v>
      </c>
      <c r="F19" s="9">
        <f t="shared" si="2"/>
        <v>2.7182818284590451</v>
      </c>
    </row>
    <row r="20" spans="1:6" x14ac:dyDescent="0.25">
      <c r="A20">
        <v>1</v>
      </c>
      <c r="B20" s="8">
        <v>19.997615584012525</v>
      </c>
      <c r="C20">
        <v>55</v>
      </c>
      <c r="D20">
        <v>1</v>
      </c>
      <c r="E20">
        <f t="shared" si="3"/>
        <v>1</v>
      </c>
      <c r="F20" s="9">
        <f t="shared" si="2"/>
        <v>2.7182818284590451</v>
      </c>
    </row>
    <row r="21" spans="1:6" x14ac:dyDescent="0.25">
      <c r="A21">
        <v>0</v>
      </c>
      <c r="B21" s="8">
        <v>20.234239627931611</v>
      </c>
      <c r="C21">
        <v>53</v>
      </c>
      <c r="D21">
        <v>1</v>
      </c>
      <c r="E21">
        <f t="shared" si="3"/>
        <v>1</v>
      </c>
      <c r="F21" s="9">
        <f t="shared" si="2"/>
        <v>2.7182818284590451</v>
      </c>
    </row>
    <row r="22" spans="1:6" x14ac:dyDescent="0.25">
      <c r="A22">
        <v>0</v>
      </c>
      <c r="B22" s="8">
        <v>18.168273642831107</v>
      </c>
      <c r="C22">
        <v>44</v>
      </c>
      <c r="D22">
        <v>2</v>
      </c>
      <c r="E22">
        <f t="shared" si="3"/>
        <v>1</v>
      </c>
      <c r="F22" s="9">
        <f t="shared" si="2"/>
        <v>2.7182818284590451</v>
      </c>
    </row>
    <row r="23" spans="1:6" x14ac:dyDescent="0.25">
      <c r="A23">
        <v>0</v>
      </c>
      <c r="B23" s="8">
        <v>17.071640240109602</v>
      </c>
      <c r="C23">
        <v>54</v>
      </c>
      <c r="D23">
        <v>2</v>
      </c>
      <c r="E23">
        <f t="shared" si="3"/>
        <v>1</v>
      </c>
      <c r="F23" s="9">
        <f t="shared" si="2"/>
        <v>2.7182818284590451</v>
      </c>
    </row>
    <row r="24" spans="1:6" x14ac:dyDescent="0.25">
      <c r="A24">
        <v>0</v>
      </c>
      <c r="B24" s="8">
        <v>21.441977817873166</v>
      </c>
      <c r="C24">
        <v>53</v>
      </c>
      <c r="D24">
        <v>1</v>
      </c>
      <c r="E24">
        <f t="shared" si="3"/>
        <v>1</v>
      </c>
      <c r="F24" s="9">
        <f t="shared" si="2"/>
        <v>2.7182818284590451</v>
      </c>
    </row>
    <row r="25" spans="1:6" x14ac:dyDescent="0.25">
      <c r="A25">
        <v>0</v>
      </c>
      <c r="B25" s="8">
        <v>21.307388782625555</v>
      </c>
      <c r="C25">
        <v>56</v>
      </c>
      <c r="D25">
        <v>1</v>
      </c>
      <c r="E25">
        <f t="shared" si="3"/>
        <v>1</v>
      </c>
      <c r="F25" s="9">
        <f t="shared" si="2"/>
        <v>2.7182818284590451</v>
      </c>
    </row>
    <row r="26" spans="1:6" x14ac:dyDescent="0.25">
      <c r="A26">
        <v>1</v>
      </c>
      <c r="B26" s="8">
        <v>17.915453565789566</v>
      </c>
      <c r="C26">
        <v>57</v>
      </c>
      <c r="D26">
        <v>2</v>
      </c>
      <c r="E26">
        <f t="shared" si="3"/>
        <v>1</v>
      </c>
      <c r="F26" s="9">
        <f t="shared" si="2"/>
        <v>2.7182818284590451</v>
      </c>
    </row>
    <row r="27" spans="1:6" x14ac:dyDescent="0.25">
      <c r="A27">
        <v>0</v>
      </c>
      <c r="B27" s="8">
        <v>19.167244965824199</v>
      </c>
      <c r="C27">
        <v>51</v>
      </c>
      <c r="D27">
        <v>2</v>
      </c>
      <c r="E27">
        <f t="shared" si="3"/>
        <v>1</v>
      </c>
      <c r="F27" s="9">
        <f t="shared" si="2"/>
        <v>2.7182818284590451</v>
      </c>
    </row>
    <row r="28" spans="1:6" x14ac:dyDescent="0.25">
      <c r="A28">
        <v>0</v>
      </c>
      <c r="B28" s="8">
        <v>19.287095610930375</v>
      </c>
      <c r="C28">
        <v>53</v>
      </c>
      <c r="D28">
        <v>2</v>
      </c>
      <c r="E28">
        <f t="shared" si="3"/>
        <v>1</v>
      </c>
      <c r="F28" s="9">
        <f t="shared" si="2"/>
        <v>2.7182818284590451</v>
      </c>
    </row>
    <row r="29" spans="1:6" x14ac:dyDescent="0.25">
      <c r="A29">
        <v>1</v>
      </c>
      <c r="B29" s="8">
        <v>23.539688027893682</v>
      </c>
      <c r="C29">
        <v>51</v>
      </c>
      <c r="D29">
        <v>1</v>
      </c>
      <c r="E29">
        <f t="shared" si="3"/>
        <v>1</v>
      </c>
      <c r="F29" s="9">
        <f t="shared" si="2"/>
        <v>2.7182818284590451</v>
      </c>
    </row>
    <row r="30" spans="1:6" x14ac:dyDescent="0.25">
      <c r="A30">
        <v>1</v>
      </c>
      <c r="B30" s="8">
        <v>19.49067974727965</v>
      </c>
      <c r="C30">
        <v>55</v>
      </c>
      <c r="D30">
        <v>2</v>
      </c>
      <c r="E30">
        <f t="shared" si="3"/>
        <v>1</v>
      </c>
      <c r="F30" s="9">
        <f t="shared" si="2"/>
        <v>2.7182818284590451</v>
      </c>
    </row>
    <row r="31" spans="1:6" x14ac:dyDescent="0.25">
      <c r="A31">
        <v>1</v>
      </c>
      <c r="B31" s="8">
        <v>23.175115322307192</v>
      </c>
      <c r="C31">
        <v>59</v>
      </c>
      <c r="D31">
        <v>1</v>
      </c>
      <c r="E31">
        <f t="shared" si="3"/>
        <v>1</v>
      </c>
      <c r="F31" s="9">
        <f t="shared" si="2"/>
        <v>2.7182818284590451</v>
      </c>
    </row>
    <row r="32" spans="1:6" x14ac:dyDescent="0.25">
      <c r="A32">
        <v>1</v>
      </c>
      <c r="B32" s="8">
        <v>20.575975926815435</v>
      </c>
      <c r="C32">
        <v>47</v>
      </c>
      <c r="D32">
        <v>2</v>
      </c>
      <c r="E32">
        <f t="shared" si="3"/>
        <v>1</v>
      </c>
      <c r="F32" s="9">
        <f t="shared" si="2"/>
        <v>2.7182818284590451</v>
      </c>
    </row>
    <row r="33" spans="1:8" x14ac:dyDescent="0.25">
      <c r="A33">
        <v>1</v>
      </c>
      <c r="B33" s="8">
        <v>21.298642924739426</v>
      </c>
      <c r="C33">
        <v>54</v>
      </c>
      <c r="D33">
        <v>2</v>
      </c>
      <c r="E33">
        <f t="shared" si="3"/>
        <v>1</v>
      </c>
      <c r="F33" s="9">
        <f t="shared" si="2"/>
        <v>2.7182818284590451</v>
      </c>
    </row>
    <row r="34" spans="1:8" x14ac:dyDescent="0.25">
      <c r="A34">
        <v>0</v>
      </c>
      <c r="B34" s="8">
        <v>21.161138603529775</v>
      </c>
      <c r="C34">
        <v>56</v>
      </c>
      <c r="D34">
        <v>2</v>
      </c>
      <c r="E34">
        <f t="shared" si="3"/>
        <v>1</v>
      </c>
      <c r="F34" s="9">
        <f t="shared" si="2"/>
        <v>2.7182818284590451</v>
      </c>
    </row>
    <row r="35" spans="1:8" x14ac:dyDescent="0.25">
      <c r="A35">
        <v>1</v>
      </c>
      <c r="B35" s="8">
        <v>21.833435938442928</v>
      </c>
      <c r="C35">
        <v>51</v>
      </c>
      <c r="D35">
        <v>2</v>
      </c>
      <c r="E35">
        <f t="shared" si="3"/>
        <v>1</v>
      </c>
      <c r="F35" s="9">
        <f t="shared" si="2"/>
        <v>2.7182818284590451</v>
      </c>
    </row>
    <row r="36" spans="1:8" x14ac:dyDescent="0.25">
      <c r="A36">
        <v>1</v>
      </c>
      <c r="B36" s="8">
        <v>21.725732318178594</v>
      </c>
      <c r="C36">
        <v>58</v>
      </c>
      <c r="D36">
        <v>2</v>
      </c>
      <c r="E36">
        <f t="shared" si="3"/>
        <v>1</v>
      </c>
      <c r="F36" s="9">
        <f t="shared" si="2"/>
        <v>2.7182818284590451</v>
      </c>
    </row>
    <row r="37" spans="1:8" x14ac:dyDescent="0.25">
      <c r="A37">
        <v>1</v>
      </c>
      <c r="B37" s="8">
        <v>23.547300163461237</v>
      </c>
      <c r="C37">
        <v>53</v>
      </c>
      <c r="D37">
        <v>2</v>
      </c>
      <c r="E37">
        <f t="shared" si="3"/>
        <v>1</v>
      </c>
      <c r="F37" s="9">
        <f t="shared" si="2"/>
        <v>2.7182818284590451</v>
      </c>
    </row>
    <row r="38" spans="1:8" x14ac:dyDescent="0.25">
      <c r="A38">
        <v>0</v>
      </c>
      <c r="B38" s="8">
        <v>25.058066133123944</v>
      </c>
      <c r="C38">
        <f>C34-10</f>
        <v>46</v>
      </c>
      <c r="D38">
        <v>1</v>
      </c>
      <c r="E38">
        <f t="shared" si="3"/>
        <v>1</v>
      </c>
      <c r="F38" s="9">
        <f t="shared" si="2"/>
        <v>2.7182818284590451</v>
      </c>
    </row>
    <row r="39" spans="1:8" x14ac:dyDescent="0.25">
      <c r="A39">
        <v>1</v>
      </c>
      <c r="B39" s="8">
        <v>26.442826965093943</v>
      </c>
      <c r="C39">
        <f t="shared" ref="C39:C41" si="4">C35-10</f>
        <v>41</v>
      </c>
      <c r="D39">
        <v>2</v>
      </c>
      <c r="E39">
        <f t="shared" si="3"/>
        <v>1</v>
      </c>
      <c r="F39" s="9">
        <f t="shared" si="2"/>
        <v>2.7182818284590451</v>
      </c>
    </row>
    <row r="40" spans="1:8" x14ac:dyDescent="0.25">
      <c r="A40">
        <v>1</v>
      </c>
      <c r="B40" s="8">
        <v>25.787049583965697</v>
      </c>
      <c r="C40">
        <f t="shared" si="4"/>
        <v>48</v>
      </c>
      <c r="D40">
        <v>1</v>
      </c>
      <c r="E40">
        <f t="shared" si="3"/>
        <v>1</v>
      </c>
      <c r="F40" s="9">
        <f t="shared" si="2"/>
        <v>2.7182818284590451</v>
      </c>
    </row>
    <row r="41" spans="1:8" x14ac:dyDescent="0.25">
      <c r="A41">
        <v>1</v>
      </c>
      <c r="B41" s="8">
        <v>26.179479466522807</v>
      </c>
      <c r="C41">
        <f t="shared" si="4"/>
        <v>43</v>
      </c>
      <c r="D41">
        <v>2</v>
      </c>
      <c r="E41">
        <f t="shared" si="3"/>
        <v>1</v>
      </c>
      <c r="F41" s="9">
        <f t="shared" si="2"/>
        <v>2.7182818284590451</v>
      </c>
    </row>
    <row r="42" spans="1:8" x14ac:dyDescent="0.25">
      <c r="H42" s="10"/>
    </row>
    <row r="43" spans="1:8" x14ac:dyDescent="0.25">
      <c r="H43" s="10"/>
    </row>
  </sheetData>
  <mergeCells count="1">
    <mergeCell ref="B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D3"/>
    </sheetView>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1" spans="1:7" ht="15.75" thickBot="1" x14ac:dyDescent="0.3">
      <c r="A1" s="1"/>
      <c r="B1" s="14" t="s">
        <v>0</v>
      </c>
      <c r="C1" s="15"/>
      <c r="D1" s="16"/>
    </row>
    <row r="2" spans="1:7" ht="15.75" thickBot="1" x14ac:dyDescent="0.3">
      <c r="A2" s="2" t="s">
        <v>1</v>
      </c>
      <c r="B2" s="2" t="s">
        <v>2</v>
      </c>
      <c r="C2" s="3" t="s">
        <v>3</v>
      </c>
      <c r="D2" s="4" t="s">
        <v>4</v>
      </c>
    </row>
    <row r="3" spans="1:7" ht="15.75" thickBot="1" x14ac:dyDescent="0.3">
      <c r="A3" s="5">
        <v>1</v>
      </c>
      <c r="B3" s="5">
        <v>0</v>
      </c>
      <c r="C3" s="5">
        <v>0</v>
      </c>
      <c r="D3" s="6">
        <v>0</v>
      </c>
    </row>
    <row r="5" spans="1:7" ht="65.25" customHeight="1" thickBot="1" x14ac:dyDescent="0.3">
      <c r="A5" s="7" t="s">
        <v>5</v>
      </c>
      <c r="B5" s="7" t="s">
        <v>6</v>
      </c>
      <c r="C5" s="7" t="s">
        <v>3</v>
      </c>
      <c r="D5" s="7" t="s">
        <v>4</v>
      </c>
      <c r="E5" s="7" t="s">
        <v>7</v>
      </c>
      <c r="F5" s="7" t="s">
        <v>8</v>
      </c>
      <c r="G5" s="7" t="s">
        <v>11</v>
      </c>
    </row>
    <row r="6" spans="1:7" x14ac:dyDescent="0.25">
      <c r="A6">
        <v>0</v>
      </c>
      <c r="B6" s="8">
        <v>16.887653303838498</v>
      </c>
      <c r="C6">
        <v>50</v>
      </c>
      <c r="D6">
        <v>1</v>
      </c>
      <c r="E6">
        <f t="shared" ref="E6" si="0">Intercept+Dosage_Coeff*B6+Age_Coeff*C6+Sex_Coeff*D6</f>
        <v>1</v>
      </c>
      <c r="F6" s="9">
        <f>EXP(E6)</f>
        <v>2.7182818284590451</v>
      </c>
      <c r="G6" s="10">
        <f>F6/(1+F6)</f>
        <v>0.7310585786300049</v>
      </c>
    </row>
    <row r="7" spans="1:7" x14ac:dyDescent="0.25">
      <c r="A7">
        <v>0</v>
      </c>
      <c r="B7" s="8">
        <v>17.030502315978563</v>
      </c>
      <c r="C7">
        <v>50</v>
      </c>
      <c r="D7">
        <v>1</v>
      </c>
      <c r="E7">
        <f t="shared" ref="E7:E16" si="1">Intercept+Dosage_Coeff*B7+Age_Coeff*C7+Sex_Coeff*D7</f>
        <v>1</v>
      </c>
      <c r="F7" s="9">
        <f t="shared" ref="F7:F41" si="2">EXP(E7)</f>
        <v>2.7182818284590451</v>
      </c>
      <c r="G7" s="10">
        <f t="shared" ref="G7:G41" si="3">F7/(1+F7)</f>
        <v>0.7310585786300049</v>
      </c>
    </row>
    <row r="8" spans="1:7" x14ac:dyDescent="0.25">
      <c r="A8">
        <v>0</v>
      </c>
      <c r="B8" s="8">
        <v>17.503588443485505</v>
      </c>
      <c r="C8">
        <v>47</v>
      </c>
      <c r="D8">
        <v>1</v>
      </c>
      <c r="E8">
        <f t="shared" si="1"/>
        <v>1</v>
      </c>
      <c r="F8" s="9">
        <f t="shared" si="2"/>
        <v>2.7182818284590451</v>
      </c>
      <c r="G8" s="10">
        <f t="shared" si="3"/>
        <v>0.7310585786300049</v>
      </c>
    </row>
    <row r="9" spans="1:7" x14ac:dyDescent="0.25">
      <c r="A9">
        <v>0</v>
      </c>
      <c r="B9" s="8">
        <v>17.405116562100972</v>
      </c>
      <c r="C9">
        <v>49</v>
      </c>
      <c r="D9">
        <v>1</v>
      </c>
      <c r="E9">
        <f t="shared" si="1"/>
        <v>1</v>
      </c>
      <c r="F9" s="9">
        <f t="shared" si="2"/>
        <v>2.7182818284590451</v>
      </c>
      <c r="G9" s="10">
        <f t="shared" si="3"/>
        <v>0.7310585786300049</v>
      </c>
    </row>
    <row r="10" spans="1:7" x14ac:dyDescent="0.25">
      <c r="A10">
        <v>0</v>
      </c>
      <c r="B10" s="8">
        <v>18.287152525949935</v>
      </c>
      <c r="C10">
        <v>42</v>
      </c>
      <c r="D10">
        <v>1</v>
      </c>
      <c r="E10">
        <f t="shared" si="1"/>
        <v>1</v>
      </c>
      <c r="F10" s="9">
        <f t="shared" si="2"/>
        <v>2.7182818284590451</v>
      </c>
      <c r="G10" s="10">
        <f t="shared" si="3"/>
        <v>0.7310585786300049</v>
      </c>
    </row>
    <row r="11" spans="1:7" x14ac:dyDescent="0.25">
      <c r="A11">
        <v>0</v>
      </c>
      <c r="B11" s="8">
        <v>18.021051701747979</v>
      </c>
      <c r="C11">
        <v>47</v>
      </c>
      <c r="D11">
        <v>1</v>
      </c>
      <c r="E11">
        <f t="shared" si="1"/>
        <v>1</v>
      </c>
      <c r="F11" s="9">
        <f t="shared" si="2"/>
        <v>2.7182818284590451</v>
      </c>
      <c r="G11" s="10">
        <f t="shared" si="3"/>
        <v>0.7310585786300049</v>
      </c>
    </row>
    <row r="12" spans="1:7" x14ac:dyDescent="0.25">
      <c r="A12">
        <v>0</v>
      </c>
      <c r="B12" s="8">
        <v>17.862168616816685</v>
      </c>
      <c r="C12">
        <v>49</v>
      </c>
      <c r="D12">
        <v>1</v>
      </c>
      <c r="E12">
        <f t="shared" si="1"/>
        <v>1</v>
      </c>
      <c r="F12" s="9">
        <f t="shared" si="2"/>
        <v>2.7182818284590451</v>
      </c>
      <c r="G12" s="10">
        <f t="shared" si="3"/>
        <v>0.7310585786300049</v>
      </c>
    </row>
    <row r="13" spans="1:7" x14ac:dyDescent="0.25">
      <c r="A13">
        <v>0</v>
      </c>
      <c r="B13" s="8">
        <v>17.519136635283065</v>
      </c>
      <c r="C13">
        <v>55</v>
      </c>
      <c r="D13">
        <v>1</v>
      </c>
      <c r="E13">
        <f t="shared" si="1"/>
        <v>1</v>
      </c>
      <c r="F13" s="9">
        <f t="shared" si="2"/>
        <v>2.7182818284590451</v>
      </c>
      <c r="G13" s="10">
        <f t="shared" si="3"/>
        <v>0.7310585786300049</v>
      </c>
    </row>
    <row r="14" spans="1:7" x14ac:dyDescent="0.25">
      <c r="A14">
        <v>0</v>
      </c>
      <c r="B14" s="8">
        <v>18.036761853876762</v>
      </c>
      <c r="C14">
        <v>51</v>
      </c>
      <c r="D14">
        <v>1</v>
      </c>
      <c r="E14">
        <f t="shared" si="1"/>
        <v>1</v>
      </c>
      <c r="F14" s="9">
        <f t="shared" si="2"/>
        <v>2.7182818284590451</v>
      </c>
      <c r="G14" s="10">
        <f t="shared" si="3"/>
        <v>0.7310585786300049</v>
      </c>
    </row>
    <row r="15" spans="1:7" x14ac:dyDescent="0.25">
      <c r="A15">
        <v>0</v>
      </c>
      <c r="B15" s="8">
        <v>14.168177382246888</v>
      </c>
      <c r="C15">
        <v>52</v>
      </c>
      <c r="D15">
        <v>2</v>
      </c>
      <c r="E15">
        <f t="shared" si="1"/>
        <v>1</v>
      </c>
      <c r="F15" s="9">
        <f t="shared" si="2"/>
        <v>2.7182818284590451</v>
      </c>
      <c r="G15" s="10">
        <f t="shared" si="3"/>
        <v>0.7310585786300049</v>
      </c>
    </row>
    <row r="16" spans="1:7" x14ac:dyDescent="0.25">
      <c r="A16">
        <v>0</v>
      </c>
      <c r="B16" s="8">
        <v>18.158879943620082</v>
      </c>
      <c r="C16">
        <v>52</v>
      </c>
      <c r="D16">
        <v>1</v>
      </c>
      <c r="E16">
        <f t="shared" si="1"/>
        <v>1</v>
      </c>
      <c r="F16" s="9">
        <f t="shared" si="2"/>
        <v>2.7182818284590451</v>
      </c>
      <c r="G16" s="10">
        <f t="shared" si="3"/>
        <v>0.7310585786300049</v>
      </c>
    </row>
    <row r="17" spans="1:7" x14ac:dyDescent="0.25">
      <c r="A17">
        <v>0</v>
      </c>
      <c r="B17" s="8">
        <v>18.885919870487136</v>
      </c>
      <c r="C17">
        <v>55</v>
      </c>
      <c r="D17">
        <v>1</v>
      </c>
      <c r="E17">
        <f t="shared" ref="E17:E41" si="4">Intercept+Dosage_Coeff*B17+Age_Coeff*C17+Sex_Coeff*D17</f>
        <v>1</v>
      </c>
      <c r="F17" s="9">
        <f t="shared" si="2"/>
        <v>2.7182818284590451</v>
      </c>
      <c r="G17" s="10">
        <f t="shared" si="3"/>
        <v>0.7310585786300049</v>
      </c>
    </row>
    <row r="18" spans="1:7" x14ac:dyDescent="0.25">
      <c r="A18">
        <v>1</v>
      </c>
      <c r="B18" s="8">
        <v>15.733847904194725</v>
      </c>
      <c r="C18">
        <v>49</v>
      </c>
      <c r="D18">
        <v>2</v>
      </c>
      <c r="E18">
        <f t="shared" si="4"/>
        <v>1</v>
      </c>
      <c r="F18" s="9">
        <f t="shared" si="2"/>
        <v>2.7182818284590451</v>
      </c>
      <c r="G18" s="10">
        <f t="shared" si="3"/>
        <v>0.7310585786300049</v>
      </c>
    </row>
    <row r="19" spans="1:7" x14ac:dyDescent="0.25">
      <c r="A19">
        <v>0</v>
      </c>
      <c r="B19" s="8">
        <v>20.09398198109114</v>
      </c>
      <c r="C19">
        <v>54</v>
      </c>
      <c r="D19">
        <v>1</v>
      </c>
      <c r="E19">
        <f t="shared" si="4"/>
        <v>1</v>
      </c>
      <c r="F19" s="9">
        <f t="shared" si="2"/>
        <v>2.7182818284590451</v>
      </c>
      <c r="G19" s="10">
        <f t="shared" si="3"/>
        <v>0.7310585786300049</v>
      </c>
    </row>
    <row r="20" spans="1:7" x14ac:dyDescent="0.25">
      <c r="A20">
        <v>1</v>
      </c>
      <c r="B20" s="8">
        <v>19.997615584012525</v>
      </c>
      <c r="C20">
        <v>55</v>
      </c>
      <c r="D20">
        <v>1</v>
      </c>
      <c r="E20">
        <f t="shared" si="4"/>
        <v>1</v>
      </c>
      <c r="F20" s="9">
        <f t="shared" si="2"/>
        <v>2.7182818284590451</v>
      </c>
      <c r="G20" s="10">
        <f t="shared" si="3"/>
        <v>0.7310585786300049</v>
      </c>
    </row>
    <row r="21" spans="1:7" x14ac:dyDescent="0.25">
      <c r="A21">
        <v>0</v>
      </c>
      <c r="B21" s="8">
        <v>20.234239627931611</v>
      </c>
      <c r="C21">
        <v>53</v>
      </c>
      <c r="D21">
        <v>1</v>
      </c>
      <c r="E21">
        <f t="shared" si="4"/>
        <v>1</v>
      </c>
      <c r="F21" s="9">
        <f t="shared" si="2"/>
        <v>2.7182818284590451</v>
      </c>
      <c r="G21" s="10">
        <f t="shared" si="3"/>
        <v>0.7310585786300049</v>
      </c>
    </row>
    <row r="22" spans="1:7" x14ac:dyDescent="0.25">
      <c r="A22">
        <v>0</v>
      </c>
      <c r="B22" s="8">
        <v>18.168273642831107</v>
      </c>
      <c r="C22">
        <v>44</v>
      </c>
      <c r="D22">
        <v>2</v>
      </c>
      <c r="E22">
        <f t="shared" si="4"/>
        <v>1</v>
      </c>
      <c r="F22" s="9">
        <f t="shared" si="2"/>
        <v>2.7182818284590451</v>
      </c>
      <c r="G22" s="10">
        <f t="shared" si="3"/>
        <v>0.7310585786300049</v>
      </c>
    </row>
    <row r="23" spans="1:7" x14ac:dyDescent="0.25">
      <c r="A23">
        <v>0</v>
      </c>
      <c r="B23" s="8">
        <v>17.071640240109602</v>
      </c>
      <c r="C23">
        <v>54</v>
      </c>
      <c r="D23">
        <v>2</v>
      </c>
      <c r="E23">
        <f t="shared" si="4"/>
        <v>1</v>
      </c>
      <c r="F23" s="9">
        <f t="shared" si="2"/>
        <v>2.7182818284590451</v>
      </c>
      <c r="G23" s="10">
        <f t="shared" si="3"/>
        <v>0.7310585786300049</v>
      </c>
    </row>
    <row r="24" spans="1:7" x14ac:dyDescent="0.25">
      <c r="A24">
        <v>0</v>
      </c>
      <c r="B24" s="8">
        <v>21.441977817873166</v>
      </c>
      <c r="C24">
        <v>53</v>
      </c>
      <c r="D24">
        <v>1</v>
      </c>
      <c r="E24">
        <f t="shared" si="4"/>
        <v>1</v>
      </c>
      <c r="F24" s="9">
        <f t="shared" si="2"/>
        <v>2.7182818284590451</v>
      </c>
      <c r="G24" s="10">
        <f t="shared" si="3"/>
        <v>0.7310585786300049</v>
      </c>
    </row>
    <row r="25" spans="1:7" x14ac:dyDescent="0.25">
      <c r="A25">
        <v>0</v>
      </c>
      <c r="B25" s="8">
        <v>21.307388782625555</v>
      </c>
      <c r="C25">
        <v>56</v>
      </c>
      <c r="D25">
        <v>1</v>
      </c>
      <c r="E25">
        <f t="shared" si="4"/>
        <v>1</v>
      </c>
      <c r="F25" s="9">
        <f t="shared" si="2"/>
        <v>2.7182818284590451</v>
      </c>
      <c r="G25" s="10">
        <f t="shared" si="3"/>
        <v>0.7310585786300049</v>
      </c>
    </row>
    <row r="26" spans="1:7" x14ac:dyDescent="0.25">
      <c r="A26">
        <v>1</v>
      </c>
      <c r="B26" s="8">
        <v>17.915453565789566</v>
      </c>
      <c r="C26">
        <v>57</v>
      </c>
      <c r="D26">
        <v>2</v>
      </c>
      <c r="E26">
        <f t="shared" si="4"/>
        <v>1</v>
      </c>
      <c r="F26" s="9">
        <f t="shared" si="2"/>
        <v>2.7182818284590451</v>
      </c>
      <c r="G26" s="10">
        <f t="shared" si="3"/>
        <v>0.7310585786300049</v>
      </c>
    </row>
    <row r="27" spans="1:7" x14ac:dyDescent="0.25">
      <c r="A27">
        <v>0</v>
      </c>
      <c r="B27" s="8">
        <v>19.167244965824199</v>
      </c>
      <c r="C27">
        <v>51</v>
      </c>
      <c r="D27">
        <v>2</v>
      </c>
      <c r="E27">
        <f t="shared" si="4"/>
        <v>1</v>
      </c>
      <c r="F27" s="9">
        <f t="shared" si="2"/>
        <v>2.7182818284590451</v>
      </c>
      <c r="G27" s="10">
        <f t="shared" si="3"/>
        <v>0.7310585786300049</v>
      </c>
    </row>
    <row r="28" spans="1:7" x14ac:dyDescent="0.25">
      <c r="A28">
        <v>0</v>
      </c>
      <c r="B28" s="8">
        <v>19.287095610930375</v>
      </c>
      <c r="C28">
        <v>53</v>
      </c>
      <c r="D28">
        <v>2</v>
      </c>
      <c r="E28">
        <f t="shared" si="4"/>
        <v>1</v>
      </c>
      <c r="F28" s="9">
        <f t="shared" si="2"/>
        <v>2.7182818284590451</v>
      </c>
      <c r="G28" s="10">
        <f t="shared" si="3"/>
        <v>0.7310585786300049</v>
      </c>
    </row>
    <row r="29" spans="1:7" x14ac:dyDescent="0.25">
      <c r="A29">
        <v>1</v>
      </c>
      <c r="B29" s="8">
        <v>23.539688027893682</v>
      </c>
      <c r="C29">
        <v>51</v>
      </c>
      <c r="D29">
        <v>1</v>
      </c>
      <c r="E29">
        <f t="shared" si="4"/>
        <v>1</v>
      </c>
      <c r="F29" s="9">
        <f t="shared" si="2"/>
        <v>2.7182818284590451</v>
      </c>
      <c r="G29" s="10">
        <f t="shared" si="3"/>
        <v>0.7310585786300049</v>
      </c>
    </row>
    <row r="30" spans="1:7" x14ac:dyDescent="0.25">
      <c r="A30">
        <v>1</v>
      </c>
      <c r="B30" s="8">
        <v>19.49067974727965</v>
      </c>
      <c r="C30">
        <v>55</v>
      </c>
      <c r="D30">
        <v>2</v>
      </c>
      <c r="E30">
        <f t="shared" si="4"/>
        <v>1</v>
      </c>
      <c r="F30" s="9">
        <f t="shared" si="2"/>
        <v>2.7182818284590451</v>
      </c>
      <c r="G30" s="10">
        <f t="shared" si="3"/>
        <v>0.7310585786300049</v>
      </c>
    </row>
    <row r="31" spans="1:7" x14ac:dyDescent="0.25">
      <c r="A31">
        <v>1</v>
      </c>
      <c r="B31" s="8">
        <v>23.175115322307192</v>
      </c>
      <c r="C31">
        <v>59</v>
      </c>
      <c r="D31">
        <v>1</v>
      </c>
      <c r="E31">
        <f t="shared" si="4"/>
        <v>1</v>
      </c>
      <c r="F31" s="9">
        <f t="shared" si="2"/>
        <v>2.7182818284590451</v>
      </c>
      <c r="G31" s="10">
        <f t="shared" si="3"/>
        <v>0.7310585786300049</v>
      </c>
    </row>
    <row r="32" spans="1:7" x14ac:dyDescent="0.25">
      <c r="A32">
        <v>1</v>
      </c>
      <c r="B32" s="8">
        <v>20.575975926815435</v>
      </c>
      <c r="C32">
        <v>47</v>
      </c>
      <c r="D32">
        <v>2</v>
      </c>
      <c r="E32">
        <f t="shared" si="4"/>
        <v>1</v>
      </c>
      <c r="F32" s="9">
        <f t="shared" si="2"/>
        <v>2.7182818284590451</v>
      </c>
      <c r="G32" s="10">
        <f t="shared" si="3"/>
        <v>0.7310585786300049</v>
      </c>
    </row>
    <row r="33" spans="1:8" x14ac:dyDescent="0.25">
      <c r="A33">
        <v>1</v>
      </c>
      <c r="B33" s="8">
        <v>21.298642924739426</v>
      </c>
      <c r="C33">
        <v>54</v>
      </c>
      <c r="D33">
        <v>2</v>
      </c>
      <c r="E33">
        <f t="shared" si="4"/>
        <v>1</v>
      </c>
      <c r="F33" s="9">
        <f t="shared" si="2"/>
        <v>2.7182818284590451</v>
      </c>
      <c r="G33" s="10">
        <f t="shared" si="3"/>
        <v>0.7310585786300049</v>
      </c>
    </row>
    <row r="34" spans="1:8" x14ac:dyDescent="0.25">
      <c r="A34">
        <v>0</v>
      </c>
      <c r="B34" s="8">
        <v>21.161138603529775</v>
      </c>
      <c r="C34">
        <v>56</v>
      </c>
      <c r="D34">
        <v>2</v>
      </c>
      <c r="E34">
        <f t="shared" si="4"/>
        <v>1</v>
      </c>
      <c r="F34" s="9">
        <f t="shared" si="2"/>
        <v>2.7182818284590451</v>
      </c>
      <c r="G34" s="10">
        <f t="shared" si="3"/>
        <v>0.7310585786300049</v>
      </c>
    </row>
    <row r="35" spans="1:8" x14ac:dyDescent="0.25">
      <c r="A35">
        <v>1</v>
      </c>
      <c r="B35" s="8">
        <v>21.833435938442928</v>
      </c>
      <c r="C35">
        <v>51</v>
      </c>
      <c r="D35">
        <v>2</v>
      </c>
      <c r="E35">
        <f t="shared" si="4"/>
        <v>1</v>
      </c>
      <c r="F35" s="9">
        <f t="shared" si="2"/>
        <v>2.7182818284590451</v>
      </c>
      <c r="G35" s="10">
        <f t="shared" si="3"/>
        <v>0.7310585786300049</v>
      </c>
    </row>
    <row r="36" spans="1:8" x14ac:dyDescent="0.25">
      <c r="A36">
        <v>1</v>
      </c>
      <c r="B36" s="8">
        <v>21.725732318178594</v>
      </c>
      <c r="C36">
        <v>58</v>
      </c>
      <c r="D36">
        <v>2</v>
      </c>
      <c r="E36">
        <f t="shared" si="4"/>
        <v>1</v>
      </c>
      <c r="F36" s="9">
        <f t="shared" si="2"/>
        <v>2.7182818284590451</v>
      </c>
      <c r="G36" s="10">
        <f t="shared" si="3"/>
        <v>0.7310585786300049</v>
      </c>
    </row>
    <row r="37" spans="1:8" x14ac:dyDescent="0.25">
      <c r="A37">
        <v>1</v>
      </c>
      <c r="B37" s="8">
        <v>23.547300163461237</v>
      </c>
      <c r="C37">
        <v>53</v>
      </c>
      <c r="D37">
        <v>2</v>
      </c>
      <c r="E37">
        <f t="shared" si="4"/>
        <v>1</v>
      </c>
      <c r="F37" s="9">
        <f t="shared" si="2"/>
        <v>2.7182818284590451</v>
      </c>
      <c r="G37" s="10">
        <f t="shared" si="3"/>
        <v>0.7310585786300049</v>
      </c>
    </row>
    <row r="38" spans="1:8" x14ac:dyDescent="0.25">
      <c r="A38">
        <v>0</v>
      </c>
      <c r="B38" s="8">
        <v>25.058066133123944</v>
      </c>
      <c r="C38">
        <f>C34-10</f>
        <v>46</v>
      </c>
      <c r="D38">
        <v>1</v>
      </c>
      <c r="E38">
        <f t="shared" si="4"/>
        <v>1</v>
      </c>
      <c r="F38" s="9">
        <f t="shared" si="2"/>
        <v>2.7182818284590451</v>
      </c>
      <c r="G38" s="10">
        <f t="shared" si="3"/>
        <v>0.7310585786300049</v>
      </c>
    </row>
    <row r="39" spans="1:8" x14ac:dyDescent="0.25">
      <c r="A39">
        <v>1</v>
      </c>
      <c r="B39" s="8">
        <v>26.442826965093943</v>
      </c>
      <c r="C39">
        <f t="shared" ref="C39:C41" si="5">C35-10</f>
        <v>41</v>
      </c>
      <c r="D39">
        <v>2</v>
      </c>
      <c r="E39">
        <f t="shared" si="4"/>
        <v>1</v>
      </c>
      <c r="F39" s="9">
        <f t="shared" si="2"/>
        <v>2.7182818284590451</v>
      </c>
      <c r="G39" s="10">
        <f t="shared" si="3"/>
        <v>0.7310585786300049</v>
      </c>
    </row>
    <row r="40" spans="1:8" x14ac:dyDescent="0.25">
      <c r="A40">
        <v>1</v>
      </c>
      <c r="B40" s="8">
        <v>25.787049583965697</v>
      </c>
      <c r="C40">
        <f t="shared" si="5"/>
        <v>48</v>
      </c>
      <c r="D40">
        <v>1</v>
      </c>
      <c r="E40">
        <f t="shared" si="4"/>
        <v>1</v>
      </c>
      <c r="F40" s="9">
        <f t="shared" si="2"/>
        <v>2.7182818284590451</v>
      </c>
      <c r="G40" s="10">
        <f t="shared" si="3"/>
        <v>0.7310585786300049</v>
      </c>
    </row>
    <row r="41" spans="1:8" x14ac:dyDescent="0.25">
      <c r="A41">
        <v>1</v>
      </c>
      <c r="B41" s="8">
        <v>26.179479466522807</v>
      </c>
      <c r="C41">
        <f t="shared" si="5"/>
        <v>43</v>
      </c>
      <c r="D41">
        <v>2</v>
      </c>
      <c r="E41">
        <f t="shared" si="4"/>
        <v>1</v>
      </c>
      <c r="F41" s="9">
        <f t="shared" si="2"/>
        <v>2.7182818284590451</v>
      </c>
      <c r="G41" s="10">
        <f t="shared" si="3"/>
        <v>0.7310585786300049</v>
      </c>
    </row>
    <row r="42" spans="1:8" x14ac:dyDescent="0.25">
      <c r="H42" s="10"/>
    </row>
    <row r="43" spans="1:8" x14ac:dyDescent="0.25">
      <c r="H43" s="10"/>
    </row>
  </sheetData>
  <mergeCells count="1">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D3"/>
    </sheetView>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1" spans="1:8" ht="15.75" thickBot="1" x14ac:dyDescent="0.3">
      <c r="A1" s="1"/>
      <c r="B1" s="14" t="s">
        <v>0</v>
      </c>
      <c r="C1" s="15"/>
      <c r="D1" s="16"/>
    </row>
    <row r="2" spans="1:8" ht="15.75" thickBot="1" x14ac:dyDescent="0.3">
      <c r="A2" s="2" t="s">
        <v>1</v>
      </c>
      <c r="B2" s="2" t="s">
        <v>2</v>
      </c>
      <c r="C2" s="3" t="s">
        <v>3</v>
      </c>
      <c r="D2" s="4" t="s">
        <v>4</v>
      </c>
    </row>
    <row r="3" spans="1:8" ht="15.75" thickBot="1" x14ac:dyDescent="0.3">
      <c r="A3" s="5">
        <v>1</v>
      </c>
      <c r="B3" s="5">
        <v>0</v>
      </c>
      <c r="C3" s="5">
        <v>0</v>
      </c>
      <c r="D3" s="6">
        <v>0</v>
      </c>
    </row>
    <row r="5" spans="1:8" ht="63.75" customHeight="1" thickBot="1" x14ac:dyDescent="0.3">
      <c r="A5" s="7" t="s">
        <v>5</v>
      </c>
      <c r="B5" s="7" t="s">
        <v>6</v>
      </c>
      <c r="C5" s="7" t="s">
        <v>3</v>
      </c>
      <c r="D5" s="7" t="s">
        <v>4</v>
      </c>
      <c r="E5" s="7" t="s">
        <v>7</v>
      </c>
      <c r="F5" s="7" t="s">
        <v>8</v>
      </c>
      <c r="G5" s="7" t="s">
        <v>11</v>
      </c>
      <c r="H5" s="7" t="s">
        <v>10</v>
      </c>
    </row>
    <row r="6" spans="1:8" x14ac:dyDescent="0.25">
      <c r="A6">
        <v>0</v>
      </c>
      <c r="B6" s="8">
        <v>16.887653303838498</v>
      </c>
      <c r="C6">
        <v>50</v>
      </c>
      <c r="D6">
        <v>1</v>
      </c>
      <c r="E6">
        <f t="shared" ref="E6" si="0">Intercept+Dosage_Coeff*B6+Age_Coeff*C6+Sex_Coeff*D6</f>
        <v>1</v>
      </c>
      <c r="F6" s="9">
        <f>EXP(E6)</f>
        <v>2.7182818284590451</v>
      </c>
      <c r="G6" s="10">
        <f>F6/(1+F6)</f>
        <v>0.7310585786300049</v>
      </c>
      <c r="H6" s="10">
        <f t="shared" ref="H6:H41" si="1">IF(A6=1,G6,1-G6)</f>
        <v>0.2689414213699951</v>
      </c>
    </row>
    <row r="7" spans="1:8" x14ac:dyDescent="0.25">
      <c r="A7">
        <v>0</v>
      </c>
      <c r="B7" s="8">
        <v>17.030502315978563</v>
      </c>
      <c r="C7">
        <v>50</v>
      </c>
      <c r="D7">
        <v>1</v>
      </c>
      <c r="E7">
        <f t="shared" ref="E7:E16" si="2">Intercept+Dosage_Coeff*B7+Age_Coeff*C7+Sex_Coeff*D7</f>
        <v>1</v>
      </c>
      <c r="F7" s="9">
        <f t="shared" ref="F7:F41" si="3">EXP(E7)</f>
        <v>2.7182818284590451</v>
      </c>
      <c r="G7" s="10">
        <f t="shared" ref="G7:G41" si="4">F7/(1+F7)</f>
        <v>0.7310585786300049</v>
      </c>
      <c r="H7" s="10">
        <f t="shared" si="1"/>
        <v>0.2689414213699951</v>
      </c>
    </row>
    <row r="8" spans="1:8" x14ac:dyDescent="0.25">
      <c r="A8">
        <v>0</v>
      </c>
      <c r="B8" s="8">
        <v>17.503588443485505</v>
      </c>
      <c r="C8">
        <v>47</v>
      </c>
      <c r="D8">
        <v>1</v>
      </c>
      <c r="E8">
        <f t="shared" si="2"/>
        <v>1</v>
      </c>
      <c r="F8" s="9">
        <f t="shared" si="3"/>
        <v>2.7182818284590451</v>
      </c>
      <c r="G8" s="10">
        <f t="shared" si="4"/>
        <v>0.7310585786300049</v>
      </c>
      <c r="H8" s="10">
        <f t="shared" si="1"/>
        <v>0.2689414213699951</v>
      </c>
    </row>
    <row r="9" spans="1:8" x14ac:dyDescent="0.25">
      <c r="A9">
        <v>0</v>
      </c>
      <c r="B9" s="8">
        <v>17.405116562100972</v>
      </c>
      <c r="C9">
        <v>49</v>
      </c>
      <c r="D9">
        <v>1</v>
      </c>
      <c r="E9">
        <f t="shared" si="2"/>
        <v>1</v>
      </c>
      <c r="F9" s="9">
        <f t="shared" si="3"/>
        <v>2.7182818284590451</v>
      </c>
      <c r="G9" s="10">
        <f t="shared" si="4"/>
        <v>0.7310585786300049</v>
      </c>
      <c r="H9" s="10">
        <f t="shared" si="1"/>
        <v>0.2689414213699951</v>
      </c>
    </row>
    <row r="10" spans="1:8" x14ac:dyDescent="0.25">
      <c r="A10">
        <v>0</v>
      </c>
      <c r="B10" s="8">
        <v>18.287152525949935</v>
      </c>
      <c r="C10">
        <v>42</v>
      </c>
      <c r="D10">
        <v>1</v>
      </c>
      <c r="E10">
        <f t="shared" si="2"/>
        <v>1</v>
      </c>
      <c r="F10" s="9">
        <f t="shared" si="3"/>
        <v>2.7182818284590451</v>
      </c>
      <c r="G10" s="10">
        <f t="shared" si="4"/>
        <v>0.7310585786300049</v>
      </c>
      <c r="H10" s="10">
        <f t="shared" si="1"/>
        <v>0.2689414213699951</v>
      </c>
    </row>
    <row r="11" spans="1:8" x14ac:dyDescent="0.25">
      <c r="A11">
        <v>0</v>
      </c>
      <c r="B11" s="8">
        <v>18.021051701747979</v>
      </c>
      <c r="C11">
        <v>47</v>
      </c>
      <c r="D11">
        <v>1</v>
      </c>
      <c r="E11">
        <f t="shared" si="2"/>
        <v>1</v>
      </c>
      <c r="F11" s="9">
        <f t="shared" si="3"/>
        <v>2.7182818284590451</v>
      </c>
      <c r="G11" s="10">
        <f t="shared" si="4"/>
        <v>0.7310585786300049</v>
      </c>
      <c r="H11" s="10">
        <f t="shared" si="1"/>
        <v>0.2689414213699951</v>
      </c>
    </row>
    <row r="12" spans="1:8" x14ac:dyDescent="0.25">
      <c r="A12">
        <v>0</v>
      </c>
      <c r="B12" s="8">
        <v>17.862168616816685</v>
      </c>
      <c r="C12">
        <v>49</v>
      </c>
      <c r="D12">
        <v>1</v>
      </c>
      <c r="E12">
        <f t="shared" si="2"/>
        <v>1</v>
      </c>
      <c r="F12" s="9">
        <f t="shared" si="3"/>
        <v>2.7182818284590451</v>
      </c>
      <c r="G12" s="10">
        <f t="shared" si="4"/>
        <v>0.7310585786300049</v>
      </c>
      <c r="H12" s="10">
        <f t="shared" si="1"/>
        <v>0.2689414213699951</v>
      </c>
    </row>
    <row r="13" spans="1:8" x14ac:dyDescent="0.25">
      <c r="A13">
        <v>0</v>
      </c>
      <c r="B13" s="8">
        <v>17.519136635283065</v>
      </c>
      <c r="C13">
        <v>55</v>
      </c>
      <c r="D13">
        <v>1</v>
      </c>
      <c r="E13">
        <f t="shared" si="2"/>
        <v>1</v>
      </c>
      <c r="F13" s="9">
        <f t="shared" si="3"/>
        <v>2.7182818284590451</v>
      </c>
      <c r="G13" s="10">
        <f t="shared" si="4"/>
        <v>0.7310585786300049</v>
      </c>
      <c r="H13" s="10">
        <f t="shared" si="1"/>
        <v>0.2689414213699951</v>
      </c>
    </row>
    <row r="14" spans="1:8" x14ac:dyDescent="0.25">
      <c r="A14">
        <v>0</v>
      </c>
      <c r="B14" s="8">
        <v>18.036761853876762</v>
      </c>
      <c r="C14">
        <v>51</v>
      </c>
      <c r="D14">
        <v>1</v>
      </c>
      <c r="E14">
        <f t="shared" si="2"/>
        <v>1</v>
      </c>
      <c r="F14" s="9">
        <f t="shared" si="3"/>
        <v>2.7182818284590451</v>
      </c>
      <c r="G14" s="10">
        <f t="shared" si="4"/>
        <v>0.7310585786300049</v>
      </c>
      <c r="H14" s="10">
        <f t="shared" si="1"/>
        <v>0.2689414213699951</v>
      </c>
    </row>
    <row r="15" spans="1:8" x14ac:dyDescent="0.25">
      <c r="A15">
        <v>0</v>
      </c>
      <c r="B15" s="8">
        <v>14.168177382246888</v>
      </c>
      <c r="C15">
        <v>52</v>
      </c>
      <c r="D15">
        <v>2</v>
      </c>
      <c r="E15">
        <f t="shared" si="2"/>
        <v>1</v>
      </c>
      <c r="F15" s="9">
        <f t="shared" si="3"/>
        <v>2.7182818284590451</v>
      </c>
      <c r="G15" s="10">
        <f t="shared" si="4"/>
        <v>0.7310585786300049</v>
      </c>
      <c r="H15" s="10">
        <f t="shared" si="1"/>
        <v>0.2689414213699951</v>
      </c>
    </row>
    <row r="16" spans="1:8" x14ac:dyDescent="0.25">
      <c r="A16">
        <v>0</v>
      </c>
      <c r="B16" s="8">
        <v>18.158879943620082</v>
      </c>
      <c r="C16">
        <v>52</v>
      </c>
      <c r="D16">
        <v>1</v>
      </c>
      <c r="E16">
        <f t="shared" si="2"/>
        <v>1</v>
      </c>
      <c r="F16" s="9">
        <f t="shared" si="3"/>
        <v>2.7182818284590451</v>
      </c>
      <c r="G16" s="10">
        <f t="shared" si="4"/>
        <v>0.7310585786300049</v>
      </c>
      <c r="H16" s="10">
        <f t="shared" si="1"/>
        <v>0.2689414213699951</v>
      </c>
    </row>
    <row r="17" spans="1:8" x14ac:dyDescent="0.25">
      <c r="A17">
        <v>0</v>
      </c>
      <c r="B17" s="8">
        <v>18.885919870487136</v>
      </c>
      <c r="C17">
        <v>55</v>
      </c>
      <c r="D17">
        <v>1</v>
      </c>
      <c r="E17">
        <f t="shared" ref="E17:E41" si="5">Intercept+Dosage_Coeff*B17+Age_Coeff*C17+Sex_Coeff*D17</f>
        <v>1</v>
      </c>
      <c r="F17" s="9">
        <f t="shared" si="3"/>
        <v>2.7182818284590451</v>
      </c>
      <c r="G17" s="10">
        <f t="shared" si="4"/>
        <v>0.7310585786300049</v>
      </c>
      <c r="H17" s="10">
        <f t="shared" si="1"/>
        <v>0.2689414213699951</v>
      </c>
    </row>
    <row r="18" spans="1:8" x14ac:dyDescent="0.25">
      <c r="A18">
        <v>1</v>
      </c>
      <c r="B18" s="8">
        <v>15.733847904194725</v>
      </c>
      <c r="C18">
        <v>49</v>
      </c>
      <c r="D18">
        <v>2</v>
      </c>
      <c r="E18">
        <f t="shared" si="5"/>
        <v>1</v>
      </c>
      <c r="F18" s="9">
        <f t="shared" si="3"/>
        <v>2.7182818284590451</v>
      </c>
      <c r="G18" s="10">
        <f t="shared" si="4"/>
        <v>0.7310585786300049</v>
      </c>
      <c r="H18" s="10">
        <f t="shared" si="1"/>
        <v>0.7310585786300049</v>
      </c>
    </row>
    <row r="19" spans="1:8" x14ac:dyDescent="0.25">
      <c r="A19">
        <v>0</v>
      </c>
      <c r="B19" s="8">
        <v>20.09398198109114</v>
      </c>
      <c r="C19">
        <v>54</v>
      </c>
      <c r="D19">
        <v>1</v>
      </c>
      <c r="E19">
        <f t="shared" si="5"/>
        <v>1</v>
      </c>
      <c r="F19" s="9">
        <f t="shared" si="3"/>
        <v>2.7182818284590451</v>
      </c>
      <c r="G19" s="10">
        <f t="shared" si="4"/>
        <v>0.7310585786300049</v>
      </c>
      <c r="H19" s="10">
        <f t="shared" si="1"/>
        <v>0.2689414213699951</v>
      </c>
    </row>
    <row r="20" spans="1:8" x14ac:dyDescent="0.25">
      <c r="A20">
        <v>1</v>
      </c>
      <c r="B20" s="8">
        <v>19.997615584012525</v>
      </c>
      <c r="C20">
        <v>55</v>
      </c>
      <c r="D20">
        <v>1</v>
      </c>
      <c r="E20">
        <f t="shared" si="5"/>
        <v>1</v>
      </c>
      <c r="F20" s="9">
        <f t="shared" si="3"/>
        <v>2.7182818284590451</v>
      </c>
      <c r="G20" s="10">
        <f t="shared" si="4"/>
        <v>0.7310585786300049</v>
      </c>
      <c r="H20" s="10">
        <f t="shared" si="1"/>
        <v>0.7310585786300049</v>
      </c>
    </row>
    <row r="21" spans="1:8" x14ac:dyDescent="0.25">
      <c r="A21">
        <v>0</v>
      </c>
      <c r="B21" s="8">
        <v>20.234239627931611</v>
      </c>
      <c r="C21">
        <v>53</v>
      </c>
      <c r="D21">
        <v>1</v>
      </c>
      <c r="E21">
        <f t="shared" si="5"/>
        <v>1</v>
      </c>
      <c r="F21" s="9">
        <f t="shared" si="3"/>
        <v>2.7182818284590451</v>
      </c>
      <c r="G21" s="10">
        <f t="shared" si="4"/>
        <v>0.7310585786300049</v>
      </c>
      <c r="H21" s="10">
        <f t="shared" si="1"/>
        <v>0.2689414213699951</v>
      </c>
    </row>
    <row r="22" spans="1:8" x14ac:dyDescent="0.25">
      <c r="A22">
        <v>0</v>
      </c>
      <c r="B22" s="8">
        <v>18.168273642831107</v>
      </c>
      <c r="C22">
        <v>44</v>
      </c>
      <c r="D22">
        <v>2</v>
      </c>
      <c r="E22">
        <f t="shared" si="5"/>
        <v>1</v>
      </c>
      <c r="F22" s="9">
        <f t="shared" si="3"/>
        <v>2.7182818284590451</v>
      </c>
      <c r="G22" s="10">
        <f t="shared" si="4"/>
        <v>0.7310585786300049</v>
      </c>
      <c r="H22" s="10">
        <f t="shared" si="1"/>
        <v>0.2689414213699951</v>
      </c>
    </row>
    <row r="23" spans="1:8" x14ac:dyDescent="0.25">
      <c r="A23">
        <v>0</v>
      </c>
      <c r="B23" s="8">
        <v>17.071640240109602</v>
      </c>
      <c r="C23">
        <v>54</v>
      </c>
      <c r="D23">
        <v>2</v>
      </c>
      <c r="E23">
        <f t="shared" si="5"/>
        <v>1</v>
      </c>
      <c r="F23" s="9">
        <f t="shared" si="3"/>
        <v>2.7182818284590451</v>
      </c>
      <c r="G23" s="10">
        <f t="shared" si="4"/>
        <v>0.7310585786300049</v>
      </c>
      <c r="H23" s="10">
        <f t="shared" si="1"/>
        <v>0.2689414213699951</v>
      </c>
    </row>
    <row r="24" spans="1:8" x14ac:dyDescent="0.25">
      <c r="A24">
        <v>0</v>
      </c>
      <c r="B24" s="8">
        <v>21.441977817873166</v>
      </c>
      <c r="C24">
        <v>53</v>
      </c>
      <c r="D24">
        <v>1</v>
      </c>
      <c r="E24">
        <f t="shared" si="5"/>
        <v>1</v>
      </c>
      <c r="F24" s="9">
        <f t="shared" si="3"/>
        <v>2.7182818284590451</v>
      </c>
      <c r="G24" s="10">
        <f t="shared" si="4"/>
        <v>0.7310585786300049</v>
      </c>
      <c r="H24" s="10">
        <f t="shared" si="1"/>
        <v>0.2689414213699951</v>
      </c>
    </row>
    <row r="25" spans="1:8" x14ac:dyDescent="0.25">
      <c r="A25">
        <v>0</v>
      </c>
      <c r="B25" s="8">
        <v>21.307388782625555</v>
      </c>
      <c r="C25">
        <v>56</v>
      </c>
      <c r="D25">
        <v>1</v>
      </c>
      <c r="E25">
        <f t="shared" si="5"/>
        <v>1</v>
      </c>
      <c r="F25" s="9">
        <f t="shared" si="3"/>
        <v>2.7182818284590451</v>
      </c>
      <c r="G25" s="10">
        <f t="shared" si="4"/>
        <v>0.7310585786300049</v>
      </c>
      <c r="H25" s="10">
        <f t="shared" si="1"/>
        <v>0.2689414213699951</v>
      </c>
    </row>
    <row r="26" spans="1:8" x14ac:dyDescent="0.25">
      <c r="A26">
        <v>1</v>
      </c>
      <c r="B26" s="8">
        <v>17.915453565789566</v>
      </c>
      <c r="C26">
        <v>57</v>
      </c>
      <c r="D26">
        <v>2</v>
      </c>
      <c r="E26">
        <f t="shared" si="5"/>
        <v>1</v>
      </c>
      <c r="F26" s="9">
        <f t="shared" si="3"/>
        <v>2.7182818284590451</v>
      </c>
      <c r="G26" s="10">
        <f t="shared" si="4"/>
        <v>0.7310585786300049</v>
      </c>
      <c r="H26" s="10">
        <f t="shared" si="1"/>
        <v>0.7310585786300049</v>
      </c>
    </row>
    <row r="27" spans="1:8" x14ac:dyDescent="0.25">
      <c r="A27">
        <v>0</v>
      </c>
      <c r="B27" s="8">
        <v>19.167244965824199</v>
      </c>
      <c r="C27">
        <v>51</v>
      </c>
      <c r="D27">
        <v>2</v>
      </c>
      <c r="E27">
        <f t="shared" si="5"/>
        <v>1</v>
      </c>
      <c r="F27" s="9">
        <f t="shared" si="3"/>
        <v>2.7182818284590451</v>
      </c>
      <c r="G27" s="10">
        <f t="shared" si="4"/>
        <v>0.7310585786300049</v>
      </c>
      <c r="H27" s="10">
        <f t="shared" si="1"/>
        <v>0.2689414213699951</v>
      </c>
    </row>
    <row r="28" spans="1:8" x14ac:dyDescent="0.25">
      <c r="A28">
        <v>0</v>
      </c>
      <c r="B28" s="8">
        <v>19.287095610930375</v>
      </c>
      <c r="C28">
        <v>53</v>
      </c>
      <c r="D28">
        <v>2</v>
      </c>
      <c r="E28">
        <f t="shared" si="5"/>
        <v>1</v>
      </c>
      <c r="F28" s="9">
        <f t="shared" si="3"/>
        <v>2.7182818284590451</v>
      </c>
      <c r="G28" s="10">
        <f t="shared" si="4"/>
        <v>0.7310585786300049</v>
      </c>
      <c r="H28" s="10">
        <f t="shared" si="1"/>
        <v>0.2689414213699951</v>
      </c>
    </row>
    <row r="29" spans="1:8" x14ac:dyDescent="0.25">
      <c r="A29">
        <v>1</v>
      </c>
      <c r="B29" s="8">
        <v>23.539688027893682</v>
      </c>
      <c r="C29">
        <v>51</v>
      </c>
      <c r="D29">
        <v>1</v>
      </c>
      <c r="E29">
        <f t="shared" si="5"/>
        <v>1</v>
      </c>
      <c r="F29" s="9">
        <f t="shared" si="3"/>
        <v>2.7182818284590451</v>
      </c>
      <c r="G29" s="10">
        <f t="shared" si="4"/>
        <v>0.7310585786300049</v>
      </c>
      <c r="H29" s="10">
        <f t="shared" si="1"/>
        <v>0.7310585786300049</v>
      </c>
    </row>
    <row r="30" spans="1:8" x14ac:dyDescent="0.25">
      <c r="A30">
        <v>1</v>
      </c>
      <c r="B30" s="8">
        <v>19.49067974727965</v>
      </c>
      <c r="C30">
        <v>55</v>
      </c>
      <c r="D30">
        <v>2</v>
      </c>
      <c r="E30">
        <f t="shared" si="5"/>
        <v>1</v>
      </c>
      <c r="F30" s="9">
        <f t="shared" si="3"/>
        <v>2.7182818284590451</v>
      </c>
      <c r="G30" s="10">
        <f t="shared" si="4"/>
        <v>0.7310585786300049</v>
      </c>
      <c r="H30" s="10">
        <f t="shared" si="1"/>
        <v>0.7310585786300049</v>
      </c>
    </row>
    <row r="31" spans="1:8" x14ac:dyDescent="0.25">
      <c r="A31">
        <v>1</v>
      </c>
      <c r="B31" s="8">
        <v>23.175115322307192</v>
      </c>
      <c r="C31">
        <v>59</v>
      </c>
      <c r="D31">
        <v>1</v>
      </c>
      <c r="E31">
        <f t="shared" si="5"/>
        <v>1</v>
      </c>
      <c r="F31" s="9">
        <f t="shared" si="3"/>
        <v>2.7182818284590451</v>
      </c>
      <c r="G31" s="10">
        <f t="shared" si="4"/>
        <v>0.7310585786300049</v>
      </c>
      <c r="H31" s="10">
        <f t="shared" si="1"/>
        <v>0.7310585786300049</v>
      </c>
    </row>
    <row r="32" spans="1:8" x14ac:dyDescent="0.25">
      <c r="A32">
        <v>1</v>
      </c>
      <c r="B32" s="8">
        <v>20.575975926815435</v>
      </c>
      <c r="C32">
        <v>47</v>
      </c>
      <c r="D32">
        <v>2</v>
      </c>
      <c r="E32">
        <f t="shared" si="5"/>
        <v>1</v>
      </c>
      <c r="F32" s="9">
        <f t="shared" si="3"/>
        <v>2.7182818284590451</v>
      </c>
      <c r="G32" s="10">
        <f t="shared" si="4"/>
        <v>0.7310585786300049</v>
      </c>
      <c r="H32" s="10">
        <f t="shared" si="1"/>
        <v>0.7310585786300049</v>
      </c>
    </row>
    <row r="33" spans="1:8" x14ac:dyDescent="0.25">
      <c r="A33">
        <v>1</v>
      </c>
      <c r="B33" s="8">
        <v>21.298642924739426</v>
      </c>
      <c r="C33">
        <v>54</v>
      </c>
      <c r="D33">
        <v>2</v>
      </c>
      <c r="E33">
        <f t="shared" si="5"/>
        <v>1</v>
      </c>
      <c r="F33" s="9">
        <f t="shared" si="3"/>
        <v>2.7182818284590451</v>
      </c>
      <c r="G33" s="10">
        <f t="shared" si="4"/>
        <v>0.7310585786300049</v>
      </c>
      <c r="H33" s="10">
        <f t="shared" si="1"/>
        <v>0.7310585786300049</v>
      </c>
    </row>
    <row r="34" spans="1:8" x14ac:dyDescent="0.25">
      <c r="A34">
        <v>0</v>
      </c>
      <c r="B34" s="8">
        <v>21.161138603529775</v>
      </c>
      <c r="C34">
        <v>56</v>
      </c>
      <c r="D34">
        <v>2</v>
      </c>
      <c r="E34">
        <f t="shared" si="5"/>
        <v>1</v>
      </c>
      <c r="F34" s="9">
        <f t="shared" si="3"/>
        <v>2.7182818284590451</v>
      </c>
      <c r="G34" s="10">
        <f t="shared" si="4"/>
        <v>0.7310585786300049</v>
      </c>
      <c r="H34" s="10">
        <f t="shared" si="1"/>
        <v>0.2689414213699951</v>
      </c>
    </row>
    <row r="35" spans="1:8" x14ac:dyDescent="0.25">
      <c r="A35">
        <v>1</v>
      </c>
      <c r="B35" s="8">
        <v>21.833435938442928</v>
      </c>
      <c r="C35">
        <v>51</v>
      </c>
      <c r="D35">
        <v>2</v>
      </c>
      <c r="E35">
        <f t="shared" si="5"/>
        <v>1</v>
      </c>
      <c r="F35" s="9">
        <f t="shared" si="3"/>
        <v>2.7182818284590451</v>
      </c>
      <c r="G35" s="10">
        <f t="shared" si="4"/>
        <v>0.7310585786300049</v>
      </c>
      <c r="H35" s="10">
        <f t="shared" si="1"/>
        <v>0.7310585786300049</v>
      </c>
    </row>
    <row r="36" spans="1:8" x14ac:dyDescent="0.25">
      <c r="A36">
        <v>1</v>
      </c>
      <c r="B36" s="8">
        <v>21.725732318178594</v>
      </c>
      <c r="C36">
        <v>58</v>
      </c>
      <c r="D36">
        <v>2</v>
      </c>
      <c r="E36">
        <f t="shared" si="5"/>
        <v>1</v>
      </c>
      <c r="F36" s="9">
        <f t="shared" si="3"/>
        <v>2.7182818284590451</v>
      </c>
      <c r="G36" s="10">
        <f t="shared" si="4"/>
        <v>0.7310585786300049</v>
      </c>
      <c r="H36" s="10">
        <f t="shared" si="1"/>
        <v>0.7310585786300049</v>
      </c>
    </row>
    <row r="37" spans="1:8" x14ac:dyDescent="0.25">
      <c r="A37">
        <v>1</v>
      </c>
      <c r="B37" s="8">
        <v>23.547300163461237</v>
      </c>
      <c r="C37">
        <v>53</v>
      </c>
      <c r="D37">
        <v>2</v>
      </c>
      <c r="E37">
        <f t="shared" si="5"/>
        <v>1</v>
      </c>
      <c r="F37" s="9">
        <f t="shared" si="3"/>
        <v>2.7182818284590451</v>
      </c>
      <c r="G37" s="10">
        <f t="shared" si="4"/>
        <v>0.7310585786300049</v>
      </c>
      <c r="H37" s="10">
        <f t="shared" si="1"/>
        <v>0.7310585786300049</v>
      </c>
    </row>
    <row r="38" spans="1:8" x14ac:dyDescent="0.25">
      <c r="A38">
        <v>0</v>
      </c>
      <c r="B38" s="8">
        <v>25.058066133123944</v>
      </c>
      <c r="C38">
        <f>C34-10</f>
        <v>46</v>
      </c>
      <c r="D38">
        <v>1</v>
      </c>
      <c r="E38">
        <f t="shared" si="5"/>
        <v>1</v>
      </c>
      <c r="F38" s="9">
        <f t="shared" si="3"/>
        <v>2.7182818284590451</v>
      </c>
      <c r="G38" s="10">
        <f t="shared" si="4"/>
        <v>0.7310585786300049</v>
      </c>
      <c r="H38" s="10">
        <f t="shared" si="1"/>
        <v>0.2689414213699951</v>
      </c>
    </row>
    <row r="39" spans="1:8" x14ac:dyDescent="0.25">
      <c r="A39">
        <v>1</v>
      </c>
      <c r="B39" s="8">
        <v>26.442826965093943</v>
      </c>
      <c r="C39">
        <f t="shared" ref="C39:C41" si="6">C35-10</f>
        <v>41</v>
      </c>
      <c r="D39">
        <v>2</v>
      </c>
      <c r="E39">
        <f t="shared" si="5"/>
        <v>1</v>
      </c>
      <c r="F39" s="9">
        <f t="shared" si="3"/>
        <v>2.7182818284590451</v>
      </c>
      <c r="G39" s="10">
        <f t="shared" si="4"/>
        <v>0.7310585786300049</v>
      </c>
      <c r="H39" s="10">
        <f t="shared" si="1"/>
        <v>0.7310585786300049</v>
      </c>
    </row>
    <row r="40" spans="1:8" x14ac:dyDescent="0.25">
      <c r="A40">
        <v>1</v>
      </c>
      <c r="B40" s="8">
        <v>25.787049583965697</v>
      </c>
      <c r="C40">
        <f t="shared" si="6"/>
        <v>48</v>
      </c>
      <c r="D40">
        <v>1</v>
      </c>
      <c r="E40">
        <f t="shared" si="5"/>
        <v>1</v>
      </c>
      <c r="F40" s="9">
        <f t="shared" si="3"/>
        <v>2.7182818284590451</v>
      </c>
      <c r="G40" s="10">
        <f t="shared" si="4"/>
        <v>0.7310585786300049</v>
      </c>
      <c r="H40" s="10">
        <f t="shared" si="1"/>
        <v>0.7310585786300049</v>
      </c>
    </row>
    <row r="41" spans="1:8" x14ac:dyDescent="0.25">
      <c r="A41">
        <v>1</v>
      </c>
      <c r="B41" s="8">
        <v>26.179479466522807</v>
      </c>
      <c r="C41">
        <f t="shared" si="6"/>
        <v>43</v>
      </c>
      <c r="D41">
        <v>2</v>
      </c>
      <c r="E41">
        <f t="shared" si="5"/>
        <v>1</v>
      </c>
      <c r="F41" s="9">
        <f t="shared" si="3"/>
        <v>2.7182818284590451</v>
      </c>
      <c r="G41" s="10">
        <f t="shared" si="4"/>
        <v>0.7310585786300049</v>
      </c>
      <c r="H41" s="10">
        <f t="shared" si="1"/>
        <v>0.7310585786300049</v>
      </c>
    </row>
    <row r="42" spans="1:8" x14ac:dyDescent="0.25">
      <c r="H42" s="10"/>
    </row>
    <row r="43" spans="1:8" x14ac:dyDescent="0.25">
      <c r="H43" s="10"/>
    </row>
  </sheetData>
  <mergeCells count="1">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A5" sqref="A5:I41"/>
    </sheetView>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1" spans="1:9" ht="15.75" thickBot="1" x14ac:dyDescent="0.3">
      <c r="A1" s="1"/>
      <c r="B1" s="14" t="s">
        <v>0</v>
      </c>
      <c r="C1" s="15"/>
      <c r="D1" s="16"/>
    </row>
    <row r="2" spans="1:9" ht="15.75" thickBot="1" x14ac:dyDescent="0.3">
      <c r="A2" s="2" t="s">
        <v>1</v>
      </c>
      <c r="B2" s="2" t="s">
        <v>2</v>
      </c>
      <c r="C2" s="3" t="s">
        <v>3</v>
      </c>
      <c r="D2" s="4" t="s">
        <v>4</v>
      </c>
    </row>
    <row r="3" spans="1:9" ht="15.75" thickBot="1" x14ac:dyDescent="0.3">
      <c r="A3" s="5">
        <v>1</v>
      </c>
      <c r="B3" s="5">
        <v>0</v>
      </c>
      <c r="C3" s="5">
        <v>0</v>
      </c>
      <c r="D3" s="6">
        <v>0</v>
      </c>
      <c r="H3" s="11" t="s">
        <v>12</v>
      </c>
      <c r="I3" s="10">
        <f>SUM(I6:I41)</f>
        <v>-33.277420750656042</v>
      </c>
    </row>
    <row r="5" spans="1:9" ht="64.5" customHeight="1" thickBot="1" x14ac:dyDescent="0.3">
      <c r="A5" s="7" t="s">
        <v>5</v>
      </c>
      <c r="B5" s="7" t="s">
        <v>6</v>
      </c>
      <c r="C5" s="7" t="s">
        <v>3</v>
      </c>
      <c r="D5" s="7" t="s">
        <v>4</v>
      </c>
      <c r="E5" s="7" t="s">
        <v>7</v>
      </c>
      <c r="F5" s="7" t="s">
        <v>8</v>
      </c>
      <c r="G5" s="7" t="s">
        <v>11</v>
      </c>
      <c r="H5" s="7" t="s">
        <v>10</v>
      </c>
      <c r="I5" s="7" t="s">
        <v>9</v>
      </c>
    </row>
    <row r="6" spans="1:9" x14ac:dyDescent="0.25">
      <c r="A6">
        <v>0</v>
      </c>
      <c r="B6" s="8">
        <v>16.887653303838498</v>
      </c>
      <c r="C6">
        <v>50</v>
      </c>
      <c r="D6">
        <v>1</v>
      </c>
      <c r="E6">
        <f t="shared" ref="E6" si="0">Intercept+Dosage_Coeff*B6+Age_Coeff*C6+Sex_Coeff*D6</f>
        <v>1</v>
      </c>
      <c r="F6" s="9">
        <f>EXP(E6)</f>
        <v>2.7182818284590451</v>
      </c>
      <c r="G6" s="10">
        <f>F6/(1+F6)</f>
        <v>0.7310585786300049</v>
      </c>
      <c r="H6" s="10">
        <f t="shared" ref="H6:H41" si="1">IF(A6=1,G6,1-G6)</f>
        <v>0.2689414213699951</v>
      </c>
      <c r="I6" s="10">
        <f>LN(H6)</f>
        <v>-1.3132616875182228</v>
      </c>
    </row>
    <row r="7" spans="1:9" x14ac:dyDescent="0.25">
      <c r="A7">
        <v>0</v>
      </c>
      <c r="B7" s="8">
        <v>17.030502315978563</v>
      </c>
      <c r="C7">
        <v>50</v>
      </c>
      <c r="D7">
        <v>1</v>
      </c>
      <c r="E7">
        <f t="shared" ref="E7:E16" si="2">Intercept+Dosage_Coeff*B7+Age_Coeff*C7+Sex_Coeff*D7</f>
        <v>1</v>
      </c>
      <c r="F7" s="9">
        <f t="shared" ref="F7:F41" si="3">EXP(E7)</f>
        <v>2.7182818284590451</v>
      </c>
      <c r="G7" s="10">
        <f t="shared" ref="G7:G41" si="4">F7/(1+F7)</f>
        <v>0.7310585786300049</v>
      </c>
      <c r="H7" s="10">
        <f t="shared" si="1"/>
        <v>0.2689414213699951</v>
      </c>
      <c r="I7" s="10">
        <f t="shared" ref="I7:I41" si="5">LN(H7)</f>
        <v>-1.3132616875182228</v>
      </c>
    </row>
    <row r="8" spans="1:9" x14ac:dyDescent="0.25">
      <c r="A8">
        <v>0</v>
      </c>
      <c r="B8" s="8">
        <v>17.503588443485505</v>
      </c>
      <c r="C8">
        <v>47</v>
      </c>
      <c r="D8">
        <v>1</v>
      </c>
      <c r="E8">
        <f t="shared" si="2"/>
        <v>1</v>
      </c>
      <c r="F8" s="9">
        <f t="shared" si="3"/>
        <v>2.7182818284590451</v>
      </c>
      <c r="G8" s="10">
        <f t="shared" si="4"/>
        <v>0.7310585786300049</v>
      </c>
      <c r="H8" s="10">
        <f t="shared" si="1"/>
        <v>0.2689414213699951</v>
      </c>
      <c r="I8" s="10">
        <f t="shared" si="5"/>
        <v>-1.3132616875182228</v>
      </c>
    </row>
    <row r="9" spans="1:9" x14ac:dyDescent="0.25">
      <c r="A9">
        <v>0</v>
      </c>
      <c r="B9" s="8">
        <v>17.405116562100972</v>
      </c>
      <c r="C9">
        <v>49</v>
      </c>
      <c r="D9">
        <v>1</v>
      </c>
      <c r="E9">
        <f t="shared" si="2"/>
        <v>1</v>
      </c>
      <c r="F9" s="9">
        <f t="shared" si="3"/>
        <v>2.7182818284590451</v>
      </c>
      <c r="G9" s="10">
        <f t="shared" si="4"/>
        <v>0.7310585786300049</v>
      </c>
      <c r="H9" s="10">
        <f t="shared" si="1"/>
        <v>0.2689414213699951</v>
      </c>
      <c r="I9" s="10">
        <f t="shared" si="5"/>
        <v>-1.3132616875182228</v>
      </c>
    </row>
    <row r="10" spans="1:9" x14ac:dyDescent="0.25">
      <c r="A10">
        <v>0</v>
      </c>
      <c r="B10" s="8">
        <v>18.287152525949935</v>
      </c>
      <c r="C10">
        <v>42</v>
      </c>
      <c r="D10">
        <v>1</v>
      </c>
      <c r="E10">
        <f t="shared" si="2"/>
        <v>1</v>
      </c>
      <c r="F10" s="9">
        <f t="shared" si="3"/>
        <v>2.7182818284590451</v>
      </c>
      <c r="G10" s="10">
        <f t="shared" si="4"/>
        <v>0.7310585786300049</v>
      </c>
      <c r="H10" s="10">
        <f t="shared" si="1"/>
        <v>0.2689414213699951</v>
      </c>
      <c r="I10" s="10">
        <f t="shared" si="5"/>
        <v>-1.3132616875182228</v>
      </c>
    </row>
    <row r="11" spans="1:9" x14ac:dyDescent="0.25">
      <c r="A11">
        <v>0</v>
      </c>
      <c r="B11" s="8">
        <v>18.021051701747979</v>
      </c>
      <c r="C11">
        <v>47</v>
      </c>
      <c r="D11">
        <v>1</v>
      </c>
      <c r="E11">
        <f t="shared" si="2"/>
        <v>1</v>
      </c>
      <c r="F11" s="9">
        <f t="shared" si="3"/>
        <v>2.7182818284590451</v>
      </c>
      <c r="G11" s="10">
        <f t="shared" si="4"/>
        <v>0.7310585786300049</v>
      </c>
      <c r="H11" s="10">
        <f t="shared" si="1"/>
        <v>0.2689414213699951</v>
      </c>
      <c r="I11" s="10">
        <f t="shared" si="5"/>
        <v>-1.3132616875182228</v>
      </c>
    </row>
    <row r="12" spans="1:9" x14ac:dyDescent="0.25">
      <c r="A12">
        <v>0</v>
      </c>
      <c r="B12" s="8">
        <v>17.862168616816685</v>
      </c>
      <c r="C12">
        <v>49</v>
      </c>
      <c r="D12">
        <v>1</v>
      </c>
      <c r="E12">
        <f t="shared" si="2"/>
        <v>1</v>
      </c>
      <c r="F12" s="9">
        <f t="shared" si="3"/>
        <v>2.7182818284590451</v>
      </c>
      <c r="G12" s="10">
        <f t="shared" si="4"/>
        <v>0.7310585786300049</v>
      </c>
      <c r="H12" s="10">
        <f t="shared" si="1"/>
        <v>0.2689414213699951</v>
      </c>
      <c r="I12" s="10">
        <f t="shared" si="5"/>
        <v>-1.3132616875182228</v>
      </c>
    </row>
    <row r="13" spans="1:9" x14ac:dyDescent="0.25">
      <c r="A13">
        <v>0</v>
      </c>
      <c r="B13" s="8">
        <v>17.519136635283065</v>
      </c>
      <c r="C13">
        <v>55</v>
      </c>
      <c r="D13">
        <v>1</v>
      </c>
      <c r="E13">
        <f t="shared" si="2"/>
        <v>1</v>
      </c>
      <c r="F13" s="9">
        <f t="shared" si="3"/>
        <v>2.7182818284590451</v>
      </c>
      <c r="G13" s="10">
        <f t="shared" si="4"/>
        <v>0.7310585786300049</v>
      </c>
      <c r="H13" s="10">
        <f t="shared" si="1"/>
        <v>0.2689414213699951</v>
      </c>
      <c r="I13" s="10">
        <f t="shared" si="5"/>
        <v>-1.3132616875182228</v>
      </c>
    </row>
    <row r="14" spans="1:9" x14ac:dyDescent="0.25">
      <c r="A14">
        <v>0</v>
      </c>
      <c r="B14" s="8">
        <v>18.036761853876762</v>
      </c>
      <c r="C14">
        <v>51</v>
      </c>
      <c r="D14">
        <v>1</v>
      </c>
      <c r="E14">
        <f t="shared" si="2"/>
        <v>1</v>
      </c>
      <c r="F14" s="9">
        <f t="shared" si="3"/>
        <v>2.7182818284590451</v>
      </c>
      <c r="G14" s="10">
        <f t="shared" si="4"/>
        <v>0.7310585786300049</v>
      </c>
      <c r="H14" s="10">
        <f t="shared" si="1"/>
        <v>0.2689414213699951</v>
      </c>
      <c r="I14" s="10">
        <f t="shared" si="5"/>
        <v>-1.3132616875182228</v>
      </c>
    </row>
    <row r="15" spans="1:9" x14ac:dyDescent="0.25">
      <c r="A15">
        <v>0</v>
      </c>
      <c r="B15" s="8">
        <v>14.168177382246888</v>
      </c>
      <c r="C15">
        <v>52</v>
      </c>
      <c r="D15">
        <v>2</v>
      </c>
      <c r="E15">
        <f t="shared" si="2"/>
        <v>1</v>
      </c>
      <c r="F15" s="9">
        <f t="shared" si="3"/>
        <v>2.7182818284590451</v>
      </c>
      <c r="G15" s="10">
        <f t="shared" si="4"/>
        <v>0.7310585786300049</v>
      </c>
      <c r="H15" s="10">
        <f t="shared" si="1"/>
        <v>0.2689414213699951</v>
      </c>
      <c r="I15" s="10">
        <f t="shared" si="5"/>
        <v>-1.3132616875182228</v>
      </c>
    </row>
    <row r="16" spans="1:9" x14ac:dyDescent="0.25">
      <c r="A16">
        <v>0</v>
      </c>
      <c r="B16" s="8">
        <v>18.158879943620082</v>
      </c>
      <c r="C16">
        <v>52</v>
      </c>
      <c r="D16">
        <v>1</v>
      </c>
      <c r="E16">
        <f t="shared" si="2"/>
        <v>1</v>
      </c>
      <c r="F16" s="9">
        <f t="shared" si="3"/>
        <v>2.7182818284590451</v>
      </c>
      <c r="G16" s="10">
        <f t="shared" si="4"/>
        <v>0.7310585786300049</v>
      </c>
      <c r="H16" s="10">
        <f t="shared" si="1"/>
        <v>0.2689414213699951</v>
      </c>
      <c r="I16" s="10">
        <f t="shared" si="5"/>
        <v>-1.3132616875182228</v>
      </c>
    </row>
    <row r="17" spans="1:9" x14ac:dyDescent="0.25">
      <c r="A17">
        <v>0</v>
      </c>
      <c r="B17" s="8">
        <v>18.885919870487136</v>
      </c>
      <c r="C17">
        <v>55</v>
      </c>
      <c r="D17">
        <v>1</v>
      </c>
      <c r="E17">
        <f t="shared" ref="E17:E41" si="6">Intercept+Dosage_Coeff*B17+Age_Coeff*C17+Sex_Coeff*D17</f>
        <v>1</v>
      </c>
      <c r="F17" s="9">
        <f t="shared" si="3"/>
        <v>2.7182818284590451</v>
      </c>
      <c r="G17" s="10">
        <f t="shared" si="4"/>
        <v>0.7310585786300049</v>
      </c>
      <c r="H17" s="10">
        <f t="shared" si="1"/>
        <v>0.2689414213699951</v>
      </c>
      <c r="I17" s="10">
        <f t="shared" si="5"/>
        <v>-1.3132616875182228</v>
      </c>
    </row>
    <row r="18" spans="1:9" x14ac:dyDescent="0.25">
      <c r="A18">
        <v>1</v>
      </c>
      <c r="B18" s="8">
        <v>15.733847904194725</v>
      </c>
      <c r="C18">
        <v>49</v>
      </c>
      <c r="D18">
        <v>2</v>
      </c>
      <c r="E18">
        <f t="shared" si="6"/>
        <v>1</v>
      </c>
      <c r="F18" s="9">
        <f t="shared" si="3"/>
        <v>2.7182818284590451</v>
      </c>
      <c r="G18" s="10">
        <f t="shared" si="4"/>
        <v>0.7310585786300049</v>
      </c>
      <c r="H18" s="10">
        <f t="shared" si="1"/>
        <v>0.7310585786300049</v>
      </c>
      <c r="I18" s="10">
        <f t="shared" si="5"/>
        <v>-0.31326168751822281</v>
      </c>
    </row>
    <row r="19" spans="1:9" x14ac:dyDescent="0.25">
      <c r="A19">
        <v>0</v>
      </c>
      <c r="B19" s="8">
        <v>20.09398198109114</v>
      </c>
      <c r="C19">
        <v>54</v>
      </c>
      <c r="D19">
        <v>1</v>
      </c>
      <c r="E19">
        <f t="shared" si="6"/>
        <v>1</v>
      </c>
      <c r="F19" s="9">
        <f t="shared" si="3"/>
        <v>2.7182818284590451</v>
      </c>
      <c r="G19" s="10">
        <f t="shared" si="4"/>
        <v>0.7310585786300049</v>
      </c>
      <c r="H19" s="10">
        <f t="shared" si="1"/>
        <v>0.2689414213699951</v>
      </c>
      <c r="I19" s="10">
        <f t="shared" si="5"/>
        <v>-1.3132616875182228</v>
      </c>
    </row>
    <row r="20" spans="1:9" x14ac:dyDescent="0.25">
      <c r="A20">
        <v>1</v>
      </c>
      <c r="B20" s="8">
        <v>19.997615584012525</v>
      </c>
      <c r="C20">
        <v>55</v>
      </c>
      <c r="D20">
        <v>1</v>
      </c>
      <c r="E20">
        <f t="shared" si="6"/>
        <v>1</v>
      </c>
      <c r="F20" s="9">
        <f t="shared" si="3"/>
        <v>2.7182818284590451</v>
      </c>
      <c r="G20" s="10">
        <f t="shared" si="4"/>
        <v>0.7310585786300049</v>
      </c>
      <c r="H20" s="10">
        <f t="shared" si="1"/>
        <v>0.7310585786300049</v>
      </c>
      <c r="I20" s="10">
        <f t="shared" si="5"/>
        <v>-0.31326168751822281</v>
      </c>
    </row>
    <row r="21" spans="1:9" x14ac:dyDescent="0.25">
      <c r="A21">
        <v>0</v>
      </c>
      <c r="B21" s="8">
        <v>20.234239627931611</v>
      </c>
      <c r="C21">
        <v>53</v>
      </c>
      <c r="D21">
        <v>1</v>
      </c>
      <c r="E21">
        <f t="shared" si="6"/>
        <v>1</v>
      </c>
      <c r="F21" s="9">
        <f t="shared" si="3"/>
        <v>2.7182818284590451</v>
      </c>
      <c r="G21" s="10">
        <f t="shared" si="4"/>
        <v>0.7310585786300049</v>
      </c>
      <c r="H21" s="10">
        <f t="shared" si="1"/>
        <v>0.2689414213699951</v>
      </c>
      <c r="I21" s="10">
        <f t="shared" si="5"/>
        <v>-1.3132616875182228</v>
      </c>
    </row>
    <row r="22" spans="1:9" x14ac:dyDescent="0.25">
      <c r="A22">
        <v>0</v>
      </c>
      <c r="B22" s="8">
        <v>18.168273642831107</v>
      </c>
      <c r="C22">
        <v>44</v>
      </c>
      <c r="D22">
        <v>2</v>
      </c>
      <c r="E22">
        <f t="shared" si="6"/>
        <v>1</v>
      </c>
      <c r="F22" s="9">
        <f t="shared" si="3"/>
        <v>2.7182818284590451</v>
      </c>
      <c r="G22" s="10">
        <f t="shared" si="4"/>
        <v>0.7310585786300049</v>
      </c>
      <c r="H22" s="10">
        <f t="shared" si="1"/>
        <v>0.2689414213699951</v>
      </c>
      <c r="I22" s="10">
        <f t="shared" si="5"/>
        <v>-1.3132616875182228</v>
      </c>
    </row>
    <row r="23" spans="1:9" x14ac:dyDescent="0.25">
      <c r="A23">
        <v>0</v>
      </c>
      <c r="B23" s="8">
        <v>17.071640240109602</v>
      </c>
      <c r="C23">
        <v>54</v>
      </c>
      <c r="D23">
        <v>2</v>
      </c>
      <c r="E23">
        <f t="shared" si="6"/>
        <v>1</v>
      </c>
      <c r="F23" s="9">
        <f t="shared" si="3"/>
        <v>2.7182818284590451</v>
      </c>
      <c r="G23" s="10">
        <f t="shared" si="4"/>
        <v>0.7310585786300049</v>
      </c>
      <c r="H23" s="10">
        <f t="shared" si="1"/>
        <v>0.2689414213699951</v>
      </c>
      <c r="I23" s="10">
        <f t="shared" si="5"/>
        <v>-1.3132616875182228</v>
      </c>
    </row>
    <row r="24" spans="1:9" x14ac:dyDescent="0.25">
      <c r="A24">
        <v>0</v>
      </c>
      <c r="B24" s="8">
        <v>21.441977817873166</v>
      </c>
      <c r="C24">
        <v>53</v>
      </c>
      <c r="D24">
        <v>1</v>
      </c>
      <c r="E24">
        <f t="shared" si="6"/>
        <v>1</v>
      </c>
      <c r="F24" s="9">
        <f t="shared" si="3"/>
        <v>2.7182818284590451</v>
      </c>
      <c r="G24" s="10">
        <f t="shared" si="4"/>
        <v>0.7310585786300049</v>
      </c>
      <c r="H24" s="10">
        <f t="shared" si="1"/>
        <v>0.2689414213699951</v>
      </c>
      <c r="I24" s="10">
        <f t="shared" si="5"/>
        <v>-1.3132616875182228</v>
      </c>
    </row>
    <row r="25" spans="1:9" x14ac:dyDescent="0.25">
      <c r="A25">
        <v>0</v>
      </c>
      <c r="B25" s="8">
        <v>21.307388782625555</v>
      </c>
      <c r="C25">
        <v>56</v>
      </c>
      <c r="D25">
        <v>1</v>
      </c>
      <c r="E25">
        <f t="shared" si="6"/>
        <v>1</v>
      </c>
      <c r="F25" s="9">
        <f t="shared" si="3"/>
        <v>2.7182818284590451</v>
      </c>
      <c r="G25" s="10">
        <f t="shared" si="4"/>
        <v>0.7310585786300049</v>
      </c>
      <c r="H25" s="10">
        <f t="shared" si="1"/>
        <v>0.2689414213699951</v>
      </c>
      <c r="I25" s="10">
        <f t="shared" si="5"/>
        <v>-1.3132616875182228</v>
      </c>
    </row>
    <row r="26" spans="1:9" x14ac:dyDescent="0.25">
      <c r="A26">
        <v>1</v>
      </c>
      <c r="B26" s="8">
        <v>17.915453565789566</v>
      </c>
      <c r="C26">
        <v>57</v>
      </c>
      <c r="D26">
        <v>2</v>
      </c>
      <c r="E26">
        <f t="shared" si="6"/>
        <v>1</v>
      </c>
      <c r="F26" s="9">
        <f t="shared" si="3"/>
        <v>2.7182818284590451</v>
      </c>
      <c r="G26" s="10">
        <f t="shared" si="4"/>
        <v>0.7310585786300049</v>
      </c>
      <c r="H26" s="10">
        <f t="shared" si="1"/>
        <v>0.7310585786300049</v>
      </c>
      <c r="I26" s="10">
        <f t="shared" si="5"/>
        <v>-0.31326168751822281</v>
      </c>
    </row>
    <row r="27" spans="1:9" x14ac:dyDescent="0.25">
      <c r="A27">
        <v>0</v>
      </c>
      <c r="B27" s="8">
        <v>19.167244965824199</v>
      </c>
      <c r="C27">
        <v>51</v>
      </c>
      <c r="D27">
        <v>2</v>
      </c>
      <c r="E27">
        <f t="shared" si="6"/>
        <v>1</v>
      </c>
      <c r="F27" s="9">
        <f t="shared" si="3"/>
        <v>2.7182818284590451</v>
      </c>
      <c r="G27" s="10">
        <f t="shared" si="4"/>
        <v>0.7310585786300049</v>
      </c>
      <c r="H27" s="10">
        <f t="shared" si="1"/>
        <v>0.2689414213699951</v>
      </c>
      <c r="I27" s="10">
        <f t="shared" si="5"/>
        <v>-1.3132616875182228</v>
      </c>
    </row>
    <row r="28" spans="1:9" x14ac:dyDescent="0.25">
      <c r="A28">
        <v>0</v>
      </c>
      <c r="B28" s="8">
        <v>19.287095610930375</v>
      </c>
      <c r="C28">
        <v>53</v>
      </c>
      <c r="D28">
        <v>2</v>
      </c>
      <c r="E28">
        <f t="shared" si="6"/>
        <v>1</v>
      </c>
      <c r="F28" s="9">
        <f t="shared" si="3"/>
        <v>2.7182818284590451</v>
      </c>
      <c r="G28" s="10">
        <f t="shared" si="4"/>
        <v>0.7310585786300049</v>
      </c>
      <c r="H28" s="10">
        <f t="shared" si="1"/>
        <v>0.2689414213699951</v>
      </c>
      <c r="I28" s="10">
        <f t="shared" si="5"/>
        <v>-1.3132616875182228</v>
      </c>
    </row>
    <row r="29" spans="1:9" x14ac:dyDescent="0.25">
      <c r="A29">
        <v>1</v>
      </c>
      <c r="B29" s="8">
        <v>23.539688027893682</v>
      </c>
      <c r="C29">
        <v>51</v>
      </c>
      <c r="D29">
        <v>1</v>
      </c>
      <c r="E29">
        <f t="shared" si="6"/>
        <v>1</v>
      </c>
      <c r="F29" s="9">
        <f t="shared" si="3"/>
        <v>2.7182818284590451</v>
      </c>
      <c r="G29" s="10">
        <f t="shared" si="4"/>
        <v>0.7310585786300049</v>
      </c>
      <c r="H29" s="10">
        <f t="shared" si="1"/>
        <v>0.7310585786300049</v>
      </c>
      <c r="I29" s="10">
        <f t="shared" si="5"/>
        <v>-0.31326168751822281</v>
      </c>
    </row>
    <row r="30" spans="1:9" x14ac:dyDescent="0.25">
      <c r="A30">
        <v>1</v>
      </c>
      <c r="B30" s="8">
        <v>19.49067974727965</v>
      </c>
      <c r="C30">
        <v>55</v>
      </c>
      <c r="D30">
        <v>2</v>
      </c>
      <c r="E30">
        <f t="shared" si="6"/>
        <v>1</v>
      </c>
      <c r="F30" s="9">
        <f t="shared" si="3"/>
        <v>2.7182818284590451</v>
      </c>
      <c r="G30" s="10">
        <f t="shared" si="4"/>
        <v>0.7310585786300049</v>
      </c>
      <c r="H30" s="10">
        <f t="shared" si="1"/>
        <v>0.7310585786300049</v>
      </c>
      <c r="I30" s="10">
        <f t="shared" si="5"/>
        <v>-0.31326168751822281</v>
      </c>
    </row>
    <row r="31" spans="1:9" x14ac:dyDescent="0.25">
      <c r="A31">
        <v>1</v>
      </c>
      <c r="B31" s="8">
        <v>23.175115322307192</v>
      </c>
      <c r="C31">
        <v>59</v>
      </c>
      <c r="D31">
        <v>1</v>
      </c>
      <c r="E31">
        <f t="shared" si="6"/>
        <v>1</v>
      </c>
      <c r="F31" s="9">
        <f t="shared" si="3"/>
        <v>2.7182818284590451</v>
      </c>
      <c r="G31" s="10">
        <f t="shared" si="4"/>
        <v>0.7310585786300049</v>
      </c>
      <c r="H31" s="10">
        <f t="shared" si="1"/>
        <v>0.7310585786300049</v>
      </c>
      <c r="I31" s="10">
        <f t="shared" si="5"/>
        <v>-0.31326168751822281</v>
      </c>
    </row>
    <row r="32" spans="1:9" x14ac:dyDescent="0.25">
      <c r="A32">
        <v>1</v>
      </c>
      <c r="B32" s="8">
        <v>20.575975926815435</v>
      </c>
      <c r="C32">
        <v>47</v>
      </c>
      <c r="D32">
        <v>2</v>
      </c>
      <c r="E32">
        <f t="shared" si="6"/>
        <v>1</v>
      </c>
      <c r="F32" s="9">
        <f t="shared" si="3"/>
        <v>2.7182818284590451</v>
      </c>
      <c r="G32" s="10">
        <f t="shared" si="4"/>
        <v>0.7310585786300049</v>
      </c>
      <c r="H32" s="10">
        <f t="shared" si="1"/>
        <v>0.7310585786300049</v>
      </c>
      <c r="I32" s="10">
        <f t="shared" si="5"/>
        <v>-0.31326168751822281</v>
      </c>
    </row>
    <row r="33" spans="1:9" x14ac:dyDescent="0.25">
      <c r="A33">
        <v>1</v>
      </c>
      <c r="B33" s="8">
        <v>21.298642924739426</v>
      </c>
      <c r="C33">
        <v>54</v>
      </c>
      <c r="D33">
        <v>2</v>
      </c>
      <c r="E33">
        <f t="shared" si="6"/>
        <v>1</v>
      </c>
      <c r="F33" s="9">
        <f t="shared" si="3"/>
        <v>2.7182818284590451</v>
      </c>
      <c r="G33" s="10">
        <f t="shared" si="4"/>
        <v>0.7310585786300049</v>
      </c>
      <c r="H33" s="10">
        <f t="shared" si="1"/>
        <v>0.7310585786300049</v>
      </c>
      <c r="I33" s="10">
        <f t="shared" si="5"/>
        <v>-0.31326168751822281</v>
      </c>
    </row>
    <row r="34" spans="1:9" x14ac:dyDescent="0.25">
      <c r="A34">
        <v>0</v>
      </c>
      <c r="B34" s="8">
        <v>21.161138603529775</v>
      </c>
      <c r="C34">
        <v>56</v>
      </c>
      <c r="D34">
        <v>2</v>
      </c>
      <c r="E34">
        <f t="shared" si="6"/>
        <v>1</v>
      </c>
      <c r="F34" s="9">
        <f t="shared" si="3"/>
        <v>2.7182818284590451</v>
      </c>
      <c r="G34" s="10">
        <f t="shared" si="4"/>
        <v>0.7310585786300049</v>
      </c>
      <c r="H34" s="10">
        <f t="shared" si="1"/>
        <v>0.2689414213699951</v>
      </c>
      <c r="I34" s="10">
        <f t="shared" si="5"/>
        <v>-1.3132616875182228</v>
      </c>
    </row>
    <row r="35" spans="1:9" x14ac:dyDescent="0.25">
      <c r="A35">
        <v>1</v>
      </c>
      <c r="B35" s="8">
        <v>21.833435938442928</v>
      </c>
      <c r="C35">
        <v>51</v>
      </c>
      <c r="D35">
        <v>2</v>
      </c>
      <c r="E35">
        <f t="shared" si="6"/>
        <v>1</v>
      </c>
      <c r="F35" s="9">
        <f t="shared" si="3"/>
        <v>2.7182818284590451</v>
      </c>
      <c r="G35" s="10">
        <f t="shared" si="4"/>
        <v>0.7310585786300049</v>
      </c>
      <c r="H35" s="10">
        <f t="shared" si="1"/>
        <v>0.7310585786300049</v>
      </c>
      <c r="I35" s="10">
        <f t="shared" si="5"/>
        <v>-0.31326168751822281</v>
      </c>
    </row>
    <row r="36" spans="1:9" x14ac:dyDescent="0.25">
      <c r="A36">
        <v>1</v>
      </c>
      <c r="B36" s="8">
        <v>21.725732318178594</v>
      </c>
      <c r="C36">
        <v>58</v>
      </c>
      <c r="D36">
        <v>2</v>
      </c>
      <c r="E36">
        <f t="shared" si="6"/>
        <v>1</v>
      </c>
      <c r="F36" s="9">
        <f t="shared" si="3"/>
        <v>2.7182818284590451</v>
      </c>
      <c r="G36" s="10">
        <f t="shared" si="4"/>
        <v>0.7310585786300049</v>
      </c>
      <c r="H36" s="10">
        <f t="shared" si="1"/>
        <v>0.7310585786300049</v>
      </c>
      <c r="I36" s="10">
        <f t="shared" si="5"/>
        <v>-0.31326168751822281</v>
      </c>
    </row>
    <row r="37" spans="1:9" x14ac:dyDescent="0.25">
      <c r="A37">
        <v>1</v>
      </c>
      <c r="B37" s="8">
        <v>23.547300163461237</v>
      </c>
      <c r="C37">
        <v>53</v>
      </c>
      <c r="D37">
        <v>2</v>
      </c>
      <c r="E37">
        <f t="shared" si="6"/>
        <v>1</v>
      </c>
      <c r="F37" s="9">
        <f t="shared" si="3"/>
        <v>2.7182818284590451</v>
      </c>
      <c r="G37" s="10">
        <f t="shared" si="4"/>
        <v>0.7310585786300049</v>
      </c>
      <c r="H37" s="10">
        <f t="shared" si="1"/>
        <v>0.7310585786300049</v>
      </c>
      <c r="I37" s="10">
        <f t="shared" si="5"/>
        <v>-0.31326168751822281</v>
      </c>
    </row>
    <row r="38" spans="1:9" x14ac:dyDescent="0.25">
      <c r="A38">
        <v>0</v>
      </c>
      <c r="B38" s="8">
        <v>25.058066133123944</v>
      </c>
      <c r="C38">
        <f>C34-10</f>
        <v>46</v>
      </c>
      <c r="D38">
        <v>1</v>
      </c>
      <c r="E38">
        <f t="shared" si="6"/>
        <v>1</v>
      </c>
      <c r="F38" s="9">
        <f t="shared" si="3"/>
        <v>2.7182818284590451</v>
      </c>
      <c r="G38" s="10">
        <f t="shared" si="4"/>
        <v>0.7310585786300049</v>
      </c>
      <c r="H38" s="10">
        <f t="shared" si="1"/>
        <v>0.2689414213699951</v>
      </c>
      <c r="I38" s="10">
        <f t="shared" si="5"/>
        <v>-1.3132616875182228</v>
      </c>
    </row>
    <row r="39" spans="1:9" x14ac:dyDescent="0.25">
      <c r="A39">
        <v>1</v>
      </c>
      <c r="B39" s="8">
        <v>26.442826965093943</v>
      </c>
      <c r="C39">
        <f t="shared" ref="C39:C41" si="7">C35-10</f>
        <v>41</v>
      </c>
      <c r="D39">
        <v>2</v>
      </c>
      <c r="E39">
        <f t="shared" si="6"/>
        <v>1</v>
      </c>
      <c r="F39" s="9">
        <f t="shared" si="3"/>
        <v>2.7182818284590451</v>
      </c>
      <c r="G39" s="10">
        <f t="shared" si="4"/>
        <v>0.7310585786300049</v>
      </c>
      <c r="H39" s="10">
        <f t="shared" si="1"/>
        <v>0.7310585786300049</v>
      </c>
      <c r="I39" s="10">
        <f t="shared" si="5"/>
        <v>-0.31326168751822281</v>
      </c>
    </row>
    <row r="40" spans="1:9" x14ac:dyDescent="0.25">
      <c r="A40">
        <v>1</v>
      </c>
      <c r="B40" s="8">
        <v>25.787049583965697</v>
      </c>
      <c r="C40">
        <f t="shared" si="7"/>
        <v>48</v>
      </c>
      <c r="D40">
        <v>1</v>
      </c>
      <c r="E40">
        <f t="shared" si="6"/>
        <v>1</v>
      </c>
      <c r="F40" s="9">
        <f t="shared" si="3"/>
        <v>2.7182818284590451</v>
      </c>
      <c r="G40" s="10">
        <f t="shared" si="4"/>
        <v>0.7310585786300049</v>
      </c>
      <c r="H40" s="10">
        <f t="shared" si="1"/>
        <v>0.7310585786300049</v>
      </c>
      <c r="I40" s="10">
        <f t="shared" si="5"/>
        <v>-0.31326168751822281</v>
      </c>
    </row>
    <row r="41" spans="1:9" x14ac:dyDescent="0.25">
      <c r="A41">
        <v>1</v>
      </c>
      <c r="B41" s="8">
        <v>26.179479466522807</v>
      </c>
      <c r="C41">
        <f t="shared" si="7"/>
        <v>43</v>
      </c>
      <c r="D41">
        <v>2</v>
      </c>
      <c r="E41">
        <f t="shared" si="6"/>
        <v>1</v>
      </c>
      <c r="F41" s="9">
        <f t="shared" si="3"/>
        <v>2.7182818284590451</v>
      </c>
      <c r="G41" s="10">
        <f t="shared" si="4"/>
        <v>0.7310585786300049</v>
      </c>
      <c r="H41" s="10">
        <f t="shared" si="1"/>
        <v>0.7310585786300049</v>
      </c>
      <c r="I41" s="10">
        <f t="shared" si="5"/>
        <v>-0.31326168751822281</v>
      </c>
    </row>
    <row r="42" spans="1:9" x14ac:dyDescent="0.25">
      <c r="H42" s="10"/>
    </row>
    <row r="43" spans="1:9" x14ac:dyDescent="0.25">
      <c r="H43" s="10"/>
    </row>
  </sheetData>
  <mergeCells count="1">
    <mergeCell ref="B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19" sqref="B19"/>
    </sheetView>
  </sheetViews>
  <sheetFormatPr defaultRowHeight="15" x14ac:dyDescent="0.25"/>
  <sheetData>
    <row r="1" spans="1:2" x14ac:dyDescent="0.25">
      <c r="A1" t="s">
        <v>13</v>
      </c>
    </row>
    <row r="3" spans="1:2" x14ac:dyDescent="0.25">
      <c r="A3" t="s">
        <v>14</v>
      </c>
    </row>
    <row r="4" spans="1:2" x14ac:dyDescent="0.25">
      <c r="B4" t="s">
        <v>15</v>
      </c>
    </row>
    <row r="6" spans="1:2" x14ac:dyDescent="0.25">
      <c r="A6" t="s">
        <v>16</v>
      </c>
    </row>
    <row r="7" spans="1:2" x14ac:dyDescent="0.25">
      <c r="B7" t="s">
        <v>17</v>
      </c>
    </row>
    <row r="9" spans="1:2" x14ac:dyDescent="0.25">
      <c r="B9" t="s">
        <v>18</v>
      </c>
    </row>
    <row r="11" spans="1:2" x14ac:dyDescent="0.25">
      <c r="B11" t="s">
        <v>19</v>
      </c>
    </row>
    <row r="13" spans="1:2" x14ac:dyDescent="0.25">
      <c r="A13" t="s">
        <v>20</v>
      </c>
    </row>
    <row r="14" spans="1:2" x14ac:dyDescent="0.25">
      <c r="B14" t="s">
        <v>21</v>
      </c>
    </row>
    <row r="16" spans="1:2" x14ac:dyDescent="0.25">
      <c r="B16" t="s">
        <v>22</v>
      </c>
    </row>
    <row r="17" spans="2:3" x14ac:dyDescent="0.25">
      <c r="C17" t="s">
        <v>23</v>
      </c>
    </row>
    <row r="19" spans="2:3" x14ac:dyDescent="0.25">
      <c r="B19"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workbookViewId="0">
      <selection activeCell="H2" sqref="H2"/>
    </sheetView>
  </sheetViews>
  <sheetFormatPr defaultRowHeight="15" x14ac:dyDescent="0.25"/>
  <cols>
    <col min="1" max="1" width="9.25" customWidth="1"/>
    <col min="2" max="3" width="8.25" bestFit="1" customWidth="1"/>
    <col min="4" max="4" width="7.25" customWidth="1"/>
    <col min="5" max="5" width="7.625" bestFit="1" customWidth="1"/>
    <col min="6" max="6" width="8.625" bestFit="1" customWidth="1"/>
    <col min="7" max="7" width="10.75" customWidth="1"/>
    <col min="8" max="8" width="10.375" customWidth="1"/>
    <col min="9" max="9" width="10.25" bestFit="1" customWidth="1"/>
    <col min="12" max="12" width="10.625" bestFit="1" customWidth="1"/>
  </cols>
  <sheetData>
    <row r="1" spans="1:12" ht="15.75" thickBot="1" x14ac:dyDescent="0.3">
      <c r="A1" s="1"/>
      <c r="B1" s="14" t="s">
        <v>0</v>
      </c>
      <c r="C1" s="15"/>
      <c r="D1" s="16"/>
    </row>
    <row r="2" spans="1:12" ht="30.75" thickBot="1" x14ac:dyDescent="0.3">
      <c r="A2" s="2" t="s">
        <v>1</v>
      </c>
      <c r="B2" s="2" t="s">
        <v>38</v>
      </c>
      <c r="C2" s="3" t="s">
        <v>3</v>
      </c>
      <c r="D2" s="4" t="s">
        <v>39</v>
      </c>
      <c r="F2" s="1"/>
      <c r="G2" s="12" t="s">
        <v>40</v>
      </c>
      <c r="H2" s="13">
        <f>SUM(I6:I41)</f>
        <v>-33.277420750656042</v>
      </c>
    </row>
    <row r="3" spans="1:12" ht="15.75" thickBot="1" x14ac:dyDescent="0.3">
      <c r="A3" s="5">
        <v>1</v>
      </c>
      <c r="B3" s="5">
        <v>0</v>
      </c>
      <c r="C3" s="5">
        <v>0</v>
      </c>
      <c r="D3" s="6">
        <v>0</v>
      </c>
    </row>
    <row r="5" spans="1:12" ht="60.75" thickBot="1" x14ac:dyDescent="0.3">
      <c r="A5" s="7" t="s">
        <v>5</v>
      </c>
      <c r="B5" s="7" t="s">
        <v>6</v>
      </c>
      <c r="C5" s="7" t="s">
        <v>3</v>
      </c>
      <c r="D5" s="7" t="s">
        <v>4</v>
      </c>
      <c r="E5" s="7" t="s">
        <v>7</v>
      </c>
      <c r="F5" s="7" t="s">
        <v>8</v>
      </c>
      <c r="G5" s="7" t="s">
        <v>11</v>
      </c>
      <c r="H5" s="7" t="s">
        <v>10</v>
      </c>
      <c r="I5" s="7" t="s">
        <v>9</v>
      </c>
    </row>
    <row r="6" spans="1:12" x14ac:dyDescent="0.25">
      <c r="A6">
        <v>0</v>
      </c>
      <c r="B6" s="8">
        <v>16.887653303838498</v>
      </c>
      <c r="C6">
        <v>50</v>
      </c>
      <c r="D6">
        <v>1</v>
      </c>
      <c r="E6">
        <f t="shared" ref="E6" si="0">Intercept+Dosage_Coeff*B6+Age_Coeff*C6+Sex_Coeff*D6</f>
        <v>1</v>
      </c>
      <c r="F6" s="9">
        <f>EXP(E6)</f>
        <v>2.7182818284590451</v>
      </c>
      <c r="G6" s="10">
        <f>F6/(1+F6)</f>
        <v>0.7310585786300049</v>
      </c>
      <c r="H6" s="10">
        <f t="shared" ref="H6:H41" si="1">IF(A6=1,G6,1-G6)</f>
        <v>0.2689414213699951</v>
      </c>
      <c r="I6" s="10">
        <f>LN(H6)</f>
        <v>-1.3132616875182228</v>
      </c>
    </row>
    <row r="7" spans="1:12" x14ac:dyDescent="0.25">
      <c r="A7">
        <v>0</v>
      </c>
      <c r="B7" s="8">
        <v>17.030502315978563</v>
      </c>
      <c r="C7">
        <v>50</v>
      </c>
      <c r="D7">
        <v>1</v>
      </c>
      <c r="E7">
        <f t="shared" ref="E7:E16" si="2">Intercept+Dosage_Coeff*B7+Age_Coeff*C7+Sex_Coeff*D7</f>
        <v>1</v>
      </c>
      <c r="F7" s="9">
        <f t="shared" ref="F7:F41" si="3">EXP(E7)</f>
        <v>2.7182818284590451</v>
      </c>
      <c r="G7" s="10">
        <f t="shared" ref="G7:G41" si="4">F7/(1+F7)</f>
        <v>0.7310585786300049</v>
      </c>
      <c r="H7" s="10">
        <f t="shared" si="1"/>
        <v>0.2689414213699951</v>
      </c>
      <c r="I7" s="10">
        <f t="shared" ref="I7:I41" si="5">LN(H7)</f>
        <v>-1.3132616875182228</v>
      </c>
    </row>
    <row r="8" spans="1:12" x14ac:dyDescent="0.25">
      <c r="A8">
        <v>0</v>
      </c>
      <c r="B8" s="8">
        <v>17.503588443485505</v>
      </c>
      <c r="C8">
        <v>47</v>
      </c>
      <c r="D8">
        <v>1</v>
      </c>
      <c r="E8">
        <f t="shared" si="2"/>
        <v>1</v>
      </c>
      <c r="F8" s="9">
        <f t="shared" si="3"/>
        <v>2.7182818284590451</v>
      </c>
      <c r="G8" s="10">
        <f t="shared" si="4"/>
        <v>0.7310585786300049</v>
      </c>
      <c r="H8" s="10">
        <f t="shared" si="1"/>
        <v>0.2689414213699951</v>
      </c>
      <c r="I8" s="10">
        <f t="shared" si="5"/>
        <v>-1.3132616875182228</v>
      </c>
    </row>
    <row r="9" spans="1:12" x14ac:dyDescent="0.25">
      <c r="A9">
        <v>0</v>
      </c>
      <c r="B9" s="8">
        <v>17.405116562100972</v>
      </c>
      <c r="C9">
        <v>49</v>
      </c>
      <c r="D9">
        <v>1</v>
      </c>
      <c r="E9">
        <f t="shared" si="2"/>
        <v>1</v>
      </c>
      <c r="F9" s="9">
        <f t="shared" si="3"/>
        <v>2.7182818284590451</v>
      </c>
      <c r="G9" s="10">
        <f t="shared" si="4"/>
        <v>0.7310585786300049</v>
      </c>
      <c r="H9" s="10">
        <f t="shared" si="1"/>
        <v>0.2689414213699951</v>
      </c>
      <c r="I9" s="10">
        <f t="shared" si="5"/>
        <v>-1.3132616875182228</v>
      </c>
    </row>
    <row r="10" spans="1:12" x14ac:dyDescent="0.25">
      <c r="A10">
        <v>0</v>
      </c>
      <c r="B10" s="8">
        <v>18.287152525949935</v>
      </c>
      <c r="C10">
        <v>42</v>
      </c>
      <c r="D10">
        <v>1</v>
      </c>
      <c r="E10">
        <f t="shared" si="2"/>
        <v>1</v>
      </c>
      <c r="F10" s="9">
        <f t="shared" si="3"/>
        <v>2.7182818284590451</v>
      </c>
      <c r="G10" s="10">
        <f t="shared" si="4"/>
        <v>0.7310585786300049</v>
      </c>
      <c r="H10" s="10">
        <f t="shared" si="1"/>
        <v>0.2689414213699951</v>
      </c>
      <c r="I10" s="10">
        <f t="shared" si="5"/>
        <v>-1.3132616875182228</v>
      </c>
    </row>
    <row r="11" spans="1:12" x14ac:dyDescent="0.25">
      <c r="A11">
        <v>0</v>
      </c>
      <c r="B11" s="8">
        <v>18.021051701747979</v>
      </c>
      <c r="C11">
        <v>47</v>
      </c>
      <c r="D11">
        <v>1</v>
      </c>
      <c r="E11">
        <f t="shared" si="2"/>
        <v>1</v>
      </c>
      <c r="F11" s="9">
        <f t="shared" si="3"/>
        <v>2.7182818284590451</v>
      </c>
      <c r="G11" s="10">
        <f t="shared" si="4"/>
        <v>0.7310585786300049</v>
      </c>
      <c r="H11" s="10">
        <f t="shared" si="1"/>
        <v>0.2689414213699951</v>
      </c>
      <c r="I11" s="10">
        <f t="shared" si="5"/>
        <v>-1.3132616875182228</v>
      </c>
      <c r="L11" s="10"/>
    </row>
    <row r="12" spans="1:12" x14ac:dyDescent="0.25">
      <c r="A12">
        <v>0</v>
      </c>
      <c r="B12" s="8">
        <v>17.862168616816685</v>
      </c>
      <c r="C12">
        <v>49</v>
      </c>
      <c r="D12">
        <v>1</v>
      </c>
      <c r="E12">
        <f t="shared" si="2"/>
        <v>1</v>
      </c>
      <c r="F12" s="9">
        <f t="shared" si="3"/>
        <v>2.7182818284590451</v>
      </c>
      <c r="G12" s="10">
        <f t="shared" si="4"/>
        <v>0.7310585786300049</v>
      </c>
      <c r="H12" s="10">
        <f t="shared" si="1"/>
        <v>0.2689414213699951</v>
      </c>
      <c r="I12" s="10">
        <f t="shared" si="5"/>
        <v>-1.3132616875182228</v>
      </c>
      <c r="L12" s="10"/>
    </row>
    <row r="13" spans="1:12" x14ac:dyDescent="0.25">
      <c r="A13">
        <v>0</v>
      </c>
      <c r="B13" s="8">
        <v>17.519136635283065</v>
      </c>
      <c r="C13">
        <v>55</v>
      </c>
      <c r="D13">
        <v>1</v>
      </c>
      <c r="E13">
        <f t="shared" si="2"/>
        <v>1</v>
      </c>
      <c r="F13" s="9">
        <f t="shared" si="3"/>
        <v>2.7182818284590451</v>
      </c>
      <c r="G13" s="10">
        <f t="shared" si="4"/>
        <v>0.7310585786300049</v>
      </c>
      <c r="H13" s="10">
        <f t="shared" si="1"/>
        <v>0.2689414213699951</v>
      </c>
      <c r="I13" s="10">
        <f t="shared" si="5"/>
        <v>-1.3132616875182228</v>
      </c>
      <c r="L13" s="10"/>
    </row>
    <row r="14" spans="1:12" x14ac:dyDescent="0.25">
      <c r="A14">
        <v>0</v>
      </c>
      <c r="B14" s="8">
        <v>18.036761853876762</v>
      </c>
      <c r="C14">
        <v>51</v>
      </c>
      <c r="D14">
        <v>1</v>
      </c>
      <c r="E14">
        <f t="shared" si="2"/>
        <v>1</v>
      </c>
      <c r="F14" s="9">
        <f t="shared" si="3"/>
        <v>2.7182818284590451</v>
      </c>
      <c r="G14" s="10">
        <f t="shared" si="4"/>
        <v>0.7310585786300049</v>
      </c>
      <c r="H14" s="10">
        <f t="shared" si="1"/>
        <v>0.2689414213699951</v>
      </c>
      <c r="I14" s="10">
        <f t="shared" si="5"/>
        <v>-1.3132616875182228</v>
      </c>
      <c r="L14" s="10"/>
    </row>
    <row r="15" spans="1:12" x14ac:dyDescent="0.25">
      <c r="A15">
        <v>0</v>
      </c>
      <c r="B15" s="8">
        <v>14.168177382246888</v>
      </c>
      <c r="C15">
        <v>52</v>
      </c>
      <c r="D15">
        <v>2</v>
      </c>
      <c r="E15">
        <f t="shared" si="2"/>
        <v>1</v>
      </c>
      <c r="F15" s="9">
        <f t="shared" si="3"/>
        <v>2.7182818284590451</v>
      </c>
      <c r="G15" s="10">
        <f t="shared" si="4"/>
        <v>0.7310585786300049</v>
      </c>
      <c r="H15" s="10">
        <f t="shared" si="1"/>
        <v>0.2689414213699951</v>
      </c>
      <c r="I15" s="10">
        <f t="shared" si="5"/>
        <v>-1.3132616875182228</v>
      </c>
      <c r="L15" s="10"/>
    </row>
    <row r="16" spans="1:12" x14ac:dyDescent="0.25">
      <c r="A16">
        <v>0</v>
      </c>
      <c r="B16" s="8">
        <v>18.158879943620082</v>
      </c>
      <c r="C16">
        <v>52</v>
      </c>
      <c r="D16">
        <v>1</v>
      </c>
      <c r="E16">
        <f t="shared" si="2"/>
        <v>1</v>
      </c>
      <c r="F16" s="9">
        <f t="shared" si="3"/>
        <v>2.7182818284590451</v>
      </c>
      <c r="G16" s="10">
        <f t="shared" si="4"/>
        <v>0.7310585786300049</v>
      </c>
      <c r="H16" s="10">
        <f t="shared" si="1"/>
        <v>0.2689414213699951</v>
      </c>
      <c r="I16" s="10">
        <f t="shared" si="5"/>
        <v>-1.3132616875182228</v>
      </c>
      <c r="L16" s="10"/>
    </row>
    <row r="17" spans="1:12" x14ac:dyDescent="0.25">
      <c r="A17">
        <v>0</v>
      </c>
      <c r="B17" s="8">
        <v>18.885919870487136</v>
      </c>
      <c r="C17">
        <v>55</v>
      </c>
      <c r="D17">
        <v>1</v>
      </c>
      <c r="E17">
        <f t="shared" ref="E17:E41" si="6">Intercept+Dosage_Coeff*B17+Age_Coeff*C17+Sex_Coeff*D17</f>
        <v>1</v>
      </c>
      <c r="F17" s="9">
        <f t="shared" si="3"/>
        <v>2.7182818284590451</v>
      </c>
      <c r="G17" s="10">
        <f t="shared" si="4"/>
        <v>0.7310585786300049</v>
      </c>
      <c r="H17" s="10">
        <f t="shared" si="1"/>
        <v>0.2689414213699951</v>
      </c>
      <c r="I17" s="10">
        <f t="shared" si="5"/>
        <v>-1.3132616875182228</v>
      </c>
      <c r="L17" s="10"/>
    </row>
    <row r="18" spans="1:12" x14ac:dyDescent="0.25">
      <c r="A18">
        <v>1</v>
      </c>
      <c r="B18" s="8">
        <v>15.733847904194725</v>
      </c>
      <c r="C18">
        <v>49</v>
      </c>
      <c r="D18">
        <v>2</v>
      </c>
      <c r="E18">
        <f t="shared" si="6"/>
        <v>1</v>
      </c>
      <c r="F18" s="9">
        <f t="shared" si="3"/>
        <v>2.7182818284590451</v>
      </c>
      <c r="G18" s="10">
        <f t="shared" si="4"/>
        <v>0.7310585786300049</v>
      </c>
      <c r="H18" s="10">
        <f t="shared" si="1"/>
        <v>0.7310585786300049</v>
      </c>
      <c r="I18" s="10">
        <f t="shared" si="5"/>
        <v>-0.31326168751822281</v>
      </c>
      <c r="L18" s="10"/>
    </row>
    <row r="19" spans="1:12" x14ac:dyDescent="0.25">
      <c r="A19">
        <v>0</v>
      </c>
      <c r="B19" s="8">
        <v>20.09398198109114</v>
      </c>
      <c r="C19">
        <v>54</v>
      </c>
      <c r="D19">
        <v>1</v>
      </c>
      <c r="E19">
        <f t="shared" si="6"/>
        <v>1</v>
      </c>
      <c r="F19" s="9">
        <f t="shared" si="3"/>
        <v>2.7182818284590451</v>
      </c>
      <c r="G19" s="10">
        <f t="shared" si="4"/>
        <v>0.7310585786300049</v>
      </c>
      <c r="H19" s="10">
        <f t="shared" si="1"/>
        <v>0.2689414213699951</v>
      </c>
      <c r="I19" s="10">
        <f t="shared" si="5"/>
        <v>-1.3132616875182228</v>
      </c>
      <c r="L19" s="10"/>
    </row>
    <row r="20" spans="1:12" x14ac:dyDescent="0.25">
      <c r="A20">
        <v>1</v>
      </c>
      <c r="B20" s="8">
        <v>19.997615584012525</v>
      </c>
      <c r="C20">
        <v>55</v>
      </c>
      <c r="D20">
        <v>1</v>
      </c>
      <c r="E20">
        <f t="shared" si="6"/>
        <v>1</v>
      </c>
      <c r="F20" s="9">
        <f t="shared" si="3"/>
        <v>2.7182818284590451</v>
      </c>
      <c r="G20" s="10">
        <f t="shared" si="4"/>
        <v>0.7310585786300049</v>
      </c>
      <c r="H20" s="10">
        <f t="shared" si="1"/>
        <v>0.7310585786300049</v>
      </c>
      <c r="I20" s="10">
        <f t="shared" si="5"/>
        <v>-0.31326168751822281</v>
      </c>
      <c r="L20" s="10"/>
    </row>
    <row r="21" spans="1:12" x14ac:dyDescent="0.25">
      <c r="A21">
        <v>0</v>
      </c>
      <c r="B21" s="8">
        <v>20.234239627931611</v>
      </c>
      <c r="C21">
        <v>53</v>
      </c>
      <c r="D21">
        <v>1</v>
      </c>
      <c r="E21">
        <f t="shared" si="6"/>
        <v>1</v>
      </c>
      <c r="F21" s="9">
        <f t="shared" si="3"/>
        <v>2.7182818284590451</v>
      </c>
      <c r="G21" s="10">
        <f t="shared" si="4"/>
        <v>0.7310585786300049</v>
      </c>
      <c r="H21" s="10">
        <f t="shared" si="1"/>
        <v>0.2689414213699951</v>
      </c>
      <c r="I21" s="10">
        <f t="shared" si="5"/>
        <v>-1.3132616875182228</v>
      </c>
      <c r="L21" s="10"/>
    </row>
    <row r="22" spans="1:12" x14ac:dyDescent="0.25">
      <c r="A22">
        <v>0</v>
      </c>
      <c r="B22" s="8">
        <v>18.168273642831107</v>
      </c>
      <c r="C22">
        <v>44</v>
      </c>
      <c r="D22">
        <v>2</v>
      </c>
      <c r="E22">
        <f t="shared" si="6"/>
        <v>1</v>
      </c>
      <c r="F22" s="9">
        <f t="shared" si="3"/>
        <v>2.7182818284590451</v>
      </c>
      <c r="G22" s="10">
        <f t="shared" si="4"/>
        <v>0.7310585786300049</v>
      </c>
      <c r="H22" s="10">
        <f t="shared" si="1"/>
        <v>0.2689414213699951</v>
      </c>
      <c r="I22" s="10">
        <f t="shared" si="5"/>
        <v>-1.3132616875182228</v>
      </c>
      <c r="L22" s="10"/>
    </row>
    <row r="23" spans="1:12" x14ac:dyDescent="0.25">
      <c r="A23">
        <v>0</v>
      </c>
      <c r="B23" s="8">
        <v>17.071640240109602</v>
      </c>
      <c r="C23">
        <v>54</v>
      </c>
      <c r="D23">
        <v>2</v>
      </c>
      <c r="E23">
        <f t="shared" si="6"/>
        <v>1</v>
      </c>
      <c r="F23" s="9">
        <f t="shared" si="3"/>
        <v>2.7182818284590451</v>
      </c>
      <c r="G23" s="10">
        <f t="shared" si="4"/>
        <v>0.7310585786300049</v>
      </c>
      <c r="H23" s="10">
        <f t="shared" si="1"/>
        <v>0.2689414213699951</v>
      </c>
      <c r="I23" s="10">
        <f t="shared" si="5"/>
        <v>-1.3132616875182228</v>
      </c>
      <c r="L23" s="10"/>
    </row>
    <row r="24" spans="1:12" x14ac:dyDescent="0.25">
      <c r="A24">
        <v>0</v>
      </c>
      <c r="B24" s="8">
        <v>21.441977817873166</v>
      </c>
      <c r="C24">
        <v>53</v>
      </c>
      <c r="D24">
        <v>1</v>
      </c>
      <c r="E24">
        <f t="shared" si="6"/>
        <v>1</v>
      </c>
      <c r="F24" s="9">
        <f t="shared" si="3"/>
        <v>2.7182818284590451</v>
      </c>
      <c r="G24" s="10">
        <f t="shared" si="4"/>
        <v>0.7310585786300049</v>
      </c>
      <c r="H24" s="10">
        <f t="shared" si="1"/>
        <v>0.2689414213699951</v>
      </c>
      <c r="I24" s="10">
        <f t="shared" si="5"/>
        <v>-1.3132616875182228</v>
      </c>
      <c r="L24" s="10"/>
    </row>
    <row r="25" spans="1:12" x14ac:dyDescent="0.25">
      <c r="A25">
        <v>0</v>
      </c>
      <c r="B25" s="8">
        <v>21.307388782625555</v>
      </c>
      <c r="C25">
        <v>56</v>
      </c>
      <c r="D25">
        <v>1</v>
      </c>
      <c r="E25">
        <f t="shared" si="6"/>
        <v>1</v>
      </c>
      <c r="F25" s="9">
        <f t="shared" si="3"/>
        <v>2.7182818284590451</v>
      </c>
      <c r="G25" s="10">
        <f t="shared" si="4"/>
        <v>0.7310585786300049</v>
      </c>
      <c r="H25" s="10">
        <f t="shared" si="1"/>
        <v>0.2689414213699951</v>
      </c>
      <c r="I25" s="10">
        <f t="shared" si="5"/>
        <v>-1.3132616875182228</v>
      </c>
      <c r="L25" s="10"/>
    </row>
    <row r="26" spans="1:12" x14ac:dyDescent="0.25">
      <c r="A26">
        <v>1</v>
      </c>
      <c r="B26" s="8">
        <v>17.915453565789566</v>
      </c>
      <c r="C26">
        <v>57</v>
      </c>
      <c r="D26">
        <v>2</v>
      </c>
      <c r="E26">
        <f t="shared" si="6"/>
        <v>1</v>
      </c>
      <c r="F26" s="9">
        <f t="shared" si="3"/>
        <v>2.7182818284590451</v>
      </c>
      <c r="G26" s="10">
        <f t="shared" si="4"/>
        <v>0.7310585786300049</v>
      </c>
      <c r="H26" s="10">
        <f t="shared" si="1"/>
        <v>0.7310585786300049</v>
      </c>
      <c r="I26" s="10">
        <f t="shared" si="5"/>
        <v>-0.31326168751822281</v>
      </c>
      <c r="L26" s="10"/>
    </row>
    <row r="27" spans="1:12" x14ac:dyDescent="0.25">
      <c r="A27">
        <v>0</v>
      </c>
      <c r="B27" s="8">
        <v>19.167244965824199</v>
      </c>
      <c r="C27">
        <v>51</v>
      </c>
      <c r="D27">
        <v>2</v>
      </c>
      <c r="E27">
        <f t="shared" si="6"/>
        <v>1</v>
      </c>
      <c r="F27" s="9">
        <f t="shared" si="3"/>
        <v>2.7182818284590451</v>
      </c>
      <c r="G27" s="10">
        <f t="shared" si="4"/>
        <v>0.7310585786300049</v>
      </c>
      <c r="H27" s="10">
        <f t="shared" si="1"/>
        <v>0.2689414213699951</v>
      </c>
      <c r="I27" s="10">
        <f t="shared" si="5"/>
        <v>-1.3132616875182228</v>
      </c>
      <c r="L27" s="10"/>
    </row>
    <row r="28" spans="1:12" x14ac:dyDescent="0.25">
      <c r="A28">
        <v>0</v>
      </c>
      <c r="B28" s="8">
        <v>19.287095610930375</v>
      </c>
      <c r="C28">
        <v>53</v>
      </c>
      <c r="D28">
        <v>2</v>
      </c>
      <c r="E28">
        <f t="shared" si="6"/>
        <v>1</v>
      </c>
      <c r="F28" s="9">
        <f t="shared" si="3"/>
        <v>2.7182818284590451</v>
      </c>
      <c r="G28" s="10">
        <f t="shared" si="4"/>
        <v>0.7310585786300049</v>
      </c>
      <c r="H28" s="10">
        <f t="shared" si="1"/>
        <v>0.2689414213699951</v>
      </c>
      <c r="I28" s="10">
        <f t="shared" si="5"/>
        <v>-1.3132616875182228</v>
      </c>
      <c r="L28" s="10"/>
    </row>
    <row r="29" spans="1:12" x14ac:dyDescent="0.25">
      <c r="A29">
        <v>1</v>
      </c>
      <c r="B29" s="8">
        <v>23.539688027893682</v>
      </c>
      <c r="C29">
        <v>51</v>
      </c>
      <c r="D29">
        <v>1</v>
      </c>
      <c r="E29">
        <f t="shared" si="6"/>
        <v>1</v>
      </c>
      <c r="F29" s="9">
        <f t="shared" si="3"/>
        <v>2.7182818284590451</v>
      </c>
      <c r="G29" s="10">
        <f t="shared" si="4"/>
        <v>0.7310585786300049</v>
      </c>
      <c r="H29" s="10">
        <f t="shared" si="1"/>
        <v>0.7310585786300049</v>
      </c>
      <c r="I29" s="10">
        <f t="shared" si="5"/>
        <v>-0.31326168751822281</v>
      </c>
      <c r="L29" s="10"/>
    </row>
    <row r="30" spans="1:12" x14ac:dyDescent="0.25">
      <c r="A30">
        <v>1</v>
      </c>
      <c r="B30" s="8">
        <v>19.49067974727965</v>
      </c>
      <c r="C30">
        <v>55</v>
      </c>
      <c r="D30">
        <v>2</v>
      </c>
      <c r="E30">
        <f t="shared" si="6"/>
        <v>1</v>
      </c>
      <c r="F30" s="9">
        <f t="shared" si="3"/>
        <v>2.7182818284590451</v>
      </c>
      <c r="G30" s="10">
        <f t="shared" si="4"/>
        <v>0.7310585786300049</v>
      </c>
      <c r="H30" s="10">
        <f t="shared" si="1"/>
        <v>0.7310585786300049</v>
      </c>
      <c r="I30" s="10">
        <f t="shared" si="5"/>
        <v>-0.31326168751822281</v>
      </c>
      <c r="L30" s="10"/>
    </row>
    <row r="31" spans="1:12" x14ac:dyDescent="0.25">
      <c r="A31">
        <v>1</v>
      </c>
      <c r="B31" s="8">
        <v>23.175115322307192</v>
      </c>
      <c r="C31">
        <v>59</v>
      </c>
      <c r="D31">
        <v>1</v>
      </c>
      <c r="E31">
        <f t="shared" si="6"/>
        <v>1</v>
      </c>
      <c r="F31" s="9">
        <f t="shared" si="3"/>
        <v>2.7182818284590451</v>
      </c>
      <c r="G31" s="10">
        <f t="shared" si="4"/>
        <v>0.7310585786300049</v>
      </c>
      <c r="H31" s="10">
        <f t="shared" si="1"/>
        <v>0.7310585786300049</v>
      </c>
      <c r="I31" s="10">
        <f t="shared" si="5"/>
        <v>-0.31326168751822281</v>
      </c>
      <c r="L31" s="10"/>
    </row>
    <row r="32" spans="1:12" x14ac:dyDescent="0.25">
      <c r="A32">
        <v>1</v>
      </c>
      <c r="B32" s="8">
        <v>20.575975926815435</v>
      </c>
      <c r="C32">
        <v>47</v>
      </c>
      <c r="D32">
        <v>2</v>
      </c>
      <c r="E32">
        <f t="shared" si="6"/>
        <v>1</v>
      </c>
      <c r="F32" s="9">
        <f t="shared" si="3"/>
        <v>2.7182818284590451</v>
      </c>
      <c r="G32" s="10">
        <f t="shared" si="4"/>
        <v>0.7310585786300049</v>
      </c>
      <c r="H32" s="10">
        <f t="shared" si="1"/>
        <v>0.7310585786300049</v>
      </c>
      <c r="I32" s="10">
        <f t="shared" si="5"/>
        <v>-0.31326168751822281</v>
      </c>
      <c r="L32" s="10"/>
    </row>
    <row r="33" spans="1:12" x14ac:dyDescent="0.25">
      <c r="A33">
        <v>1</v>
      </c>
      <c r="B33" s="8">
        <v>21.298642924739426</v>
      </c>
      <c r="C33">
        <v>54</v>
      </c>
      <c r="D33">
        <v>2</v>
      </c>
      <c r="E33">
        <f t="shared" si="6"/>
        <v>1</v>
      </c>
      <c r="F33" s="9">
        <f t="shared" si="3"/>
        <v>2.7182818284590451</v>
      </c>
      <c r="G33" s="10">
        <f t="shared" si="4"/>
        <v>0.7310585786300049</v>
      </c>
      <c r="H33" s="10">
        <f t="shared" si="1"/>
        <v>0.7310585786300049</v>
      </c>
      <c r="I33" s="10">
        <f t="shared" si="5"/>
        <v>-0.31326168751822281</v>
      </c>
      <c r="L33" s="10"/>
    </row>
    <row r="34" spans="1:12" x14ac:dyDescent="0.25">
      <c r="A34">
        <v>0</v>
      </c>
      <c r="B34" s="8">
        <v>21.161138603529775</v>
      </c>
      <c r="C34">
        <v>56</v>
      </c>
      <c r="D34">
        <v>2</v>
      </c>
      <c r="E34">
        <f t="shared" si="6"/>
        <v>1</v>
      </c>
      <c r="F34" s="9">
        <f t="shared" si="3"/>
        <v>2.7182818284590451</v>
      </c>
      <c r="G34" s="10">
        <f t="shared" si="4"/>
        <v>0.7310585786300049</v>
      </c>
      <c r="H34" s="10">
        <f t="shared" si="1"/>
        <v>0.2689414213699951</v>
      </c>
      <c r="I34" s="10">
        <f t="shared" si="5"/>
        <v>-1.3132616875182228</v>
      </c>
      <c r="L34" s="10"/>
    </row>
    <row r="35" spans="1:12" x14ac:dyDescent="0.25">
      <c r="A35">
        <v>1</v>
      </c>
      <c r="B35" s="8">
        <v>21.833435938442928</v>
      </c>
      <c r="C35">
        <v>51</v>
      </c>
      <c r="D35">
        <v>2</v>
      </c>
      <c r="E35">
        <f t="shared" si="6"/>
        <v>1</v>
      </c>
      <c r="F35" s="9">
        <f t="shared" si="3"/>
        <v>2.7182818284590451</v>
      </c>
      <c r="G35" s="10">
        <f t="shared" si="4"/>
        <v>0.7310585786300049</v>
      </c>
      <c r="H35" s="10">
        <f t="shared" si="1"/>
        <v>0.7310585786300049</v>
      </c>
      <c r="I35" s="10">
        <f t="shared" si="5"/>
        <v>-0.31326168751822281</v>
      </c>
      <c r="L35" s="10"/>
    </row>
    <row r="36" spans="1:12" x14ac:dyDescent="0.25">
      <c r="A36">
        <v>1</v>
      </c>
      <c r="B36" s="8">
        <v>21.725732318178594</v>
      </c>
      <c r="C36">
        <v>58</v>
      </c>
      <c r="D36">
        <v>2</v>
      </c>
      <c r="E36">
        <f t="shared" si="6"/>
        <v>1</v>
      </c>
      <c r="F36" s="9">
        <f t="shared" si="3"/>
        <v>2.7182818284590451</v>
      </c>
      <c r="G36" s="10">
        <f t="shared" si="4"/>
        <v>0.7310585786300049</v>
      </c>
      <c r="H36" s="10">
        <f t="shared" si="1"/>
        <v>0.7310585786300049</v>
      </c>
      <c r="I36" s="10">
        <f t="shared" si="5"/>
        <v>-0.31326168751822281</v>
      </c>
      <c r="L36" s="10"/>
    </row>
    <row r="37" spans="1:12" x14ac:dyDescent="0.25">
      <c r="A37">
        <v>1</v>
      </c>
      <c r="B37" s="8">
        <v>23.547300163461237</v>
      </c>
      <c r="C37">
        <v>53</v>
      </c>
      <c r="D37">
        <v>2</v>
      </c>
      <c r="E37">
        <f t="shared" si="6"/>
        <v>1</v>
      </c>
      <c r="F37" s="9">
        <f t="shared" si="3"/>
        <v>2.7182818284590451</v>
      </c>
      <c r="G37" s="10">
        <f t="shared" si="4"/>
        <v>0.7310585786300049</v>
      </c>
      <c r="H37" s="10">
        <f t="shared" si="1"/>
        <v>0.7310585786300049</v>
      </c>
      <c r="I37" s="10">
        <f t="shared" si="5"/>
        <v>-0.31326168751822281</v>
      </c>
      <c r="L37" s="10"/>
    </row>
    <row r="38" spans="1:12" x14ac:dyDescent="0.25">
      <c r="A38">
        <v>0</v>
      </c>
      <c r="B38" s="8">
        <v>25.058066133123944</v>
      </c>
      <c r="C38">
        <f>C34-10</f>
        <v>46</v>
      </c>
      <c r="D38">
        <v>1</v>
      </c>
      <c r="E38">
        <f t="shared" si="6"/>
        <v>1</v>
      </c>
      <c r="F38" s="9">
        <f t="shared" si="3"/>
        <v>2.7182818284590451</v>
      </c>
      <c r="G38" s="10">
        <f t="shared" si="4"/>
        <v>0.7310585786300049</v>
      </c>
      <c r="H38" s="10">
        <f t="shared" si="1"/>
        <v>0.2689414213699951</v>
      </c>
      <c r="I38" s="10">
        <f t="shared" si="5"/>
        <v>-1.3132616875182228</v>
      </c>
      <c r="L38" s="10"/>
    </row>
    <row r="39" spans="1:12" x14ac:dyDescent="0.25">
      <c r="A39">
        <v>1</v>
      </c>
      <c r="B39" s="8">
        <v>26.442826965093943</v>
      </c>
      <c r="C39">
        <f t="shared" ref="C39:C41" si="7">C35-10</f>
        <v>41</v>
      </c>
      <c r="D39">
        <v>2</v>
      </c>
      <c r="E39">
        <f t="shared" si="6"/>
        <v>1</v>
      </c>
      <c r="F39" s="9">
        <f t="shared" si="3"/>
        <v>2.7182818284590451</v>
      </c>
      <c r="G39" s="10">
        <f t="shared" si="4"/>
        <v>0.7310585786300049</v>
      </c>
      <c r="H39" s="10">
        <f t="shared" si="1"/>
        <v>0.7310585786300049</v>
      </c>
      <c r="I39" s="10">
        <f t="shared" si="5"/>
        <v>-0.31326168751822281</v>
      </c>
      <c r="L39" s="10"/>
    </row>
    <row r="40" spans="1:12" x14ac:dyDescent="0.25">
      <c r="A40">
        <v>1</v>
      </c>
      <c r="B40" s="8">
        <v>25.787049583965697</v>
      </c>
      <c r="C40">
        <f t="shared" si="7"/>
        <v>48</v>
      </c>
      <c r="D40">
        <v>1</v>
      </c>
      <c r="E40">
        <f t="shared" si="6"/>
        <v>1</v>
      </c>
      <c r="F40" s="9">
        <f t="shared" si="3"/>
        <v>2.7182818284590451</v>
      </c>
      <c r="G40" s="10">
        <f t="shared" si="4"/>
        <v>0.7310585786300049</v>
      </c>
      <c r="H40" s="10">
        <f t="shared" si="1"/>
        <v>0.7310585786300049</v>
      </c>
      <c r="I40" s="10">
        <f t="shared" si="5"/>
        <v>-0.31326168751822281</v>
      </c>
      <c r="L40" s="10"/>
    </row>
    <row r="41" spans="1:12" x14ac:dyDescent="0.25">
      <c r="A41">
        <v>1</v>
      </c>
      <c r="B41" s="8">
        <v>26.179479466522807</v>
      </c>
      <c r="C41">
        <f t="shared" si="7"/>
        <v>43</v>
      </c>
      <c r="D41">
        <v>2</v>
      </c>
      <c r="E41">
        <f t="shared" si="6"/>
        <v>1</v>
      </c>
      <c r="F41" s="9">
        <f t="shared" si="3"/>
        <v>2.7182818284590451</v>
      </c>
      <c r="G41" s="10">
        <f t="shared" si="4"/>
        <v>0.7310585786300049</v>
      </c>
      <c r="H41" s="10">
        <f t="shared" si="1"/>
        <v>0.7310585786300049</v>
      </c>
      <c r="I41" s="10">
        <f t="shared" si="5"/>
        <v>-0.31326168751822281</v>
      </c>
      <c r="L41" s="10"/>
    </row>
    <row r="42" spans="1:12" x14ac:dyDescent="0.25">
      <c r="H42" s="10"/>
    </row>
    <row r="43" spans="1:12" x14ac:dyDescent="0.25">
      <c r="H43" s="10"/>
    </row>
  </sheetData>
  <mergeCells count="1">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31</vt:i4>
      </vt:variant>
    </vt:vector>
  </HeadingPairs>
  <TitlesOfParts>
    <vt:vector size="41" baseType="lpstr">
      <vt:lpstr>Basic data</vt:lpstr>
      <vt:lpstr>Coefficients</vt:lpstr>
      <vt:lpstr>Assembling the logit</vt:lpstr>
      <vt:lpstr>From the logit to the odds</vt:lpstr>
      <vt:lpstr>From odds to probability</vt:lpstr>
      <vt:lpstr>Adjusting the probability</vt:lpstr>
      <vt:lpstr>Getting the log likelihood</vt:lpstr>
      <vt:lpstr>Comments on LL</vt:lpstr>
      <vt:lpstr>Optimizing the Coefficients</vt:lpstr>
      <vt:lpstr>Comments on Optimizing</vt:lpstr>
      <vt:lpstr>'Adjusting the probability'!Age_Coeff</vt:lpstr>
      <vt:lpstr>'Assembling the logit'!Age_Coeff</vt:lpstr>
      <vt:lpstr>Coefficients!Age_Coeff</vt:lpstr>
      <vt:lpstr>'From odds to probability'!Age_Coeff</vt:lpstr>
      <vt:lpstr>'From the logit to the odds'!Age_Coeff</vt:lpstr>
      <vt:lpstr>'Getting the log likelihood'!Age_Coeff</vt:lpstr>
      <vt:lpstr>'Optimizing the Coefficients'!Age_Coeff</vt:lpstr>
      <vt:lpstr>'Optimizing the Coefficients'!AgeBeta</vt:lpstr>
      <vt:lpstr>'Adjusting the probability'!Dosage_Coeff</vt:lpstr>
      <vt:lpstr>'Assembling the logit'!Dosage_Coeff</vt:lpstr>
      <vt:lpstr>Coefficients!Dosage_Coeff</vt:lpstr>
      <vt:lpstr>'From odds to probability'!Dosage_Coeff</vt:lpstr>
      <vt:lpstr>'From the logit to the odds'!Dosage_Coeff</vt:lpstr>
      <vt:lpstr>'Getting the log likelihood'!Dosage_Coeff</vt:lpstr>
      <vt:lpstr>'Optimizing the Coefficients'!Dosage_Coeff</vt:lpstr>
      <vt:lpstr>'Optimizing the Coefficients'!IncomeBeta</vt:lpstr>
      <vt:lpstr>'Adjusting the probability'!Intercept</vt:lpstr>
      <vt:lpstr>'Assembling the logit'!Intercept</vt:lpstr>
      <vt:lpstr>Coefficients!Intercept</vt:lpstr>
      <vt:lpstr>'From odds to probability'!Intercept</vt:lpstr>
      <vt:lpstr>'From the logit to the odds'!Intercept</vt:lpstr>
      <vt:lpstr>'Getting the log likelihood'!Intercept</vt:lpstr>
      <vt:lpstr>'Optimizing the Coefficients'!Intercept</vt:lpstr>
      <vt:lpstr>'Adjusting the probability'!Sex_Coeff</vt:lpstr>
      <vt:lpstr>'Assembling the logit'!Sex_Coeff</vt:lpstr>
      <vt:lpstr>Coefficients!Sex_Coeff</vt:lpstr>
      <vt:lpstr>'From odds to probability'!Sex_Coeff</vt:lpstr>
      <vt:lpstr>'From the logit to the odds'!Sex_Coeff</vt:lpstr>
      <vt:lpstr>'Getting the log likelihood'!Sex_Coeff</vt:lpstr>
      <vt:lpstr>'Optimizing the Coefficients'!Sex_Coeff</vt:lpstr>
      <vt:lpstr>'Optimizing the Coefficients'!ZipBeta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Conrad Carlberg</dc:creator>
  <cp:lastModifiedBy>Conrad Carlberg</cp:lastModifiedBy>
  <dcterms:created xsi:type="dcterms:W3CDTF">2016-10-04T23:48:41Z</dcterms:created>
  <dcterms:modified xsi:type="dcterms:W3CDTF">2016-10-06T00:05:25Z</dcterms:modified>
</cp:coreProperties>
</file>