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Others\20200721QuanLyGiay_ACuong\QuanLyGiay - Copy 28\MayCatClient\ExcelTemplate\"/>
    </mc:Choice>
  </mc:AlternateContent>
  <bookViews>
    <workbookView xWindow="240" yWindow="75" windowWidth="20055" windowHeight="7935" tabRatio="945"/>
  </bookViews>
  <sheets>
    <sheet name="Lệnh SX" sheetId="7" r:id="rId1"/>
  </sheets>
  <calcPr calcId="162913"/>
</workbook>
</file>

<file path=xl/calcChain.xml><?xml version="1.0" encoding="utf-8"?>
<calcChain xmlns="http://schemas.openxmlformats.org/spreadsheetml/2006/main">
  <c r="R4" i="7" l="1"/>
  <c r="W5" i="7"/>
  <c r="X6" i="7" l="1"/>
  <c r="W6" i="7"/>
  <c r="S6" i="7"/>
  <c r="R6" i="7" s="1"/>
  <c r="X5" i="7"/>
  <c r="S5" i="7"/>
  <c r="R5" i="7" s="1"/>
  <c r="X4" i="7"/>
  <c r="W4" i="7"/>
  <c r="Y4" i="7" s="1"/>
  <c r="S4" i="7"/>
  <c r="T4" i="7" s="1"/>
  <c r="Y6" i="7" l="1"/>
  <c r="T6" i="7"/>
  <c r="I6" i="7" s="1"/>
  <c r="Y5" i="7"/>
  <c r="T5" i="7"/>
  <c r="I5" i="7" s="1"/>
</calcChain>
</file>

<file path=xl/sharedStrings.xml><?xml version="1.0" encoding="utf-8"?>
<sst xmlns="http://schemas.openxmlformats.org/spreadsheetml/2006/main" count="51" uniqueCount="41">
  <si>
    <t>KHÁCH HÀNG</t>
  </si>
  <si>
    <t>MÃ HÀNG</t>
  </si>
  <si>
    <t>KÍCH THƯỚC</t>
  </si>
  <si>
    <t>SỐ
 LƯỢNG</t>
  </si>
  <si>
    <t xml:space="preserve">CƠ CẤU GiẤY </t>
  </si>
  <si>
    <t xml:space="preserve">SỐ TẤM </t>
  </si>
  <si>
    <t>Dài</t>
  </si>
  <si>
    <t>Rộng</t>
  </si>
  <si>
    <t>Cao</t>
  </si>
  <si>
    <t>Nắp</t>
  </si>
  <si>
    <t>Lề</t>
  </si>
  <si>
    <t>Khổ</t>
  </si>
  <si>
    <t>KT nắp</t>
  </si>
  <si>
    <t xml:space="preserve"> LỆNH SẢN XUẤT</t>
  </si>
  <si>
    <t>Mét Dài</t>
  </si>
  <si>
    <t>in/ chạp</t>
  </si>
  <si>
    <t>Line</t>
  </si>
  <si>
    <t>Ngày 31 tháng 03 Năm 2021</t>
  </si>
  <si>
    <t>Tinh Lợi 1</t>
  </si>
  <si>
    <t>đệm 52*18 = 5000</t>
  </si>
  <si>
    <t>line02</t>
  </si>
  <si>
    <t>Mặt Ngoài</t>
  </si>
  <si>
    <t>Sóng E</t>
  </si>
  <si>
    <t>Mặt E</t>
  </si>
  <si>
    <t>Sóng B</t>
  </si>
  <si>
    <t>Mặt B</t>
  </si>
  <si>
    <t>Sóng C</t>
  </si>
  <si>
    <t>Mặt Trong</t>
  </si>
  <si>
    <t>TD170</t>
  </si>
  <si>
    <t>B90</t>
  </si>
  <si>
    <t>HH140</t>
  </si>
  <si>
    <t>KPP150</t>
  </si>
  <si>
    <t>HH110</t>
  </si>
  <si>
    <t>XẢ</t>
  </si>
  <si>
    <t>Tinh Lợi 2</t>
  </si>
  <si>
    <t>Tinh Lợi 3</t>
  </si>
  <si>
    <t>ABCDEF</t>
  </si>
  <si>
    <t>123ABCF</t>
  </si>
  <si>
    <t>CẮT DÀI</t>
  </si>
  <si>
    <t>Lớp</t>
  </si>
  <si>
    <t>KIỂU
LẰNG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</si>
</sst>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1010000]d/m/yy;@"/>
    <numFmt numFmtId="165" formatCode="_(* #,##0.000_);_(* \(#,##0.000\);_(* &quot;-&quot;??_);_(@_)"/>
    <numFmt numFmtId="166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>
      <alignment vertical="center"/>
    </xf>
  </cellStyleXfs>
  <cellXfs count="40">
    <xf numFmtId="0" fontId="0" fillId="0" borderId="0" xfId="0"/>
    <xf numFmtId="0" fontId="5" fillId="0" borderId="6" xfId="2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6" fillId="0" borderId="6" xfId="0" applyNumberFormat="1" applyFont="1" applyFill="1" applyBorder="1" applyAlignment="1">
      <alignment horizontal="center" vertical="center" wrapText="1"/>
    </xf>
    <xf numFmtId="16" fontId="6" fillId="0" borderId="6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6" xfId="0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64" fontId="5" fillId="0" borderId="2" xfId="2" applyNumberFormat="1" applyFont="1" applyFill="1" applyBorder="1" applyAlignment="1">
      <alignment horizontal="center" vertical="center" wrapText="1"/>
    </xf>
    <xf numFmtId="164" fontId="5" fillId="0" borderId="5" xfId="2" applyNumberFormat="1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horizontal="left" vertical="center" wrapText="1"/>
    </xf>
  </cellXfs>
  <cellStyles count="4">
    <cellStyle name="Comma" xfId="1" builtinId="3"/>
    <cellStyle name="Normal" xfId="0" builtinId="0"/>
    <cellStyle name="Normal 2 2" xfId="3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zoomScale="80" zoomScaleNormal="80" workbookViewId="0">
      <selection activeCell="I5" sqref="I5"/>
    </sheetView>
  </sheetViews>
  <sheetFormatPr defaultColWidth="9.140625" defaultRowHeight="15"/>
  <cols>
    <col min="1" max="1" width="9.140625" style="8"/>
    <col min="2" max="2" width="19.7109375" style="8" customWidth="1"/>
    <col min="3" max="3" width="33.28515625" style="8" customWidth="1"/>
    <col min="4" max="6" width="8.140625" style="8" customWidth="1"/>
    <col min="7" max="7" width="8.7109375" style="8" customWidth="1"/>
    <col min="8" max="8" width="8.140625" style="8" customWidth="1"/>
    <col min="9" max="9" width="9.28515625" style="8" customWidth="1"/>
    <col min="10" max="10" width="11.5703125" style="8" customWidth="1"/>
    <col min="11" max="15" width="10.42578125" style="8" customWidth="1"/>
    <col min="16" max="16" width="12.140625" style="8" customWidth="1"/>
    <col min="17" max="20" width="7.140625" style="8" customWidth="1"/>
    <col min="21" max="21" width="7.28515625" style="8" customWidth="1"/>
    <col min="22" max="22" width="7.42578125" style="8" customWidth="1"/>
    <col min="23" max="25" width="9.28515625" style="8" customWidth="1"/>
    <col min="26" max="26" width="24.5703125" style="8" customWidth="1"/>
    <col min="27" max="28" width="13.28515625" style="8" customWidth="1"/>
    <col min="29" max="16384" width="9.140625" style="8"/>
  </cols>
  <sheetData>
    <row r="1" spans="1:26" ht="33" customHeight="1">
      <c r="B1" s="32" t="s">
        <v>13</v>
      </c>
      <c r="C1" s="32"/>
      <c r="D1" s="32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6"/>
      <c r="V1" s="6"/>
      <c r="W1" s="6" t="s">
        <v>17</v>
      </c>
      <c r="X1" s="6"/>
      <c r="Y1" s="6"/>
      <c r="Z1" s="7"/>
    </row>
    <row r="2" spans="1:26" ht="27.75" customHeight="1">
      <c r="A2" s="31" t="s">
        <v>16</v>
      </c>
      <c r="B2" s="27" t="s">
        <v>0</v>
      </c>
      <c r="C2" s="27" t="s">
        <v>1</v>
      </c>
      <c r="D2" s="24" t="s">
        <v>2</v>
      </c>
      <c r="E2" s="25"/>
      <c r="F2" s="26"/>
      <c r="G2" s="29" t="s">
        <v>3</v>
      </c>
      <c r="H2" s="29" t="s">
        <v>39</v>
      </c>
      <c r="I2" s="27" t="s">
        <v>11</v>
      </c>
      <c r="J2" s="35" t="s">
        <v>4</v>
      </c>
      <c r="K2" s="35"/>
      <c r="L2" s="35"/>
      <c r="M2" s="35"/>
      <c r="N2" s="35"/>
      <c r="O2" s="35"/>
      <c r="P2" s="35"/>
      <c r="Q2" s="33" t="s">
        <v>10</v>
      </c>
      <c r="R2" s="24" t="s">
        <v>12</v>
      </c>
      <c r="S2" s="25"/>
      <c r="T2" s="26"/>
      <c r="U2" s="36" t="s">
        <v>40</v>
      </c>
      <c r="V2" s="27" t="s">
        <v>33</v>
      </c>
      <c r="W2" s="38" t="s">
        <v>38</v>
      </c>
      <c r="X2" s="27" t="s">
        <v>5</v>
      </c>
      <c r="Y2" s="29" t="s">
        <v>14</v>
      </c>
      <c r="Z2" s="22" t="s">
        <v>15</v>
      </c>
    </row>
    <row r="3" spans="1:26" ht="23.25" customHeight="1">
      <c r="A3" s="31"/>
      <c r="B3" s="28"/>
      <c r="C3" s="28"/>
      <c r="D3" s="1" t="s">
        <v>6</v>
      </c>
      <c r="E3" s="1" t="s">
        <v>7</v>
      </c>
      <c r="F3" s="1" t="s">
        <v>8</v>
      </c>
      <c r="G3" s="30"/>
      <c r="H3" s="30"/>
      <c r="I3" s="28"/>
      <c r="J3" s="20" t="s">
        <v>21</v>
      </c>
      <c r="K3" s="15" t="s">
        <v>22</v>
      </c>
      <c r="L3" s="15" t="s">
        <v>23</v>
      </c>
      <c r="M3" s="15" t="s">
        <v>24</v>
      </c>
      <c r="N3" s="15" t="s">
        <v>25</v>
      </c>
      <c r="O3" s="15" t="s">
        <v>26</v>
      </c>
      <c r="P3" s="15" t="s">
        <v>27</v>
      </c>
      <c r="Q3" s="34"/>
      <c r="R3" s="1" t="s">
        <v>9</v>
      </c>
      <c r="S3" s="1" t="s">
        <v>8</v>
      </c>
      <c r="T3" s="1" t="s">
        <v>9</v>
      </c>
      <c r="U3" s="37"/>
      <c r="V3" s="28"/>
      <c r="W3" s="39"/>
      <c r="X3" s="28"/>
      <c r="Y3" s="30"/>
      <c r="Z3" s="23"/>
    </row>
    <row r="4" spans="1:26" s="4" customFormat="1" ht="28.5" customHeight="1">
      <c r="A4" s="5" t="s">
        <v>20</v>
      </c>
      <c r="B4" s="16" t="s">
        <v>18</v>
      </c>
      <c r="C4" s="3" t="s">
        <v>19</v>
      </c>
      <c r="D4" s="2">
        <v>720</v>
      </c>
      <c r="E4" s="2">
        <v>200</v>
      </c>
      <c r="F4" s="3">
        <v>300</v>
      </c>
      <c r="G4" s="11">
        <v>1250</v>
      </c>
      <c r="H4" s="2">
        <v>3</v>
      </c>
      <c r="I4" s="3">
        <v>1650</v>
      </c>
      <c r="J4" s="3" t="s">
        <v>29</v>
      </c>
      <c r="K4" s="19"/>
      <c r="L4" s="19"/>
      <c r="M4" s="19" t="s">
        <v>29</v>
      </c>
      <c r="N4" s="19" t="s">
        <v>29</v>
      </c>
      <c r="O4" s="19"/>
      <c r="P4" s="19"/>
      <c r="Q4" s="12">
        <v>4</v>
      </c>
      <c r="R4" s="9">
        <f>IF(S4=0,0,IF(H4=0,0,IF(H4=3,E4/2+1/10,IF(H4=5,E4/2+2/10))))</f>
        <v>100.1</v>
      </c>
      <c r="S4" s="3">
        <f t="shared" ref="S4:S6" si="0">F4</f>
        <v>300</v>
      </c>
      <c r="T4" s="9">
        <f t="shared" ref="T4:T6" si="1">IF(S4=0,0,IF(H4=0,0,IF(H4=3,E4/2+1/10,IF(H4=5,E4/2+2/10))))</f>
        <v>100.1</v>
      </c>
      <c r="U4" s="21">
        <v>0</v>
      </c>
      <c r="V4" s="3">
        <v>2</v>
      </c>
      <c r="W4" s="3">
        <f t="shared" ref="W4:W6" si="2">IF(H4&lt;4,IF(D4+E4&lt;121,IF(F4=0,D4,IF(F4&lt;8,D4+E4+2.7,(D4+E4)*2+2.7)),IF(F4=0,D4,D4+E4+2.7)),IF(D4+E4&lt;121,IF(F4=0,D4,IF(F4&lt;8,D4+E4+3,(D4+E4)*2+3)),IF(F4=0,D4,D4+E4+3)))</f>
        <v>922.7</v>
      </c>
      <c r="X4" s="13">
        <f>+G4/V4</f>
        <v>625</v>
      </c>
      <c r="Y4" s="13">
        <f>X4*W4/100</f>
        <v>5766.875</v>
      </c>
      <c r="Z4" s="10">
        <v>44323</v>
      </c>
    </row>
    <row r="5" spans="1:26" s="4" customFormat="1" ht="28.5" customHeight="1">
      <c r="A5" s="5"/>
      <c r="B5" s="18" t="s">
        <v>34</v>
      </c>
      <c r="C5" s="3" t="s">
        <v>36</v>
      </c>
      <c r="D5" s="2">
        <v>395</v>
      </c>
      <c r="E5" s="2">
        <v>200</v>
      </c>
      <c r="F5" s="3">
        <v>300</v>
      </c>
      <c r="G5" s="11">
        <v>1000</v>
      </c>
      <c r="H5" s="2">
        <v>5</v>
      </c>
      <c r="I5" s="3">
        <f>IF(D5+E5&lt;121,IF(F5&gt;0,(R5+F5+T5)*V5+Q5,E5*V5+Q5),IF(F5&gt;0,(R5+F5+T5)*2+Q5,E5*V5+Q5))</f>
        <v>1005</v>
      </c>
      <c r="J5" s="3" t="s">
        <v>28</v>
      </c>
      <c r="K5" s="19"/>
      <c r="L5" s="19"/>
      <c r="M5" s="19" t="s">
        <v>29</v>
      </c>
      <c r="N5" s="19" t="s">
        <v>29</v>
      </c>
      <c r="O5" s="19" t="s">
        <v>30</v>
      </c>
      <c r="P5" s="19" t="s">
        <v>28</v>
      </c>
      <c r="Q5" s="12">
        <v>4.2</v>
      </c>
      <c r="R5" s="9">
        <f t="shared" ref="R4:R6" si="3">IF(S5=0,0,IF(H5=0,0,IF(H5=3,E5/2+1/10,IF(H5=5,E5/2+2/10))))</f>
        <v>100.2</v>
      </c>
      <c r="S5" s="3">
        <f t="shared" si="0"/>
        <v>300</v>
      </c>
      <c r="T5" s="9">
        <f t="shared" si="1"/>
        <v>100.2</v>
      </c>
      <c r="U5" s="21">
        <v>2</v>
      </c>
      <c r="V5" s="3">
        <v>2</v>
      </c>
      <c r="W5" s="3">
        <f>IF(H5&lt;4,IF(D5+E5&lt;121,IF(F5=0,D5,IF(F5&lt;8,D5+E5+2.7,(D5+E5)*2+2.7)),IF(F5=0,D5,D5+E5+2.7)),IF(D5+E5&lt;121,IF(F5=0,D5,IF(F5&lt;8,D5+E5+3,(D5+E5)*2+3)),IF(F5=0,D5,D5+E5+3)))</f>
        <v>598</v>
      </c>
      <c r="X5" s="13">
        <f>+G5/V5</f>
        <v>500</v>
      </c>
      <c r="Y5" s="13">
        <f>X5*W5/100</f>
        <v>2990</v>
      </c>
      <c r="Z5" s="10"/>
    </row>
    <row r="6" spans="1:26" s="4" customFormat="1" ht="28.5" customHeight="1">
      <c r="A6" s="5"/>
      <c r="B6" s="18" t="s">
        <v>35</v>
      </c>
      <c r="C6" s="3" t="s">
        <v>37</v>
      </c>
      <c r="D6" s="2">
        <v>400</v>
      </c>
      <c r="E6" s="2">
        <v>200</v>
      </c>
      <c r="F6" s="3">
        <v>200</v>
      </c>
      <c r="G6" s="11">
        <v>1000</v>
      </c>
      <c r="H6" s="2">
        <v>5</v>
      </c>
      <c r="I6" s="3">
        <f>IF(D6+E6&lt;121,IF(F6&gt;0,(R6+F6+T6)*V6+Q6,E6*V6+Q6),IF(F6&gt;0,(R6+F6+T6)*2+Q6,E6*V6+Q6))</f>
        <v>805</v>
      </c>
      <c r="J6" s="3" t="s">
        <v>31</v>
      </c>
      <c r="K6" s="19"/>
      <c r="L6" s="19"/>
      <c r="M6" s="19" t="s">
        <v>32</v>
      </c>
      <c r="N6" s="19" t="s">
        <v>29</v>
      </c>
      <c r="O6" s="19" t="s">
        <v>30</v>
      </c>
      <c r="P6" s="19" t="s">
        <v>28</v>
      </c>
      <c r="Q6" s="12">
        <v>4.2</v>
      </c>
      <c r="R6" s="9">
        <f t="shared" si="3"/>
        <v>100.2</v>
      </c>
      <c r="S6" s="3">
        <f t="shared" si="0"/>
        <v>200</v>
      </c>
      <c r="T6" s="9">
        <f t="shared" si="1"/>
        <v>100.2</v>
      </c>
      <c r="U6" s="21">
        <v>3</v>
      </c>
      <c r="V6" s="3">
        <v>3</v>
      </c>
      <c r="W6" s="3">
        <f t="shared" si="2"/>
        <v>603</v>
      </c>
      <c r="X6" s="13">
        <f>+G6/V6</f>
        <v>333.33333333333331</v>
      </c>
      <c r="Y6" s="13">
        <f>X6*W6/100</f>
        <v>2010</v>
      </c>
      <c r="Z6" s="10"/>
    </row>
    <row r="7" spans="1:26" s="4" customFormat="1" ht="28.5" customHeight="1">
      <c r="A7" s="5"/>
      <c r="B7" s="16"/>
      <c r="C7" s="3"/>
      <c r="D7" s="2"/>
      <c r="E7" s="2"/>
      <c r="F7" s="3"/>
      <c r="G7" s="11"/>
      <c r="H7" s="2"/>
      <c r="I7" s="3"/>
      <c r="J7" s="3"/>
      <c r="K7" s="19"/>
      <c r="L7" s="19"/>
      <c r="M7" s="19"/>
      <c r="N7" s="19"/>
      <c r="O7" s="19"/>
      <c r="P7" s="19"/>
      <c r="Q7" s="12"/>
      <c r="R7" s="9"/>
      <c r="S7" s="3"/>
      <c r="T7" s="9"/>
      <c r="U7" s="21"/>
      <c r="V7" s="3"/>
      <c r="W7" s="3"/>
      <c r="X7" s="14"/>
      <c r="Y7" s="14"/>
      <c r="Z7" s="10"/>
    </row>
  </sheetData>
  <mergeCells count="17">
    <mergeCell ref="G2:G3"/>
    <mergeCell ref="B1:D1"/>
    <mergeCell ref="A2:A3"/>
    <mergeCell ref="B2:B3"/>
    <mergeCell ref="C2:C3"/>
    <mergeCell ref="D2:F2"/>
    <mergeCell ref="H2:H3"/>
    <mergeCell ref="I2:I3"/>
    <mergeCell ref="Q2:Q3"/>
    <mergeCell ref="R2:T2"/>
    <mergeCell ref="W2:W3"/>
    <mergeCell ref="V2:V3"/>
    <mergeCell ref="Y2:Y3"/>
    <mergeCell ref="X2:X3"/>
    <mergeCell ref="Z2:Z3"/>
    <mergeCell ref="J2:P2"/>
    <mergeCell ref="U2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Lệnh SX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Ntc</dc:creator>
  <cp:lastModifiedBy>ThinkKING</cp:lastModifiedBy>
  <cp:lastPrinted>2021-04-21T06:34:22Z</cp:lastPrinted>
  <dcterms:created xsi:type="dcterms:W3CDTF">2019-12-21T02:08:15Z</dcterms:created>
  <dcterms:modified xsi:type="dcterms:W3CDTF">2021-05-04T13:31:06Z</dcterms:modified>
</cp:coreProperties>
</file>