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CongProfile\data\0.Work\20220816CheckWeightFramasVn\info\"/>
    </mc:Choice>
  </mc:AlternateContent>
  <xr:revisionPtr revIDLastSave="0" documentId="13_ncr:1_{7915E440-839A-4BCC-B398-8010AF575E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3" r:id="rId1"/>
    <sheet name="Sheet2" sheetId="7" r:id="rId2"/>
    <sheet name="Sheet1" sheetId="6" r:id="rId3"/>
    <sheet name="Report (2)" sheetId="5" state="hidden" r:id="rId4"/>
    <sheet name="Wrap Sheet &amp; Plastic Bag" sheetId="4" r:id="rId5"/>
    <sheet name="example" sheetId="2" state="hidden" r:id="rId6"/>
  </sheets>
  <definedNames>
    <definedName name="_xlnm._FilterDatabase" localSheetId="0" hidden="1">Report!$B$5:$AC$7</definedName>
    <definedName name="_xlnm._FilterDatabase" localSheetId="3" hidden="1">'Report (2)'!$A$5:$BA$5</definedName>
    <definedName name="_xlnm.Print_Area" localSheetId="5">example!$A$1:$AJ$24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09" i="5" l="1"/>
  <c r="AV209" i="5"/>
  <c r="AU209" i="5"/>
  <c r="AT209" i="5"/>
  <c r="I209" i="5"/>
  <c r="AW208" i="5"/>
  <c r="AV208" i="5"/>
  <c r="AU208" i="5"/>
  <c r="AT208" i="5"/>
  <c r="I208" i="5"/>
  <c r="AW207" i="5"/>
  <c r="AV207" i="5"/>
  <c r="AU207" i="5"/>
  <c r="AT207" i="5"/>
  <c r="I207" i="5"/>
  <c r="AW206" i="5"/>
  <c r="AV206" i="5"/>
  <c r="AU206" i="5"/>
  <c r="AT206" i="5"/>
  <c r="I206" i="5"/>
  <c r="AW205" i="5"/>
  <c r="AV205" i="5"/>
  <c r="AU205" i="5"/>
  <c r="AT205" i="5"/>
  <c r="I205" i="5"/>
  <c r="AW204" i="5"/>
  <c r="AV204" i="5"/>
  <c r="AU204" i="5"/>
  <c r="AT204" i="5"/>
  <c r="I204" i="5"/>
  <c r="AW203" i="5"/>
  <c r="AV203" i="5"/>
  <c r="AU203" i="5"/>
  <c r="AT203" i="5"/>
  <c r="I203" i="5"/>
  <c r="AW202" i="5"/>
  <c r="AV202" i="5"/>
  <c r="AU202" i="5"/>
  <c r="AT202" i="5"/>
  <c r="I202" i="5"/>
  <c r="AW201" i="5"/>
  <c r="AV201" i="5"/>
  <c r="AU201" i="5"/>
  <c r="AT201" i="5"/>
  <c r="I201" i="5"/>
  <c r="AW200" i="5"/>
  <c r="AV200" i="5"/>
  <c r="AU200" i="5"/>
  <c r="AT200" i="5"/>
  <c r="I200" i="5"/>
  <c r="AW199" i="5"/>
  <c r="AV199" i="5"/>
  <c r="AU199" i="5"/>
  <c r="AT199" i="5"/>
  <c r="I199" i="5"/>
  <c r="AW198" i="5"/>
  <c r="AV198" i="5"/>
  <c r="AU198" i="5"/>
  <c r="AT198" i="5"/>
  <c r="I198" i="5"/>
  <c r="AW197" i="5"/>
  <c r="AV197" i="5"/>
  <c r="AU197" i="5"/>
  <c r="AT197" i="5"/>
  <c r="I197" i="5"/>
  <c r="AW196" i="5"/>
  <c r="AV196" i="5"/>
  <c r="AU196" i="5"/>
  <c r="AT196" i="5"/>
  <c r="I196" i="5"/>
  <c r="AW195" i="5"/>
  <c r="AV195" i="5"/>
  <c r="AU195" i="5"/>
  <c r="AT195" i="5"/>
  <c r="I195" i="5"/>
  <c r="AW194" i="5"/>
  <c r="AV194" i="5"/>
  <c r="AU194" i="5"/>
  <c r="AT194" i="5"/>
  <c r="I194" i="5"/>
  <c r="AW193" i="5"/>
  <c r="AV193" i="5"/>
  <c r="AU193" i="5"/>
  <c r="AT193" i="5"/>
  <c r="I193" i="5"/>
  <c r="AW192" i="5"/>
  <c r="AV192" i="5"/>
  <c r="AU192" i="5"/>
  <c r="AT192" i="5"/>
  <c r="I192" i="5"/>
  <c r="AW191" i="5"/>
  <c r="AV191" i="5"/>
  <c r="AU191" i="5"/>
  <c r="AT191" i="5"/>
  <c r="I191" i="5"/>
  <c r="AW190" i="5"/>
  <c r="AV190" i="5"/>
  <c r="AU190" i="5"/>
  <c r="AT190" i="5"/>
  <c r="I190" i="5"/>
  <c r="AW189" i="5"/>
  <c r="AV189" i="5"/>
  <c r="AU189" i="5"/>
  <c r="AT189" i="5"/>
  <c r="I189" i="5"/>
  <c r="AW188" i="5"/>
  <c r="AV188" i="5"/>
  <c r="AU188" i="5"/>
  <c r="AT188" i="5"/>
  <c r="I188" i="5"/>
  <c r="AW187" i="5"/>
  <c r="AV187" i="5"/>
  <c r="AU187" i="5"/>
  <c r="AT187" i="5"/>
  <c r="I187" i="5"/>
  <c r="AW186" i="5"/>
  <c r="AV186" i="5"/>
  <c r="AU186" i="5"/>
  <c r="AT186" i="5"/>
  <c r="I186" i="5"/>
  <c r="AW185" i="5"/>
  <c r="AV185" i="5"/>
  <c r="AU185" i="5"/>
  <c r="AT185" i="5"/>
  <c r="I185" i="5"/>
  <c r="AW184" i="5"/>
  <c r="AV184" i="5"/>
  <c r="AU184" i="5"/>
  <c r="AT184" i="5"/>
  <c r="I184" i="5"/>
  <c r="AW183" i="5"/>
  <c r="AV183" i="5"/>
  <c r="AU183" i="5"/>
  <c r="AT183" i="5"/>
  <c r="I183" i="5"/>
  <c r="AW182" i="5"/>
  <c r="AV182" i="5"/>
  <c r="AU182" i="5"/>
  <c r="AT182" i="5"/>
  <c r="I182" i="5"/>
  <c r="AW181" i="5"/>
  <c r="AV181" i="5"/>
  <c r="AU181" i="5"/>
  <c r="AT181" i="5"/>
  <c r="I181" i="5"/>
  <c r="AW180" i="5"/>
  <c r="AV180" i="5"/>
  <c r="AU180" i="5"/>
  <c r="AT180" i="5"/>
  <c r="I180" i="5"/>
  <c r="AW179" i="5"/>
  <c r="AV179" i="5"/>
  <c r="AU179" i="5"/>
  <c r="AT179" i="5"/>
  <c r="I179" i="5"/>
  <c r="AW178" i="5"/>
  <c r="AV178" i="5"/>
  <c r="AU178" i="5"/>
  <c r="AT178" i="5"/>
  <c r="I178" i="5"/>
  <c r="AW177" i="5"/>
  <c r="AV177" i="5"/>
  <c r="AU177" i="5"/>
  <c r="AT177" i="5"/>
  <c r="I177" i="5"/>
  <c r="AW176" i="5"/>
  <c r="AV176" i="5"/>
  <c r="AU176" i="5"/>
  <c r="AT176" i="5"/>
  <c r="I176" i="5"/>
  <c r="AW175" i="5"/>
  <c r="AV175" i="5"/>
  <c r="AU175" i="5"/>
  <c r="AT175" i="5"/>
  <c r="I175" i="5"/>
  <c r="AW174" i="5"/>
  <c r="AV174" i="5"/>
  <c r="AU174" i="5"/>
  <c r="AT174" i="5"/>
  <c r="I174" i="5"/>
  <c r="AW173" i="5"/>
  <c r="AV173" i="5"/>
  <c r="AU173" i="5"/>
  <c r="AT173" i="5"/>
  <c r="I173" i="5"/>
  <c r="AW172" i="5"/>
  <c r="AV172" i="5"/>
  <c r="AU172" i="5"/>
  <c r="AT172" i="5"/>
  <c r="I172" i="5"/>
  <c r="AW171" i="5"/>
  <c r="AV171" i="5"/>
  <c r="AU171" i="5"/>
  <c r="AT171" i="5"/>
  <c r="I171" i="5"/>
  <c r="AW170" i="5"/>
  <c r="AV170" i="5"/>
  <c r="AU170" i="5"/>
  <c r="AT170" i="5"/>
  <c r="I170" i="5"/>
  <c r="AW169" i="5"/>
  <c r="AV169" i="5"/>
  <c r="AU169" i="5"/>
  <c r="AT169" i="5"/>
  <c r="I169" i="5"/>
  <c r="AW168" i="5"/>
  <c r="AV168" i="5"/>
  <c r="AU168" i="5"/>
  <c r="AT168" i="5"/>
  <c r="I168" i="5"/>
  <c r="AW167" i="5"/>
  <c r="AV167" i="5"/>
  <c r="AU167" i="5"/>
  <c r="AT167" i="5"/>
  <c r="I167" i="5"/>
  <c r="AW166" i="5"/>
  <c r="AV166" i="5"/>
  <c r="AU166" i="5"/>
  <c r="AT166" i="5"/>
  <c r="I166" i="5"/>
  <c r="AW165" i="5"/>
  <c r="AV165" i="5"/>
  <c r="AU165" i="5"/>
  <c r="AT165" i="5"/>
  <c r="I165" i="5"/>
  <c r="AW164" i="5"/>
  <c r="AV164" i="5"/>
  <c r="AU164" i="5"/>
  <c r="AT164" i="5"/>
  <c r="I164" i="5"/>
  <c r="AW163" i="5"/>
  <c r="AV163" i="5"/>
  <c r="AU163" i="5"/>
  <c r="AT163" i="5"/>
  <c r="I163" i="5"/>
  <c r="AW162" i="5"/>
  <c r="AV162" i="5"/>
  <c r="AU162" i="5"/>
  <c r="AT162" i="5"/>
  <c r="I162" i="5"/>
  <c r="AW161" i="5"/>
  <c r="AV161" i="5"/>
  <c r="AU161" i="5"/>
  <c r="AT161" i="5"/>
  <c r="I161" i="5"/>
  <c r="AW160" i="5"/>
  <c r="AV160" i="5"/>
  <c r="AU160" i="5"/>
  <c r="AT160" i="5"/>
  <c r="I160" i="5"/>
  <c r="AW159" i="5"/>
  <c r="AV159" i="5"/>
  <c r="AU159" i="5"/>
  <c r="AT159" i="5"/>
  <c r="I159" i="5"/>
  <c r="AW158" i="5"/>
  <c r="AV158" i="5"/>
  <c r="AU158" i="5"/>
  <c r="AT158" i="5"/>
  <c r="I158" i="5"/>
  <c r="AW157" i="5"/>
  <c r="AV157" i="5"/>
  <c r="AU157" i="5"/>
  <c r="AT157" i="5"/>
  <c r="I157" i="5"/>
  <c r="AW156" i="5"/>
  <c r="AV156" i="5"/>
  <c r="AU156" i="5"/>
  <c r="AT156" i="5"/>
  <c r="I156" i="5"/>
  <c r="AW155" i="5"/>
  <c r="AV155" i="5"/>
  <c r="AU155" i="5"/>
  <c r="AT155" i="5"/>
  <c r="I155" i="5"/>
  <c r="AW154" i="5"/>
  <c r="AV154" i="5"/>
  <c r="AU154" i="5"/>
  <c r="AT154" i="5"/>
  <c r="I154" i="5"/>
  <c r="AW153" i="5"/>
  <c r="AV153" i="5"/>
  <c r="AU153" i="5"/>
  <c r="AT153" i="5"/>
  <c r="I153" i="5"/>
  <c r="AW152" i="5"/>
  <c r="AV152" i="5"/>
  <c r="AU152" i="5"/>
  <c r="AT152" i="5"/>
  <c r="I152" i="5"/>
  <c r="AW151" i="5"/>
  <c r="AV151" i="5"/>
  <c r="AU151" i="5"/>
  <c r="AT151" i="5"/>
  <c r="I151" i="5"/>
  <c r="AW150" i="5"/>
  <c r="AV150" i="5"/>
  <c r="AU150" i="5"/>
  <c r="AT150" i="5"/>
  <c r="I150" i="5"/>
  <c r="AW149" i="5"/>
  <c r="AV149" i="5"/>
  <c r="AU149" i="5"/>
  <c r="AT149" i="5"/>
  <c r="I149" i="5"/>
  <c r="AW148" i="5"/>
  <c r="AV148" i="5"/>
  <c r="AU148" i="5"/>
  <c r="AT148" i="5"/>
  <c r="I148" i="5"/>
  <c r="AW147" i="5"/>
  <c r="AV147" i="5"/>
  <c r="AU147" i="5"/>
  <c r="AT147" i="5"/>
  <c r="I147" i="5"/>
  <c r="AW146" i="5"/>
  <c r="AV146" i="5"/>
  <c r="AU146" i="5"/>
  <c r="AT146" i="5"/>
  <c r="I146" i="5"/>
  <c r="AW145" i="5"/>
  <c r="AV145" i="5"/>
  <c r="AU145" i="5"/>
  <c r="AT145" i="5"/>
  <c r="I145" i="5"/>
  <c r="AW144" i="5"/>
  <c r="AV144" i="5"/>
  <c r="AU144" i="5"/>
  <c r="AT144" i="5"/>
  <c r="I144" i="5"/>
  <c r="AW143" i="5"/>
  <c r="AV143" i="5"/>
  <c r="AU143" i="5"/>
  <c r="AT143" i="5"/>
  <c r="I143" i="5"/>
  <c r="AW142" i="5"/>
  <c r="AV142" i="5"/>
  <c r="AU142" i="5"/>
  <c r="AT142" i="5"/>
  <c r="I142" i="5"/>
  <c r="AW141" i="5"/>
  <c r="AV141" i="5"/>
  <c r="AU141" i="5"/>
  <c r="AT141" i="5"/>
  <c r="I141" i="5"/>
  <c r="AW140" i="5"/>
  <c r="AV140" i="5"/>
  <c r="AU140" i="5"/>
  <c r="AT140" i="5"/>
  <c r="I140" i="5"/>
  <c r="AW139" i="5"/>
  <c r="AV139" i="5"/>
  <c r="AU139" i="5"/>
  <c r="AT139" i="5"/>
  <c r="I139" i="5"/>
  <c r="AW138" i="5"/>
  <c r="AV138" i="5"/>
  <c r="AU138" i="5"/>
  <c r="AT138" i="5"/>
  <c r="I138" i="5"/>
  <c r="AW137" i="5"/>
  <c r="AV137" i="5"/>
  <c r="AU137" i="5"/>
  <c r="AT137" i="5"/>
  <c r="I137" i="5"/>
  <c r="AW136" i="5"/>
  <c r="AV136" i="5"/>
  <c r="AU136" i="5"/>
  <c r="AT136" i="5"/>
  <c r="I136" i="5"/>
  <c r="AW135" i="5"/>
  <c r="AV135" i="5"/>
  <c r="AU135" i="5"/>
  <c r="AT135" i="5"/>
  <c r="I135" i="5"/>
  <c r="AW134" i="5"/>
  <c r="AV134" i="5"/>
  <c r="AU134" i="5"/>
  <c r="AT134" i="5"/>
  <c r="I134" i="5"/>
  <c r="AW133" i="5"/>
  <c r="AV133" i="5"/>
  <c r="AU133" i="5"/>
  <c r="AT133" i="5"/>
  <c r="I133" i="5"/>
  <c r="AW132" i="5"/>
  <c r="AV132" i="5"/>
  <c r="AU132" i="5"/>
  <c r="AT132" i="5"/>
  <c r="I132" i="5"/>
  <c r="AW131" i="5"/>
  <c r="AV131" i="5"/>
  <c r="AU131" i="5"/>
  <c r="AT131" i="5"/>
  <c r="I131" i="5"/>
  <c r="AW130" i="5"/>
  <c r="AV130" i="5"/>
  <c r="AU130" i="5"/>
  <c r="AT130" i="5"/>
  <c r="I130" i="5"/>
  <c r="AW129" i="5"/>
  <c r="AV129" i="5"/>
  <c r="AU129" i="5"/>
  <c r="AT129" i="5"/>
  <c r="I129" i="5"/>
  <c r="AW128" i="5"/>
  <c r="AV128" i="5"/>
  <c r="AU128" i="5"/>
  <c r="AT128" i="5"/>
  <c r="I128" i="5"/>
  <c r="AW127" i="5"/>
  <c r="AV127" i="5"/>
  <c r="AU127" i="5"/>
  <c r="AT127" i="5"/>
  <c r="I127" i="5"/>
  <c r="AW126" i="5"/>
  <c r="AV126" i="5"/>
  <c r="AU126" i="5"/>
  <c r="AT126" i="5"/>
  <c r="I126" i="5"/>
  <c r="AW125" i="5"/>
  <c r="AV125" i="5"/>
  <c r="AU125" i="5"/>
  <c r="AT125" i="5"/>
  <c r="I125" i="5"/>
  <c r="AW124" i="5"/>
  <c r="AV124" i="5"/>
  <c r="AU124" i="5"/>
  <c r="AT124" i="5"/>
  <c r="I124" i="5"/>
  <c r="AW123" i="5"/>
  <c r="AV123" i="5"/>
  <c r="AU123" i="5"/>
  <c r="AT123" i="5"/>
  <c r="I123" i="5"/>
  <c r="AW122" i="5"/>
  <c r="AV122" i="5"/>
  <c r="AU122" i="5"/>
  <c r="AT122" i="5"/>
  <c r="I122" i="5"/>
  <c r="AW121" i="5"/>
  <c r="AV121" i="5"/>
  <c r="AU121" i="5"/>
  <c r="AT121" i="5"/>
  <c r="I121" i="5"/>
  <c r="AW120" i="5"/>
  <c r="AV120" i="5"/>
  <c r="AU120" i="5"/>
  <c r="AT120" i="5"/>
  <c r="I120" i="5"/>
  <c r="AW119" i="5"/>
  <c r="AV119" i="5"/>
  <c r="AU119" i="5"/>
  <c r="AT119" i="5"/>
  <c r="I119" i="5"/>
  <c r="AW118" i="5"/>
  <c r="AV118" i="5"/>
  <c r="AU118" i="5"/>
  <c r="AT118" i="5"/>
  <c r="I118" i="5"/>
  <c r="AW117" i="5"/>
  <c r="AV117" i="5"/>
  <c r="AU117" i="5"/>
  <c r="AT117" i="5"/>
  <c r="I117" i="5"/>
  <c r="AW116" i="5"/>
  <c r="AV116" i="5"/>
  <c r="AU116" i="5"/>
  <c r="AT116" i="5"/>
  <c r="I116" i="5"/>
  <c r="AW115" i="5"/>
  <c r="AV115" i="5"/>
  <c r="AU115" i="5"/>
  <c r="AT115" i="5"/>
  <c r="I115" i="5"/>
  <c r="AW114" i="5"/>
  <c r="AV114" i="5"/>
  <c r="AU114" i="5"/>
  <c r="AT114" i="5"/>
  <c r="I114" i="5"/>
  <c r="AW113" i="5"/>
  <c r="AV113" i="5"/>
  <c r="AU113" i="5"/>
  <c r="AT113" i="5"/>
  <c r="I113" i="5"/>
  <c r="AW112" i="5"/>
  <c r="AV112" i="5"/>
  <c r="AU112" i="5"/>
  <c r="AT112" i="5"/>
  <c r="I112" i="5"/>
  <c r="AW111" i="5"/>
  <c r="AV111" i="5"/>
  <c r="AU111" i="5"/>
  <c r="AT111" i="5"/>
  <c r="I111" i="5"/>
  <c r="AW110" i="5"/>
  <c r="AV110" i="5"/>
  <c r="AU110" i="5"/>
  <c r="AT110" i="5"/>
  <c r="I110" i="5"/>
  <c r="AW109" i="5"/>
  <c r="AV109" i="5"/>
  <c r="AU109" i="5"/>
  <c r="AT109" i="5"/>
  <c r="I109" i="5"/>
  <c r="AW108" i="5"/>
  <c r="AV108" i="5"/>
  <c r="AU108" i="5"/>
  <c r="AT108" i="5"/>
  <c r="I108" i="5"/>
  <c r="AW107" i="5"/>
  <c r="AV107" i="5"/>
  <c r="AU107" i="5"/>
  <c r="AT107" i="5"/>
  <c r="I107" i="5"/>
  <c r="AW106" i="5"/>
  <c r="AV106" i="5"/>
  <c r="AU106" i="5"/>
  <c r="AT106" i="5"/>
  <c r="I106" i="5"/>
  <c r="AW105" i="5"/>
  <c r="AV105" i="5"/>
  <c r="AU105" i="5"/>
  <c r="AT105" i="5"/>
  <c r="I105" i="5"/>
  <c r="AW104" i="5"/>
  <c r="AV104" i="5"/>
  <c r="AU104" i="5"/>
  <c r="AT104" i="5"/>
  <c r="I104" i="5"/>
  <c r="AW103" i="5"/>
  <c r="AV103" i="5"/>
  <c r="AU103" i="5"/>
  <c r="AT103" i="5"/>
  <c r="I103" i="5"/>
  <c r="AW102" i="5"/>
  <c r="AV102" i="5"/>
  <c r="AU102" i="5"/>
  <c r="AT102" i="5"/>
  <c r="I102" i="5"/>
  <c r="AW101" i="5"/>
  <c r="AV101" i="5"/>
  <c r="AU101" i="5"/>
  <c r="AT101" i="5"/>
  <c r="I101" i="5"/>
  <c r="AW100" i="5"/>
  <c r="AV100" i="5"/>
  <c r="AU100" i="5"/>
  <c r="AT100" i="5"/>
  <c r="I100" i="5"/>
  <c r="AW99" i="5"/>
  <c r="AV99" i="5"/>
  <c r="AU99" i="5"/>
  <c r="AT99" i="5"/>
  <c r="I99" i="5"/>
  <c r="AW98" i="5"/>
  <c r="AV98" i="5"/>
  <c r="AU98" i="5"/>
  <c r="AT98" i="5"/>
  <c r="I98" i="5"/>
  <c r="AW97" i="5"/>
  <c r="AV97" i="5"/>
  <c r="AU97" i="5"/>
  <c r="AT97" i="5"/>
  <c r="I97" i="5"/>
  <c r="AW96" i="5"/>
  <c r="AV96" i="5"/>
  <c r="AU96" i="5"/>
  <c r="AT96" i="5"/>
  <c r="I96" i="5"/>
  <c r="AW95" i="5"/>
  <c r="AV95" i="5"/>
  <c r="AU95" i="5"/>
  <c r="AT95" i="5"/>
  <c r="I95" i="5"/>
  <c r="AW94" i="5"/>
  <c r="AV94" i="5"/>
  <c r="AU94" i="5"/>
  <c r="AT94" i="5"/>
  <c r="I94" i="5"/>
  <c r="AW93" i="5"/>
  <c r="AV93" i="5"/>
  <c r="AU93" i="5"/>
  <c r="AT93" i="5"/>
  <c r="I93" i="5"/>
  <c r="AW92" i="5"/>
  <c r="AV92" i="5"/>
  <c r="AU92" i="5"/>
  <c r="AT92" i="5"/>
  <c r="I92" i="5"/>
  <c r="AW91" i="5"/>
  <c r="AV91" i="5"/>
  <c r="AU91" i="5"/>
  <c r="AT91" i="5"/>
  <c r="I91" i="5"/>
  <c r="AW90" i="5"/>
  <c r="AV90" i="5"/>
  <c r="AU90" i="5"/>
  <c r="AT90" i="5"/>
  <c r="I90" i="5"/>
  <c r="AW89" i="5"/>
  <c r="AV89" i="5"/>
  <c r="AU89" i="5"/>
  <c r="AT89" i="5"/>
  <c r="I89" i="5"/>
  <c r="AW88" i="5"/>
  <c r="AV88" i="5"/>
  <c r="AU88" i="5"/>
  <c r="AT88" i="5"/>
  <c r="I88" i="5"/>
  <c r="AW87" i="5"/>
  <c r="AV87" i="5"/>
  <c r="AU87" i="5"/>
  <c r="AT87" i="5"/>
  <c r="I87" i="5"/>
  <c r="AW86" i="5"/>
  <c r="AV86" i="5"/>
  <c r="AU86" i="5"/>
  <c r="AT86" i="5"/>
  <c r="I86" i="5"/>
  <c r="AW85" i="5"/>
  <c r="AV85" i="5"/>
  <c r="AU85" i="5"/>
  <c r="AT85" i="5"/>
  <c r="I85" i="5"/>
  <c r="AW84" i="5"/>
  <c r="AV84" i="5"/>
  <c r="AU84" i="5"/>
  <c r="AT84" i="5"/>
  <c r="I84" i="5"/>
  <c r="AW83" i="5"/>
  <c r="AV83" i="5"/>
  <c r="AU83" i="5"/>
  <c r="AT83" i="5"/>
  <c r="I83" i="5"/>
  <c r="AW82" i="5"/>
  <c r="AV82" i="5"/>
  <c r="AU82" i="5"/>
  <c r="AT82" i="5"/>
  <c r="I82" i="5"/>
  <c r="AW81" i="5"/>
  <c r="AV81" i="5"/>
  <c r="AU81" i="5"/>
  <c r="AT81" i="5"/>
  <c r="I81" i="5"/>
  <c r="AW80" i="5"/>
  <c r="AV80" i="5"/>
  <c r="AU80" i="5"/>
  <c r="AT80" i="5"/>
  <c r="I80" i="5"/>
  <c r="AW79" i="5"/>
  <c r="AV79" i="5"/>
  <c r="AU79" i="5"/>
  <c r="AT79" i="5"/>
  <c r="I79" i="5"/>
  <c r="AW78" i="5"/>
  <c r="AV78" i="5"/>
  <c r="AU78" i="5"/>
  <c r="AT78" i="5"/>
  <c r="I78" i="5"/>
  <c r="AW77" i="5"/>
  <c r="AV77" i="5"/>
  <c r="AU77" i="5"/>
  <c r="AT77" i="5"/>
  <c r="I77" i="5"/>
  <c r="AW76" i="5"/>
  <c r="AV76" i="5"/>
  <c r="AU76" i="5"/>
  <c r="AT76" i="5"/>
  <c r="I76" i="5"/>
  <c r="AW75" i="5"/>
  <c r="AV75" i="5"/>
  <c r="AU75" i="5"/>
  <c r="AT75" i="5"/>
  <c r="I75" i="5"/>
  <c r="AW74" i="5"/>
  <c r="AV74" i="5"/>
  <c r="AU74" i="5"/>
  <c r="AT74" i="5"/>
  <c r="I74" i="5"/>
  <c r="AW73" i="5"/>
  <c r="AV73" i="5"/>
  <c r="AU73" i="5"/>
  <c r="AT73" i="5"/>
  <c r="I73" i="5"/>
  <c r="AW72" i="5"/>
  <c r="AV72" i="5"/>
  <c r="AU72" i="5"/>
  <c r="AT72" i="5"/>
  <c r="I72" i="5"/>
  <c r="AW71" i="5"/>
  <c r="AV71" i="5"/>
  <c r="AU71" i="5"/>
  <c r="AT71" i="5"/>
  <c r="I71" i="5"/>
  <c r="AW70" i="5"/>
  <c r="AV70" i="5"/>
  <c r="AU70" i="5"/>
  <c r="AT70" i="5"/>
  <c r="I70" i="5"/>
  <c r="AW69" i="5"/>
  <c r="AV69" i="5"/>
  <c r="AU69" i="5"/>
  <c r="AT69" i="5"/>
  <c r="I69" i="5"/>
  <c r="AW68" i="5"/>
  <c r="AV68" i="5"/>
  <c r="AU68" i="5"/>
  <c r="AT68" i="5"/>
  <c r="I68" i="5"/>
  <c r="AW67" i="5"/>
  <c r="AV67" i="5"/>
  <c r="AU67" i="5"/>
  <c r="AT67" i="5"/>
  <c r="I67" i="5"/>
  <c r="AW66" i="5"/>
  <c r="AV66" i="5"/>
  <c r="AU66" i="5"/>
  <c r="AT66" i="5"/>
  <c r="I66" i="5"/>
  <c r="AW65" i="5"/>
  <c r="AV65" i="5"/>
  <c r="AU65" i="5"/>
  <c r="AT65" i="5"/>
  <c r="I65" i="5"/>
  <c r="AW64" i="5"/>
  <c r="AV64" i="5"/>
  <c r="AU64" i="5"/>
  <c r="AT64" i="5"/>
  <c r="I64" i="5"/>
  <c r="AW63" i="5"/>
  <c r="AV63" i="5"/>
  <c r="AU63" i="5"/>
  <c r="AT63" i="5"/>
  <c r="I63" i="5"/>
  <c r="AW62" i="5"/>
  <c r="AV62" i="5"/>
  <c r="AU62" i="5"/>
  <c r="AT62" i="5"/>
  <c r="I62" i="5"/>
  <c r="AW61" i="5"/>
  <c r="AV61" i="5"/>
  <c r="AU61" i="5"/>
  <c r="AT61" i="5"/>
  <c r="I61" i="5"/>
  <c r="AW60" i="5"/>
  <c r="AV60" i="5"/>
  <c r="AU60" i="5"/>
  <c r="AT60" i="5"/>
  <c r="I60" i="5"/>
  <c r="AW59" i="5"/>
  <c r="AV59" i="5"/>
  <c r="AU59" i="5"/>
  <c r="AT59" i="5"/>
  <c r="I59" i="5"/>
  <c r="AW58" i="5"/>
  <c r="AV58" i="5"/>
  <c r="AU58" i="5"/>
  <c r="AT58" i="5"/>
  <c r="I58" i="5"/>
  <c r="AW57" i="5"/>
  <c r="AV57" i="5"/>
  <c r="AU57" i="5"/>
  <c r="AT57" i="5"/>
  <c r="I57" i="5"/>
  <c r="AW56" i="5"/>
  <c r="AV56" i="5"/>
  <c r="AU56" i="5"/>
  <c r="AT56" i="5"/>
  <c r="I56" i="5"/>
  <c r="AW55" i="5"/>
  <c r="AV55" i="5"/>
  <c r="AU55" i="5"/>
  <c r="AT55" i="5"/>
  <c r="I55" i="5"/>
  <c r="AW54" i="5"/>
  <c r="AV54" i="5"/>
  <c r="AU54" i="5"/>
  <c r="AT54" i="5"/>
  <c r="I54" i="5"/>
  <c r="AW53" i="5"/>
  <c r="AV53" i="5"/>
  <c r="AU53" i="5"/>
  <c r="AT53" i="5"/>
  <c r="I53" i="5"/>
  <c r="AW52" i="5"/>
  <c r="AV52" i="5"/>
  <c r="AU52" i="5"/>
  <c r="AT52" i="5"/>
  <c r="I52" i="5"/>
  <c r="AW51" i="5"/>
  <c r="AV51" i="5"/>
  <c r="AU51" i="5"/>
  <c r="AT51" i="5"/>
  <c r="I51" i="5"/>
  <c r="AW50" i="5"/>
  <c r="AV50" i="5"/>
  <c r="AU50" i="5"/>
  <c r="AT50" i="5"/>
  <c r="I50" i="5"/>
  <c r="AW49" i="5"/>
  <c r="AV49" i="5"/>
  <c r="AU49" i="5"/>
  <c r="AT49" i="5"/>
  <c r="I49" i="5"/>
  <c r="AW48" i="5"/>
  <c r="AV48" i="5"/>
  <c r="AU48" i="5"/>
  <c r="AT48" i="5"/>
  <c r="I48" i="5"/>
  <c r="AW47" i="5"/>
  <c r="AV47" i="5"/>
  <c r="AU47" i="5"/>
  <c r="AT47" i="5"/>
  <c r="I47" i="5"/>
  <c r="AW46" i="5"/>
  <c r="AV46" i="5"/>
  <c r="AU46" i="5"/>
  <c r="AT46" i="5"/>
  <c r="I46" i="5"/>
  <c r="AW45" i="5"/>
  <c r="AV45" i="5"/>
  <c r="AU45" i="5"/>
  <c r="AT45" i="5"/>
  <c r="I45" i="5"/>
  <c r="AW44" i="5"/>
  <c r="AV44" i="5"/>
  <c r="AU44" i="5"/>
  <c r="AT44" i="5"/>
  <c r="I44" i="5"/>
  <c r="AW43" i="5"/>
  <c r="AV43" i="5"/>
  <c r="AU43" i="5"/>
  <c r="AT43" i="5"/>
  <c r="I43" i="5"/>
  <c r="AW42" i="5"/>
  <c r="AV42" i="5"/>
  <c r="AU42" i="5"/>
  <c r="AT42" i="5"/>
  <c r="I42" i="5"/>
  <c r="AW41" i="5"/>
  <c r="AV41" i="5"/>
  <c r="AU41" i="5"/>
  <c r="AT41" i="5"/>
  <c r="I41" i="5"/>
  <c r="AW40" i="5"/>
  <c r="AV40" i="5"/>
  <c r="AU40" i="5"/>
  <c r="AT40" i="5"/>
  <c r="I40" i="5"/>
  <c r="AW39" i="5"/>
  <c r="AV39" i="5"/>
  <c r="AU39" i="5"/>
  <c r="AT39" i="5"/>
  <c r="I39" i="5"/>
  <c r="AW38" i="5"/>
  <c r="AV38" i="5"/>
  <c r="AU38" i="5"/>
  <c r="AT38" i="5"/>
  <c r="I38" i="5"/>
  <c r="AW37" i="5"/>
  <c r="AV37" i="5"/>
  <c r="AU37" i="5"/>
  <c r="AT37" i="5"/>
  <c r="I37" i="5"/>
  <c r="AW36" i="5"/>
  <c r="AV36" i="5"/>
  <c r="AU36" i="5"/>
  <c r="AT36" i="5"/>
  <c r="I36" i="5"/>
  <c r="AW35" i="5"/>
  <c r="AV35" i="5"/>
  <c r="AU35" i="5"/>
  <c r="AT35" i="5"/>
  <c r="I35" i="5"/>
  <c r="AW34" i="5"/>
  <c r="AV34" i="5"/>
  <c r="AU34" i="5"/>
  <c r="AT34" i="5"/>
  <c r="I34" i="5"/>
  <c r="AW33" i="5"/>
  <c r="AV33" i="5"/>
  <c r="AU33" i="5"/>
  <c r="AT33" i="5"/>
  <c r="I33" i="5"/>
  <c r="AW32" i="5"/>
  <c r="AV32" i="5"/>
  <c r="AU32" i="5"/>
  <c r="AT32" i="5"/>
  <c r="I32" i="5"/>
  <c r="AW31" i="5"/>
  <c r="AV31" i="5"/>
  <c r="AU31" i="5"/>
  <c r="AT31" i="5"/>
  <c r="I31" i="5"/>
  <c r="AW30" i="5"/>
  <c r="AV30" i="5"/>
  <c r="AU30" i="5"/>
  <c r="AT30" i="5"/>
  <c r="I30" i="5"/>
  <c r="AW29" i="5"/>
  <c r="AV29" i="5"/>
  <c r="AU29" i="5"/>
  <c r="AT29" i="5"/>
  <c r="I29" i="5"/>
  <c r="AW28" i="5"/>
  <c r="AV28" i="5"/>
  <c r="AU28" i="5"/>
  <c r="AT28" i="5"/>
  <c r="I28" i="5"/>
  <c r="AW27" i="5"/>
  <c r="AV27" i="5"/>
  <c r="AU27" i="5"/>
  <c r="AT27" i="5"/>
  <c r="I27" i="5"/>
  <c r="AW26" i="5"/>
  <c r="AV26" i="5"/>
  <c r="AU26" i="5"/>
  <c r="AT26" i="5"/>
  <c r="I26" i="5"/>
  <c r="AW25" i="5"/>
  <c r="AV25" i="5"/>
  <c r="AU25" i="5"/>
  <c r="AT25" i="5"/>
  <c r="I25" i="5"/>
  <c r="AW24" i="5"/>
  <c r="AV24" i="5"/>
  <c r="AU24" i="5"/>
  <c r="AT24" i="5"/>
  <c r="I24" i="5"/>
  <c r="AW23" i="5"/>
  <c r="AV23" i="5"/>
  <c r="AU23" i="5"/>
  <c r="AT23" i="5"/>
  <c r="I23" i="5"/>
  <c r="AW22" i="5"/>
  <c r="AV22" i="5"/>
  <c r="AU22" i="5"/>
  <c r="AT22" i="5"/>
  <c r="I22" i="5"/>
  <c r="AW21" i="5"/>
  <c r="AV21" i="5"/>
  <c r="AU21" i="5"/>
  <c r="AT21" i="5"/>
  <c r="I21" i="5"/>
  <c r="AW20" i="5"/>
  <c r="AV20" i="5"/>
  <c r="AU20" i="5"/>
  <c r="AT20" i="5"/>
  <c r="I20" i="5"/>
  <c r="AW19" i="5"/>
  <c r="AV19" i="5"/>
  <c r="AU19" i="5"/>
  <c r="AT19" i="5"/>
  <c r="I19" i="5"/>
  <c r="AW18" i="5"/>
  <c r="AV18" i="5"/>
  <c r="AU18" i="5"/>
  <c r="AT18" i="5"/>
  <c r="I18" i="5"/>
  <c r="AW17" i="5"/>
  <c r="AV17" i="5"/>
  <c r="AU17" i="5"/>
  <c r="AT17" i="5"/>
  <c r="I17" i="5"/>
  <c r="AW16" i="5"/>
  <c r="AV16" i="5"/>
  <c r="AU16" i="5"/>
  <c r="AT16" i="5"/>
  <c r="I16" i="5"/>
  <c r="AW15" i="5"/>
  <c r="AV15" i="5"/>
  <c r="AU15" i="5"/>
  <c r="AT15" i="5"/>
  <c r="I15" i="5"/>
  <c r="AW14" i="5"/>
  <c r="AV14" i="5"/>
  <c r="AU14" i="5"/>
  <c r="AT14" i="5"/>
  <c r="I14" i="5"/>
  <c r="AW13" i="5"/>
  <c r="AV13" i="5"/>
  <c r="AU13" i="5"/>
  <c r="AT13" i="5"/>
  <c r="I13" i="5"/>
  <c r="AW12" i="5"/>
  <c r="AV12" i="5"/>
  <c r="AU12" i="5"/>
  <c r="AT12" i="5"/>
  <c r="I12" i="5"/>
  <c r="AW11" i="5"/>
  <c r="AV11" i="5"/>
  <c r="AU11" i="5"/>
  <c r="AT11" i="5"/>
  <c r="I11" i="5"/>
  <c r="AW10" i="5"/>
  <c r="AV10" i="5"/>
  <c r="AU10" i="5"/>
  <c r="AT10" i="5"/>
  <c r="I10" i="5"/>
  <c r="AW9" i="5"/>
  <c r="AV9" i="5"/>
  <c r="AU9" i="5"/>
  <c r="AT9" i="5"/>
  <c r="I9" i="5"/>
  <c r="AW8" i="5"/>
  <c r="AV8" i="5"/>
  <c r="AU8" i="5"/>
  <c r="AT8" i="5"/>
  <c r="I8" i="5"/>
  <c r="AW7" i="5"/>
  <c r="AV7" i="5"/>
  <c r="AU7" i="5"/>
  <c r="AT7" i="5"/>
  <c r="I7" i="5"/>
  <c r="AW6" i="5"/>
  <c r="AV6" i="5"/>
  <c r="AU6" i="5"/>
  <c r="AT6" i="5"/>
  <c r="I6" i="5"/>
  <c r="X18" i="2"/>
  <c r="AJ18" i="2"/>
  <c r="W18" i="2"/>
  <c r="AI18" i="2"/>
  <c r="V18" i="2"/>
  <c r="U18" i="2"/>
  <c r="K18" i="2"/>
  <c r="J18" i="2"/>
  <c r="X17" i="2"/>
  <c r="W17" i="2"/>
  <c r="V17" i="2"/>
  <c r="AH17" i="2"/>
  <c r="U17" i="2"/>
  <c r="K17" i="2"/>
  <c r="J17" i="2"/>
  <c r="X16" i="2"/>
  <c r="AJ16" i="2"/>
  <c r="W16" i="2"/>
  <c r="AI16" i="2"/>
  <c r="V16" i="2"/>
  <c r="U16" i="2"/>
  <c r="AG16" i="2"/>
  <c r="K16" i="2"/>
  <c r="J16" i="2"/>
  <c r="X15" i="2"/>
  <c r="W15" i="2"/>
  <c r="AI15" i="2"/>
  <c r="V15" i="2"/>
  <c r="AH15" i="2"/>
  <c r="U15" i="2"/>
  <c r="K15" i="2"/>
  <c r="J15" i="2"/>
  <c r="X14" i="2"/>
  <c r="AJ14" i="2"/>
  <c r="W14" i="2"/>
  <c r="AI14" i="2"/>
  <c r="V14" i="2"/>
  <c r="U14" i="2"/>
  <c r="AG14" i="2"/>
  <c r="K14" i="2"/>
  <c r="J14" i="2"/>
  <c r="X13" i="2"/>
  <c r="W13" i="2"/>
  <c r="AI13" i="2"/>
  <c r="AD13" i="2"/>
  <c r="V13" i="2"/>
  <c r="AH13" i="2"/>
  <c r="U13" i="2"/>
  <c r="AG13" i="2"/>
  <c r="K13" i="2"/>
  <c r="J13" i="2"/>
  <c r="X12" i="2"/>
  <c r="W12" i="2"/>
  <c r="AI12" i="2"/>
  <c r="V12" i="2"/>
  <c r="AH12" i="2"/>
  <c r="U12" i="2"/>
  <c r="AG12" i="2"/>
  <c r="K12" i="2"/>
  <c r="J12" i="2"/>
  <c r="X11" i="2"/>
  <c r="AJ11" i="2"/>
  <c r="W11" i="2"/>
  <c r="AI11" i="2"/>
  <c r="V11" i="2"/>
  <c r="AH11" i="2"/>
  <c r="U11" i="2"/>
  <c r="K11" i="2"/>
  <c r="J11" i="2"/>
  <c r="X10" i="2"/>
  <c r="AJ10" i="2"/>
  <c r="W10" i="2"/>
  <c r="AI10" i="2"/>
  <c r="V10" i="2"/>
  <c r="U10" i="2"/>
  <c r="AG10" i="2"/>
  <c r="K10" i="2"/>
  <c r="J10" i="2"/>
  <c r="X9" i="2"/>
  <c r="W9" i="2"/>
  <c r="AI9" i="2"/>
  <c r="AD9" i="2"/>
  <c r="V9" i="2"/>
  <c r="AH9" i="2"/>
  <c r="U9" i="2"/>
  <c r="AG9" i="2"/>
  <c r="K9" i="2"/>
  <c r="J9" i="2"/>
  <c r="X8" i="2"/>
  <c r="AJ8" i="2"/>
  <c r="W8" i="2"/>
  <c r="AI8" i="2"/>
  <c r="V8" i="2"/>
  <c r="AH8" i="2"/>
  <c r="U8" i="2"/>
  <c r="AG8" i="2"/>
  <c r="K8" i="2"/>
  <c r="J8" i="2"/>
  <c r="X7" i="2"/>
  <c r="W7" i="2"/>
  <c r="AI7" i="2"/>
  <c r="V7" i="2"/>
  <c r="AH7" i="2"/>
  <c r="U7" i="2"/>
  <c r="K7" i="2"/>
  <c r="J7" i="2"/>
  <c r="AD12" i="2"/>
  <c r="AA8" i="2"/>
  <c r="AD16" i="2"/>
  <c r="AB8" i="2"/>
  <c r="Y10" i="2"/>
  <c r="AB12" i="2"/>
  <c r="Y13" i="2"/>
  <c r="Y14" i="2"/>
  <c r="AD8" i="2"/>
  <c r="AF8" i="2"/>
  <c r="Y9" i="2"/>
  <c r="AF14" i="2"/>
  <c r="AF11" i="2"/>
  <c r="AE16" i="2"/>
  <c r="AA12" i="2"/>
  <c r="AF16" i="2"/>
  <c r="AF18" i="2"/>
  <c r="Y8" i="2"/>
  <c r="Y12" i="2"/>
  <c r="Y16" i="2"/>
  <c r="Z8" i="2"/>
  <c r="Z9" i="2"/>
  <c r="Z10" i="2"/>
  <c r="Z12" i="2"/>
  <c r="Z13" i="2"/>
  <c r="Z14" i="2"/>
  <c r="Z16" i="2"/>
  <c r="AA7" i="2"/>
  <c r="AA9" i="2"/>
  <c r="AA11" i="2"/>
  <c r="AA13" i="2"/>
  <c r="AA15" i="2"/>
  <c r="AA17" i="2"/>
  <c r="AB7" i="2"/>
  <c r="AB9" i="2"/>
  <c r="AB11" i="2"/>
  <c r="AB13" i="2"/>
  <c r="AB15" i="2"/>
  <c r="AB17" i="2"/>
  <c r="AC7" i="2"/>
  <c r="AC8" i="2"/>
  <c r="AC9" i="2"/>
  <c r="AC10" i="2"/>
  <c r="AC11" i="2"/>
  <c r="AC12" i="2"/>
  <c r="AC13" i="2"/>
  <c r="AC14" i="2"/>
  <c r="AC15" i="2"/>
  <c r="AC16" i="2"/>
  <c r="AC18" i="2"/>
  <c r="AF10" i="2"/>
  <c r="AD7" i="2"/>
  <c r="AD10" i="2"/>
  <c r="AD11" i="2"/>
  <c r="AD14" i="2"/>
  <c r="AD15" i="2"/>
  <c r="AD18" i="2"/>
  <c r="AE8" i="2"/>
  <c r="AE10" i="2"/>
  <c r="AE11" i="2"/>
  <c r="AE14" i="2"/>
  <c r="AE18" i="2"/>
  <c r="AJ7" i="2"/>
  <c r="AF7" i="2"/>
  <c r="AJ12" i="2"/>
  <c r="AJ15" i="2"/>
  <c r="AF15" i="2"/>
  <c r="AH16" i="2"/>
  <c r="AG11" i="2"/>
  <c r="Y11" i="2"/>
  <c r="AG17" i="2"/>
  <c r="Y17" i="2"/>
  <c r="AI17" i="2"/>
  <c r="AD17" i="2"/>
  <c r="AG18" i="2"/>
  <c r="Y18" i="2"/>
  <c r="AJ17" i="2"/>
  <c r="AH18" i="2"/>
  <c r="AB18" i="2"/>
  <c r="AJ9" i="2"/>
  <c r="AH10" i="2"/>
  <c r="AA10" i="2"/>
  <c r="AJ13" i="2"/>
  <c r="AH14" i="2"/>
  <c r="AA14" i="2"/>
  <c r="AG7" i="2"/>
  <c r="Y7" i="2"/>
  <c r="AG15" i="2"/>
  <c r="Y15" i="2"/>
  <c r="AA18" i="2"/>
  <c r="AB14" i="2"/>
  <c r="AE9" i="2"/>
  <c r="AF9" i="2"/>
  <c r="AB10" i="2"/>
  <c r="AE7" i="2"/>
  <c r="AE12" i="2"/>
  <c r="AF12" i="2"/>
  <c r="AE17" i="2"/>
  <c r="AF17" i="2"/>
  <c r="Z18" i="2"/>
  <c r="Z15" i="2"/>
  <c r="Z17" i="2"/>
  <c r="Z11" i="2"/>
  <c r="Z7" i="2"/>
  <c r="AB16" i="2"/>
  <c r="AA16" i="2"/>
  <c r="AE13" i="2"/>
  <c r="AF13" i="2"/>
  <c r="AE15" i="2"/>
  <c r="AC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Hoang Anh</author>
    <author>Quan Minh Quoc Dat QA</author>
  </authors>
  <commentList>
    <comment ref="AI1" authorId="0" shapeId="0" xr:uid="{B97EBA54-9254-4ABD-8169-67776228CB9F}">
      <text>
        <r>
          <rPr>
            <b/>
            <sz val="9"/>
            <color indexed="81"/>
            <rFont val="Tahoma"/>
            <family val="2"/>
          </rPr>
          <t xml:space="preserve">Document No.: 
DEPARTMENT-DOCUMENT TYPE-Order of document 
Ex1: QA-FOR-001  
Ex2: MA-CKL-201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1" shapeId="0" xr:uid="{16B82359-5429-43E2-9F46-327BDFA35A69}">
      <text>
        <r>
          <rPr>
            <b/>
            <sz val="9"/>
            <color indexed="81"/>
            <rFont val="Tahoma"/>
            <family val="2"/>
          </rPr>
          <t>Ex: 1/1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<sst xmlns="http://schemas.openxmlformats.org/spreadsheetml/2006/main" count="574" uniqueCount="289">
  <si>
    <t>Document No.</t>
  </si>
  <si>
    <t>Page</t>
  </si>
  <si>
    <t>Valid date</t>
  </si>
  <si>
    <t>Revision</t>
  </si>
  <si>
    <t>01</t>
  </si>
  <si>
    <t>1/1</t>
  </si>
  <si>
    <t>QC-REP-009</t>
  </si>
  <si>
    <t>Item</t>
  </si>
  <si>
    <t>Size</t>
  </si>
  <si>
    <t>5-5t</t>
  </si>
  <si>
    <t>Date</t>
  </si>
  <si>
    <t>MB 4040V5</t>
  </si>
  <si>
    <t>60</t>
  </si>
  <si>
    <t>18</t>
  </si>
  <si>
    <t>8</t>
  </si>
  <si>
    <t>5</t>
  </si>
  <si>
    <t>6-6T</t>
  </si>
  <si>
    <t>7-7T</t>
  </si>
  <si>
    <t>45</t>
  </si>
  <si>
    <t>10</t>
  </si>
  <si>
    <t>8-8T</t>
  </si>
  <si>
    <t>9-9T</t>
  </si>
  <si>
    <t>10-10T</t>
  </si>
  <si>
    <t>30</t>
  </si>
  <si>
    <t>6</t>
  </si>
  <si>
    <t>2</t>
  </si>
  <si>
    <t>11-11T</t>
  </si>
  <si>
    <t>12-12T</t>
  </si>
  <si>
    <t>M's 13</t>
  </si>
  <si>
    <t>M's 14</t>
  </si>
  <si>
    <t>M's 15</t>
  </si>
  <si>
    <t>M's 16</t>
  </si>
  <si>
    <t>Weight 
1prs (kg)</t>
  </si>
  <si>
    <t>Min
(kg)</t>
  </si>
  <si>
    <t>Max
(kg)</t>
  </si>
  <si>
    <t>Box Qty
(BX1)</t>
  </si>
  <si>
    <t>Box Qty
(BX2)</t>
  </si>
  <si>
    <t>Box Qty
(BX3)</t>
  </si>
  <si>
    <t>Box Qty
(BX4)</t>
  </si>
  <si>
    <t>Empty Carton 
Weight 
(BX1)</t>
  </si>
  <si>
    <t>Empty Carton 
Weight 
(B2)</t>
  </si>
  <si>
    <t>Empty Carton 
Weight 
(BX3)</t>
  </si>
  <si>
    <t>Empty Carton 
Weight 
(BX4)</t>
  </si>
  <si>
    <t>Partition
Weight</t>
  </si>
  <si>
    <t>Gross Weight 
(BX1) kg</t>
  </si>
  <si>
    <t>Gross Weight 
(BX2) kg</t>
  </si>
  <si>
    <t>Gross Weight 
(BX3) kg</t>
  </si>
  <si>
    <t>Gross Weight 
(BX4) kg</t>
  </si>
  <si>
    <t>Min
BX1
kg</t>
  </si>
  <si>
    <t>Max
BX1
kg</t>
  </si>
  <si>
    <t>Min
BX2
kg</t>
  </si>
  <si>
    <t>Max
BX2
kg</t>
  </si>
  <si>
    <t>Min
BX3
kg</t>
  </si>
  <si>
    <t>Max
BX3
kg</t>
  </si>
  <si>
    <t>Min
BX4
kg</t>
  </si>
  <si>
    <t>Max
BX4
kg</t>
  </si>
  <si>
    <t>Final scale print on label</t>
  </si>
  <si>
    <t>Tolerance 
(+/-3%)
BX1</t>
  </si>
  <si>
    <t>Tolerance 
(+/-3%)
BX2</t>
  </si>
  <si>
    <t>Tolerance 
(+/-3%)
BX3</t>
  </si>
  <si>
    <t>Tolerance 
(+/-3%)
BX4</t>
  </si>
  <si>
    <t>QC-Product Weight Summary-Report</t>
  </si>
  <si>
    <t xml:space="preserve">Finished weight / Trọng lượng thành phẩm </t>
  </si>
  <si>
    <r>
      <t xml:space="preserve">Scale 5 prs </t>
    </r>
    <r>
      <rPr>
        <sz val="11"/>
        <rFont val="Times New Roman"/>
        <family val="1"/>
      </rPr>
      <t>( After trimming)</t>
    </r>
  </si>
  <si>
    <t>shots 1</t>
  </si>
  <si>
    <t>shots 2</t>
  </si>
  <si>
    <t>shots 3</t>
  </si>
  <si>
    <t>shots 4</t>
  </si>
  <si>
    <t>shots 5</t>
  </si>
  <si>
    <t>(kg)</t>
  </si>
  <si>
    <t>Box sp</t>
  </si>
  <si>
    <t>Outsole EQT Spike #AD-56469</t>
  </si>
  <si>
    <t>Shank Adizero Cybersonic #AD-59676</t>
  </si>
  <si>
    <t>3T-4</t>
  </si>
  <si>
    <t>4T-5</t>
  </si>
  <si>
    <t>5T-6</t>
  </si>
  <si>
    <t>6T-7</t>
  </si>
  <si>
    <t>7T-8</t>
  </si>
  <si>
    <t>8T-9</t>
  </si>
  <si>
    <t>9T-10</t>
  </si>
  <si>
    <t>10T-11</t>
  </si>
  <si>
    <t>11T-12</t>
  </si>
  <si>
    <t>12T-13</t>
  </si>
  <si>
    <t>13T-14</t>
  </si>
  <si>
    <t>14T-15</t>
  </si>
  <si>
    <t>Sidewall Hammer Concept #AD-45698</t>
  </si>
  <si>
    <t>8.5-9</t>
  </si>
  <si>
    <t>Outsole Adizero Primeknit #AD-56729</t>
  </si>
  <si>
    <t>Insole Board #A-26006</t>
  </si>
  <si>
    <t>Torsion Bar Adizero Adios 5 #AD-07213</t>
  </si>
  <si>
    <t>8-9</t>
  </si>
  <si>
    <t>Midsole Shift #61086</t>
  </si>
  <si>
    <t>Outsole  Adipower 3 Boost Spine #AD-41629</t>
  </si>
  <si>
    <t>8T</t>
  </si>
  <si>
    <t>10T</t>
  </si>
  <si>
    <t>6T</t>
  </si>
  <si>
    <t>11T</t>
  </si>
  <si>
    <t>12T</t>
  </si>
  <si>
    <t>14T</t>
  </si>
  <si>
    <t>7T</t>
  </si>
  <si>
    <t>13T</t>
  </si>
  <si>
    <t>9T</t>
  </si>
  <si>
    <t>6.5-7</t>
  </si>
  <si>
    <t>9.5-10</t>
  </si>
  <si>
    <t>10.5-11</t>
  </si>
  <si>
    <t>12.5-13</t>
  </si>
  <si>
    <t>11.5-12</t>
  </si>
  <si>
    <t>Heel Plate Adizero Takumi Sen 8 #AD-55844</t>
  </si>
  <si>
    <t>5.5-6.5</t>
  </si>
  <si>
    <t>7-8</t>
  </si>
  <si>
    <t>8.5-9.5</t>
  </si>
  <si>
    <t>10-11</t>
  </si>
  <si>
    <t>TPU Cage Ultra Boost 5.0 DNA C #AD-58700</t>
  </si>
  <si>
    <t>11K-12K</t>
  </si>
  <si>
    <t>1-2</t>
  </si>
  <si>
    <t>Shank Terrex Speed 3.0 #SS2401</t>
  </si>
  <si>
    <t>8.5</t>
  </si>
  <si>
    <t>Outsole Freak #18502</t>
  </si>
  <si>
    <t>Heel Clip Adicross tour rebel #AD-56234</t>
  </si>
  <si>
    <t>6.5-7.5</t>
  </si>
  <si>
    <t>12.5-13.5</t>
  </si>
  <si>
    <t>11-12</t>
  </si>
  <si>
    <t>9.5-10.5</t>
  </si>
  <si>
    <t>Outsole AD-05202</t>
  </si>
  <si>
    <t>Outsole Razorframe #AD-43110</t>
  </si>
  <si>
    <t>FF-Insert TMAC 5 #A-7008</t>
  </si>
  <si>
    <t>7.5-9</t>
  </si>
  <si>
    <t>9.5-11</t>
  </si>
  <si>
    <t>13.5-15</t>
  </si>
  <si>
    <t>11.5-13</t>
  </si>
  <si>
    <t>3 J‘s</t>
  </si>
  <si>
    <t>3T J‘s</t>
  </si>
  <si>
    <t>4 J‘s</t>
  </si>
  <si>
    <t>4T J‘s</t>
  </si>
  <si>
    <t>5 J‘s</t>
  </si>
  <si>
    <t>5T J‘s</t>
  </si>
  <si>
    <t>6 J‘s</t>
  </si>
  <si>
    <t>6T J‘s</t>
  </si>
  <si>
    <t>A-7008 Toe Cap</t>
  </si>
  <si>
    <t>3 – 3T (J‘S)</t>
  </si>
  <si>
    <t xml:space="preserve">4 – 4T (J‘S) </t>
  </si>
  <si>
    <t>5 – 5T (J‘S)</t>
  </si>
  <si>
    <t>6 – 6T (J‘S)</t>
  </si>
  <si>
    <t>11T – 12</t>
  </si>
  <si>
    <t>14T - 15</t>
  </si>
  <si>
    <t>Heel Cap TMAC 5 #A-7008</t>
  </si>
  <si>
    <t>13-14</t>
  </si>
  <si>
    <t>Torsion Bar TMAC 5 #A-7008</t>
  </si>
  <si>
    <t>Outsole Tour 360 22 (71016) #AD-56205-1</t>
  </si>
  <si>
    <t>3-Stripes Tour 360 22 (71016) #AD-56205-1</t>
  </si>
  <si>
    <t>Outsole #29184 AS1613</t>
  </si>
  <si>
    <t>Torsion Bar Barricade 2019 Clay #AD-14855 Rim</t>
  </si>
  <si>
    <t>3T-4T</t>
  </si>
  <si>
    <t>5-6</t>
  </si>
  <si>
    <t>6T-7T</t>
  </si>
  <si>
    <t>9T-10T</t>
  </si>
  <si>
    <t>12T-13T</t>
  </si>
  <si>
    <t>TPU Single #AD-58485</t>
  </si>
  <si>
    <t>Outsole Hammer Concept #AD-45698</t>
  </si>
  <si>
    <t>Heel Cap Hammer #AD-45698</t>
  </si>
  <si>
    <t>Plate Velosamba #AD-45015</t>
  </si>
  <si>
    <t>7.5-8</t>
  </si>
  <si>
    <t>3.5-4</t>
  </si>
  <si>
    <t>13.5-14</t>
  </si>
  <si>
    <t>Midsole (Rod) Adios pro 3 #AD-57593</t>
  </si>
  <si>
    <t>3.5-4.5</t>
  </si>
  <si>
    <t>Shank Tour 360 Infinity #AD-56204</t>
  </si>
  <si>
    <t>9.5</t>
  </si>
  <si>
    <t>7.5</t>
  </si>
  <si>
    <t>6.5</t>
  </si>
  <si>
    <t>Outsole Future FG-AG #FB1118</t>
  </si>
  <si>
    <t>Outsole Future MxSG #FB1119</t>
  </si>
  <si>
    <t>4T</t>
  </si>
  <si>
    <t>Hyperion Rocket</t>
  </si>
  <si>
    <t>Insole Board Speed Board Dual Density #ON048</t>
  </si>
  <si>
    <t>Midsole Go To #AD-59739</t>
  </si>
  <si>
    <t>Shank ZG23 #AD-58514</t>
  </si>
  <si>
    <t>5.5-6</t>
  </si>
  <si>
    <t>Outsole ZG23 #AD-58514</t>
  </si>
  <si>
    <t>Banadage MTBR Adilette #61679</t>
  </si>
  <si>
    <t>Outsole MTBR Adilette #61681</t>
  </si>
  <si>
    <t>Outsole Eugen SP2 #60852</t>
  </si>
  <si>
    <t>9-9.5</t>
  </si>
  <si>
    <t>6-6.5</t>
  </si>
  <si>
    <t>8-8.5</t>
  </si>
  <si>
    <t>10-10.5</t>
  </si>
  <si>
    <t>12-12.5</t>
  </si>
  <si>
    <t>Midsole ADIPUF #62063</t>
  </si>
  <si>
    <t>Torsion Bar MC80 #AD-61378</t>
  </si>
  <si>
    <t>Insert Logo MC80 #AD-61378</t>
  </si>
  <si>
    <t>6.5-10.5</t>
  </si>
  <si>
    <t>Outsole MC80 #AD- 61379</t>
  </si>
  <si>
    <t>TPU Upper DD Ultra boost #AD-39031</t>
  </si>
  <si>
    <t>Outsole Adizero #42532</t>
  </si>
  <si>
    <t>Ave Weight 1Prs (g)</t>
  </si>
  <si>
    <t>Partition
Weight
(g)</t>
  </si>
  <si>
    <t>Wrap sheet
43.7x49.7
Qty (prs)</t>
  </si>
  <si>
    <t>Wrap sheet
43.7x49.7
(g)
weight 4.11</t>
  </si>
  <si>
    <t>Wrap sheet
34x38
(g)
weight 2.31</t>
  </si>
  <si>
    <t>Wrap sheet
33x36.1
(g)
weight 2.28</t>
  </si>
  <si>
    <t>Wrap sheet
23.4x36.5
(g)
weight 1.07</t>
  </si>
  <si>
    <t>Wrap sheet
11.7x36.5
(g)
weight 0.55</t>
  </si>
  <si>
    <t>Plasic bag
25x25
(g)
weight 4.19</t>
  </si>
  <si>
    <t>Plasic bag
25x28
(g)
weight 5.01</t>
  </si>
  <si>
    <t>Plasic bag
22x40
(g)
weight 6.05</t>
  </si>
  <si>
    <t>Plasic bag
25x45
(g)
weight 8.16</t>
  </si>
  <si>
    <t>Plasic bag
28x45
(g)
weight 8.31</t>
  </si>
  <si>
    <t>Plasic bag
30x50
(g)
weight 10.31</t>
  </si>
  <si>
    <t>Plasic bag
35x50
(g)
weight 8.09</t>
  </si>
  <si>
    <t>Partition
Qty 
(prs)</t>
  </si>
  <si>
    <t>Carton Box 
Weight 
(BX1)
(g)</t>
  </si>
  <si>
    <t>Carton Box 
Weight 
(B2)
(g)</t>
  </si>
  <si>
    <t>Carton Box 
Weight 
(BX3)
(g)</t>
  </si>
  <si>
    <t>Carton Box 
Weight 
(BX4)
(g)</t>
  </si>
  <si>
    <t>Plastic Box 
Weight 
(BX1)
(g)</t>
  </si>
  <si>
    <t>Carton Box
Qty 
(BX2)
(prs)</t>
  </si>
  <si>
    <t>Carton Box
Qty 
(BX3)
(prs)</t>
  </si>
  <si>
    <t>Carton Box
Qty 
(BX4)
(prs)</t>
  </si>
  <si>
    <t>Carton Box
Qty 
(BX1)
(prs)</t>
  </si>
  <si>
    <t>Wrap sheet
34x38
Qty (prs)</t>
  </si>
  <si>
    <t>Wrap sheet
33x36.1
Qty (prs)</t>
  </si>
  <si>
    <t>Wrap sheet
23.4x36.5
Qty (prs)</t>
  </si>
  <si>
    <t>Wrap sheet
11.7x36.5
Qty (prs)</t>
  </si>
  <si>
    <t>Plasic bag
25x25
Qty (prs)</t>
  </si>
  <si>
    <t>Plasic bag
25x28
Qty (prs)</t>
  </si>
  <si>
    <t>Plasic bag
22x40
Qty (prs)</t>
  </si>
  <si>
    <t>Plasic bag
25x45
Qty (prs)</t>
  </si>
  <si>
    <t>Plasic bag
28x45
Qty (prs)</t>
  </si>
  <si>
    <t>Plasic bag
30x50
Qty (prs)</t>
  </si>
  <si>
    <t>Plasic bag
35x50
Qty (prs)</t>
  </si>
  <si>
    <t>Plastic Box
Qty 
(BX1)
(prs)</t>
  </si>
  <si>
    <t>WRAP SHEET FOR PACKING ALL PRODUCTS</t>
  </si>
  <si>
    <t>No.</t>
  </si>
  <si>
    <t>Size (cm x cm)</t>
  </si>
  <si>
    <t>Weight (g)</t>
  </si>
  <si>
    <t>Note</t>
  </si>
  <si>
    <t>43.7x49.7</t>
  </si>
  <si>
    <t>Jaan Yih</t>
  </si>
  <si>
    <t>34x38</t>
  </si>
  <si>
    <t>fVN</t>
  </si>
  <si>
    <t>33x36.1</t>
  </si>
  <si>
    <t>23.4x36.5</t>
  </si>
  <si>
    <t>11.7x36.5</t>
  </si>
  <si>
    <t>25x25</t>
  </si>
  <si>
    <t>25x28</t>
  </si>
  <si>
    <t>22x40</t>
  </si>
  <si>
    <t>25x45</t>
  </si>
  <si>
    <t>28x45</t>
  </si>
  <si>
    <t>30x50</t>
  </si>
  <si>
    <t>35x50</t>
  </si>
  <si>
    <t>Wrap sheet
Qty (prs)</t>
  </si>
  <si>
    <t>QC-Product Weight &amp; Packing Summary-Report</t>
  </si>
  <si>
    <t>Plasic bag
Qty 
(prs)</t>
  </si>
  <si>
    <t>Shot 1</t>
  </si>
  <si>
    <t>Shot 2</t>
  </si>
  <si>
    <t>Shot 3</t>
  </si>
  <si>
    <t>Shot 4</t>
  </si>
  <si>
    <t>Shot 5</t>
  </si>
  <si>
    <t>Box
Qty 
(BX1)
(prs)</t>
  </si>
  <si>
    <t>Box
Qty 
(BX2)
(prs)</t>
  </si>
  <si>
    <t>Box
Qty 
(BX3)
(prs)</t>
  </si>
  <si>
    <t>Box
Qty 
(BX4)
(prs)</t>
  </si>
  <si>
    <t>Ave Weight 1Prs (kg)</t>
  </si>
  <si>
    <t>Box 
Weight 
(BX1)
(g)</t>
  </si>
  <si>
    <t>Box 
Weight 
(BX2)
(g)</t>
  </si>
  <si>
    <t>Box 
Weight 
(BX3)
(g)</t>
  </si>
  <si>
    <t>Box 
Weight 
(BX4)
(g)</t>
  </si>
  <si>
    <t>PLASTIC BAG FOR PACKING ALL PRODUCTS</t>
  </si>
  <si>
    <t>Plasic bag
Type
(cm x cm)</t>
  </si>
  <si>
    <t>Wrap sheet
(cm x cm)</t>
  </si>
  <si>
    <t>Plasic bag
Weight
(g)</t>
  </si>
  <si>
    <t>Wrap sheet
Weight
(g)</t>
  </si>
  <si>
    <t>QC-REP-010</t>
  </si>
  <si>
    <t>03</t>
  </si>
  <si>
    <t>14-Jul-22</t>
  </si>
  <si>
    <t>SALES INFORMATION TO WINLINE</t>
  </si>
  <si>
    <t>QC INFORMATION TO SSGF</t>
  </si>
  <si>
    <t>NBRM0990V5 Collar Strap</t>
  </si>
  <si>
    <t>Total box weight
(BX1) (kg)</t>
  </si>
  <si>
    <t>Total box weight
(BX2) (kg)</t>
  </si>
  <si>
    <t>Total box weight
(BX3) (kg)</t>
  </si>
  <si>
    <t>Total box weight
(BX4) (kg)</t>
  </si>
  <si>
    <t>25x37</t>
  </si>
  <si>
    <t>WL
ITEM&amp;SIZE</t>
  </si>
  <si>
    <t>Color</t>
  </si>
  <si>
    <t>Printing</t>
  </si>
  <si>
    <t>6112012228-*-2651</t>
  </si>
  <si>
    <t>Metal in Item</t>
  </si>
  <si>
    <t>Outsole Pure Matel Plus #AD-05202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</si>
</sst>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/mmm/yy;@"/>
    <numFmt numFmtId="165" formatCode="[$-409]d\-mmm\-yy;@"/>
    <numFmt numFmtId="166" formatCode="_(* #,##0_);_(* \(#,##0\);_(* &quot;-&quot;??_);_(@_)"/>
    <numFmt numFmtId="167" formatCode="[$-409]dd\-mmm\-yy;@"/>
  </numFmts>
  <fonts count="39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venir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venir"/>
      <family val="2"/>
    </font>
    <font>
      <b/>
      <sz val="12"/>
      <name val="Avenir"/>
      <family val="2"/>
    </font>
    <font>
      <b/>
      <sz val="15"/>
      <name val="Avenir"/>
      <family val="2"/>
    </font>
    <font>
      <sz val="11"/>
      <color rgb="FFFF0000"/>
      <name val="Calibri"/>
      <family val="2"/>
      <scheme val="minor"/>
    </font>
    <font>
      <b/>
      <sz val="11"/>
      <name val="Calibri Light"/>
      <family val="1"/>
      <scheme val="major"/>
    </font>
    <font>
      <sz val="11"/>
      <name val="Times New Roman"/>
      <family val="1"/>
    </font>
    <font>
      <b/>
      <i/>
      <sz val="11"/>
      <name val="Calibri Light"/>
      <family val="1"/>
      <scheme val="major"/>
    </font>
    <font>
      <i/>
      <sz val="13"/>
      <name val="Times New Roman"/>
      <family val="1"/>
    </font>
    <font>
      <b/>
      <i/>
      <sz val="13"/>
      <name val="Times New Roman"/>
      <family val="1"/>
    </font>
    <font>
      <sz val="12"/>
      <name val="Times New Roman"/>
      <family val="1"/>
    </font>
    <font>
      <b/>
      <sz val="12"/>
      <color rgb="FFFF0000"/>
      <name val="Avenir"/>
      <family val="2"/>
    </font>
    <font>
      <sz val="11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b/>
      <sz val="12"/>
      <name val="Calibri Light"/>
      <family val="1"/>
      <scheme val="major"/>
    </font>
    <font>
      <sz val="8"/>
      <name val="Calibri"/>
      <family val="2"/>
      <scheme val="minor"/>
    </font>
    <font>
      <sz val="10"/>
      <color rgb="FF000000"/>
      <name val="Avenir Next LT Pro"/>
      <family val="2"/>
    </font>
    <font>
      <b/>
      <sz val="10"/>
      <color theme="1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0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0"/>
      <name val="Calibri Light"/>
      <family val="1"/>
      <scheme val="major"/>
    </font>
    <font>
      <sz val="10"/>
      <color theme="1"/>
      <name val="Times New Roman"/>
      <family val="1"/>
    </font>
    <font>
      <shadow/>
      <sz val="10"/>
      <name val="Calibri Light"/>
      <family val="1"/>
      <scheme val="major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Avenir"/>
      <family val="2"/>
    </font>
    <font>
      <sz val="11"/>
      <color theme="1"/>
      <name val="Avenir"/>
      <family val="2"/>
    </font>
    <font>
      <b/>
      <sz val="10"/>
      <color theme="0"/>
      <name val="Avenir"/>
      <family val="2"/>
    </font>
    <font>
      <sz val="10"/>
      <name val="Arial"/>
      <family val="2"/>
    </font>
    <font>
      <sz val="10"/>
      <color theme="1"/>
      <name val="Avenir"/>
      <family val="2"/>
    </font>
    <font>
      <sz val="10"/>
      <color rgb="FF0070C0"/>
      <name val="Avenir"/>
      <family val="2"/>
    </font>
    <font>
      <b/>
      <sz val="10"/>
      <color theme="1"/>
      <name val="Avenir"/>
      <family val="2"/>
    </font>
    <font>
      <sz val="10"/>
      <name val="Arial"/>
      <family val="2"/>
    </font>
    <font>
      <b/>
      <sz val="20"/>
      <name val="Avenir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43" fontId="16" fillId="0" borderId="0" applyFont="0" applyFill="0" applyBorder="0" applyAlignment="0" applyProtection="0"/>
    <xf numFmtId="0" fontId="16" fillId="0" borderId="0"/>
    <xf numFmtId="0" fontId="33" fillId="0" borderId="0">
      <alignment vertical="top"/>
    </xf>
    <xf numFmtId="0" fontId="33" fillId="0" borderId="0">
      <alignment vertical="top"/>
    </xf>
    <xf numFmtId="0" fontId="37" fillId="0" borderId="0">
      <alignment vertical="top"/>
    </xf>
    <xf numFmtId="0" fontId="1" fillId="0" borderId="0"/>
  </cellStyleXfs>
  <cellXfs count="169">
    <xf numFmtId="0" fontId="0" fillId="0" borderId="0" xfId="0"/>
    <xf numFmtId="0" fontId="2" fillId="0" borderId="0" xfId="1" applyFont="1"/>
    <xf numFmtId="0" fontId="2" fillId="0" borderId="6" xfId="1" applyFont="1" applyBorder="1" applyAlignment="1">
      <alignment horizontal="left" vertical="center"/>
    </xf>
    <xf numFmtId="0" fontId="2" fillId="0" borderId="6" xfId="1" quotePrefix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1" applyFont="1" applyBorder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43" fontId="2" fillId="0" borderId="7" xfId="0" applyNumberFormat="1" applyFont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6" xfId="0" applyBorder="1"/>
    <xf numFmtId="0" fontId="14" fillId="0" borderId="6" xfId="0" applyFont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0" borderId="0" xfId="0" applyFont="1"/>
    <xf numFmtId="0" fontId="15" fillId="0" borderId="2" xfId="0" applyFont="1" applyBorder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6" xfId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4" fontId="18" fillId="0" borderId="6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1" fillId="0" borderId="6" xfId="1" applyFont="1" applyBorder="1" applyAlignment="1">
      <alignment horizontal="center" vertical="center" wrapText="1"/>
    </xf>
    <xf numFmtId="4" fontId="25" fillId="0" borderId="6" xfId="1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wrapText="1"/>
    </xf>
    <xf numFmtId="0" fontId="23" fillId="0" borderId="6" xfId="0" applyFont="1" applyBorder="1" applyAlignment="1">
      <alignment horizontal="center" vertical="center" wrapText="1"/>
    </xf>
    <xf numFmtId="2" fontId="23" fillId="0" borderId="6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167" fontId="17" fillId="0" borderId="6" xfId="0" applyNumberFormat="1" applyFont="1" applyBorder="1" applyAlignment="1">
      <alignment horizontal="center" vertical="center"/>
    </xf>
    <xf numFmtId="167" fontId="17" fillId="0" borderId="6" xfId="0" applyNumberFormat="1" applyFont="1" applyBorder="1" applyAlignment="1">
      <alignment horizontal="center" vertical="center" wrapText="1"/>
    </xf>
    <xf numFmtId="4" fontId="18" fillId="0" borderId="9" xfId="1" applyNumberFormat="1" applyFont="1" applyBorder="1" applyAlignment="1">
      <alignment horizontal="center" vertical="center"/>
    </xf>
    <xf numFmtId="166" fontId="2" fillId="0" borderId="6" xfId="2" quotePrefix="1" applyNumberFormat="1" applyFont="1" applyFill="1" applyBorder="1" applyAlignment="1">
      <alignment horizontal="center" vertical="center" wrapText="1"/>
    </xf>
    <xf numFmtId="0" fontId="17" fillId="0" borderId="6" xfId="0" applyFont="1" applyBorder="1"/>
    <xf numFmtId="0" fontId="27" fillId="0" borderId="6" xfId="3" applyFont="1" applyBorder="1" applyAlignment="1">
      <alignment horizontal="center" vertical="center" wrapText="1" readingOrder="1"/>
    </xf>
    <xf numFmtId="0" fontId="17" fillId="0" borderId="0" xfId="0" applyFont="1"/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16" fontId="22" fillId="0" borderId="6" xfId="0" quotePrefix="1" applyNumberFormat="1" applyFont="1" applyBorder="1" applyAlignment="1">
      <alignment horizontal="center" vertical="center"/>
    </xf>
    <xf numFmtId="16" fontId="22" fillId="0" borderId="6" xfId="0" quotePrefix="1" applyNumberFormat="1" applyFont="1" applyBorder="1" applyAlignment="1">
      <alignment horizontal="center" vertical="center" wrapText="1"/>
    </xf>
    <xf numFmtId="166" fontId="23" fillId="0" borderId="6" xfId="2" quotePrefix="1" applyNumberFormat="1" applyFont="1" applyFill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23" fillId="0" borderId="6" xfId="0" quotePrefix="1" applyFont="1" applyBorder="1" applyAlignment="1">
      <alignment horizontal="center" vertical="center" wrapText="1"/>
    </xf>
    <xf numFmtId="16" fontId="23" fillId="0" borderId="6" xfId="0" quotePrefix="1" applyNumberFormat="1" applyFont="1" applyBorder="1" applyAlignment="1">
      <alignment horizontal="center" vertical="center" wrapText="1"/>
    </xf>
    <xf numFmtId="49" fontId="23" fillId="0" borderId="6" xfId="1" quotePrefix="1" applyNumberFormat="1" applyFont="1" applyBorder="1" applyAlignment="1">
      <alignment horizontal="center" vertical="center" wrapText="1"/>
    </xf>
    <xf numFmtId="49" fontId="23" fillId="0" borderId="6" xfId="1" quotePrefix="1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6" fontId="17" fillId="0" borderId="6" xfId="0" quotePrefix="1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49" fontId="23" fillId="0" borderId="6" xfId="0" applyNumberFormat="1" applyFont="1" applyBorder="1" applyAlignment="1">
      <alignment horizontal="center" vertical="center"/>
    </xf>
    <xf numFmtId="49" fontId="23" fillId="0" borderId="6" xfId="1" applyNumberFormat="1" applyFont="1" applyBorder="1" applyAlignment="1">
      <alignment horizontal="center" vertical="center"/>
    </xf>
    <xf numFmtId="0" fontId="26" fillId="0" borderId="6" xfId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23" fillId="0" borderId="6" xfId="1" quotePrefix="1" applyFont="1" applyBorder="1" applyAlignment="1">
      <alignment horizontal="center" vertical="center" wrapText="1"/>
    </xf>
    <xf numFmtId="0" fontId="23" fillId="0" borderId="6" xfId="1" quotePrefix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49" fontId="22" fillId="0" borderId="6" xfId="0" quotePrefix="1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6" fillId="0" borderId="6" xfId="1" applyFont="1" applyBorder="1" applyAlignment="1">
      <alignment horizontal="center" vertical="center" wrapText="1"/>
    </xf>
    <xf numFmtId="16" fontId="28" fillId="0" borderId="6" xfId="0" quotePrefix="1" applyNumberFormat="1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6" xfId="0" quotePrefix="1" applyFont="1" applyBorder="1" applyAlignment="1">
      <alignment horizontal="center" vertical="center" wrapText="1"/>
    </xf>
    <xf numFmtId="49" fontId="28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6" xfId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167" fontId="5" fillId="0" borderId="9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6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/>
    </xf>
    <xf numFmtId="0" fontId="31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167" fontId="5" fillId="0" borderId="9" xfId="0" applyNumberFormat="1" applyFont="1" applyBorder="1" applyAlignment="1">
      <alignment horizontal="center" vertical="center"/>
    </xf>
    <xf numFmtId="167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7" fontId="34" fillId="0" borderId="6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/>
    </xf>
    <xf numFmtId="0" fontId="34" fillId="0" borderId="0" xfId="0" applyFont="1"/>
    <xf numFmtId="0" fontId="5" fillId="7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2" fillId="9" borderId="10" xfId="0" applyFont="1" applyFill="1" applyBorder="1" applyAlignment="1">
      <alignment horizontal="center" vertical="center" wrapText="1"/>
    </xf>
    <xf numFmtId="0" fontId="34" fillId="0" borderId="6" xfId="0" applyFont="1" applyBorder="1"/>
    <xf numFmtId="0" fontId="5" fillId="0" borderId="9" xfId="0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4" fontId="5" fillId="0" borderId="9" xfId="1" applyNumberFormat="1" applyFont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0" fontId="36" fillId="0" borderId="6" xfId="0" applyFont="1" applyBorder="1" applyAlignment="1">
      <alignment horizontal="center" vertical="center"/>
    </xf>
    <xf numFmtId="2" fontId="34" fillId="0" borderId="6" xfId="0" applyNumberFormat="1" applyFont="1" applyBorder="1"/>
    <xf numFmtId="0" fontId="36" fillId="2" borderId="6" xfId="0" applyFont="1" applyFill="1" applyBorder="1" applyAlignment="1">
      <alignment horizontal="center" vertical="center" wrapText="1"/>
    </xf>
    <xf numFmtId="167" fontId="34" fillId="10" borderId="6" xfId="0" applyNumberFormat="1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 wrapText="1"/>
    </xf>
    <xf numFmtId="0" fontId="34" fillId="0" borderId="2" xfId="0" applyFont="1" applyBorder="1" applyAlignment="1">
      <alignment vertical="center" wrapText="1"/>
    </xf>
    <xf numFmtId="0" fontId="34" fillId="0" borderId="2" xfId="0" applyFont="1" applyBorder="1"/>
    <xf numFmtId="0" fontId="2" fillId="0" borderId="6" xfId="2" quotePrefix="1" applyNumberFormat="1" applyFont="1" applyFill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34" fillId="0" borderId="6" xfId="5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34" fillId="0" borderId="8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8" fillId="0" borderId="3" xfId="1" applyFont="1" applyBorder="1" applyAlignment="1">
      <alignment horizontal="center" vertical="center" wrapText="1"/>
    </xf>
    <xf numFmtId="0" fontId="38" fillId="0" borderId="0" xfId="1" applyFont="1" applyAlignment="1">
      <alignment horizontal="center" vertical="center" wrapText="1"/>
    </xf>
    <xf numFmtId="0" fontId="38" fillId="0" borderId="14" xfId="1" applyFont="1" applyBorder="1" applyAlignment="1">
      <alignment horizontal="center" vertical="center" wrapText="1"/>
    </xf>
    <xf numFmtId="0" fontId="38" fillId="0" borderId="4" xfId="1" applyFont="1" applyBorder="1" applyAlignment="1">
      <alignment horizontal="center" vertical="center" wrapText="1"/>
    </xf>
    <xf numFmtId="0" fontId="38" fillId="0" borderId="13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 wrapText="1"/>
    </xf>
    <xf numFmtId="0" fontId="2" fillId="0" borderId="6" xfId="1" quotePrefix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7" fillId="0" borderId="6" xfId="1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8">
    <cellStyle name="Comma" xfId="2" builtinId="3"/>
    <cellStyle name="Normal" xfId="0" builtinId="0"/>
    <cellStyle name="Normal 2" xfId="1" xr:uid="{0DC0D722-50E1-4E16-B819-4E5B9433290A}"/>
    <cellStyle name="Normal 2 2" xfId="5" xr:uid="{B0520596-5307-4771-824F-C2BDF995BBBD}"/>
    <cellStyle name="Normal 2 3" xfId="7" xr:uid="{C1EDA5A6-64A7-4659-9D24-5171B185375E}"/>
    <cellStyle name="Normal 3" xfId="4" xr:uid="{BE5922B7-D0E9-4348-90F3-AE8E53264609}"/>
    <cellStyle name="Normal 4" xfId="3" xr:uid="{F09082EC-D79D-417B-AFC2-88F95C38B8A6}"/>
    <cellStyle name="Normal 5" xfId="6" xr:uid="{DD3AF45A-8818-4824-81DA-50681E67E1C0}"/>
  </cellStyles>
  <dxfs count="1"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1260709</xdr:colOff>
      <xdr:row>0</xdr:row>
      <xdr:rowOff>87757</xdr:rowOff>
    </xdr:from>
    <xdr:to>
      <xdr:col>1</xdr:col>
      <xdr:colOff>807923</xdr:colOff>
      <xdr:row>1</xdr:row>
      <xdr:rowOff>283322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6F806-D46F-4F32-A36C-FB473AF2806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709" y="87757"/>
          <a:ext cx="1280951" cy="483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170609</xdr:colOff>
      <xdr:row>0</xdr:row>
      <xdr:rowOff>104885</xdr:rowOff>
    </xdr:from>
    <xdr:to>
      <xdr:col>0</xdr:col>
      <xdr:colOff>1401490</xdr:colOff>
      <xdr:row>2</xdr:row>
      <xdr:rowOff>58933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B44DA1-6048-4EEF-89ED-CEBADE79A8F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09" y="101710"/>
          <a:ext cx="1227706" cy="414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112708</xdr:rowOff>
    </xdr:from>
    <xdr:to>
      <xdr:col>0</xdr:col>
      <xdr:colOff>920750</xdr:colOff>
      <xdr:row>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49234-AB14-480A-A793-56283614550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112708"/>
          <a:ext cx="857250" cy="45244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114300</xdr:rowOff>
    </xdr:from>
    <xdr:to>
      <xdr:col>1</xdr:col>
      <xdr:colOff>696026</xdr:colOff>
      <xdr:row>3</xdr:row>
      <xdr:rowOff>120650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D2FEFB4-EAB5-4B74-A2EB-56B48418C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"/>
          <a:ext cx="1445326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90A1-C687-44CA-8952-25CEE950487B}">
  <dimension ref="A1:AG7"/>
  <sheetViews>
    <sheetView showGridLines="0" tabSelected="1" zoomScale="85" zoomScaleNormal="85" zoomScaleSheetLayoutView="10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O21" sqref="O21"/>
    </sheetView>
  </sheetViews>
  <sheetFormatPr defaultColWidth="9" defaultRowHeight="22.5" customHeight="1"/>
  <cols>
    <col min="1" max="1" width="24.85546875" style="122" customWidth="1"/>
    <col min="2" max="2" width="41.7109375" style="133" customWidth="1"/>
    <col min="3" max="3" width="7.85546875" style="137" customWidth="1"/>
    <col min="4" max="4" width="12.7109375" style="133" customWidth="1"/>
    <col min="5" max="5" width="8.140625" style="137" customWidth="1"/>
    <col min="6" max="6" width="10.42578125" style="112" customWidth="1"/>
    <col min="7" max="7" width="16.28515625" style="113" customWidth="1"/>
    <col min="8" max="12" width="8.85546875" style="113" customWidth="1"/>
    <col min="13" max="14" width="12.85546875" style="127" customWidth="1"/>
    <col min="15" max="15" width="8.85546875" style="115" customWidth="1"/>
    <col min="16" max="16" width="8.28515625" style="115" customWidth="1"/>
    <col min="17" max="17" width="8.5703125" style="115" customWidth="1"/>
    <col min="18" max="18" width="8.5703125" style="113" customWidth="1"/>
    <col min="19" max="19" width="8.85546875" style="115" customWidth="1"/>
    <col min="20" max="20" width="8.28515625" style="115" customWidth="1"/>
    <col min="21" max="22" width="8.5703125" style="115" customWidth="1"/>
    <col min="23" max="23" width="9.42578125" style="115" customWidth="1"/>
    <col min="24" max="24" width="9.140625" style="115" customWidth="1"/>
    <col min="25" max="25" width="8.5703125" style="115" customWidth="1"/>
    <col min="26" max="26" width="11.28515625" style="9" bestFit="1" customWidth="1"/>
    <col min="27" max="27" width="11.7109375" style="9" bestFit="1" customWidth="1"/>
    <col min="28" max="28" width="11.28515625" style="126" bestFit="1" customWidth="1"/>
    <col min="29" max="29" width="11.7109375" style="126" customWidth="1"/>
    <col min="30" max="16384" width="9" style="116"/>
  </cols>
  <sheetData>
    <row r="1" spans="1:33" s="1" customFormat="1" ht="22.5" customHeight="1">
      <c r="A1" s="141"/>
      <c r="B1" s="142"/>
      <c r="C1" s="138"/>
      <c r="D1" s="149" t="s">
        <v>251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1"/>
      <c r="Z1" s="156" t="s">
        <v>0</v>
      </c>
      <c r="AA1" s="156"/>
      <c r="AB1" s="156" t="s">
        <v>272</v>
      </c>
      <c r="AC1" s="156"/>
    </row>
    <row r="2" spans="1:33" s="1" customFormat="1" ht="22.5" customHeight="1">
      <c r="A2" s="143"/>
      <c r="B2" s="144"/>
      <c r="C2" s="138"/>
      <c r="D2" s="149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1"/>
      <c r="Z2" s="156" t="s">
        <v>3</v>
      </c>
      <c r="AA2" s="156"/>
      <c r="AB2" s="157" t="s">
        <v>273</v>
      </c>
      <c r="AC2" s="156"/>
    </row>
    <row r="3" spans="1:33" s="1" customFormat="1" ht="22.5" customHeight="1">
      <c r="A3" s="145"/>
      <c r="B3" s="146"/>
      <c r="C3" s="139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4"/>
      <c r="Z3" s="156" t="s">
        <v>2</v>
      </c>
      <c r="AA3" s="156"/>
      <c r="AB3" s="157" t="s">
        <v>274</v>
      </c>
      <c r="AC3" s="156"/>
    </row>
    <row r="4" spans="1:33" ht="22.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8"/>
      <c r="N4" s="155" t="s">
        <v>275</v>
      </c>
      <c r="O4" s="155"/>
      <c r="P4" s="155"/>
      <c r="Q4" s="155"/>
      <c r="R4" s="155"/>
      <c r="S4" s="155"/>
      <c r="T4" s="155"/>
      <c r="U4" s="155"/>
      <c r="V4" s="155"/>
      <c r="W4" s="155" t="s">
        <v>276</v>
      </c>
      <c r="X4" s="155"/>
      <c r="Y4" s="155"/>
      <c r="Z4" s="155"/>
      <c r="AA4" s="155"/>
      <c r="AB4" s="155"/>
      <c r="AC4" s="155"/>
    </row>
    <row r="5" spans="1:33" s="124" customFormat="1" ht="22.5" customHeight="1">
      <c r="A5" s="131" t="s">
        <v>283</v>
      </c>
      <c r="B5" s="100" t="s">
        <v>7</v>
      </c>
      <c r="C5" s="90" t="s">
        <v>287</v>
      </c>
      <c r="D5" s="100" t="s">
        <v>284</v>
      </c>
      <c r="E5" s="123" t="s">
        <v>285</v>
      </c>
      <c r="F5" s="111" t="s">
        <v>10</v>
      </c>
      <c r="G5" s="123" t="s">
        <v>8</v>
      </c>
      <c r="H5" s="5" t="s">
        <v>253</v>
      </c>
      <c r="I5" s="5" t="s">
        <v>254</v>
      </c>
      <c r="J5" s="5" t="s">
        <v>255</v>
      </c>
      <c r="K5" s="5" t="s">
        <v>256</v>
      </c>
      <c r="L5" s="5" t="s">
        <v>257</v>
      </c>
      <c r="M5" s="119" t="s">
        <v>194</v>
      </c>
      <c r="N5" s="117" t="s">
        <v>262</v>
      </c>
      <c r="O5" s="117" t="s">
        <v>258</v>
      </c>
      <c r="P5" s="117" t="s">
        <v>259</v>
      </c>
      <c r="Q5" s="117" t="s">
        <v>260</v>
      </c>
      <c r="R5" s="117" t="s">
        <v>261</v>
      </c>
      <c r="S5" s="118" t="s">
        <v>263</v>
      </c>
      <c r="T5" s="118" t="s">
        <v>264</v>
      </c>
      <c r="U5" s="118" t="s">
        <v>265</v>
      </c>
      <c r="V5" s="118" t="s">
        <v>266</v>
      </c>
      <c r="W5" s="119" t="s">
        <v>209</v>
      </c>
      <c r="X5" s="120" t="s">
        <v>252</v>
      </c>
      <c r="Y5" s="120" t="s">
        <v>250</v>
      </c>
      <c r="Z5" s="120" t="s">
        <v>268</v>
      </c>
      <c r="AA5" s="120" t="s">
        <v>269</v>
      </c>
      <c r="AB5" s="121" t="s">
        <v>270</v>
      </c>
      <c r="AC5" s="121" t="s">
        <v>271</v>
      </c>
      <c r="AD5" s="129" t="s">
        <v>278</v>
      </c>
      <c r="AE5" s="129" t="s">
        <v>279</v>
      </c>
      <c r="AF5" s="129" t="s">
        <v>280</v>
      </c>
      <c r="AG5" s="129" t="s">
        <v>281</v>
      </c>
    </row>
    <row r="6" spans="1:33" ht="21.75" customHeight="1">
      <c r="A6" s="19" t="s">
        <v>286</v>
      </c>
      <c r="B6" s="19" t="s">
        <v>288</v>
      </c>
      <c r="C6" s="137">
        <v>1</v>
      </c>
      <c r="D6" s="132"/>
      <c r="E6" s="140">
        <v>0</v>
      </c>
      <c r="F6" s="114">
        <v>44826</v>
      </c>
      <c r="G6" s="113">
        <v>6.5</v>
      </c>
      <c r="H6" s="136">
        <v>242.3</v>
      </c>
      <c r="I6" s="136">
        <v>242.2</v>
      </c>
      <c r="J6" s="136">
        <v>242.3</v>
      </c>
      <c r="K6" s="136">
        <v>242.3</v>
      </c>
      <c r="L6" s="136">
        <v>242.3</v>
      </c>
      <c r="M6" s="125">
        <v>242.27999999999997</v>
      </c>
      <c r="N6" s="135">
        <v>0.24227999999999997</v>
      </c>
      <c r="O6" s="113">
        <v>30</v>
      </c>
      <c r="P6" s="113">
        <v>15</v>
      </c>
      <c r="Q6" s="134">
        <v>0</v>
      </c>
      <c r="R6" s="134">
        <v>0</v>
      </c>
      <c r="S6" s="41">
        <v>950</v>
      </c>
      <c r="T6" s="41">
        <v>720</v>
      </c>
      <c r="U6" s="41">
        <v>390</v>
      </c>
      <c r="V6" s="41">
        <v>320</v>
      </c>
      <c r="W6" s="115">
        <v>0</v>
      </c>
      <c r="X6" s="115">
        <v>3</v>
      </c>
      <c r="Y6" s="115">
        <v>0</v>
      </c>
      <c r="Z6" s="9" t="s">
        <v>248</v>
      </c>
      <c r="AB6" s="126">
        <v>10.31</v>
      </c>
      <c r="AC6" s="126">
        <v>0</v>
      </c>
      <c r="AD6" s="128">
        <v>7.2683999999999989</v>
      </c>
      <c r="AE6" s="128">
        <v>3.6341999999999994</v>
      </c>
      <c r="AF6" s="128">
        <v>0</v>
      </c>
      <c r="AG6" s="128">
        <v>0</v>
      </c>
    </row>
    <row r="7" spans="1:33" ht="21.75" customHeight="1">
      <c r="A7" s="19" t="s">
        <v>286</v>
      </c>
      <c r="B7" s="19" t="s">
        <v>288</v>
      </c>
      <c r="C7" s="140">
        <v>1</v>
      </c>
      <c r="D7" s="132"/>
      <c r="E7" s="140">
        <v>1</v>
      </c>
      <c r="F7" s="130">
        <v>44841</v>
      </c>
      <c r="G7" s="109" t="s">
        <v>95</v>
      </c>
      <c r="H7" s="113">
        <v>363.8</v>
      </c>
      <c r="I7" s="113">
        <v>363.8</v>
      </c>
      <c r="J7" s="113">
        <v>363.8</v>
      </c>
      <c r="K7" s="113">
        <v>363.8</v>
      </c>
      <c r="L7" s="113">
        <v>363.8</v>
      </c>
      <c r="M7" s="125">
        <v>363.8</v>
      </c>
      <c r="N7" s="135">
        <v>0.36380000000000001</v>
      </c>
      <c r="O7" s="115">
        <v>30</v>
      </c>
      <c r="P7" s="113">
        <v>15</v>
      </c>
      <c r="Q7" s="134">
        <v>0</v>
      </c>
      <c r="R7" s="134">
        <v>0</v>
      </c>
      <c r="S7" s="41">
        <v>950</v>
      </c>
      <c r="T7" s="41">
        <v>720</v>
      </c>
      <c r="U7" s="41">
        <v>390</v>
      </c>
      <c r="V7" s="41">
        <v>320</v>
      </c>
      <c r="W7" s="115">
        <v>0</v>
      </c>
      <c r="X7" s="115">
        <v>3</v>
      </c>
      <c r="Y7" s="115">
        <v>0</v>
      </c>
      <c r="Z7" s="9" t="s">
        <v>248</v>
      </c>
      <c r="AB7" s="126">
        <v>10.31</v>
      </c>
      <c r="AC7" s="126">
        <v>0</v>
      </c>
      <c r="AD7" s="128">
        <v>10.914</v>
      </c>
      <c r="AE7" s="128">
        <v>5.4569999999999999</v>
      </c>
      <c r="AF7" s="128">
        <v>0</v>
      </c>
      <c r="AG7" s="128">
        <v>0</v>
      </c>
    </row>
  </sheetData>
  <autoFilter ref="B5:AC7" xr:uid="{1AC390A1-C687-44CA-8952-25CEE950487B}">
    <sortState xmlns:xlrd2="http://schemas.microsoft.com/office/spreadsheetml/2017/richdata2" ref="B6:AC7">
      <sortCondition sortBy="cellColor" ref="B5:B7" dxfId="0"/>
    </sortState>
  </autoFilter>
  <mergeCells count="11">
    <mergeCell ref="A1:B3"/>
    <mergeCell ref="A4:M4"/>
    <mergeCell ref="D1:Y3"/>
    <mergeCell ref="N4:V4"/>
    <mergeCell ref="W4:AC4"/>
    <mergeCell ref="AB1:AC1"/>
    <mergeCell ref="Z2:AA2"/>
    <mergeCell ref="AB2:AC2"/>
    <mergeCell ref="Z3:AA3"/>
    <mergeCell ref="AB3:AC3"/>
    <mergeCell ref="Z1:AA1"/>
  </mergeCells>
  <phoneticPr fontId="19" type="noConversion"/>
  <pageMargins left="0.7" right="0.45" top="0.75" bottom="0.75" header="0.3" footer="0.3"/>
  <pageSetup paperSize="9" scale="49" orientation="landscape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1E31-F46F-42ED-BC08-955E2D921D6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24EE-3D44-466D-B4C8-89E21127E768}">
  <dimension ref="C11:J12"/>
  <sheetViews>
    <sheetView workbookViewId="0">
      <selection activeCell="C11" sqref="C11:J12"/>
    </sheetView>
  </sheetViews>
  <sheetFormatPr defaultRowHeight="15"/>
  <sheetData>
    <row r="11" spans="3:10">
      <c r="C11" s="122" t="s">
        <v>277</v>
      </c>
      <c r="D11" s="112">
        <v>44791</v>
      </c>
      <c r="E11" s="113">
        <v>3</v>
      </c>
      <c r="F11" s="113">
        <v>8.4</v>
      </c>
      <c r="G11" s="113">
        <v>8.4</v>
      </c>
      <c r="H11" s="113">
        <v>8.4</v>
      </c>
      <c r="I11" s="113">
        <v>8.4</v>
      </c>
      <c r="J11" s="113">
        <v>8.4</v>
      </c>
    </row>
    <row r="12" spans="3:10">
      <c r="C12" s="122" t="s">
        <v>277</v>
      </c>
      <c r="D12" s="112">
        <v>44796</v>
      </c>
      <c r="E12" s="113">
        <v>4</v>
      </c>
      <c r="F12" s="113">
        <v>8.1</v>
      </c>
      <c r="G12" s="113"/>
      <c r="H12" s="113"/>
      <c r="I12" s="113"/>
      <c r="J12" s="11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FB2A-3F31-4AD9-ADED-55A0535AE2AA}">
  <dimension ref="A1:BA238"/>
  <sheetViews>
    <sheetView topLeftCell="A100" zoomScaleNormal="100" zoomScaleSheetLayoutView="100" workbookViewId="0">
      <selection activeCell="K146" sqref="K146"/>
    </sheetView>
  </sheetViews>
  <sheetFormatPr defaultColWidth="9" defaultRowHeight="21.75" customHeight="1"/>
  <cols>
    <col min="1" max="1" width="22.85546875" style="54" customWidth="1"/>
    <col min="2" max="2" width="10.42578125" style="73" customWidth="1"/>
    <col min="3" max="3" width="11.28515625" style="82" customWidth="1"/>
    <col min="4" max="8" width="8.85546875" style="82" customWidth="1"/>
    <col min="9" max="9" width="12.85546875" style="96" customWidth="1"/>
    <col min="10" max="11" width="8.85546875" style="103" customWidth="1"/>
    <col min="12" max="12" width="8.28515625" style="103" customWidth="1"/>
    <col min="13" max="14" width="8.5703125" style="103" customWidth="1"/>
    <col min="15" max="15" width="9" customWidth="1"/>
    <col min="16" max="25" width="11.85546875" customWidth="1"/>
    <col min="26" max="26" width="12.5703125" customWidth="1"/>
    <col min="27" max="27" width="11.85546875" customWidth="1"/>
    <col min="28" max="29" width="8.85546875" customWidth="1"/>
    <col min="30" max="30" width="8.28515625" customWidth="1"/>
    <col min="31" max="32" width="8.5703125" customWidth="1"/>
    <col min="33" max="33" width="9" customWidth="1"/>
    <col min="34" max="45" width="11.85546875" customWidth="1"/>
    <col min="46" max="46" width="8.42578125" customWidth="1"/>
    <col min="47" max="48" width="8.85546875" customWidth="1"/>
    <col min="49" max="49" width="8.42578125" customWidth="1"/>
    <col min="50" max="53" width="8.7109375" customWidth="1"/>
  </cols>
  <sheetData>
    <row r="1" spans="1:53" s="1" customFormat="1" ht="18" customHeight="1">
      <c r="A1" s="158"/>
      <c r="B1" s="98" t="s">
        <v>61</v>
      </c>
      <c r="C1" s="98"/>
      <c r="D1" s="98"/>
      <c r="E1" s="98"/>
      <c r="F1" s="98"/>
      <c r="G1" s="98"/>
      <c r="H1" s="98"/>
      <c r="I1" s="98"/>
      <c r="J1" s="93"/>
      <c r="K1" s="93"/>
      <c r="L1" s="93"/>
      <c r="M1" s="93"/>
      <c r="N1" s="93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1" customFormat="1" ht="18" customHeight="1">
      <c r="A2" s="159"/>
      <c r="B2" s="98"/>
      <c r="C2" s="98"/>
      <c r="D2" s="98"/>
      <c r="E2" s="98"/>
      <c r="F2" s="98"/>
      <c r="G2" s="98"/>
      <c r="H2" s="98"/>
      <c r="I2" s="98"/>
      <c r="J2" s="93"/>
      <c r="K2" s="93"/>
      <c r="L2" s="93"/>
      <c r="M2" s="93"/>
      <c r="N2" s="9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</row>
    <row r="3" spans="1:53" s="1" customFormat="1" ht="18" customHeight="1">
      <c r="A3" s="159"/>
      <c r="B3" s="98"/>
      <c r="C3" s="98"/>
      <c r="D3" s="98"/>
      <c r="E3" s="98"/>
      <c r="F3" s="98"/>
      <c r="G3" s="98"/>
      <c r="H3" s="98"/>
      <c r="I3" s="98"/>
      <c r="J3" s="93"/>
      <c r="K3" s="93"/>
      <c r="L3" s="93"/>
      <c r="M3" s="93"/>
      <c r="N3" s="93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</row>
    <row r="4" spans="1:53" ht="18.95" customHeight="1">
      <c r="A4" s="22" t="s">
        <v>62</v>
      </c>
      <c r="B4" s="23"/>
      <c r="C4" s="23"/>
      <c r="D4" s="23"/>
      <c r="E4" s="23"/>
      <c r="F4" s="23"/>
      <c r="G4" s="23"/>
      <c r="H4" s="23"/>
      <c r="I4" s="23"/>
      <c r="J4" s="94"/>
      <c r="K4" s="94"/>
      <c r="L4" s="94"/>
      <c r="M4" s="94"/>
      <c r="N4" s="94"/>
      <c r="O4" s="97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97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160" t="s">
        <v>56</v>
      </c>
      <c r="AU4" s="161"/>
      <c r="AV4" s="161"/>
      <c r="AW4" s="162"/>
      <c r="AX4" s="23"/>
      <c r="AY4" s="23"/>
      <c r="AZ4" s="23"/>
      <c r="BA4" s="23"/>
    </row>
    <row r="5" spans="1:53" ht="72" customHeight="1">
      <c r="A5" s="100" t="s">
        <v>7</v>
      </c>
      <c r="B5" s="101" t="s">
        <v>10</v>
      </c>
      <c r="C5" s="100" t="s">
        <v>8</v>
      </c>
      <c r="D5" s="5" t="s">
        <v>64</v>
      </c>
      <c r="E5" s="5" t="s">
        <v>65</v>
      </c>
      <c r="F5" s="5" t="s">
        <v>66</v>
      </c>
      <c r="G5" s="5" t="s">
        <v>67</v>
      </c>
      <c r="H5" s="5" t="s">
        <v>68</v>
      </c>
      <c r="I5" s="92" t="s">
        <v>194</v>
      </c>
      <c r="J5" s="90" t="s">
        <v>214</v>
      </c>
      <c r="K5" s="90" t="s">
        <v>210</v>
      </c>
      <c r="L5" s="90" t="s">
        <v>211</v>
      </c>
      <c r="M5" s="90" t="s">
        <v>212</v>
      </c>
      <c r="N5" s="90" t="s">
        <v>213</v>
      </c>
      <c r="O5" s="90" t="s">
        <v>195</v>
      </c>
      <c r="P5" s="91" t="s">
        <v>197</v>
      </c>
      <c r="Q5" s="91" t="s">
        <v>198</v>
      </c>
      <c r="R5" s="91" t="s">
        <v>199</v>
      </c>
      <c r="S5" s="91" t="s">
        <v>200</v>
      </c>
      <c r="T5" s="91" t="s">
        <v>201</v>
      </c>
      <c r="U5" s="91" t="s">
        <v>202</v>
      </c>
      <c r="V5" s="91" t="s">
        <v>203</v>
      </c>
      <c r="W5" s="91" t="s">
        <v>204</v>
      </c>
      <c r="X5" s="91" t="s">
        <v>205</v>
      </c>
      <c r="Y5" s="91" t="s">
        <v>206</v>
      </c>
      <c r="Z5" s="91" t="s">
        <v>207</v>
      </c>
      <c r="AA5" s="91" t="s">
        <v>208</v>
      </c>
      <c r="AB5" s="99" t="s">
        <v>230</v>
      </c>
      <c r="AC5" s="99" t="s">
        <v>218</v>
      </c>
      <c r="AD5" s="99" t="s">
        <v>215</v>
      </c>
      <c r="AE5" s="99" t="s">
        <v>216</v>
      </c>
      <c r="AF5" s="99" t="s">
        <v>217</v>
      </c>
      <c r="AG5" s="90" t="s">
        <v>209</v>
      </c>
      <c r="AH5" s="91" t="s">
        <v>196</v>
      </c>
      <c r="AI5" s="91" t="s">
        <v>219</v>
      </c>
      <c r="AJ5" s="91" t="s">
        <v>220</v>
      </c>
      <c r="AK5" s="91" t="s">
        <v>221</v>
      </c>
      <c r="AL5" s="91" t="s">
        <v>222</v>
      </c>
      <c r="AM5" s="91" t="s">
        <v>223</v>
      </c>
      <c r="AN5" s="91" t="s">
        <v>224</v>
      </c>
      <c r="AO5" s="91" t="s">
        <v>225</v>
      </c>
      <c r="AP5" s="91" t="s">
        <v>226</v>
      </c>
      <c r="AQ5" s="91" t="s">
        <v>227</v>
      </c>
      <c r="AR5" s="91" t="s">
        <v>228</v>
      </c>
      <c r="AS5" s="91" t="s">
        <v>229</v>
      </c>
      <c r="AT5" s="99" t="s">
        <v>44</v>
      </c>
      <c r="AU5" s="99" t="s">
        <v>45</v>
      </c>
      <c r="AV5" s="99" t="s">
        <v>46</v>
      </c>
      <c r="AW5" s="99" t="s">
        <v>47</v>
      </c>
      <c r="AX5" s="99" t="s">
        <v>35</v>
      </c>
      <c r="AY5" s="99" t="s">
        <v>36</v>
      </c>
      <c r="AZ5" s="99" t="s">
        <v>37</v>
      </c>
      <c r="BA5" s="99" t="s">
        <v>38</v>
      </c>
    </row>
    <row r="6" spans="1:53" ht="24" customHeight="1">
      <c r="A6" s="27" t="s">
        <v>71</v>
      </c>
      <c r="B6" s="48">
        <v>44707</v>
      </c>
      <c r="C6" s="28">
        <v>4.5</v>
      </c>
      <c r="D6" s="9">
        <v>156.80000000000001</v>
      </c>
      <c r="E6" s="9">
        <v>156.69999999999999</v>
      </c>
      <c r="F6" s="9">
        <v>156.71</v>
      </c>
      <c r="G6" s="9">
        <v>156.79</v>
      </c>
      <c r="H6" s="9">
        <v>156.80000000000001</v>
      </c>
      <c r="I6" s="50">
        <f>AVERAGE(D6:H6)</f>
        <v>156.76</v>
      </c>
      <c r="J6" s="41"/>
      <c r="K6" s="41">
        <v>0.98</v>
      </c>
      <c r="L6" s="41">
        <v>0.74</v>
      </c>
      <c r="M6" s="41">
        <v>0.39</v>
      </c>
      <c r="N6" s="41">
        <v>0.28999999999999998</v>
      </c>
      <c r="O6" s="9">
        <v>0.06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1"/>
      <c r="AC6" s="41"/>
      <c r="AD6" s="41"/>
      <c r="AE6" s="41"/>
      <c r="AF6" s="41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12" t="e">
        <f>#REF!*AX6+K6+O6</f>
        <v>#REF!</v>
      </c>
      <c r="AU6" s="12" t="e">
        <f>#REF!*AY6+L6</f>
        <v>#REF!</v>
      </c>
      <c r="AV6" s="12" t="e">
        <f>#REF!*AZ6+M6</f>
        <v>#REF!</v>
      </c>
      <c r="AW6" s="12" t="e">
        <f>#REF!*BA6+N6</f>
        <v>#REF!</v>
      </c>
      <c r="AX6" s="9">
        <v>90</v>
      </c>
      <c r="AY6" s="9">
        <v>45</v>
      </c>
      <c r="AZ6" s="9">
        <v>15</v>
      </c>
      <c r="BA6" s="51">
        <v>0</v>
      </c>
    </row>
    <row r="7" spans="1:53" ht="24" customHeight="1">
      <c r="A7" s="27" t="s">
        <v>71</v>
      </c>
      <c r="B7" s="48">
        <v>44707</v>
      </c>
      <c r="C7" s="28">
        <v>5</v>
      </c>
      <c r="D7" s="9">
        <v>161.4</v>
      </c>
      <c r="E7" s="9">
        <v>161.38999999999999</v>
      </c>
      <c r="F7" s="9">
        <v>161.41999999999999</v>
      </c>
      <c r="G7" s="9">
        <v>161.4</v>
      </c>
      <c r="H7" s="9">
        <v>161.37</v>
      </c>
      <c r="I7" s="50">
        <f t="shared" ref="I7:I70" si="0">AVERAGE(D7:H7)</f>
        <v>161.39599999999999</v>
      </c>
      <c r="J7" s="41"/>
      <c r="K7" s="41">
        <v>0.98</v>
      </c>
      <c r="L7" s="41">
        <v>0.74</v>
      </c>
      <c r="M7" s="41">
        <v>0.39</v>
      </c>
      <c r="N7" s="41">
        <v>0.28999999999999998</v>
      </c>
      <c r="O7" s="9">
        <v>0.06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41"/>
      <c r="AC7" s="41"/>
      <c r="AD7" s="41"/>
      <c r="AE7" s="41"/>
      <c r="AF7" s="41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2" t="e">
        <f>#REF!*AX7+K7+O7</f>
        <v>#REF!</v>
      </c>
      <c r="AU7" s="12" t="e">
        <f>#REF!*AY7+L7</f>
        <v>#REF!</v>
      </c>
      <c r="AV7" s="12" t="e">
        <f>#REF!*AZ7+M7</f>
        <v>#REF!</v>
      </c>
      <c r="AW7" s="12" t="e">
        <f>#REF!*BA7+N7</f>
        <v>#REF!</v>
      </c>
      <c r="AX7" s="9">
        <v>90</v>
      </c>
      <c r="AY7" s="9">
        <v>45</v>
      </c>
      <c r="AZ7" s="9">
        <v>15</v>
      </c>
      <c r="BA7" s="51">
        <v>0</v>
      </c>
    </row>
    <row r="8" spans="1:53" ht="24" customHeight="1">
      <c r="A8" s="27" t="s">
        <v>71</v>
      </c>
      <c r="B8" s="48">
        <v>44707</v>
      </c>
      <c r="C8" s="28">
        <v>6</v>
      </c>
      <c r="D8" s="9">
        <v>166.51</v>
      </c>
      <c r="E8" s="9">
        <v>166.55</v>
      </c>
      <c r="F8" s="9">
        <v>166.53</v>
      </c>
      <c r="G8" s="9">
        <v>166.51</v>
      </c>
      <c r="H8" s="9">
        <v>166.52</v>
      </c>
      <c r="I8" s="50">
        <f t="shared" si="0"/>
        <v>166.524</v>
      </c>
      <c r="J8" s="41"/>
      <c r="K8" s="41">
        <v>0.98</v>
      </c>
      <c r="L8" s="41">
        <v>0.74</v>
      </c>
      <c r="M8" s="41">
        <v>0.39</v>
      </c>
      <c r="N8" s="41">
        <v>0.28999999999999998</v>
      </c>
      <c r="O8" s="9">
        <v>0.06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41"/>
      <c r="AC8" s="41"/>
      <c r="AD8" s="41"/>
      <c r="AE8" s="41"/>
      <c r="AF8" s="41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2" t="e">
        <f>#REF!*AX8+K8+O8</f>
        <v>#REF!</v>
      </c>
      <c r="AU8" s="12" t="e">
        <f>#REF!*AY8+L8</f>
        <v>#REF!</v>
      </c>
      <c r="AV8" s="12" t="e">
        <f>#REF!*AZ8+M8</f>
        <v>#REF!</v>
      </c>
      <c r="AW8" s="12" t="e">
        <f>#REF!*BA8+N8</f>
        <v>#REF!</v>
      </c>
      <c r="AX8" s="9">
        <v>90</v>
      </c>
      <c r="AY8" s="9">
        <v>45</v>
      </c>
      <c r="AZ8" s="9">
        <v>15</v>
      </c>
      <c r="BA8" s="51">
        <v>0</v>
      </c>
    </row>
    <row r="9" spans="1:53" ht="24" customHeight="1">
      <c r="A9" s="27" t="s">
        <v>71</v>
      </c>
      <c r="B9" s="48">
        <v>44707</v>
      </c>
      <c r="C9" s="28">
        <v>6.5</v>
      </c>
      <c r="D9" s="9">
        <v>176.6</v>
      </c>
      <c r="E9" s="9">
        <v>176.59</v>
      </c>
      <c r="F9" s="9">
        <v>176.63</v>
      </c>
      <c r="G9" s="9">
        <v>176.6</v>
      </c>
      <c r="H9" s="9">
        <v>176.61</v>
      </c>
      <c r="I9" s="50">
        <f t="shared" si="0"/>
        <v>176.60599999999999</v>
      </c>
      <c r="J9" s="41"/>
      <c r="K9" s="41">
        <v>0.98</v>
      </c>
      <c r="L9" s="41">
        <v>0.74</v>
      </c>
      <c r="M9" s="41">
        <v>0.39</v>
      </c>
      <c r="N9" s="41">
        <v>0.28999999999999998</v>
      </c>
      <c r="O9" s="9">
        <v>0.06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41"/>
      <c r="AC9" s="41"/>
      <c r="AD9" s="41"/>
      <c r="AE9" s="41"/>
      <c r="AF9" s="41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2" t="e">
        <f>#REF!*AX9+K9+O9</f>
        <v>#REF!</v>
      </c>
      <c r="AU9" s="12" t="e">
        <f>#REF!*AY9+L9</f>
        <v>#REF!</v>
      </c>
      <c r="AV9" s="12" t="e">
        <f>#REF!*AZ9+M9</f>
        <v>#REF!</v>
      </c>
      <c r="AW9" s="12" t="e">
        <f>#REF!*BA9+N9</f>
        <v>#REF!</v>
      </c>
      <c r="AX9" s="5">
        <v>60</v>
      </c>
      <c r="AY9" s="5">
        <v>30</v>
      </c>
      <c r="AZ9" s="5">
        <v>5</v>
      </c>
      <c r="BA9" s="51">
        <v>0</v>
      </c>
    </row>
    <row r="10" spans="1:53" ht="24" customHeight="1">
      <c r="A10" s="27" t="s">
        <v>71</v>
      </c>
      <c r="B10" s="48">
        <v>44707</v>
      </c>
      <c r="C10" s="28">
        <v>7</v>
      </c>
      <c r="D10" s="9">
        <v>177.1</v>
      </c>
      <c r="E10" s="9">
        <v>180.02</v>
      </c>
      <c r="F10" s="9">
        <v>177.35</v>
      </c>
      <c r="G10" s="9">
        <v>173.42</v>
      </c>
      <c r="H10" s="9">
        <v>177.4</v>
      </c>
      <c r="I10" s="50">
        <f>AVERAGE(D10:H10)</f>
        <v>177.05799999999999</v>
      </c>
      <c r="J10" s="41"/>
      <c r="K10" s="41">
        <v>0.98</v>
      </c>
      <c r="L10" s="41">
        <v>0.74</v>
      </c>
      <c r="M10" s="41">
        <v>0.39</v>
      </c>
      <c r="N10" s="41">
        <v>0.28999999999999998</v>
      </c>
      <c r="O10" s="9">
        <v>0.06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41"/>
      <c r="AC10" s="41"/>
      <c r="AD10" s="41"/>
      <c r="AE10" s="41"/>
      <c r="AF10" s="41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2" t="e">
        <f>#REF!*AX10+K10+O10</f>
        <v>#REF!</v>
      </c>
      <c r="AU10" s="12" t="e">
        <f>#REF!*AY10+L10</f>
        <v>#REF!</v>
      </c>
      <c r="AV10" s="12" t="e">
        <f>#REF!*AZ10+M10</f>
        <v>#REF!</v>
      </c>
      <c r="AW10" s="12" t="e">
        <f>#REF!*BA10+N10</f>
        <v>#REF!</v>
      </c>
      <c r="AX10" s="5">
        <v>60</v>
      </c>
      <c r="AY10" s="5">
        <v>30</v>
      </c>
      <c r="AZ10" s="5">
        <v>5</v>
      </c>
      <c r="BA10" s="51">
        <v>0</v>
      </c>
    </row>
    <row r="11" spans="1:53" ht="24" customHeight="1">
      <c r="A11" s="27" t="s">
        <v>72</v>
      </c>
      <c r="B11" s="48">
        <v>44709</v>
      </c>
      <c r="C11" s="38" t="s">
        <v>73</v>
      </c>
      <c r="D11" s="29">
        <v>29.75</v>
      </c>
      <c r="E11" s="29">
        <v>29.89</v>
      </c>
      <c r="F11" s="29">
        <v>29.85</v>
      </c>
      <c r="G11" s="29">
        <v>29.93</v>
      </c>
      <c r="H11" s="29">
        <v>29.84</v>
      </c>
      <c r="I11" s="50">
        <f t="shared" si="0"/>
        <v>29.852000000000004</v>
      </c>
      <c r="J11" s="41"/>
      <c r="K11" s="41">
        <v>0.98</v>
      </c>
      <c r="L11" s="41">
        <v>0.74</v>
      </c>
      <c r="M11" s="41">
        <v>0.39</v>
      </c>
      <c r="N11" s="41">
        <v>0.28999999999999998</v>
      </c>
      <c r="O11" s="9">
        <v>0.06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41"/>
      <c r="AC11" s="41"/>
      <c r="AD11" s="41"/>
      <c r="AE11" s="41"/>
      <c r="AF11" s="41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2" t="e">
        <f>#REF!*AX11+K11+O11</f>
        <v>#REF!</v>
      </c>
      <c r="AU11" s="12" t="e">
        <f>#REF!*AY11+L11</f>
        <v>#REF!</v>
      </c>
      <c r="AV11" s="12" t="e">
        <f>#REF!*AZ11+M11</f>
        <v>#REF!</v>
      </c>
      <c r="AW11" s="12" t="e">
        <f>#REF!*BA11+N11</f>
        <v>#REF!</v>
      </c>
      <c r="AX11" s="5"/>
      <c r="AY11" s="5"/>
      <c r="AZ11" s="5"/>
      <c r="BA11" s="51"/>
    </row>
    <row r="12" spans="1:53" ht="24" customHeight="1">
      <c r="A12" s="27" t="s">
        <v>72</v>
      </c>
      <c r="B12" s="48">
        <v>44709</v>
      </c>
      <c r="C12" s="38" t="s">
        <v>74</v>
      </c>
      <c r="D12" s="30"/>
      <c r="E12" s="30"/>
      <c r="F12" s="30"/>
      <c r="G12" s="30"/>
      <c r="H12" s="30"/>
      <c r="I12" s="50" t="e">
        <f t="shared" si="0"/>
        <v>#DIV/0!</v>
      </c>
      <c r="J12" s="41"/>
      <c r="K12" s="41">
        <v>0.98</v>
      </c>
      <c r="L12" s="41">
        <v>0.74</v>
      </c>
      <c r="M12" s="41">
        <v>0.39</v>
      </c>
      <c r="N12" s="41">
        <v>0.28999999999999998</v>
      </c>
      <c r="O12" s="9">
        <v>0.06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41"/>
      <c r="AC12" s="41"/>
      <c r="AD12" s="41"/>
      <c r="AE12" s="41"/>
      <c r="AF12" s="41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12" t="e">
        <f>#REF!*AX12+K12+O12</f>
        <v>#REF!</v>
      </c>
      <c r="AU12" s="12" t="e">
        <f>#REF!*AY12+L12</f>
        <v>#REF!</v>
      </c>
      <c r="AV12" s="12" t="e">
        <f>#REF!*AZ12+M12</f>
        <v>#REF!</v>
      </c>
      <c r="AW12" s="12" t="e">
        <f>#REF!*BA12+N12</f>
        <v>#REF!</v>
      </c>
      <c r="AX12" s="5"/>
      <c r="AY12" s="5"/>
      <c r="AZ12" s="5"/>
      <c r="BA12" s="51"/>
    </row>
    <row r="13" spans="1:53" ht="24" customHeight="1">
      <c r="A13" s="27" t="s">
        <v>72</v>
      </c>
      <c r="B13" s="48">
        <v>44709</v>
      </c>
      <c r="C13" s="38" t="s">
        <v>75</v>
      </c>
      <c r="D13" s="29">
        <v>34.46</v>
      </c>
      <c r="E13" s="29">
        <v>34.549999999999997</v>
      </c>
      <c r="F13" s="29">
        <v>34.299999999999997</v>
      </c>
      <c r="G13" s="29">
        <v>34.450000000000003</v>
      </c>
      <c r="H13" s="29">
        <v>34.479999999999997</v>
      </c>
      <c r="I13" s="50">
        <f t="shared" si="0"/>
        <v>34.447999999999993</v>
      </c>
      <c r="J13" s="41"/>
      <c r="K13" s="41">
        <v>0.98</v>
      </c>
      <c r="L13" s="41">
        <v>0.74</v>
      </c>
      <c r="M13" s="41">
        <v>0.39</v>
      </c>
      <c r="N13" s="41">
        <v>0.28999999999999998</v>
      </c>
      <c r="O13" s="9">
        <v>0.06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41"/>
      <c r="AC13" s="41"/>
      <c r="AD13" s="41"/>
      <c r="AE13" s="41"/>
      <c r="AF13" s="41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2" t="e">
        <f>#REF!*AX13+K13+O13</f>
        <v>#REF!</v>
      </c>
      <c r="AU13" s="12" t="e">
        <f>#REF!*AY13+L13</f>
        <v>#REF!</v>
      </c>
      <c r="AV13" s="12" t="e">
        <f>#REF!*AZ13+M13</f>
        <v>#REF!</v>
      </c>
      <c r="AW13" s="12" t="e">
        <f>#REF!*BA13+N13</f>
        <v>#REF!</v>
      </c>
      <c r="AX13" s="5"/>
      <c r="AY13" s="5"/>
      <c r="AZ13" s="5"/>
      <c r="BA13" s="51"/>
    </row>
    <row r="14" spans="1:53" ht="24" customHeight="1">
      <c r="A14" s="27" t="s">
        <v>72</v>
      </c>
      <c r="B14" s="48">
        <v>44709</v>
      </c>
      <c r="C14" s="38" t="s">
        <v>76</v>
      </c>
      <c r="D14" s="29">
        <v>35.76</v>
      </c>
      <c r="E14" s="29">
        <v>35.65</v>
      </c>
      <c r="F14" s="29">
        <v>35.68</v>
      </c>
      <c r="G14" s="29">
        <v>35.75</v>
      </c>
      <c r="H14" s="29">
        <v>35.729999999999997</v>
      </c>
      <c r="I14" s="50">
        <f t="shared" si="0"/>
        <v>35.713999999999999</v>
      </c>
      <c r="J14" s="41"/>
      <c r="K14" s="41">
        <v>0.98</v>
      </c>
      <c r="L14" s="41">
        <v>0.74</v>
      </c>
      <c r="M14" s="41">
        <v>0.39</v>
      </c>
      <c r="N14" s="41">
        <v>0.28999999999999998</v>
      </c>
      <c r="O14" s="9">
        <v>0.06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41"/>
      <c r="AC14" s="41"/>
      <c r="AD14" s="41"/>
      <c r="AE14" s="41"/>
      <c r="AF14" s="41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12" t="e">
        <f>#REF!*AX14+K14+O14</f>
        <v>#REF!</v>
      </c>
      <c r="AU14" s="12" t="e">
        <f>#REF!*AY14+L14</f>
        <v>#REF!</v>
      </c>
      <c r="AV14" s="12" t="e">
        <f>#REF!*AZ14+M14</f>
        <v>#REF!</v>
      </c>
      <c r="AW14" s="12" t="e">
        <f>#REF!*BA14+N14</f>
        <v>#REF!</v>
      </c>
      <c r="AX14" s="5"/>
      <c r="AY14" s="5"/>
      <c r="AZ14" s="5"/>
      <c r="BA14" s="51"/>
    </row>
    <row r="15" spans="1:53" ht="24" customHeight="1">
      <c r="A15" s="27" t="s">
        <v>72</v>
      </c>
      <c r="B15" s="48">
        <v>44709</v>
      </c>
      <c r="C15" s="38" t="s">
        <v>77</v>
      </c>
      <c r="D15" s="42"/>
      <c r="E15" s="42"/>
      <c r="F15" s="42"/>
      <c r="G15" s="42"/>
      <c r="H15" s="42"/>
      <c r="I15" s="50" t="e">
        <f t="shared" si="0"/>
        <v>#DIV/0!</v>
      </c>
      <c r="J15" s="41"/>
      <c r="K15" s="41">
        <v>0.98</v>
      </c>
      <c r="L15" s="41">
        <v>0.74</v>
      </c>
      <c r="M15" s="41">
        <v>0.39</v>
      </c>
      <c r="N15" s="41">
        <v>0.28999999999999998</v>
      </c>
      <c r="O15" s="9">
        <v>0.06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41"/>
      <c r="AC15" s="41"/>
      <c r="AD15" s="41"/>
      <c r="AE15" s="41"/>
      <c r="AF15" s="41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2" t="e">
        <f>#REF!*AX15+K15+O15</f>
        <v>#REF!</v>
      </c>
      <c r="AU15" s="12" t="e">
        <f>#REF!*AY15+L15</f>
        <v>#REF!</v>
      </c>
      <c r="AV15" s="12" t="e">
        <f>#REF!*AZ15+M15</f>
        <v>#REF!</v>
      </c>
      <c r="AW15" s="12" t="e">
        <f>#REF!*BA15+N15</f>
        <v>#REF!</v>
      </c>
      <c r="AX15" s="5"/>
      <c r="AY15" s="5"/>
      <c r="AZ15" s="5"/>
      <c r="BA15" s="51"/>
    </row>
    <row r="16" spans="1:53" ht="24" customHeight="1">
      <c r="A16" s="27" t="s">
        <v>72</v>
      </c>
      <c r="B16" s="48">
        <v>44709</v>
      </c>
      <c r="C16" s="38" t="s">
        <v>78</v>
      </c>
      <c r="D16" s="31">
        <v>40.4</v>
      </c>
      <c r="E16" s="31">
        <v>40.43</v>
      </c>
      <c r="F16" s="31">
        <v>40.1</v>
      </c>
      <c r="G16" s="31">
        <v>40.119999999999997</v>
      </c>
      <c r="H16" s="31">
        <v>40.1</v>
      </c>
      <c r="I16" s="50">
        <f t="shared" si="0"/>
        <v>40.230000000000004</v>
      </c>
      <c r="J16" s="41"/>
      <c r="K16" s="41">
        <v>0.98</v>
      </c>
      <c r="L16" s="41">
        <v>0.74</v>
      </c>
      <c r="M16" s="41">
        <v>0.39</v>
      </c>
      <c r="N16" s="41">
        <v>0.28999999999999998</v>
      </c>
      <c r="O16" s="9">
        <v>0.06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41"/>
      <c r="AC16" s="41"/>
      <c r="AD16" s="41"/>
      <c r="AE16" s="41"/>
      <c r="AF16" s="41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2" t="e">
        <f>#REF!*AX16+K16+O16</f>
        <v>#REF!</v>
      </c>
      <c r="AU16" s="12" t="e">
        <f>#REF!*AY16+L16</f>
        <v>#REF!</v>
      </c>
      <c r="AV16" s="12" t="e">
        <f>#REF!*AZ16+M16</f>
        <v>#REF!</v>
      </c>
      <c r="AW16" s="12" t="e">
        <f>#REF!*BA16+N16</f>
        <v>#REF!</v>
      </c>
      <c r="AX16" s="5"/>
      <c r="AY16" s="5"/>
      <c r="AZ16" s="5"/>
      <c r="BA16" s="51"/>
    </row>
    <row r="17" spans="1:53" ht="24" customHeight="1">
      <c r="A17" s="27" t="s">
        <v>72</v>
      </c>
      <c r="B17" s="48">
        <v>44709</v>
      </c>
      <c r="C17" s="38" t="s">
        <v>79</v>
      </c>
      <c r="D17" s="39"/>
      <c r="E17" s="39"/>
      <c r="F17" s="39"/>
      <c r="G17" s="39"/>
      <c r="H17" s="39"/>
      <c r="I17" s="50" t="e">
        <f t="shared" si="0"/>
        <v>#DIV/0!</v>
      </c>
      <c r="J17" s="41"/>
      <c r="K17" s="41">
        <v>0.98</v>
      </c>
      <c r="L17" s="41">
        <v>0.74</v>
      </c>
      <c r="M17" s="41">
        <v>0.39</v>
      </c>
      <c r="N17" s="41">
        <v>0.28999999999999998</v>
      </c>
      <c r="O17" s="9">
        <v>0.06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41"/>
      <c r="AC17" s="41"/>
      <c r="AD17" s="41"/>
      <c r="AE17" s="41"/>
      <c r="AF17" s="41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2" t="e">
        <f>#REF!*AX17+K17+O17</f>
        <v>#REF!</v>
      </c>
      <c r="AU17" s="12" t="e">
        <f>#REF!*AY17+L17</f>
        <v>#REF!</v>
      </c>
      <c r="AV17" s="12" t="e">
        <f>#REF!*AZ17+M17</f>
        <v>#REF!</v>
      </c>
      <c r="AW17" s="12" t="e">
        <f>#REF!*BA17+N17</f>
        <v>#REF!</v>
      </c>
      <c r="AX17" s="5"/>
      <c r="AY17" s="5"/>
      <c r="AZ17" s="5"/>
      <c r="BA17" s="51"/>
    </row>
    <row r="18" spans="1:53" ht="24" customHeight="1">
      <c r="A18" s="27" t="s">
        <v>72</v>
      </c>
      <c r="B18" s="48">
        <v>44709</v>
      </c>
      <c r="C18" s="38" t="s">
        <v>80</v>
      </c>
      <c r="D18" s="31">
        <v>44.58</v>
      </c>
      <c r="E18" s="31">
        <v>44.58</v>
      </c>
      <c r="F18" s="31">
        <v>44.55</v>
      </c>
      <c r="G18" s="31">
        <v>45.31</v>
      </c>
      <c r="H18" s="31">
        <v>44.41</v>
      </c>
      <c r="I18" s="40">
        <f t="shared" si="0"/>
        <v>44.685999999999993</v>
      </c>
      <c r="J18" s="41"/>
      <c r="K18" s="41">
        <v>0.98</v>
      </c>
      <c r="L18" s="41">
        <v>0.74</v>
      </c>
      <c r="M18" s="41">
        <v>0.39</v>
      </c>
      <c r="N18" s="41">
        <v>0.28999999999999998</v>
      </c>
      <c r="O18" s="9">
        <v>0.06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41"/>
      <c r="AC18" s="41"/>
      <c r="AD18" s="41"/>
      <c r="AE18" s="41"/>
      <c r="AF18" s="41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2" t="e">
        <f>#REF!*AX18+K18+O18</f>
        <v>#REF!</v>
      </c>
      <c r="AU18" s="12" t="e">
        <f>#REF!*AY18+L18</f>
        <v>#REF!</v>
      </c>
      <c r="AV18" s="12" t="e">
        <f>#REF!*AZ18+M18</f>
        <v>#REF!</v>
      </c>
      <c r="AW18" s="12" t="e">
        <f>#REF!*BA18+N18</f>
        <v>#REF!</v>
      </c>
      <c r="AX18" s="5"/>
      <c r="AY18" s="5"/>
      <c r="AZ18" s="5"/>
      <c r="BA18" s="51"/>
    </row>
    <row r="19" spans="1:53" ht="25.5">
      <c r="A19" s="27" t="s">
        <v>72</v>
      </c>
      <c r="B19" s="48">
        <v>44709</v>
      </c>
      <c r="C19" s="38" t="s">
        <v>81</v>
      </c>
      <c r="D19" s="31">
        <v>45.68</v>
      </c>
      <c r="E19" s="31">
        <v>45.67</v>
      </c>
      <c r="F19" s="31">
        <v>45.68</v>
      </c>
      <c r="G19" s="31">
        <v>45.71</v>
      </c>
      <c r="H19" s="31">
        <v>45.68</v>
      </c>
      <c r="I19" s="40">
        <f t="shared" si="0"/>
        <v>45.684000000000005</v>
      </c>
      <c r="J19" s="41"/>
      <c r="K19" s="41">
        <v>0.98</v>
      </c>
      <c r="L19" s="41">
        <v>0.74</v>
      </c>
      <c r="M19" s="41">
        <v>0.39</v>
      </c>
      <c r="N19" s="41">
        <v>0.28999999999999998</v>
      </c>
      <c r="O19" s="9">
        <v>0.06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41"/>
      <c r="AC19" s="41"/>
      <c r="AD19" s="41"/>
      <c r="AE19" s="41"/>
      <c r="AF19" s="41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2" t="e">
        <f>#REF!*AX19+K19+O19</f>
        <v>#REF!</v>
      </c>
      <c r="AU19" s="12" t="e">
        <f>#REF!*AY19+L19</f>
        <v>#REF!</v>
      </c>
      <c r="AV19" s="12" t="e">
        <f>#REF!*AZ19+M19</f>
        <v>#REF!</v>
      </c>
      <c r="AW19" s="12" t="e">
        <f>#REF!*BA19+N19</f>
        <v>#REF!</v>
      </c>
      <c r="AX19" s="19"/>
      <c r="AY19" s="19"/>
      <c r="AZ19" s="19"/>
      <c r="BA19" s="19"/>
    </row>
    <row r="20" spans="1:53" ht="25.5">
      <c r="A20" s="27" t="s">
        <v>72</v>
      </c>
      <c r="B20" s="48">
        <v>44709</v>
      </c>
      <c r="C20" s="38" t="s">
        <v>82</v>
      </c>
      <c r="D20" s="39"/>
      <c r="E20" s="39"/>
      <c r="F20" s="39"/>
      <c r="G20" s="39"/>
      <c r="H20" s="39"/>
      <c r="I20" s="40" t="e">
        <f t="shared" si="0"/>
        <v>#DIV/0!</v>
      </c>
      <c r="J20" s="41"/>
      <c r="K20" s="41">
        <v>0.98</v>
      </c>
      <c r="L20" s="41">
        <v>0.74</v>
      </c>
      <c r="M20" s="41">
        <v>0.39</v>
      </c>
      <c r="N20" s="41">
        <v>0.28999999999999998</v>
      </c>
      <c r="O20" s="9">
        <v>0.06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41"/>
      <c r="AC20" s="41"/>
      <c r="AD20" s="41"/>
      <c r="AE20" s="41"/>
      <c r="AF20" s="41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2" t="e">
        <f>#REF!*AX20+K20+O20</f>
        <v>#REF!</v>
      </c>
      <c r="AU20" s="12" t="e">
        <f>#REF!*AY20+L20</f>
        <v>#REF!</v>
      </c>
      <c r="AV20" s="12" t="e">
        <f>#REF!*AZ20+M20</f>
        <v>#REF!</v>
      </c>
      <c r="AW20" s="12" t="e">
        <f>#REF!*BA20+N20</f>
        <v>#REF!</v>
      </c>
      <c r="AX20" s="19"/>
      <c r="AY20" s="19"/>
      <c r="AZ20" s="19"/>
      <c r="BA20" s="19"/>
    </row>
    <row r="21" spans="1:53" s="47" customFormat="1" ht="25.5">
      <c r="A21" s="27" t="s">
        <v>72</v>
      </c>
      <c r="B21" s="49">
        <v>44709</v>
      </c>
      <c r="C21" s="37" t="s">
        <v>83</v>
      </c>
      <c r="D21" s="42"/>
      <c r="E21" s="42"/>
      <c r="F21" s="42"/>
      <c r="G21" s="42"/>
      <c r="H21" s="42"/>
      <c r="I21" s="43" t="e">
        <f t="shared" si="0"/>
        <v>#DIV/0!</v>
      </c>
      <c r="J21" s="45"/>
      <c r="K21" s="45">
        <v>0.98</v>
      </c>
      <c r="L21" s="45">
        <v>0.74</v>
      </c>
      <c r="M21" s="45">
        <v>0.39</v>
      </c>
      <c r="N21" s="45">
        <v>0.28999999999999998</v>
      </c>
      <c r="O21" s="45">
        <v>0.06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6" t="e">
        <f>#REF!*AX21+K21+O21</f>
        <v>#REF!</v>
      </c>
      <c r="AU21" s="46" t="e">
        <f>#REF!*AY21+L21</f>
        <v>#REF!</v>
      </c>
      <c r="AV21" s="46" t="e">
        <f>#REF!*AZ21+M21</f>
        <v>#REF!</v>
      </c>
      <c r="AW21" s="46" t="e">
        <f>#REF!*BA21+N21</f>
        <v>#REF!</v>
      </c>
      <c r="AX21" s="44"/>
      <c r="AY21" s="44"/>
      <c r="AZ21" s="44"/>
      <c r="BA21" s="44"/>
    </row>
    <row r="22" spans="1:53" s="47" customFormat="1" ht="25.5">
      <c r="A22" s="27" t="s">
        <v>72</v>
      </c>
      <c r="B22" s="49">
        <v>44709</v>
      </c>
      <c r="C22" s="37" t="s">
        <v>84</v>
      </c>
      <c r="D22" s="42"/>
      <c r="E22" s="42"/>
      <c r="F22" s="42"/>
      <c r="G22" s="42"/>
      <c r="H22" s="42"/>
      <c r="I22" s="43" t="e">
        <f t="shared" si="0"/>
        <v>#DIV/0!</v>
      </c>
      <c r="J22" s="45"/>
      <c r="K22" s="45">
        <v>0.98</v>
      </c>
      <c r="L22" s="45">
        <v>0.74</v>
      </c>
      <c r="M22" s="45">
        <v>0.39</v>
      </c>
      <c r="N22" s="45">
        <v>0.28999999999999998</v>
      </c>
      <c r="O22" s="45">
        <v>0.06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6" t="e">
        <f>#REF!*AX22+K22+O22</f>
        <v>#REF!</v>
      </c>
      <c r="AU22" s="46" t="e">
        <f>#REF!*AY22+L22</f>
        <v>#REF!</v>
      </c>
      <c r="AV22" s="46" t="e">
        <f>#REF!*AZ22+M22</f>
        <v>#REF!</v>
      </c>
      <c r="AW22" s="46" t="e">
        <f>#REF!*BA22+N22</f>
        <v>#REF!</v>
      </c>
      <c r="AX22" s="44"/>
      <c r="AY22" s="44"/>
      <c r="AZ22" s="44"/>
      <c r="BA22" s="44"/>
    </row>
    <row r="23" spans="1:53" s="47" customFormat="1" ht="25.5">
      <c r="A23" s="44" t="s">
        <v>85</v>
      </c>
      <c r="B23" s="49">
        <v>44719</v>
      </c>
      <c r="C23" s="37" t="s">
        <v>86</v>
      </c>
      <c r="D23" s="29">
        <v>12.36</v>
      </c>
      <c r="E23" s="29">
        <v>12.4</v>
      </c>
      <c r="F23" s="29">
        <v>12.4</v>
      </c>
      <c r="G23" s="29">
        <v>12.36</v>
      </c>
      <c r="H23" s="29">
        <v>12.3</v>
      </c>
      <c r="I23" s="43">
        <f t="shared" si="0"/>
        <v>12.363999999999999</v>
      </c>
      <c r="J23" s="45"/>
      <c r="K23" s="45">
        <v>0.98</v>
      </c>
      <c r="L23" s="45">
        <v>0.74</v>
      </c>
      <c r="M23" s="45">
        <v>0.39</v>
      </c>
      <c r="N23" s="45">
        <v>0.28999999999999998</v>
      </c>
      <c r="O23" s="45">
        <v>0.06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6" t="e">
        <f>#REF!*AX23+K23+O23</f>
        <v>#REF!</v>
      </c>
      <c r="AU23" s="46" t="e">
        <f>#REF!*AY23+L23</f>
        <v>#REF!</v>
      </c>
      <c r="AV23" s="46" t="e">
        <f>#REF!*AZ23+M23</f>
        <v>#REF!</v>
      </c>
      <c r="AW23" s="46" t="e">
        <f>#REF!*BA23+N23</f>
        <v>#REF!</v>
      </c>
      <c r="AX23" s="44"/>
      <c r="AY23" s="44"/>
      <c r="AZ23" s="44"/>
      <c r="BA23" s="44"/>
    </row>
    <row r="24" spans="1:53" s="47" customFormat="1" ht="24" customHeight="1">
      <c r="A24" s="55" t="s">
        <v>87</v>
      </c>
      <c r="B24" s="49">
        <v>44719</v>
      </c>
      <c r="C24" s="53">
        <v>13</v>
      </c>
      <c r="D24" s="29">
        <v>222.58</v>
      </c>
      <c r="E24" s="29">
        <v>222.17</v>
      </c>
      <c r="F24" s="29">
        <v>223.05</v>
      </c>
      <c r="G24" s="29">
        <v>223.02</v>
      </c>
      <c r="H24" s="29">
        <v>223.09</v>
      </c>
      <c r="I24" s="43">
        <f t="shared" si="0"/>
        <v>222.78199999999998</v>
      </c>
      <c r="J24" s="45"/>
      <c r="K24" s="45">
        <v>0.98</v>
      </c>
      <c r="L24" s="45">
        <v>0.74</v>
      </c>
      <c r="M24" s="45">
        <v>0.39</v>
      </c>
      <c r="N24" s="45">
        <v>0.28999999999999998</v>
      </c>
      <c r="O24" s="45">
        <v>0.06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6" t="e">
        <f>#REF!*AX24+K24+O24</f>
        <v>#REF!</v>
      </c>
      <c r="AU24" s="46" t="e">
        <f>#REF!*AY24+L24</f>
        <v>#REF!</v>
      </c>
      <c r="AV24" s="46" t="e">
        <f>#REF!*AZ24+M24</f>
        <v>#REF!</v>
      </c>
      <c r="AW24" s="46" t="e">
        <f>#REF!*BA24+N24</f>
        <v>#REF!</v>
      </c>
      <c r="AX24" s="44"/>
      <c r="AY24" s="44"/>
      <c r="AZ24" s="44"/>
      <c r="BA24" s="44"/>
    </row>
    <row r="25" spans="1:53" ht="21.75" customHeight="1">
      <c r="A25" s="55" t="s">
        <v>88</v>
      </c>
      <c r="B25" s="49">
        <v>44719</v>
      </c>
      <c r="C25" s="30">
        <v>7.5</v>
      </c>
      <c r="D25" s="29">
        <v>21.43</v>
      </c>
      <c r="E25" s="34">
        <v>20.91</v>
      </c>
      <c r="F25" s="35">
        <v>21</v>
      </c>
      <c r="G25" s="35">
        <v>20.94</v>
      </c>
      <c r="H25" s="35">
        <v>21.23</v>
      </c>
      <c r="I25" s="43">
        <f t="shared" si="0"/>
        <v>21.102</v>
      </c>
      <c r="J25" s="45"/>
      <c r="K25" s="45">
        <v>0.98</v>
      </c>
      <c r="L25" s="45">
        <v>0.74</v>
      </c>
      <c r="M25" s="45">
        <v>0.39</v>
      </c>
      <c r="N25" s="45">
        <v>0.28999999999999998</v>
      </c>
      <c r="O25" s="45">
        <v>0.06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6" t="e">
        <f>#REF!*AX25+K25+O25</f>
        <v>#REF!</v>
      </c>
      <c r="AU25" s="46" t="e">
        <f>#REF!*AY25+L25</f>
        <v>#REF!</v>
      </c>
      <c r="AV25" s="46" t="e">
        <f>#REF!*AZ25+M25</f>
        <v>#REF!</v>
      </c>
      <c r="AW25" s="46" t="e">
        <f>#REF!*BA25+N25</f>
        <v>#REF!</v>
      </c>
      <c r="AX25" s="19"/>
      <c r="AY25" s="19"/>
      <c r="AZ25" s="19"/>
      <c r="BA25" s="19"/>
    </row>
    <row r="26" spans="1:53" ht="27" customHeight="1">
      <c r="A26" s="55" t="s">
        <v>89</v>
      </c>
      <c r="B26" s="49">
        <v>44719</v>
      </c>
      <c r="C26" s="58" t="s">
        <v>90</v>
      </c>
      <c r="D26" s="29">
        <v>19.57</v>
      </c>
      <c r="E26" s="29">
        <v>19.600000000000001</v>
      </c>
      <c r="F26" s="29">
        <v>19.579999999999998</v>
      </c>
      <c r="G26" s="29">
        <v>19.559999999999999</v>
      </c>
      <c r="H26" s="29">
        <v>19.600000000000001</v>
      </c>
      <c r="I26" s="43">
        <f t="shared" si="0"/>
        <v>19.582000000000001</v>
      </c>
      <c r="J26" s="45"/>
      <c r="K26" s="45">
        <v>0.98</v>
      </c>
      <c r="L26" s="45">
        <v>0.74</v>
      </c>
      <c r="M26" s="45">
        <v>0.39</v>
      </c>
      <c r="N26" s="45">
        <v>0.28999999999999998</v>
      </c>
      <c r="O26" s="45">
        <v>0.06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6" t="e">
        <f>#REF!*AX26+K26+O26</f>
        <v>#REF!</v>
      </c>
      <c r="AU26" s="46" t="e">
        <f>#REF!*AY26+L26</f>
        <v>#REF!</v>
      </c>
      <c r="AV26" s="46" t="e">
        <f>#REF!*AZ26+M26</f>
        <v>#REF!</v>
      </c>
      <c r="AW26" s="46" t="e">
        <f>#REF!*BA26+N26</f>
        <v>#REF!</v>
      </c>
      <c r="AX26" s="59">
        <v>0</v>
      </c>
      <c r="AY26" s="28">
        <v>120</v>
      </c>
      <c r="AZ26" s="28">
        <v>60</v>
      </c>
      <c r="BA26" s="59">
        <v>0</v>
      </c>
    </row>
    <row r="27" spans="1:53" ht="21.75" customHeight="1">
      <c r="A27" s="56" t="s">
        <v>91</v>
      </c>
      <c r="B27" s="49">
        <v>44719</v>
      </c>
      <c r="C27" s="32">
        <v>5.5</v>
      </c>
      <c r="D27" s="29">
        <v>35.380000000000003</v>
      </c>
      <c r="E27" s="29">
        <v>35.4</v>
      </c>
      <c r="F27" s="29">
        <v>35.36</v>
      </c>
      <c r="G27" s="29">
        <v>35.380000000000003</v>
      </c>
      <c r="H27" s="29">
        <v>35.4</v>
      </c>
      <c r="I27" s="43">
        <f t="shared" si="0"/>
        <v>35.384</v>
      </c>
      <c r="J27" s="45"/>
      <c r="K27" s="45">
        <v>0.98</v>
      </c>
      <c r="L27" s="45">
        <v>0.74</v>
      </c>
      <c r="M27" s="45">
        <v>0.39</v>
      </c>
      <c r="N27" s="45">
        <v>0.28999999999999998</v>
      </c>
      <c r="O27" s="45">
        <v>0.06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6" t="e">
        <f>#REF!*AX27+K27+O27</f>
        <v>#REF!</v>
      </c>
      <c r="AU27" s="46" t="e">
        <f>#REF!*AY27+L27</f>
        <v>#REF!</v>
      </c>
      <c r="AV27" s="46" t="e">
        <f>#REF!*AZ27+M27</f>
        <v>#REF!</v>
      </c>
      <c r="AW27" s="46" t="e">
        <f>#REF!*BA27+N27</f>
        <v>#REF!</v>
      </c>
      <c r="AX27" s="59">
        <v>0</v>
      </c>
      <c r="AY27" s="28">
        <v>80</v>
      </c>
      <c r="AZ27" s="28">
        <v>40</v>
      </c>
      <c r="BA27" s="28">
        <v>20</v>
      </c>
    </row>
    <row r="28" spans="1:53" ht="21.75" customHeight="1">
      <c r="A28" s="56" t="s">
        <v>91</v>
      </c>
      <c r="B28" s="49">
        <v>44719</v>
      </c>
      <c r="C28" s="32">
        <v>8.5</v>
      </c>
      <c r="D28" s="29">
        <v>43.61</v>
      </c>
      <c r="E28" s="29">
        <v>43.62</v>
      </c>
      <c r="F28" s="29">
        <v>43.6</v>
      </c>
      <c r="G28" s="29">
        <v>43.62</v>
      </c>
      <c r="H28" s="29">
        <v>43.61</v>
      </c>
      <c r="I28" s="43">
        <f t="shared" si="0"/>
        <v>43.612000000000002</v>
      </c>
      <c r="J28" s="45"/>
      <c r="K28" s="45">
        <v>0.98</v>
      </c>
      <c r="L28" s="45">
        <v>0.74</v>
      </c>
      <c r="M28" s="45">
        <v>0.39</v>
      </c>
      <c r="N28" s="45">
        <v>0.28999999999999998</v>
      </c>
      <c r="O28" s="45">
        <v>0.06</v>
      </c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6" t="e">
        <f>#REF!*AX28+K28+O28</f>
        <v>#REF!</v>
      </c>
      <c r="AU28" s="46" t="e">
        <f>#REF!*AY28+L28</f>
        <v>#REF!</v>
      </c>
      <c r="AV28" s="46" t="e">
        <f>#REF!*AZ28+M28</f>
        <v>#REF!</v>
      </c>
      <c r="AW28" s="46" t="e">
        <f>#REF!*BA28+N28</f>
        <v>#REF!</v>
      </c>
      <c r="AX28" s="59">
        <v>0</v>
      </c>
      <c r="AY28" s="28">
        <v>80</v>
      </c>
      <c r="AZ28" s="28">
        <v>40</v>
      </c>
      <c r="BA28" s="28">
        <v>20</v>
      </c>
    </row>
    <row r="29" spans="1:53" ht="26.25" customHeight="1">
      <c r="A29" s="55" t="s">
        <v>92</v>
      </c>
      <c r="B29" s="49">
        <v>44719</v>
      </c>
      <c r="C29" s="63" t="s">
        <v>102</v>
      </c>
      <c r="D29" s="29">
        <v>86.66</v>
      </c>
      <c r="E29" s="29">
        <v>86.37</v>
      </c>
      <c r="F29" s="29">
        <v>86.57</v>
      </c>
      <c r="G29" s="29">
        <v>86.64</v>
      </c>
      <c r="H29" s="29">
        <v>87.11</v>
      </c>
      <c r="I29" s="43">
        <f t="shared" si="0"/>
        <v>86.67</v>
      </c>
      <c r="J29" s="45"/>
      <c r="K29" s="45">
        <v>0.98</v>
      </c>
      <c r="L29" s="45">
        <v>0.74</v>
      </c>
      <c r="M29" s="45">
        <v>0.39</v>
      </c>
      <c r="N29" s="45">
        <v>0.28999999999999998</v>
      </c>
      <c r="O29" s="45">
        <v>0.06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6" t="e">
        <f>#REF!*AX29+K29+O29</f>
        <v>#REF!</v>
      </c>
      <c r="AU29" s="46" t="e">
        <f>#REF!*AY29+L29</f>
        <v>#REF!</v>
      </c>
      <c r="AV29" s="46" t="e">
        <f>#REF!*AZ29+M29</f>
        <v>#REF!</v>
      </c>
      <c r="AW29" s="46" t="e">
        <f>#REF!*BA29+N29</f>
        <v>#REF!</v>
      </c>
      <c r="AX29" s="19"/>
      <c r="AY29" s="19"/>
      <c r="AZ29" s="19"/>
      <c r="BA29" s="19"/>
    </row>
    <row r="30" spans="1:53" ht="26.25" customHeight="1">
      <c r="A30" s="55" t="s">
        <v>92</v>
      </c>
      <c r="B30" s="49">
        <v>44719</v>
      </c>
      <c r="C30" s="64" t="s">
        <v>86</v>
      </c>
      <c r="D30" s="29">
        <v>93.6</v>
      </c>
      <c r="E30" s="29">
        <v>93.81</v>
      </c>
      <c r="F30" s="29">
        <v>93.6</v>
      </c>
      <c r="G30" s="29">
        <v>93.63</v>
      </c>
      <c r="H30" s="29">
        <v>93.37</v>
      </c>
      <c r="I30" s="43">
        <f t="shared" si="0"/>
        <v>93.602000000000004</v>
      </c>
      <c r="J30" s="45"/>
      <c r="K30" s="45">
        <v>0.98</v>
      </c>
      <c r="L30" s="45">
        <v>0.74</v>
      </c>
      <c r="M30" s="45">
        <v>0.39</v>
      </c>
      <c r="N30" s="45">
        <v>0.28999999999999998</v>
      </c>
      <c r="O30" s="45">
        <v>0.06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6" t="e">
        <f>#REF!*AX30+K30+O30</f>
        <v>#REF!</v>
      </c>
      <c r="AU30" s="46" t="e">
        <f>#REF!*AY30+L30</f>
        <v>#REF!</v>
      </c>
      <c r="AV30" s="46" t="e">
        <f>#REF!*AZ30+M30</f>
        <v>#REF!</v>
      </c>
      <c r="AW30" s="46" t="e">
        <f>#REF!*BA30+N30</f>
        <v>#REF!</v>
      </c>
      <c r="AX30" s="19"/>
      <c r="AY30" s="19"/>
      <c r="AZ30" s="19"/>
      <c r="BA30" s="19"/>
    </row>
    <row r="31" spans="1:53" ht="26.25" customHeight="1">
      <c r="A31" s="55" t="s">
        <v>92</v>
      </c>
      <c r="B31" s="49">
        <v>44719</v>
      </c>
      <c r="C31" s="64" t="s">
        <v>103</v>
      </c>
      <c r="D31" s="29">
        <v>100.49</v>
      </c>
      <c r="E31" s="29">
        <v>100.55</v>
      </c>
      <c r="F31" s="29">
        <v>100.6</v>
      </c>
      <c r="G31" s="29">
        <v>102.18</v>
      </c>
      <c r="H31" s="29">
        <v>100.57</v>
      </c>
      <c r="I31" s="43">
        <f t="shared" si="0"/>
        <v>100.878</v>
      </c>
      <c r="J31" s="45"/>
      <c r="K31" s="45">
        <v>0.98</v>
      </c>
      <c r="L31" s="45">
        <v>0.74</v>
      </c>
      <c r="M31" s="45">
        <v>0.39</v>
      </c>
      <c r="N31" s="45">
        <v>0.28999999999999998</v>
      </c>
      <c r="O31" s="45">
        <v>0.06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6" t="e">
        <f>#REF!*AX31+K31+O31</f>
        <v>#REF!</v>
      </c>
      <c r="AU31" s="46" t="e">
        <f>#REF!*AY31+L31</f>
        <v>#REF!</v>
      </c>
      <c r="AV31" s="46" t="e">
        <f>#REF!*AZ31+M31</f>
        <v>#REF!</v>
      </c>
      <c r="AW31" s="46" t="e">
        <f>#REF!*BA31+N31</f>
        <v>#REF!</v>
      </c>
      <c r="AX31" s="19"/>
      <c r="AY31" s="19"/>
      <c r="AZ31" s="19"/>
      <c r="BA31" s="19"/>
    </row>
    <row r="32" spans="1:53" ht="26.25" customHeight="1">
      <c r="A32" s="55" t="s">
        <v>92</v>
      </c>
      <c r="B32" s="49">
        <v>44719</v>
      </c>
      <c r="C32" s="63" t="s">
        <v>104</v>
      </c>
      <c r="D32" s="29">
        <v>102.16</v>
      </c>
      <c r="E32" s="29">
        <v>102.19</v>
      </c>
      <c r="F32" s="29">
        <v>102.54</v>
      </c>
      <c r="G32" s="29">
        <v>102.17</v>
      </c>
      <c r="H32" s="29">
        <v>102.35</v>
      </c>
      <c r="I32" s="43">
        <f t="shared" si="0"/>
        <v>102.282</v>
      </c>
      <c r="J32" s="45"/>
      <c r="K32" s="45">
        <v>0.98</v>
      </c>
      <c r="L32" s="45">
        <v>0.74</v>
      </c>
      <c r="M32" s="45">
        <v>0.39</v>
      </c>
      <c r="N32" s="45">
        <v>0.28999999999999998</v>
      </c>
      <c r="O32" s="45">
        <v>0.06</v>
      </c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6" t="e">
        <f>#REF!*AX32+K32+O32</f>
        <v>#REF!</v>
      </c>
      <c r="AU32" s="46" t="e">
        <f>#REF!*AY32+L32</f>
        <v>#REF!</v>
      </c>
      <c r="AV32" s="46" t="e">
        <f>#REF!*AZ32+M32</f>
        <v>#REF!</v>
      </c>
      <c r="AW32" s="46" t="e">
        <f>#REF!*BA32+N32</f>
        <v>#REF!</v>
      </c>
      <c r="AX32" s="19"/>
      <c r="AY32" s="19"/>
      <c r="AZ32" s="19"/>
      <c r="BA32" s="19"/>
    </row>
    <row r="33" spans="1:53" ht="26.25" customHeight="1">
      <c r="A33" s="55" t="s">
        <v>92</v>
      </c>
      <c r="B33" s="49">
        <v>44719</v>
      </c>
      <c r="C33" s="65" t="s">
        <v>105</v>
      </c>
      <c r="D33" s="29">
        <v>113.04</v>
      </c>
      <c r="E33" s="29">
        <v>113.38</v>
      </c>
      <c r="F33" s="29">
        <v>113.28</v>
      </c>
      <c r="G33" s="29">
        <v>113.3</v>
      </c>
      <c r="H33" s="29">
        <v>133.27000000000001</v>
      </c>
      <c r="I33" s="43">
        <f t="shared" si="0"/>
        <v>117.25400000000002</v>
      </c>
      <c r="J33" s="45"/>
      <c r="K33" s="45">
        <v>0.98</v>
      </c>
      <c r="L33" s="45">
        <v>0.74</v>
      </c>
      <c r="M33" s="45">
        <v>0.39</v>
      </c>
      <c r="N33" s="45">
        <v>0.28999999999999998</v>
      </c>
      <c r="O33" s="45">
        <v>0.06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6" t="e">
        <f>#REF!*AX33+K33+O33</f>
        <v>#REF!</v>
      </c>
      <c r="AU33" s="46" t="e">
        <f>#REF!*AY33+L33</f>
        <v>#REF!</v>
      </c>
      <c r="AV33" s="46" t="e">
        <f>#REF!*AZ33+M33</f>
        <v>#REF!</v>
      </c>
      <c r="AW33" s="46" t="e">
        <f>#REF!*BA33+N33</f>
        <v>#REF!</v>
      </c>
      <c r="AX33" s="19"/>
      <c r="AY33" s="19"/>
      <c r="AZ33" s="19"/>
      <c r="BA33" s="19"/>
    </row>
    <row r="34" spans="1:53" ht="26.25" customHeight="1">
      <c r="A34" s="55" t="s">
        <v>92</v>
      </c>
      <c r="B34" s="49"/>
      <c r="C34" s="66" t="s">
        <v>106</v>
      </c>
      <c r="D34" s="31"/>
      <c r="E34" s="31"/>
      <c r="F34" s="31"/>
      <c r="G34" s="31"/>
      <c r="H34" s="31"/>
      <c r="I34" s="43" t="e">
        <f t="shared" si="0"/>
        <v>#DIV/0!</v>
      </c>
      <c r="J34" s="45"/>
      <c r="K34" s="45">
        <v>0.98</v>
      </c>
      <c r="L34" s="45">
        <v>0.74</v>
      </c>
      <c r="M34" s="45">
        <v>0.39</v>
      </c>
      <c r="N34" s="45">
        <v>0.28999999999999998</v>
      </c>
      <c r="O34" s="45">
        <v>0.06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6" t="e">
        <f>#REF!*AX34+K34+O34</f>
        <v>#REF!</v>
      </c>
      <c r="AU34" s="46" t="e">
        <f>#REF!*AY34+L34</f>
        <v>#REF!</v>
      </c>
      <c r="AV34" s="46" t="e">
        <f>#REF!*AZ34+M34</f>
        <v>#REF!</v>
      </c>
      <c r="AW34" s="46" t="e">
        <f>#REF!*BA34+N34</f>
        <v>#REF!</v>
      </c>
      <c r="AX34" s="19"/>
      <c r="AY34" s="19"/>
      <c r="AZ34" s="19"/>
      <c r="BA34" s="19"/>
    </row>
    <row r="35" spans="1:53" ht="26.25" customHeight="1">
      <c r="A35" s="27" t="s">
        <v>107</v>
      </c>
      <c r="B35" s="49">
        <v>44719</v>
      </c>
      <c r="C35" s="66" t="s">
        <v>108</v>
      </c>
      <c r="D35" s="31">
        <v>6.65</v>
      </c>
      <c r="E35" s="31">
        <v>6.69</v>
      </c>
      <c r="F35" s="31">
        <v>6.62</v>
      </c>
      <c r="G35" s="31">
        <v>6.63</v>
      </c>
      <c r="H35" s="31">
        <v>6.6</v>
      </c>
      <c r="I35" s="43">
        <f t="shared" si="0"/>
        <v>6.6379999999999999</v>
      </c>
      <c r="J35" s="45"/>
      <c r="K35" s="45">
        <v>0.98</v>
      </c>
      <c r="L35" s="45">
        <v>0.74</v>
      </c>
      <c r="M35" s="45">
        <v>0.39</v>
      </c>
      <c r="N35" s="45">
        <v>0.28999999999999998</v>
      </c>
      <c r="O35" s="45">
        <v>0.06</v>
      </c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6" t="e">
        <f>#REF!*AX35+K35+O35</f>
        <v>#REF!</v>
      </c>
      <c r="AU35" s="46" t="e">
        <f>#REF!*AY35+L35</f>
        <v>#REF!</v>
      </c>
      <c r="AV35" s="46" t="e">
        <f>#REF!*AZ35+M35</f>
        <v>#REF!</v>
      </c>
      <c r="AW35" s="46" t="e">
        <f>#REF!*BA35+N35</f>
        <v>#REF!</v>
      </c>
      <c r="AX35" s="19"/>
      <c r="AY35" s="19"/>
      <c r="AZ35" s="19"/>
      <c r="BA35" s="19"/>
    </row>
    <row r="36" spans="1:53" ht="26.25" customHeight="1">
      <c r="A36" s="27" t="s">
        <v>107</v>
      </c>
      <c r="B36" s="49">
        <v>44719</v>
      </c>
      <c r="C36" s="66" t="s">
        <v>109</v>
      </c>
      <c r="D36" s="31">
        <v>7.79</v>
      </c>
      <c r="E36" s="31">
        <v>7.7</v>
      </c>
      <c r="F36" s="31">
        <v>7.73</v>
      </c>
      <c r="G36" s="31">
        <v>7.75</v>
      </c>
      <c r="H36" s="31">
        <v>7.78</v>
      </c>
      <c r="I36" s="43">
        <f t="shared" si="0"/>
        <v>7.75</v>
      </c>
      <c r="J36" s="45"/>
      <c r="K36" s="45">
        <v>0.98</v>
      </c>
      <c r="L36" s="45">
        <v>0.74</v>
      </c>
      <c r="M36" s="45">
        <v>0.39</v>
      </c>
      <c r="N36" s="45">
        <v>0.28999999999999998</v>
      </c>
      <c r="O36" s="45">
        <v>0.06</v>
      </c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6" t="e">
        <f>#REF!*AX36+K36+O36</f>
        <v>#REF!</v>
      </c>
      <c r="AU36" s="46" t="e">
        <f>#REF!*AY36+L36</f>
        <v>#REF!</v>
      </c>
      <c r="AV36" s="46" t="e">
        <f>#REF!*AZ36+M36</f>
        <v>#REF!</v>
      </c>
      <c r="AW36" s="46" t="e">
        <f>#REF!*BA36+N36</f>
        <v>#REF!</v>
      </c>
      <c r="AX36" s="19"/>
      <c r="AY36" s="19"/>
      <c r="AZ36" s="19"/>
      <c r="BA36" s="19"/>
    </row>
    <row r="37" spans="1:53" ht="26.25" customHeight="1">
      <c r="A37" s="27" t="s">
        <v>107</v>
      </c>
      <c r="B37" s="49">
        <v>44719</v>
      </c>
      <c r="C37" s="66" t="s">
        <v>110</v>
      </c>
      <c r="D37" s="31">
        <v>8.01</v>
      </c>
      <c r="E37" s="31">
        <v>7.99</v>
      </c>
      <c r="F37" s="31">
        <v>8</v>
      </c>
      <c r="G37" s="31">
        <v>8.02</v>
      </c>
      <c r="H37" s="31">
        <v>8.0500000000000007</v>
      </c>
      <c r="I37" s="43">
        <f t="shared" si="0"/>
        <v>8.0139999999999993</v>
      </c>
      <c r="J37" s="45"/>
      <c r="K37" s="45">
        <v>0.98</v>
      </c>
      <c r="L37" s="45">
        <v>0.74</v>
      </c>
      <c r="M37" s="45">
        <v>0.39</v>
      </c>
      <c r="N37" s="45">
        <v>0.28999999999999998</v>
      </c>
      <c r="O37" s="45">
        <v>0.06</v>
      </c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6" t="e">
        <f>#REF!*AX37+K37+O37</f>
        <v>#REF!</v>
      </c>
      <c r="AU37" s="46" t="e">
        <f>#REF!*AY37+L37</f>
        <v>#REF!</v>
      </c>
      <c r="AV37" s="46" t="e">
        <f>#REF!*AZ37+M37</f>
        <v>#REF!</v>
      </c>
      <c r="AW37" s="46" t="e">
        <f>#REF!*BA37+N37</f>
        <v>#REF!</v>
      </c>
      <c r="AX37" s="19"/>
      <c r="AY37" s="19"/>
      <c r="AZ37" s="19"/>
      <c r="BA37" s="19"/>
    </row>
    <row r="38" spans="1:53" ht="26.25" customHeight="1">
      <c r="A38" s="27" t="s">
        <v>107</v>
      </c>
      <c r="B38" s="49"/>
      <c r="C38" s="66" t="s">
        <v>111</v>
      </c>
      <c r="D38" s="31"/>
      <c r="E38" s="31"/>
      <c r="F38" s="31"/>
      <c r="G38" s="31"/>
      <c r="H38" s="31"/>
      <c r="I38" s="43" t="e">
        <f t="shared" si="0"/>
        <v>#DIV/0!</v>
      </c>
      <c r="J38" s="45"/>
      <c r="K38" s="45">
        <v>0.98</v>
      </c>
      <c r="L38" s="45">
        <v>0.74</v>
      </c>
      <c r="M38" s="45">
        <v>0.39</v>
      </c>
      <c r="N38" s="45">
        <v>0.28999999999999998</v>
      </c>
      <c r="O38" s="45">
        <v>0.06</v>
      </c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6" t="e">
        <f>#REF!*AX38+K38+O38</f>
        <v>#REF!</v>
      </c>
      <c r="AU38" s="46" t="e">
        <f>#REF!*AY38+L38</f>
        <v>#REF!</v>
      </c>
      <c r="AV38" s="46" t="e">
        <f>#REF!*AZ38+M38</f>
        <v>#REF!</v>
      </c>
      <c r="AW38" s="46" t="e">
        <f>#REF!*BA38+N38</f>
        <v>#REF!</v>
      </c>
      <c r="AX38" s="19"/>
      <c r="AY38" s="19"/>
      <c r="AZ38" s="19"/>
      <c r="BA38" s="19"/>
    </row>
    <row r="39" spans="1:53" ht="26.25" customHeight="1">
      <c r="A39" s="27" t="s">
        <v>112</v>
      </c>
      <c r="B39" s="49">
        <v>44719</v>
      </c>
      <c r="C39" s="28" t="s">
        <v>113</v>
      </c>
      <c r="D39" s="31">
        <v>36.76</v>
      </c>
      <c r="E39" s="31">
        <v>36.79</v>
      </c>
      <c r="F39" s="31">
        <v>36.799999999999997</v>
      </c>
      <c r="G39" s="31">
        <v>36.729999999999997</v>
      </c>
      <c r="H39" s="31">
        <v>36.81</v>
      </c>
      <c r="I39" s="43">
        <f t="shared" si="0"/>
        <v>36.777999999999999</v>
      </c>
      <c r="J39" s="45"/>
      <c r="K39" s="45">
        <v>0.98</v>
      </c>
      <c r="L39" s="45">
        <v>0.74</v>
      </c>
      <c r="M39" s="45">
        <v>0.39</v>
      </c>
      <c r="N39" s="45">
        <v>0.28999999999999998</v>
      </c>
      <c r="O39" s="45">
        <v>0.06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6" t="e">
        <f>#REF!*AX39+K39+O39</f>
        <v>#REF!</v>
      </c>
      <c r="AU39" s="46" t="e">
        <f>#REF!*AY39+L39</f>
        <v>#REF!</v>
      </c>
      <c r="AV39" s="46" t="e">
        <f>#REF!*AZ39+M39</f>
        <v>#REF!</v>
      </c>
      <c r="AW39" s="46" t="e">
        <f>#REF!*BA39+N39</f>
        <v>#REF!</v>
      </c>
      <c r="AX39" s="19"/>
      <c r="AY39" s="19"/>
      <c r="AZ39" s="19"/>
      <c r="BA39" s="19"/>
    </row>
    <row r="40" spans="1:53" ht="26.25" customHeight="1">
      <c r="A40" s="27" t="s">
        <v>112</v>
      </c>
      <c r="B40" s="49">
        <v>44719</v>
      </c>
      <c r="C40" s="28" t="s">
        <v>114</v>
      </c>
      <c r="D40" s="31">
        <v>43.64</v>
      </c>
      <c r="E40" s="31">
        <v>44</v>
      </c>
      <c r="F40" s="31">
        <v>43.69</v>
      </c>
      <c r="G40" s="31">
        <v>43.6</v>
      </c>
      <c r="H40" s="31">
        <v>43.67</v>
      </c>
      <c r="I40" s="43">
        <f t="shared" si="0"/>
        <v>43.719999999999992</v>
      </c>
      <c r="J40" s="45"/>
      <c r="K40" s="45">
        <v>0.98</v>
      </c>
      <c r="L40" s="45">
        <v>0.74</v>
      </c>
      <c r="M40" s="45">
        <v>0.39</v>
      </c>
      <c r="N40" s="45">
        <v>0.28999999999999998</v>
      </c>
      <c r="O40" s="45">
        <v>0.06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6" t="e">
        <f>#REF!*AX40+K40+O40</f>
        <v>#REF!</v>
      </c>
      <c r="AU40" s="46" t="e">
        <f>#REF!*AY40+L40</f>
        <v>#REF!</v>
      </c>
      <c r="AV40" s="46" t="e">
        <f>#REF!*AZ40+M40</f>
        <v>#REF!</v>
      </c>
      <c r="AW40" s="46" t="e">
        <f>#REF!*BA40+N40</f>
        <v>#REF!</v>
      </c>
      <c r="AX40" s="19"/>
      <c r="AY40" s="19"/>
      <c r="AZ40" s="19"/>
      <c r="BA40" s="19"/>
    </row>
    <row r="41" spans="1:53" ht="26.25" customHeight="1">
      <c r="A41" s="27" t="s">
        <v>115</v>
      </c>
      <c r="B41" s="49">
        <v>44719</v>
      </c>
      <c r="C41" s="66" t="s">
        <v>116</v>
      </c>
      <c r="D41" s="31">
        <v>44.88</v>
      </c>
      <c r="E41" s="31">
        <v>44.98</v>
      </c>
      <c r="F41" s="31">
        <v>44.96</v>
      </c>
      <c r="G41" s="31">
        <v>44.9</v>
      </c>
      <c r="H41" s="31">
        <v>44.82</v>
      </c>
      <c r="I41" s="43">
        <f t="shared" si="0"/>
        <v>44.908000000000001</v>
      </c>
      <c r="J41" s="45"/>
      <c r="K41" s="45">
        <v>0.98</v>
      </c>
      <c r="L41" s="45">
        <v>0.74</v>
      </c>
      <c r="M41" s="45">
        <v>0.39</v>
      </c>
      <c r="N41" s="45">
        <v>0.28999999999999998</v>
      </c>
      <c r="O41" s="45">
        <v>0.06</v>
      </c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6" t="e">
        <f>#REF!*AX41+K41+O41</f>
        <v>#REF!</v>
      </c>
      <c r="AU41" s="46" t="e">
        <f>#REF!*AY41+L41</f>
        <v>#REF!</v>
      </c>
      <c r="AV41" s="46" t="e">
        <f>#REF!*AZ41+M41</f>
        <v>#REF!</v>
      </c>
      <c r="AW41" s="46" t="e">
        <f>#REF!*BA41+N41</f>
        <v>#REF!</v>
      </c>
      <c r="AX41" s="19"/>
      <c r="AY41" s="19"/>
      <c r="AZ41" s="19"/>
      <c r="BA41" s="19"/>
    </row>
    <row r="42" spans="1:53" ht="26.25" customHeight="1">
      <c r="A42" s="36" t="s">
        <v>117</v>
      </c>
      <c r="B42" s="49">
        <v>44719</v>
      </c>
      <c r="C42" s="66" t="s">
        <v>14</v>
      </c>
      <c r="D42" s="31">
        <v>169.05</v>
      </c>
      <c r="E42" s="31">
        <v>165.76</v>
      </c>
      <c r="F42" s="31">
        <v>166.11</v>
      </c>
      <c r="G42" s="31">
        <v>165.84</v>
      </c>
      <c r="H42" s="31">
        <v>169.17</v>
      </c>
      <c r="I42" s="43">
        <f t="shared" si="0"/>
        <v>167.18599999999998</v>
      </c>
      <c r="J42" s="45"/>
      <c r="K42" s="45">
        <v>0.98</v>
      </c>
      <c r="L42" s="45">
        <v>0.74</v>
      </c>
      <c r="M42" s="45">
        <v>0.39</v>
      </c>
      <c r="N42" s="45">
        <v>0.28999999999999998</v>
      </c>
      <c r="O42" s="45">
        <v>0.06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6" t="e">
        <f>#REF!*AX42+K42+O42</f>
        <v>#REF!</v>
      </c>
      <c r="AU42" s="46" t="e">
        <f>#REF!*AY42+L42</f>
        <v>#REF!</v>
      </c>
      <c r="AV42" s="46" t="e">
        <f>#REF!*AZ42+M42</f>
        <v>#REF!</v>
      </c>
      <c r="AW42" s="46" t="e">
        <f>#REF!*BA42+N42</f>
        <v>#REF!</v>
      </c>
      <c r="AX42" s="19"/>
      <c r="AY42" s="19"/>
      <c r="AZ42" s="19"/>
      <c r="BA42" s="19"/>
    </row>
    <row r="43" spans="1:53" ht="26.25" customHeight="1">
      <c r="A43" s="36" t="s">
        <v>117</v>
      </c>
      <c r="B43" s="49">
        <v>44719</v>
      </c>
      <c r="C43" s="66" t="s">
        <v>116</v>
      </c>
      <c r="D43" s="31">
        <v>170.04</v>
      </c>
      <c r="E43" s="31">
        <v>172.97</v>
      </c>
      <c r="F43" s="31">
        <v>173.13</v>
      </c>
      <c r="G43" s="31">
        <v>171.68</v>
      </c>
      <c r="H43" s="31">
        <v>171.5</v>
      </c>
      <c r="I43" s="43">
        <f t="shared" si="0"/>
        <v>171.86399999999998</v>
      </c>
      <c r="J43" s="45"/>
      <c r="K43" s="45">
        <v>0.98</v>
      </c>
      <c r="L43" s="45">
        <v>0.74</v>
      </c>
      <c r="M43" s="45">
        <v>0.39</v>
      </c>
      <c r="N43" s="45">
        <v>0.28999999999999998</v>
      </c>
      <c r="O43" s="45">
        <v>0.06</v>
      </c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6" t="e">
        <f>#REF!*AX43+K43+O43</f>
        <v>#REF!</v>
      </c>
      <c r="AU43" s="46" t="e">
        <f>#REF!*AY43+L43</f>
        <v>#REF!</v>
      </c>
      <c r="AV43" s="46" t="e">
        <f>#REF!*AZ43+M43</f>
        <v>#REF!</v>
      </c>
      <c r="AW43" s="46" t="e">
        <f>#REF!*BA43+N43</f>
        <v>#REF!</v>
      </c>
      <c r="AX43" s="19"/>
      <c r="AY43" s="19"/>
      <c r="AZ43" s="19"/>
      <c r="BA43" s="19"/>
    </row>
    <row r="44" spans="1:53" ht="26.25" customHeight="1">
      <c r="A44" s="36" t="s">
        <v>117</v>
      </c>
      <c r="B44" s="49">
        <v>44719</v>
      </c>
      <c r="C44" s="28">
        <v>9.5</v>
      </c>
      <c r="D44" s="28">
        <v>175.2</v>
      </c>
      <c r="E44" s="28">
        <v>175.19</v>
      </c>
      <c r="F44" s="28">
        <v>175.29</v>
      </c>
      <c r="G44" s="28">
        <v>175.3</v>
      </c>
      <c r="H44" s="28">
        <v>175.24</v>
      </c>
      <c r="I44" s="43">
        <f t="shared" si="0"/>
        <v>175.244</v>
      </c>
      <c r="J44" s="45"/>
      <c r="K44" s="45">
        <v>0.98</v>
      </c>
      <c r="L44" s="45">
        <v>0.74</v>
      </c>
      <c r="M44" s="45">
        <v>0.39</v>
      </c>
      <c r="N44" s="45">
        <v>0.28999999999999998</v>
      </c>
      <c r="O44" s="45">
        <v>0.06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6" t="e">
        <f>#REF!*AX44+K44+O44</f>
        <v>#REF!</v>
      </c>
      <c r="AU44" s="46" t="e">
        <f>#REF!*AY44+L44</f>
        <v>#REF!</v>
      </c>
      <c r="AV44" s="46" t="e">
        <f>#REF!*AZ44+M44</f>
        <v>#REF!</v>
      </c>
      <c r="AW44" s="46" t="e">
        <f>#REF!*BA44+N44</f>
        <v>#REF!</v>
      </c>
      <c r="AX44" s="19"/>
      <c r="AY44" s="19"/>
      <c r="AZ44" s="19"/>
      <c r="BA44" s="19"/>
    </row>
    <row r="45" spans="1:53" ht="26.25" customHeight="1">
      <c r="A45" s="36" t="s">
        <v>117</v>
      </c>
      <c r="B45" s="49">
        <v>44719</v>
      </c>
      <c r="C45" s="28">
        <v>10</v>
      </c>
      <c r="D45" s="28">
        <v>185.93</v>
      </c>
      <c r="E45" s="28">
        <v>185.58</v>
      </c>
      <c r="F45" s="28">
        <v>185.01</v>
      </c>
      <c r="G45" s="28">
        <v>184.84</v>
      </c>
      <c r="H45" s="28">
        <v>184.92</v>
      </c>
      <c r="I45" s="43">
        <f t="shared" si="0"/>
        <v>185.256</v>
      </c>
      <c r="J45" s="45"/>
      <c r="K45" s="45">
        <v>0.98</v>
      </c>
      <c r="L45" s="45">
        <v>0.74</v>
      </c>
      <c r="M45" s="45">
        <v>0.39</v>
      </c>
      <c r="N45" s="45">
        <v>0.28999999999999998</v>
      </c>
      <c r="O45" s="45">
        <v>0.06</v>
      </c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6" t="e">
        <f>#REF!*AX45+K45+O45</f>
        <v>#REF!</v>
      </c>
      <c r="AU45" s="46" t="e">
        <f>#REF!*AY45+L45</f>
        <v>#REF!</v>
      </c>
      <c r="AV45" s="46" t="e">
        <f>#REF!*AZ45+M45</f>
        <v>#REF!</v>
      </c>
      <c r="AW45" s="46" t="e">
        <f>#REF!*BA45+N45</f>
        <v>#REF!</v>
      </c>
      <c r="AX45" s="19"/>
      <c r="AY45" s="19"/>
      <c r="AZ45" s="19"/>
      <c r="BA45" s="19"/>
    </row>
    <row r="46" spans="1:53" ht="26.25" customHeight="1">
      <c r="A46" s="27" t="s">
        <v>118</v>
      </c>
      <c r="B46" s="49">
        <v>44719</v>
      </c>
      <c r="C46" s="28" t="s">
        <v>119</v>
      </c>
      <c r="D46" s="28">
        <v>23.39</v>
      </c>
      <c r="E46" s="28">
        <v>23.41</v>
      </c>
      <c r="F46" s="28">
        <v>23.37</v>
      </c>
      <c r="G46" s="28">
        <v>23.4</v>
      </c>
      <c r="H46" s="28">
        <v>23.38</v>
      </c>
      <c r="I46" s="43">
        <f t="shared" si="0"/>
        <v>23.389999999999997</v>
      </c>
      <c r="J46" s="45"/>
      <c r="K46" s="45">
        <v>0.98</v>
      </c>
      <c r="L46" s="45">
        <v>0.74</v>
      </c>
      <c r="M46" s="45">
        <v>0.39</v>
      </c>
      <c r="N46" s="45">
        <v>0.28999999999999998</v>
      </c>
      <c r="O46" s="45">
        <v>0.06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6" t="e">
        <f>#REF!*AX46+K46+O46</f>
        <v>#REF!</v>
      </c>
      <c r="AU46" s="46" t="e">
        <f>#REF!*AY46+L46</f>
        <v>#REF!</v>
      </c>
      <c r="AV46" s="46" t="e">
        <f>#REF!*AZ46+M46</f>
        <v>#REF!</v>
      </c>
      <c r="AW46" s="46" t="e">
        <f>#REF!*BA46+N46</f>
        <v>#REF!</v>
      </c>
      <c r="AX46" s="19"/>
      <c r="AY46" s="19"/>
      <c r="AZ46" s="19"/>
      <c r="BA46" s="19"/>
    </row>
    <row r="47" spans="1:53" ht="26.25" customHeight="1">
      <c r="A47" s="27" t="s">
        <v>118</v>
      </c>
      <c r="B47" s="49">
        <v>44719</v>
      </c>
      <c r="C47" s="68" t="s">
        <v>121</v>
      </c>
      <c r="D47" s="28">
        <v>26.9</v>
      </c>
      <c r="E47" s="28">
        <v>27</v>
      </c>
      <c r="F47" s="28">
        <v>26.9</v>
      </c>
      <c r="G47" s="28">
        <v>26.9</v>
      </c>
      <c r="H47" s="28">
        <v>27</v>
      </c>
      <c r="I47" s="43">
        <f t="shared" si="0"/>
        <v>26.939999999999998</v>
      </c>
      <c r="J47" s="45"/>
      <c r="K47" s="45">
        <v>0.98</v>
      </c>
      <c r="L47" s="45">
        <v>0.74</v>
      </c>
      <c r="M47" s="45">
        <v>0.39</v>
      </c>
      <c r="N47" s="45">
        <v>0.28999999999999998</v>
      </c>
      <c r="O47" s="45">
        <v>0.06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6" t="e">
        <f>#REF!*AX47+K47+O47</f>
        <v>#REF!</v>
      </c>
      <c r="AU47" s="46" t="e">
        <f>#REF!*AY47+L47</f>
        <v>#REF!</v>
      </c>
      <c r="AV47" s="46" t="e">
        <f>#REF!*AZ47+M47</f>
        <v>#REF!</v>
      </c>
      <c r="AW47" s="46" t="e">
        <f>#REF!*BA47+N47</f>
        <v>#REF!</v>
      </c>
      <c r="AX47" s="19"/>
      <c r="AY47" s="19"/>
      <c r="AZ47" s="19"/>
      <c r="BA47" s="19"/>
    </row>
    <row r="48" spans="1:53" ht="26.25" customHeight="1">
      <c r="A48" s="27" t="s">
        <v>118</v>
      </c>
      <c r="B48" s="49">
        <v>44719</v>
      </c>
      <c r="C48" s="28" t="s">
        <v>120</v>
      </c>
      <c r="D48" s="28">
        <v>28.5</v>
      </c>
      <c r="E48" s="28">
        <v>28.5</v>
      </c>
      <c r="F48" s="28">
        <v>28.4</v>
      </c>
      <c r="G48" s="28">
        <v>28.5</v>
      </c>
      <c r="H48" s="28">
        <v>28.5</v>
      </c>
      <c r="I48" s="43">
        <f t="shared" si="0"/>
        <v>28.48</v>
      </c>
      <c r="J48" s="45"/>
      <c r="K48" s="45">
        <v>0.98</v>
      </c>
      <c r="L48" s="45">
        <v>0.74</v>
      </c>
      <c r="M48" s="45">
        <v>0.39</v>
      </c>
      <c r="N48" s="45">
        <v>0.28999999999999998</v>
      </c>
      <c r="O48" s="45">
        <v>0.06</v>
      </c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6" t="e">
        <f>#REF!*AX48+K48+O48</f>
        <v>#REF!</v>
      </c>
      <c r="AU48" s="46" t="e">
        <f>#REF!*AY48+L48</f>
        <v>#REF!</v>
      </c>
      <c r="AV48" s="46" t="e">
        <f>#REF!*AZ48+M48</f>
        <v>#REF!</v>
      </c>
      <c r="AW48" s="46" t="e">
        <f>#REF!*BA48+N48</f>
        <v>#REF!</v>
      </c>
      <c r="AX48" s="19"/>
      <c r="AY48" s="19"/>
      <c r="AZ48" s="19"/>
      <c r="BA48" s="19"/>
    </row>
    <row r="49" spans="1:53" ht="26.25" customHeight="1">
      <c r="A49" s="27" t="s">
        <v>118</v>
      </c>
      <c r="B49" s="49"/>
      <c r="C49" s="28" t="s">
        <v>122</v>
      </c>
      <c r="D49" s="69"/>
      <c r="E49" s="69"/>
      <c r="F49" s="69"/>
      <c r="G49" s="69"/>
      <c r="H49" s="69"/>
      <c r="I49" s="43" t="e">
        <f t="shared" si="0"/>
        <v>#DIV/0!</v>
      </c>
      <c r="J49" s="45"/>
      <c r="K49" s="45">
        <v>0.98</v>
      </c>
      <c r="L49" s="45">
        <v>0.74</v>
      </c>
      <c r="M49" s="45">
        <v>0.39</v>
      </c>
      <c r="N49" s="45">
        <v>0.28999999999999998</v>
      </c>
      <c r="O49" s="45">
        <v>0.06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6" t="e">
        <f>#REF!*AX49+K49+O49</f>
        <v>#REF!</v>
      </c>
      <c r="AU49" s="46" t="e">
        <f>#REF!*AY49+L49</f>
        <v>#REF!</v>
      </c>
      <c r="AV49" s="46" t="e">
        <f>#REF!*AZ49+M49</f>
        <v>#REF!</v>
      </c>
      <c r="AW49" s="46" t="e">
        <f>#REF!*BA49+N49</f>
        <v>#REF!</v>
      </c>
      <c r="AX49" s="19"/>
      <c r="AY49" s="19"/>
      <c r="AZ49" s="19"/>
      <c r="BA49" s="19"/>
    </row>
    <row r="50" spans="1:53" ht="26.25" customHeight="1">
      <c r="A50" s="55" t="s">
        <v>123</v>
      </c>
      <c r="B50" s="49">
        <v>44719</v>
      </c>
      <c r="C50" s="28">
        <v>7.5</v>
      </c>
      <c r="D50" s="28">
        <v>254.93</v>
      </c>
      <c r="E50" s="28">
        <v>255.45</v>
      </c>
      <c r="F50" s="28">
        <v>254.96</v>
      </c>
      <c r="G50" s="28">
        <v>254.91</v>
      </c>
      <c r="H50" s="28">
        <v>254.95</v>
      </c>
      <c r="I50" s="43">
        <f t="shared" si="0"/>
        <v>255.04000000000002</v>
      </c>
      <c r="J50" s="45"/>
      <c r="K50" s="45">
        <v>0.98</v>
      </c>
      <c r="L50" s="45">
        <v>0.74</v>
      </c>
      <c r="M50" s="45">
        <v>0.39</v>
      </c>
      <c r="N50" s="45">
        <v>0.28999999999999998</v>
      </c>
      <c r="O50" s="45">
        <v>0.06</v>
      </c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6" t="e">
        <f>#REF!*AX50+K50+O50</f>
        <v>#REF!</v>
      </c>
      <c r="AU50" s="46" t="e">
        <f>#REF!*AY50+L50</f>
        <v>#REF!</v>
      </c>
      <c r="AV50" s="46" t="e">
        <f>#REF!*AZ50+M50</f>
        <v>#REF!</v>
      </c>
      <c r="AW50" s="46" t="e">
        <f>#REF!*BA50+N50</f>
        <v>#REF!</v>
      </c>
      <c r="AX50" s="19"/>
      <c r="AY50" s="19"/>
      <c r="AZ50" s="19"/>
      <c r="BA50" s="19"/>
    </row>
    <row r="51" spans="1:53" ht="26.25" customHeight="1">
      <c r="A51" s="27" t="s">
        <v>124</v>
      </c>
      <c r="B51" s="49">
        <v>44719</v>
      </c>
      <c r="C51" s="28">
        <v>10</v>
      </c>
      <c r="D51" s="28">
        <v>184.8</v>
      </c>
      <c r="E51" s="28">
        <v>187.9</v>
      </c>
      <c r="F51" s="28">
        <v>181.6</v>
      </c>
      <c r="G51" s="28">
        <v>181.5</v>
      </c>
      <c r="H51" s="28">
        <v>184.79</v>
      </c>
      <c r="I51" s="43">
        <f t="shared" si="0"/>
        <v>184.11799999999999</v>
      </c>
      <c r="J51" s="45"/>
      <c r="K51" s="45">
        <v>0.98</v>
      </c>
      <c r="L51" s="45">
        <v>0.74</v>
      </c>
      <c r="M51" s="45">
        <v>0.39</v>
      </c>
      <c r="N51" s="45">
        <v>0.28999999999999998</v>
      </c>
      <c r="O51" s="45">
        <v>0.06</v>
      </c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6" t="e">
        <f>#REF!*AX51+K51+O51</f>
        <v>#REF!</v>
      </c>
      <c r="AU51" s="46" t="e">
        <f>#REF!*AY51+L51</f>
        <v>#REF!</v>
      </c>
      <c r="AV51" s="46" t="e">
        <f>#REF!*AZ51+M51</f>
        <v>#REF!</v>
      </c>
      <c r="AW51" s="46" t="e">
        <f>#REF!*BA51+N51</f>
        <v>#REF!</v>
      </c>
      <c r="AX51" s="19"/>
      <c r="AY51" s="19"/>
      <c r="AZ51" s="19"/>
      <c r="BA51" s="19"/>
    </row>
    <row r="52" spans="1:53" s="54" customFormat="1" ht="26.25" customHeight="1">
      <c r="A52" s="27" t="s">
        <v>124</v>
      </c>
      <c r="B52" s="49">
        <v>44719</v>
      </c>
      <c r="C52" s="28">
        <v>12</v>
      </c>
      <c r="D52" s="28">
        <v>208.67</v>
      </c>
      <c r="E52" s="28">
        <v>208.83</v>
      </c>
      <c r="F52" s="28">
        <v>208.64</v>
      </c>
      <c r="G52" s="28">
        <v>208.78</v>
      </c>
      <c r="H52" s="28">
        <v>208.53</v>
      </c>
      <c r="I52" s="43">
        <f t="shared" si="0"/>
        <v>208.69</v>
      </c>
      <c r="J52" s="45"/>
      <c r="K52" s="45">
        <v>0.98</v>
      </c>
      <c r="L52" s="45">
        <v>0.74</v>
      </c>
      <c r="M52" s="45">
        <v>0.39</v>
      </c>
      <c r="N52" s="45">
        <v>0.28999999999999998</v>
      </c>
      <c r="O52" s="45">
        <v>0.06</v>
      </c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6" t="e">
        <f>#REF!*AX52+K52+O52</f>
        <v>#REF!</v>
      </c>
      <c r="AU52" s="46" t="e">
        <f>#REF!*AY52+L52</f>
        <v>#REF!</v>
      </c>
      <c r="AV52" s="46" t="e">
        <f>#REF!*AZ52+M52</f>
        <v>#REF!</v>
      </c>
      <c r="AW52" s="46" t="e">
        <f>#REF!*BA52+N52</f>
        <v>#REF!</v>
      </c>
      <c r="AX52" s="52"/>
      <c r="AY52" s="52"/>
      <c r="AZ52" s="52"/>
      <c r="BA52" s="52"/>
    </row>
    <row r="53" spans="1:53" s="54" customFormat="1" ht="21.75" customHeight="1">
      <c r="A53" s="27" t="s">
        <v>125</v>
      </c>
      <c r="B53" s="49">
        <v>44719</v>
      </c>
      <c r="C53" s="28" t="s">
        <v>126</v>
      </c>
      <c r="D53" s="28">
        <v>2.5299999999999998</v>
      </c>
      <c r="E53" s="28">
        <v>2.67</v>
      </c>
      <c r="F53" s="28">
        <v>2.65</v>
      </c>
      <c r="G53" s="28">
        <v>2.61</v>
      </c>
      <c r="H53" s="28">
        <v>2.38</v>
      </c>
      <c r="I53" s="43">
        <f t="shared" si="0"/>
        <v>2.5680000000000001</v>
      </c>
      <c r="J53" s="45"/>
      <c r="K53" s="45">
        <v>0.98</v>
      </c>
      <c r="L53" s="45">
        <v>0.74</v>
      </c>
      <c r="M53" s="45">
        <v>0.39</v>
      </c>
      <c r="N53" s="45">
        <v>0.28999999999999998</v>
      </c>
      <c r="O53" s="45">
        <v>0.06</v>
      </c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6" t="e">
        <f>#REF!*AX53+K53+O53</f>
        <v>#REF!</v>
      </c>
      <c r="AU53" s="46" t="e">
        <f>#REF!*AY53+L53</f>
        <v>#REF!</v>
      </c>
      <c r="AV53" s="46" t="e">
        <f>#REF!*AZ53+M53</f>
        <v>#REF!</v>
      </c>
      <c r="AW53" s="46" t="e">
        <f>#REF!*BA53+N53</f>
        <v>#REF!</v>
      </c>
      <c r="AX53" s="52"/>
      <c r="AY53" s="52"/>
      <c r="AZ53" s="52"/>
      <c r="BA53" s="52"/>
    </row>
    <row r="54" spans="1:53" s="54" customFormat="1" ht="21.75" customHeight="1">
      <c r="A54" s="27" t="s">
        <v>125</v>
      </c>
      <c r="B54" s="49">
        <v>44719</v>
      </c>
      <c r="C54" s="28" t="s">
        <v>127</v>
      </c>
      <c r="D54" s="28">
        <v>3.04</v>
      </c>
      <c r="E54" s="28">
        <v>3.61</v>
      </c>
      <c r="F54" s="28">
        <v>3</v>
      </c>
      <c r="G54" s="28">
        <v>3.62</v>
      </c>
      <c r="H54" s="28">
        <v>3.12</v>
      </c>
      <c r="I54" s="43">
        <f t="shared" si="0"/>
        <v>3.278</v>
      </c>
      <c r="J54" s="45"/>
      <c r="K54" s="45">
        <v>0.98</v>
      </c>
      <c r="L54" s="45">
        <v>0.74</v>
      </c>
      <c r="M54" s="45">
        <v>0.39</v>
      </c>
      <c r="N54" s="45">
        <v>0.28999999999999998</v>
      </c>
      <c r="O54" s="45">
        <v>0.06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6" t="e">
        <f>#REF!*AX54+K54+O54</f>
        <v>#REF!</v>
      </c>
      <c r="AU54" s="46" t="e">
        <f>#REF!*AY54+L54</f>
        <v>#REF!</v>
      </c>
      <c r="AV54" s="46" t="e">
        <f>#REF!*AZ54+M54</f>
        <v>#REF!</v>
      </c>
      <c r="AW54" s="46" t="e">
        <f>#REF!*BA54+N54</f>
        <v>#REF!</v>
      </c>
      <c r="AX54" s="52"/>
      <c r="AY54" s="52"/>
      <c r="AZ54" s="52"/>
      <c r="BA54" s="52"/>
    </row>
    <row r="55" spans="1:53" s="54" customFormat="1" ht="21.75" customHeight="1">
      <c r="A55" s="27" t="s">
        <v>125</v>
      </c>
      <c r="B55" s="49">
        <v>44719</v>
      </c>
      <c r="C55" s="28" t="s">
        <v>128</v>
      </c>
      <c r="D55" s="28">
        <v>3.61</v>
      </c>
      <c r="E55" s="28">
        <v>3.58</v>
      </c>
      <c r="F55" s="28">
        <v>3.52</v>
      </c>
      <c r="G55" s="28">
        <v>3.6</v>
      </c>
      <c r="H55" s="28">
        <v>3.63</v>
      </c>
      <c r="I55" s="43">
        <f t="shared" si="0"/>
        <v>3.5879999999999996</v>
      </c>
      <c r="J55" s="45"/>
      <c r="K55" s="45">
        <v>0.98</v>
      </c>
      <c r="L55" s="45">
        <v>0.74</v>
      </c>
      <c r="M55" s="45">
        <v>0.39</v>
      </c>
      <c r="N55" s="45">
        <v>0.28999999999999998</v>
      </c>
      <c r="O55" s="45">
        <v>0.06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6" t="e">
        <f>#REF!*AX55+K55+O55</f>
        <v>#REF!</v>
      </c>
      <c r="AU55" s="46" t="e">
        <f>#REF!*AY55+L55</f>
        <v>#REF!</v>
      </c>
      <c r="AV55" s="46" t="e">
        <f>#REF!*AZ55+M55</f>
        <v>#REF!</v>
      </c>
      <c r="AW55" s="46" t="e">
        <f>#REF!*BA55+N55</f>
        <v>#REF!</v>
      </c>
      <c r="AX55" s="52"/>
      <c r="AY55" s="52"/>
      <c r="AZ55" s="52"/>
      <c r="BA55" s="52"/>
    </row>
    <row r="56" spans="1:53" s="54" customFormat="1" ht="21.75" customHeight="1">
      <c r="A56" s="27" t="s">
        <v>125</v>
      </c>
      <c r="B56" s="49">
        <v>44719</v>
      </c>
      <c r="C56" s="28" t="s">
        <v>129</v>
      </c>
      <c r="D56" s="28">
        <v>3.31</v>
      </c>
      <c r="E56" s="28">
        <v>3.2</v>
      </c>
      <c r="F56" s="28">
        <v>3.23</v>
      </c>
      <c r="G56" s="28">
        <v>3.3</v>
      </c>
      <c r="H56" s="28">
        <v>3.51</v>
      </c>
      <c r="I56" s="43">
        <f t="shared" si="0"/>
        <v>3.3099999999999996</v>
      </c>
      <c r="J56" s="45"/>
      <c r="K56" s="45">
        <v>0.98</v>
      </c>
      <c r="L56" s="45">
        <v>0.74</v>
      </c>
      <c r="M56" s="45">
        <v>0.39</v>
      </c>
      <c r="N56" s="45">
        <v>0.28999999999999998</v>
      </c>
      <c r="O56" s="45">
        <v>0.06</v>
      </c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6" t="e">
        <f>#REF!*AX56+K56+O56</f>
        <v>#REF!</v>
      </c>
      <c r="AU56" s="46" t="e">
        <f>#REF!*AY56+L56</f>
        <v>#REF!</v>
      </c>
      <c r="AV56" s="46" t="e">
        <f>#REF!*AZ56+M56</f>
        <v>#REF!</v>
      </c>
      <c r="AW56" s="46" t="e">
        <f>#REF!*BA56+N56</f>
        <v>#REF!</v>
      </c>
      <c r="AX56" s="52"/>
      <c r="AY56" s="52"/>
      <c r="AZ56" s="52"/>
      <c r="BA56" s="52"/>
    </row>
    <row r="57" spans="1:53" ht="21.75" customHeight="1">
      <c r="A57" s="55" t="s">
        <v>138</v>
      </c>
      <c r="B57" s="49"/>
      <c r="C57" s="33" t="s">
        <v>130</v>
      </c>
      <c r="D57" s="29"/>
      <c r="E57" s="29"/>
      <c r="F57" s="29"/>
      <c r="G57" s="29"/>
      <c r="H57" s="29"/>
      <c r="I57" s="43" t="e">
        <f t="shared" si="0"/>
        <v>#DIV/0!</v>
      </c>
      <c r="J57" s="45"/>
      <c r="K57" s="45">
        <v>0.98</v>
      </c>
      <c r="L57" s="45">
        <v>0.74</v>
      </c>
      <c r="M57" s="45">
        <v>0.39</v>
      </c>
      <c r="N57" s="45">
        <v>0.28999999999999998</v>
      </c>
      <c r="O57" s="45">
        <v>0.06</v>
      </c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6" t="e">
        <f>#REF!*AX57+K57+O57</f>
        <v>#REF!</v>
      </c>
      <c r="AU57" s="46" t="e">
        <f>#REF!*AY57+L57</f>
        <v>#REF!</v>
      </c>
      <c r="AV57" s="46" t="e">
        <f>#REF!*AZ57+M57</f>
        <v>#REF!</v>
      </c>
      <c r="AW57" s="46" t="e">
        <f>#REF!*BA57+N57</f>
        <v>#REF!</v>
      </c>
      <c r="AX57" s="19"/>
      <c r="AY57" s="19"/>
      <c r="AZ57" s="19"/>
      <c r="BA57" s="19"/>
    </row>
    <row r="58" spans="1:53" ht="21.75" customHeight="1">
      <c r="A58" s="55" t="s">
        <v>138</v>
      </c>
      <c r="B58" s="49"/>
      <c r="C58" s="33" t="s">
        <v>131</v>
      </c>
      <c r="D58" s="30"/>
      <c r="E58" s="30"/>
      <c r="F58" s="30"/>
      <c r="G58" s="30"/>
      <c r="H58" s="30"/>
      <c r="I58" s="43" t="e">
        <f t="shared" si="0"/>
        <v>#DIV/0!</v>
      </c>
      <c r="J58" s="45"/>
      <c r="K58" s="45">
        <v>0.98</v>
      </c>
      <c r="L58" s="45">
        <v>0.74</v>
      </c>
      <c r="M58" s="45">
        <v>0.39</v>
      </c>
      <c r="N58" s="45">
        <v>0.28999999999999998</v>
      </c>
      <c r="O58" s="45">
        <v>0.06</v>
      </c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6" t="e">
        <f>#REF!*AX58+K58+O58</f>
        <v>#REF!</v>
      </c>
      <c r="AU58" s="46" t="e">
        <f>#REF!*AY58+L58</f>
        <v>#REF!</v>
      </c>
      <c r="AV58" s="46" t="e">
        <f>#REF!*AZ58+M58</f>
        <v>#REF!</v>
      </c>
      <c r="AW58" s="46" t="e">
        <f>#REF!*BA58+N58</f>
        <v>#REF!</v>
      </c>
      <c r="AX58" s="19"/>
      <c r="AY58" s="19"/>
      <c r="AZ58" s="19"/>
      <c r="BA58" s="19"/>
    </row>
    <row r="59" spans="1:53" ht="21.75" customHeight="1">
      <c r="A59" s="55" t="s">
        <v>138</v>
      </c>
      <c r="B59" s="49"/>
      <c r="C59" s="33" t="s">
        <v>132</v>
      </c>
      <c r="D59" s="29"/>
      <c r="E59" s="29"/>
      <c r="F59" s="29"/>
      <c r="G59" s="29"/>
      <c r="H59" s="29"/>
      <c r="I59" s="43" t="e">
        <f t="shared" si="0"/>
        <v>#DIV/0!</v>
      </c>
      <c r="J59" s="45"/>
      <c r="K59" s="45">
        <v>0.98</v>
      </c>
      <c r="L59" s="45">
        <v>0.74</v>
      </c>
      <c r="M59" s="45">
        <v>0.39</v>
      </c>
      <c r="N59" s="45">
        <v>0.28999999999999998</v>
      </c>
      <c r="O59" s="45">
        <v>0.06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6" t="e">
        <f>#REF!*AX59+K59+O59</f>
        <v>#REF!</v>
      </c>
      <c r="AU59" s="46" t="e">
        <f>#REF!*AY59+L59</f>
        <v>#REF!</v>
      </c>
      <c r="AV59" s="46" t="e">
        <f>#REF!*AZ59+M59</f>
        <v>#REF!</v>
      </c>
      <c r="AW59" s="46" t="e">
        <f>#REF!*BA59+N59</f>
        <v>#REF!</v>
      </c>
      <c r="AX59" s="19"/>
      <c r="AY59" s="19"/>
      <c r="AZ59" s="19"/>
      <c r="BA59" s="19"/>
    </row>
    <row r="60" spans="1:53" ht="21.75" customHeight="1">
      <c r="A60" s="55" t="s">
        <v>138</v>
      </c>
      <c r="B60" s="49"/>
      <c r="C60" s="33" t="s">
        <v>133</v>
      </c>
      <c r="D60" s="29"/>
      <c r="E60" s="29"/>
      <c r="F60" s="29"/>
      <c r="G60" s="29"/>
      <c r="H60" s="29"/>
      <c r="I60" s="43" t="e">
        <f t="shared" si="0"/>
        <v>#DIV/0!</v>
      </c>
      <c r="J60" s="45"/>
      <c r="K60" s="45">
        <v>0.98</v>
      </c>
      <c r="L60" s="45">
        <v>0.74</v>
      </c>
      <c r="M60" s="45">
        <v>0.39</v>
      </c>
      <c r="N60" s="45">
        <v>0.28999999999999998</v>
      </c>
      <c r="O60" s="45">
        <v>0.06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6" t="e">
        <f>#REF!*AX60+K60+O60</f>
        <v>#REF!</v>
      </c>
      <c r="AU60" s="46" t="e">
        <f>#REF!*AY60+L60</f>
        <v>#REF!</v>
      </c>
      <c r="AV60" s="46" t="e">
        <f>#REF!*AZ60+M60</f>
        <v>#REF!</v>
      </c>
      <c r="AW60" s="46" t="e">
        <f>#REF!*BA60+N60</f>
        <v>#REF!</v>
      </c>
      <c r="AX60" s="19"/>
      <c r="AY60" s="19"/>
      <c r="AZ60" s="19"/>
      <c r="BA60" s="19"/>
    </row>
    <row r="61" spans="1:53" ht="21.75" customHeight="1">
      <c r="A61" s="55" t="s">
        <v>138</v>
      </c>
      <c r="B61" s="49"/>
      <c r="C61" s="33" t="s">
        <v>134</v>
      </c>
      <c r="D61" s="29"/>
      <c r="E61" s="29"/>
      <c r="F61" s="29"/>
      <c r="G61" s="29"/>
      <c r="H61" s="29"/>
      <c r="I61" s="43" t="e">
        <f t="shared" si="0"/>
        <v>#DIV/0!</v>
      </c>
      <c r="J61" s="45"/>
      <c r="K61" s="45">
        <v>0.98</v>
      </c>
      <c r="L61" s="45">
        <v>0.74</v>
      </c>
      <c r="M61" s="45">
        <v>0.39</v>
      </c>
      <c r="N61" s="45">
        <v>0.28999999999999998</v>
      </c>
      <c r="O61" s="45">
        <v>0.06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6" t="e">
        <f>#REF!*AX61+K61+O61</f>
        <v>#REF!</v>
      </c>
      <c r="AU61" s="46" t="e">
        <f>#REF!*AY61+L61</f>
        <v>#REF!</v>
      </c>
      <c r="AV61" s="46" t="e">
        <f>#REF!*AZ61+M61</f>
        <v>#REF!</v>
      </c>
      <c r="AW61" s="46" t="e">
        <f>#REF!*BA61+N61</f>
        <v>#REF!</v>
      </c>
      <c r="AX61" s="19"/>
      <c r="AY61" s="19"/>
      <c r="AZ61" s="19"/>
      <c r="BA61" s="19"/>
    </row>
    <row r="62" spans="1:53" ht="21.75" customHeight="1">
      <c r="A62" s="55" t="s">
        <v>138</v>
      </c>
      <c r="B62" s="49"/>
      <c r="C62" s="33" t="s">
        <v>135</v>
      </c>
      <c r="D62" s="31"/>
      <c r="E62" s="31"/>
      <c r="F62" s="31"/>
      <c r="G62" s="31"/>
      <c r="H62" s="31"/>
      <c r="I62" s="43" t="e">
        <f t="shared" si="0"/>
        <v>#DIV/0!</v>
      </c>
      <c r="J62" s="45"/>
      <c r="K62" s="45">
        <v>0.98</v>
      </c>
      <c r="L62" s="45">
        <v>0.74</v>
      </c>
      <c r="M62" s="45">
        <v>0.39</v>
      </c>
      <c r="N62" s="45">
        <v>0.28999999999999998</v>
      </c>
      <c r="O62" s="45">
        <v>0.06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6" t="e">
        <f>#REF!*AX62+K62+O62</f>
        <v>#REF!</v>
      </c>
      <c r="AU62" s="46" t="e">
        <f>#REF!*AY62+L62</f>
        <v>#REF!</v>
      </c>
      <c r="AV62" s="46" t="e">
        <f>#REF!*AZ62+M62</f>
        <v>#REF!</v>
      </c>
      <c r="AW62" s="46" t="e">
        <f>#REF!*BA62+N62</f>
        <v>#REF!</v>
      </c>
      <c r="AX62" s="19"/>
      <c r="AY62" s="19"/>
      <c r="AZ62" s="19"/>
      <c r="BA62" s="19"/>
    </row>
    <row r="63" spans="1:53" ht="21.75" customHeight="1">
      <c r="A63" s="55" t="s">
        <v>138</v>
      </c>
      <c r="B63" s="49"/>
      <c r="C63" s="33" t="s">
        <v>136</v>
      </c>
      <c r="D63" s="31"/>
      <c r="E63" s="31"/>
      <c r="F63" s="31"/>
      <c r="G63" s="31"/>
      <c r="H63" s="31"/>
      <c r="I63" s="43" t="e">
        <f t="shared" si="0"/>
        <v>#DIV/0!</v>
      </c>
      <c r="J63" s="45"/>
      <c r="K63" s="45">
        <v>0.98</v>
      </c>
      <c r="L63" s="45">
        <v>0.74</v>
      </c>
      <c r="M63" s="45">
        <v>0.39</v>
      </c>
      <c r="N63" s="45">
        <v>0.28999999999999998</v>
      </c>
      <c r="O63" s="45">
        <v>0.06</v>
      </c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6" t="e">
        <f>#REF!*AX63+K63+O63</f>
        <v>#REF!</v>
      </c>
      <c r="AU63" s="46" t="e">
        <f>#REF!*AY63+L63</f>
        <v>#REF!</v>
      </c>
      <c r="AV63" s="46" t="e">
        <f>#REF!*AZ63+M63</f>
        <v>#REF!</v>
      </c>
      <c r="AW63" s="46" t="e">
        <f>#REF!*BA63+N63</f>
        <v>#REF!</v>
      </c>
      <c r="AX63" s="19"/>
      <c r="AY63" s="19"/>
      <c r="AZ63" s="19"/>
      <c r="BA63" s="19"/>
    </row>
    <row r="64" spans="1:53" ht="21.75" customHeight="1">
      <c r="A64" s="55" t="s">
        <v>138</v>
      </c>
      <c r="B64" s="49"/>
      <c r="C64" s="33" t="s">
        <v>137</v>
      </c>
      <c r="D64" s="31"/>
      <c r="E64" s="31"/>
      <c r="F64" s="31"/>
      <c r="G64" s="31"/>
      <c r="H64" s="31"/>
      <c r="I64" s="43" t="e">
        <f t="shared" si="0"/>
        <v>#DIV/0!</v>
      </c>
      <c r="J64" s="45"/>
      <c r="K64" s="45">
        <v>0.98</v>
      </c>
      <c r="L64" s="45">
        <v>0.74</v>
      </c>
      <c r="M64" s="45">
        <v>0.39</v>
      </c>
      <c r="N64" s="45">
        <v>0.28999999999999998</v>
      </c>
      <c r="O64" s="45">
        <v>0.06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6" t="e">
        <f>#REF!*AX64+K64+O64</f>
        <v>#REF!</v>
      </c>
      <c r="AU64" s="46" t="e">
        <f>#REF!*AY64+L64</f>
        <v>#REF!</v>
      </c>
      <c r="AV64" s="46" t="e">
        <f>#REF!*AZ64+M64</f>
        <v>#REF!</v>
      </c>
      <c r="AW64" s="46" t="e">
        <f>#REF!*BA64+N64</f>
        <v>#REF!</v>
      </c>
      <c r="AX64" s="19"/>
      <c r="AY64" s="19"/>
      <c r="AZ64" s="19"/>
      <c r="BA64" s="19"/>
    </row>
    <row r="65" spans="1:53" ht="21.75" customHeight="1">
      <c r="A65" s="55" t="s">
        <v>138</v>
      </c>
      <c r="B65" s="49"/>
      <c r="C65" s="70">
        <v>6</v>
      </c>
      <c r="D65" s="31"/>
      <c r="E65" s="31"/>
      <c r="F65" s="31"/>
      <c r="G65" s="31"/>
      <c r="H65" s="31"/>
      <c r="I65" s="43" t="e">
        <f t="shared" si="0"/>
        <v>#DIV/0!</v>
      </c>
      <c r="J65" s="45"/>
      <c r="K65" s="45">
        <v>0.98</v>
      </c>
      <c r="L65" s="45">
        <v>0.74</v>
      </c>
      <c r="M65" s="45">
        <v>0.39</v>
      </c>
      <c r="N65" s="45">
        <v>0.28999999999999998</v>
      </c>
      <c r="O65" s="45">
        <v>0.06</v>
      </c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6" t="e">
        <f>#REF!*AX65+K65+O65</f>
        <v>#REF!</v>
      </c>
      <c r="AU65" s="46" t="e">
        <f>#REF!*AY65+L65</f>
        <v>#REF!</v>
      </c>
      <c r="AV65" s="46" t="e">
        <f>#REF!*AZ65+M65</f>
        <v>#REF!</v>
      </c>
      <c r="AW65" s="46" t="e">
        <f>#REF!*BA65+N65</f>
        <v>#REF!</v>
      </c>
      <c r="AX65" s="19"/>
      <c r="AY65" s="19"/>
      <c r="AZ65" s="19"/>
      <c r="BA65" s="19"/>
    </row>
    <row r="66" spans="1:53" ht="21.75" customHeight="1">
      <c r="A66" s="55" t="s">
        <v>138</v>
      </c>
      <c r="B66" s="49"/>
      <c r="C66" s="70" t="s">
        <v>95</v>
      </c>
      <c r="D66" s="31"/>
      <c r="E66" s="31"/>
      <c r="F66" s="31"/>
      <c r="G66" s="31"/>
      <c r="H66" s="31"/>
      <c r="I66" s="43" t="e">
        <f t="shared" si="0"/>
        <v>#DIV/0!</v>
      </c>
      <c r="J66" s="45"/>
      <c r="K66" s="45">
        <v>0.98</v>
      </c>
      <c r="L66" s="45">
        <v>0.74</v>
      </c>
      <c r="M66" s="45">
        <v>0.39</v>
      </c>
      <c r="N66" s="45">
        <v>0.28999999999999998</v>
      </c>
      <c r="O66" s="45">
        <v>0.06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6" t="e">
        <f>#REF!*AX66+K66+O66</f>
        <v>#REF!</v>
      </c>
      <c r="AU66" s="46" t="e">
        <f>#REF!*AY66+L66</f>
        <v>#REF!</v>
      </c>
      <c r="AV66" s="46" t="e">
        <f>#REF!*AZ66+M66</f>
        <v>#REF!</v>
      </c>
      <c r="AW66" s="46" t="e">
        <f>#REF!*BA66+N66</f>
        <v>#REF!</v>
      </c>
      <c r="AX66" s="19"/>
      <c r="AY66" s="19"/>
      <c r="AZ66" s="19"/>
      <c r="BA66" s="19"/>
    </row>
    <row r="67" spans="1:53" ht="21.75" customHeight="1">
      <c r="A67" s="55" t="s">
        <v>138</v>
      </c>
      <c r="B67" s="49"/>
      <c r="C67" s="71">
        <v>7</v>
      </c>
      <c r="D67" s="72"/>
      <c r="E67" s="72"/>
      <c r="F67" s="72"/>
      <c r="G67" s="72"/>
      <c r="H67" s="72"/>
      <c r="I67" s="43" t="e">
        <f t="shared" si="0"/>
        <v>#DIV/0!</v>
      </c>
      <c r="J67" s="45"/>
      <c r="K67" s="45">
        <v>0.98</v>
      </c>
      <c r="L67" s="45">
        <v>0.74</v>
      </c>
      <c r="M67" s="45">
        <v>0.39</v>
      </c>
      <c r="N67" s="45">
        <v>0.28999999999999998</v>
      </c>
      <c r="O67" s="45">
        <v>0.06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6" t="e">
        <f>#REF!*AX67+K67+O67</f>
        <v>#REF!</v>
      </c>
      <c r="AU67" s="46" t="e">
        <f>#REF!*AY67+L67</f>
        <v>#REF!</v>
      </c>
      <c r="AV67" s="46" t="e">
        <f>#REF!*AZ67+M67</f>
        <v>#REF!</v>
      </c>
      <c r="AW67" s="46" t="e">
        <f>#REF!*BA67+N67</f>
        <v>#REF!</v>
      </c>
      <c r="AX67" s="19"/>
      <c r="AY67" s="19"/>
      <c r="AZ67" s="19"/>
      <c r="BA67" s="19"/>
    </row>
    <row r="68" spans="1:53" ht="21.75" customHeight="1">
      <c r="A68" s="55" t="s">
        <v>138</v>
      </c>
      <c r="B68" s="49"/>
      <c r="C68" s="33" t="s">
        <v>99</v>
      </c>
      <c r="D68" s="72"/>
      <c r="E68" s="72"/>
      <c r="F68" s="72"/>
      <c r="G68" s="72"/>
      <c r="H68" s="72"/>
      <c r="I68" s="43" t="e">
        <f t="shared" si="0"/>
        <v>#DIV/0!</v>
      </c>
      <c r="J68" s="45"/>
      <c r="K68" s="45">
        <v>0.98</v>
      </c>
      <c r="L68" s="45">
        <v>0.74</v>
      </c>
      <c r="M68" s="45">
        <v>0.39</v>
      </c>
      <c r="N68" s="45">
        <v>0.28999999999999998</v>
      </c>
      <c r="O68" s="45">
        <v>0.06</v>
      </c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6" t="e">
        <f>#REF!*AX68+K68+O68</f>
        <v>#REF!</v>
      </c>
      <c r="AU68" s="46" t="e">
        <f>#REF!*AY68+L68</f>
        <v>#REF!</v>
      </c>
      <c r="AV68" s="46" t="e">
        <f>#REF!*AZ68+M68</f>
        <v>#REF!</v>
      </c>
      <c r="AW68" s="46" t="e">
        <f>#REF!*BA68+N68</f>
        <v>#REF!</v>
      </c>
      <c r="AX68" s="19"/>
      <c r="AY68" s="19"/>
      <c r="AZ68" s="19"/>
      <c r="BA68" s="19"/>
    </row>
    <row r="69" spans="1:53" ht="21.75" customHeight="1">
      <c r="A69" s="55" t="s">
        <v>138</v>
      </c>
      <c r="B69" s="49"/>
      <c r="C69" s="33">
        <v>8</v>
      </c>
      <c r="D69" s="72"/>
      <c r="E69" s="72"/>
      <c r="F69" s="72"/>
      <c r="G69" s="72"/>
      <c r="H69" s="72"/>
      <c r="I69" s="43" t="e">
        <f t="shared" si="0"/>
        <v>#DIV/0!</v>
      </c>
      <c r="J69" s="45"/>
      <c r="K69" s="45">
        <v>0.98</v>
      </c>
      <c r="L69" s="45">
        <v>0.74</v>
      </c>
      <c r="M69" s="45">
        <v>0.39</v>
      </c>
      <c r="N69" s="45">
        <v>0.28999999999999998</v>
      </c>
      <c r="O69" s="45">
        <v>0.06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6" t="e">
        <f>#REF!*AX69+K69+O69</f>
        <v>#REF!</v>
      </c>
      <c r="AU69" s="46" t="e">
        <f>#REF!*AY69+L69</f>
        <v>#REF!</v>
      </c>
      <c r="AV69" s="46" t="e">
        <f>#REF!*AZ69+M69</f>
        <v>#REF!</v>
      </c>
      <c r="AW69" s="46" t="e">
        <f>#REF!*BA69+N69</f>
        <v>#REF!</v>
      </c>
      <c r="AX69" s="19"/>
      <c r="AY69" s="19"/>
      <c r="AZ69" s="19"/>
      <c r="BA69" s="19"/>
    </row>
    <row r="70" spans="1:53" ht="21.75" customHeight="1">
      <c r="A70" s="55" t="s">
        <v>138</v>
      </c>
      <c r="B70" s="49">
        <v>44719</v>
      </c>
      <c r="C70" s="33" t="s">
        <v>93</v>
      </c>
      <c r="D70" s="72">
        <v>40.56</v>
      </c>
      <c r="E70" s="72">
        <v>40.58</v>
      </c>
      <c r="F70" s="72">
        <v>40.549999999999997</v>
      </c>
      <c r="G70" s="72">
        <v>40.6</v>
      </c>
      <c r="H70" s="72">
        <v>40.57</v>
      </c>
      <c r="I70" s="43">
        <f t="shared" si="0"/>
        <v>40.571999999999996</v>
      </c>
      <c r="J70" s="45"/>
      <c r="K70" s="45">
        <v>0.98</v>
      </c>
      <c r="L70" s="45">
        <v>0.74</v>
      </c>
      <c r="M70" s="45">
        <v>0.39</v>
      </c>
      <c r="N70" s="45">
        <v>0.28999999999999998</v>
      </c>
      <c r="O70" s="45">
        <v>0.06</v>
      </c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6" t="e">
        <f>#REF!*AX70+K70+O70</f>
        <v>#REF!</v>
      </c>
      <c r="AU70" s="46" t="e">
        <f>#REF!*AY70+L70</f>
        <v>#REF!</v>
      </c>
      <c r="AV70" s="46" t="e">
        <f>#REF!*AZ70+M70</f>
        <v>#REF!</v>
      </c>
      <c r="AW70" s="46" t="e">
        <f>#REF!*BA70+N70</f>
        <v>#REF!</v>
      </c>
      <c r="AX70" s="19"/>
      <c r="AY70" s="19"/>
      <c r="AZ70" s="19"/>
      <c r="BA70" s="19"/>
    </row>
    <row r="71" spans="1:53" ht="21.75" customHeight="1">
      <c r="A71" s="55" t="s">
        <v>138</v>
      </c>
      <c r="B71" s="49"/>
      <c r="C71" s="33">
        <v>9</v>
      </c>
      <c r="D71" s="72"/>
      <c r="E71" s="72"/>
      <c r="F71" s="72"/>
      <c r="G71" s="72"/>
      <c r="H71" s="72"/>
      <c r="I71" s="43" t="e">
        <f t="shared" ref="I71:I134" si="1">AVERAGE(D71:H71)</f>
        <v>#DIV/0!</v>
      </c>
      <c r="J71" s="45"/>
      <c r="K71" s="45">
        <v>0.98</v>
      </c>
      <c r="L71" s="45">
        <v>0.74</v>
      </c>
      <c r="M71" s="45">
        <v>0.39</v>
      </c>
      <c r="N71" s="45">
        <v>0.28999999999999998</v>
      </c>
      <c r="O71" s="45">
        <v>0.06</v>
      </c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6" t="e">
        <f>#REF!*AX71+K71+O71</f>
        <v>#REF!</v>
      </c>
      <c r="AU71" s="46" t="e">
        <f>#REF!*AY71+L71</f>
        <v>#REF!</v>
      </c>
      <c r="AV71" s="46" t="e">
        <f>#REF!*AZ71+M71</f>
        <v>#REF!</v>
      </c>
      <c r="AW71" s="46" t="e">
        <f>#REF!*BA71+N71</f>
        <v>#REF!</v>
      </c>
      <c r="AX71" s="19"/>
      <c r="AY71" s="19"/>
      <c r="AZ71" s="19"/>
      <c r="BA71" s="19"/>
    </row>
    <row r="72" spans="1:53" ht="21.75" customHeight="1">
      <c r="A72" s="55" t="s">
        <v>138</v>
      </c>
      <c r="B72" s="49"/>
      <c r="C72" s="33" t="s">
        <v>101</v>
      </c>
      <c r="D72" s="72"/>
      <c r="E72" s="72"/>
      <c r="F72" s="72"/>
      <c r="G72" s="72"/>
      <c r="H72" s="72"/>
      <c r="I72" s="43" t="e">
        <f t="shared" si="1"/>
        <v>#DIV/0!</v>
      </c>
      <c r="J72" s="45"/>
      <c r="K72" s="45">
        <v>0.98</v>
      </c>
      <c r="L72" s="45">
        <v>0.74</v>
      </c>
      <c r="M72" s="45">
        <v>0.39</v>
      </c>
      <c r="N72" s="45">
        <v>0.28999999999999998</v>
      </c>
      <c r="O72" s="45">
        <v>0.06</v>
      </c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6" t="e">
        <f>#REF!*AX72+K72+O72</f>
        <v>#REF!</v>
      </c>
      <c r="AU72" s="46" t="e">
        <f>#REF!*AY72+L72</f>
        <v>#REF!</v>
      </c>
      <c r="AV72" s="46" t="e">
        <f>#REF!*AZ72+M72</f>
        <v>#REF!</v>
      </c>
      <c r="AW72" s="46" t="e">
        <f>#REF!*BA72+N72</f>
        <v>#REF!</v>
      </c>
      <c r="AX72" s="19"/>
      <c r="AY72" s="19"/>
      <c r="AZ72" s="19"/>
      <c r="BA72" s="19"/>
    </row>
    <row r="73" spans="1:53" ht="21.75" customHeight="1">
      <c r="A73" s="55" t="s">
        <v>138</v>
      </c>
      <c r="B73" s="49"/>
      <c r="C73" s="33">
        <v>10</v>
      </c>
      <c r="D73" s="72"/>
      <c r="E73" s="72"/>
      <c r="F73" s="72"/>
      <c r="G73" s="72"/>
      <c r="H73" s="72"/>
      <c r="I73" s="43" t="e">
        <f t="shared" si="1"/>
        <v>#DIV/0!</v>
      </c>
      <c r="J73" s="45"/>
      <c r="K73" s="45">
        <v>0.98</v>
      </c>
      <c r="L73" s="45">
        <v>0.74</v>
      </c>
      <c r="M73" s="45">
        <v>0.39</v>
      </c>
      <c r="N73" s="45">
        <v>0.28999999999999998</v>
      </c>
      <c r="O73" s="45">
        <v>0.06</v>
      </c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6" t="e">
        <f>#REF!*AX73+K73+O73</f>
        <v>#REF!</v>
      </c>
      <c r="AU73" s="46" t="e">
        <f>#REF!*AY73+L73</f>
        <v>#REF!</v>
      </c>
      <c r="AV73" s="46" t="e">
        <f>#REF!*AZ73+M73</f>
        <v>#REF!</v>
      </c>
      <c r="AW73" s="46" t="e">
        <f>#REF!*BA73+N73</f>
        <v>#REF!</v>
      </c>
      <c r="AX73" s="19"/>
      <c r="AY73" s="19"/>
      <c r="AZ73" s="19"/>
      <c r="BA73" s="19"/>
    </row>
    <row r="74" spans="1:53" ht="21.75" customHeight="1">
      <c r="A74" s="55" t="s">
        <v>138</v>
      </c>
      <c r="B74" s="49">
        <v>44719</v>
      </c>
      <c r="C74" s="33" t="s">
        <v>94</v>
      </c>
      <c r="D74" s="72">
        <v>51.4</v>
      </c>
      <c r="E74" s="72">
        <v>51.3</v>
      </c>
      <c r="F74" s="72">
        <v>51.4</v>
      </c>
      <c r="G74" s="72">
        <v>51.5</v>
      </c>
      <c r="H74" s="72">
        <v>51.3</v>
      </c>
      <c r="I74" s="43">
        <f t="shared" si="1"/>
        <v>51.379999999999995</v>
      </c>
      <c r="J74" s="45"/>
      <c r="K74" s="45">
        <v>0.98</v>
      </c>
      <c r="L74" s="45">
        <v>0.74</v>
      </c>
      <c r="M74" s="45">
        <v>0.39</v>
      </c>
      <c r="N74" s="45">
        <v>0.28999999999999998</v>
      </c>
      <c r="O74" s="45">
        <v>0.06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6" t="e">
        <f>#REF!*AX74+K74+O74</f>
        <v>#REF!</v>
      </c>
      <c r="AU74" s="46" t="e">
        <f>#REF!*AY74+L74</f>
        <v>#REF!</v>
      </c>
      <c r="AV74" s="46" t="e">
        <f>#REF!*AZ74+M74</f>
        <v>#REF!</v>
      </c>
      <c r="AW74" s="46" t="e">
        <f>#REF!*BA74+N74</f>
        <v>#REF!</v>
      </c>
      <c r="AX74" s="19"/>
      <c r="AY74" s="19"/>
      <c r="AZ74" s="19"/>
      <c r="BA74" s="19"/>
    </row>
    <row r="75" spans="1:53" ht="21.75" customHeight="1">
      <c r="A75" s="55" t="s">
        <v>138</v>
      </c>
      <c r="B75" s="49"/>
      <c r="C75" s="33">
        <v>11</v>
      </c>
      <c r="D75" s="72"/>
      <c r="E75" s="72"/>
      <c r="F75" s="72"/>
      <c r="G75" s="72"/>
      <c r="H75" s="72"/>
      <c r="I75" s="43" t="e">
        <f t="shared" si="1"/>
        <v>#DIV/0!</v>
      </c>
      <c r="J75" s="45"/>
      <c r="K75" s="45">
        <v>0.98</v>
      </c>
      <c r="L75" s="45">
        <v>0.74</v>
      </c>
      <c r="M75" s="45">
        <v>0.39</v>
      </c>
      <c r="N75" s="45">
        <v>0.28999999999999998</v>
      </c>
      <c r="O75" s="45">
        <v>0.06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6" t="e">
        <f>#REF!*AX75+K75+O75</f>
        <v>#REF!</v>
      </c>
      <c r="AU75" s="46" t="e">
        <f>#REF!*AY75+L75</f>
        <v>#REF!</v>
      </c>
      <c r="AV75" s="46" t="e">
        <f>#REF!*AZ75+M75</f>
        <v>#REF!</v>
      </c>
      <c r="AW75" s="46" t="e">
        <f>#REF!*BA75+N75</f>
        <v>#REF!</v>
      </c>
      <c r="AX75" s="19"/>
      <c r="AY75" s="19"/>
      <c r="AZ75" s="19"/>
      <c r="BA75" s="19"/>
    </row>
    <row r="76" spans="1:53" ht="21.75" customHeight="1">
      <c r="A76" s="55" t="s">
        <v>138</v>
      </c>
      <c r="B76" s="49"/>
      <c r="C76" s="33" t="s">
        <v>96</v>
      </c>
      <c r="D76" s="72"/>
      <c r="E76" s="72"/>
      <c r="F76" s="72"/>
      <c r="G76" s="72"/>
      <c r="H76" s="72"/>
      <c r="I76" s="43" t="e">
        <f t="shared" si="1"/>
        <v>#DIV/0!</v>
      </c>
      <c r="J76" s="45"/>
      <c r="K76" s="45">
        <v>0.98</v>
      </c>
      <c r="L76" s="45">
        <v>0.74</v>
      </c>
      <c r="M76" s="45">
        <v>0.39</v>
      </c>
      <c r="N76" s="45">
        <v>0.28999999999999998</v>
      </c>
      <c r="O76" s="45">
        <v>0.06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6" t="e">
        <f>#REF!*AX76+K76+O76</f>
        <v>#REF!</v>
      </c>
      <c r="AU76" s="46" t="e">
        <f>#REF!*AY76+L76</f>
        <v>#REF!</v>
      </c>
      <c r="AV76" s="46" t="e">
        <f>#REF!*AZ76+M76</f>
        <v>#REF!</v>
      </c>
      <c r="AW76" s="46" t="e">
        <f>#REF!*BA76+N76</f>
        <v>#REF!</v>
      </c>
      <c r="AX76" s="19"/>
      <c r="AY76" s="19"/>
      <c r="AZ76" s="19"/>
      <c r="BA76" s="19"/>
    </row>
    <row r="77" spans="1:53" ht="21.75" customHeight="1">
      <c r="A77" s="55" t="s">
        <v>138</v>
      </c>
      <c r="B77" s="49">
        <v>44719</v>
      </c>
      <c r="C77" s="33">
        <v>12</v>
      </c>
      <c r="D77" s="72">
        <v>53.9</v>
      </c>
      <c r="E77" s="72">
        <v>53.7</v>
      </c>
      <c r="F77" s="72">
        <v>53.9</v>
      </c>
      <c r="G77" s="72">
        <v>53.9</v>
      </c>
      <c r="H77" s="72">
        <v>53.5</v>
      </c>
      <c r="I77" s="43">
        <f t="shared" si="1"/>
        <v>53.779999999999994</v>
      </c>
      <c r="J77" s="45"/>
      <c r="K77" s="45">
        <v>0.98</v>
      </c>
      <c r="L77" s="45">
        <v>0.74</v>
      </c>
      <c r="M77" s="45">
        <v>0.39</v>
      </c>
      <c r="N77" s="45">
        <v>0.28999999999999998</v>
      </c>
      <c r="O77" s="45">
        <v>0.06</v>
      </c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6" t="e">
        <f>#REF!*AX77+K77+O77</f>
        <v>#REF!</v>
      </c>
      <c r="AU77" s="46" t="e">
        <f>#REF!*AY77+L77</f>
        <v>#REF!</v>
      </c>
      <c r="AV77" s="46" t="e">
        <f>#REF!*AZ77+M77</f>
        <v>#REF!</v>
      </c>
      <c r="AW77" s="46" t="e">
        <f>#REF!*BA77+N77</f>
        <v>#REF!</v>
      </c>
      <c r="AX77" s="19"/>
      <c r="AY77" s="19"/>
      <c r="AZ77" s="19"/>
      <c r="BA77" s="19"/>
    </row>
    <row r="78" spans="1:53" ht="21.75" customHeight="1">
      <c r="A78" s="55" t="s">
        <v>138</v>
      </c>
      <c r="B78" s="49"/>
      <c r="C78" s="33" t="s">
        <v>97</v>
      </c>
      <c r="D78" s="72"/>
      <c r="E78" s="72"/>
      <c r="F78" s="72"/>
      <c r="G78" s="72"/>
      <c r="H78" s="72"/>
      <c r="I78" s="43" t="e">
        <f t="shared" si="1"/>
        <v>#DIV/0!</v>
      </c>
      <c r="J78" s="45"/>
      <c r="K78" s="45">
        <v>0.98</v>
      </c>
      <c r="L78" s="45">
        <v>0.74</v>
      </c>
      <c r="M78" s="45">
        <v>0.39</v>
      </c>
      <c r="N78" s="45">
        <v>0.28999999999999998</v>
      </c>
      <c r="O78" s="45">
        <v>0.06</v>
      </c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6" t="e">
        <f>#REF!*AX78+K78+O78</f>
        <v>#REF!</v>
      </c>
      <c r="AU78" s="46" t="e">
        <f>#REF!*AY78+L78</f>
        <v>#REF!</v>
      </c>
      <c r="AV78" s="46" t="e">
        <f>#REF!*AZ78+M78</f>
        <v>#REF!</v>
      </c>
      <c r="AW78" s="46" t="e">
        <f>#REF!*BA78+N78</f>
        <v>#REF!</v>
      </c>
      <c r="AX78" s="19"/>
      <c r="AY78" s="19"/>
      <c r="AZ78" s="19"/>
      <c r="BA78" s="19"/>
    </row>
    <row r="79" spans="1:53" ht="21.75" customHeight="1">
      <c r="A79" s="55" t="s">
        <v>138</v>
      </c>
      <c r="B79" s="49"/>
      <c r="C79" s="33">
        <v>13</v>
      </c>
      <c r="D79" s="72"/>
      <c r="E79" s="72"/>
      <c r="F79" s="72"/>
      <c r="G79" s="72"/>
      <c r="H79" s="72"/>
      <c r="I79" s="43" t="e">
        <f t="shared" si="1"/>
        <v>#DIV/0!</v>
      </c>
      <c r="J79" s="45"/>
      <c r="K79" s="45">
        <v>0.98</v>
      </c>
      <c r="L79" s="45">
        <v>0.74</v>
      </c>
      <c r="M79" s="45">
        <v>0.39</v>
      </c>
      <c r="N79" s="45">
        <v>0.28999999999999998</v>
      </c>
      <c r="O79" s="45">
        <v>0.06</v>
      </c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6" t="e">
        <f>#REF!*AX79+K79+O79</f>
        <v>#REF!</v>
      </c>
      <c r="AU79" s="46" t="e">
        <f>#REF!*AY79+L79</f>
        <v>#REF!</v>
      </c>
      <c r="AV79" s="46" t="e">
        <f>#REF!*AZ79+M79</f>
        <v>#REF!</v>
      </c>
      <c r="AW79" s="46" t="e">
        <f>#REF!*BA79+N79</f>
        <v>#REF!</v>
      </c>
      <c r="AX79" s="19"/>
      <c r="AY79" s="19"/>
      <c r="AZ79" s="19"/>
      <c r="BA79" s="19"/>
    </row>
    <row r="80" spans="1:53" ht="21.75" customHeight="1">
      <c r="A80" s="55" t="s">
        <v>138</v>
      </c>
      <c r="B80" s="49"/>
      <c r="C80" s="33" t="s">
        <v>100</v>
      </c>
      <c r="D80" s="72"/>
      <c r="E80" s="72"/>
      <c r="F80" s="72"/>
      <c r="G80" s="72"/>
      <c r="H80" s="72"/>
      <c r="I80" s="43" t="e">
        <f t="shared" si="1"/>
        <v>#DIV/0!</v>
      </c>
      <c r="J80" s="45"/>
      <c r="K80" s="45">
        <v>0.98</v>
      </c>
      <c r="L80" s="45">
        <v>0.74</v>
      </c>
      <c r="M80" s="45">
        <v>0.39</v>
      </c>
      <c r="N80" s="45">
        <v>0.28999999999999998</v>
      </c>
      <c r="O80" s="45">
        <v>0.06</v>
      </c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6" t="e">
        <f>#REF!*AX80+K80+O80</f>
        <v>#REF!</v>
      </c>
      <c r="AU80" s="46" t="e">
        <f>#REF!*AY80+L80</f>
        <v>#REF!</v>
      </c>
      <c r="AV80" s="46" t="e">
        <f>#REF!*AZ80+M80</f>
        <v>#REF!</v>
      </c>
      <c r="AW80" s="46" t="e">
        <f>#REF!*BA80+N80</f>
        <v>#REF!</v>
      </c>
      <c r="AX80" s="19"/>
      <c r="AY80" s="19"/>
      <c r="AZ80" s="19"/>
      <c r="BA80" s="19"/>
    </row>
    <row r="81" spans="1:53" ht="21.75" customHeight="1">
      <c r="A81" s="55" t="s">
        <v>138</v>
      </c>
      <c r="B81" s="49"/>
      <c r="C81" s="33">
        <v>14</v>
      </c>
      <c r="D81" s="72"/>
      <c r="E81" s="72"/>
      <c r="F81" s="72"/>
      <c r="G81" s="72"/>
      <c r="H81" s="72"/>
      <c r="I81" s="43" t="e">
        <f t="shared" si="1"/>
        <v>#DIV/0!</v>
      </c>
      <c r="J81" s="45"/>
      <c r="K81" s="45">
        <v>0.98</v>
      </c>
      <c r="L81" s="45">
        <v>0.74</v>
      </c>
      <c r="M81" s="45">
        <v>0.39</v>
      </c>
      <c r="N81" s="45">
        <v>0.28999999999999998</v>
      </c>
      <c r="O81" s="45">
        <v>0.06</v>
      </c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6" t="e">
        <f>#REF!*AX81+K81+O81</f>
        <v>#REF!</v>
      </c>
      <c r="AU81" s="46" t="e">
        <f>#REF!*AY81+L81</f>
        <v>#REF!</v>
      </c>
      <c r="AV81" s="46" t="e">
        <f>#REF!*AZ81+M81</f>
        <v>#REF!</v>
      </c>
      <c r="AW81" s="46" t="e">
        <f>#REF!*BA81+N81</f>
        <v>#REF!</v>
      </c>
      <c r="AX81" s="19"/>
      <c r="AY81" s="19"/>
      <c r="AZ81" s="19"/>
      <c r="BA81" s="19"/>
    </row>
    <row r="82" spans="1:53" ht="21.75" customHeight="1">
      <c r="A82" s="55" t="s">
        <v>138</v>
      </c>
      <c r="B82" s="49">
        <v>44719</v>
      </c>
      <c r="C82" s="33" t="s">
        <v>98</v>
      </c>
      <c r="D82" s="72">
        <v>58.4</v>
      </c>
      <c r="E82" s="72">
        <v>58.3</v>
      </c>
      <c r="F82" s="72">
        <v>58.3</v>
      </c>
      <c r="G82" s="72">
        <v>58.4</v>
      </c>
      <c r="H82" s="72">
        <v>58.4</v>
      </c>
      <c r="I82" s="43">
        <f t="shared" si="1"/>
        <v>58.36</v>
      </c>
      <c r="J82" s="45"/>
      <c r="K82" s="45">
        <v>0.98</v>
      </c>
      <c r="L82" s="45">
        <v>0.74</v>
      </c>
      <c r="M82" s="45">
        <v>0.39</v>
      </c>
      <c r="N82" s="45">
        <v>0.28999999999999998</v>
      </c>
      <c r="O82" s="45">
        <v>0.06</v>
      </c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6" t="e">
        <f>#REF!*AX82+K82+O82</f>
        <v>#REF!</v>
      </c>
      <c r="AU82" s="46" t="e">
        <f>#REF!*AY82+L82</f>
        <v>#REF!</v>
      </c>
      <c r="AV82" s="46" t="e">
        <f>#REF!*AZ82+M82</f>
        <v>#REF!</v>
      </c>
      <c r="AW82" s="46" t="e">
        <f>#REF!*BA82+N82</f>
        <v>#REF!</v>
      </c>
      <c r="AX82" s="19"/>
      <c r="AY82" s="19"/>
      <c r="AZ82" s="19"/>
      <c r="BA82" s="19"/>
    </row>
    <row r="83" spans="1:53" ht="21.75" customHeight="1">
      <c r="A83" s="55" t="s">
        <v>138</v>
      </c>
      <c r="B83" s="49"/>
      <c r="C83" s="33">
        <v>15</v>
      </c>
      <c r="D83" s="72"/>
      <c r="E83" s="72"/>
      <c r="F83" s="72"/>
      <c r="G83" s="72"/>
      <c r="H83" s="72"/>
      <c r="I83" s="43" t="e">
        <f t="shared" si="1"/>
        <v>#DIV/0!</v>
      </c>
      <c r="J83" s="45"/>
      <c r="K83" s="45">
        <v>0.98</v>
      </c>
      <c r="L83" s="45">
        <v>0.74</v>
      </c>
      <c r="M83" s="45">
        <v>0.39</v>
      </c>
      <c r="N83" s="45">
        <v>0.28999999999999998</v>
      </c>
      <c r="O83" s="45">
        <v>0.06</v>
      </c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6" t="e">
        <f>#REF!*AX83+K83+O83</f>
        <v>#REF!</v>
      </c>
      <c r="AU83" s="46" t="e">
        <f>#REF!*AY83+L83</f>
        <v>#REF!</v>
      </c>
      <c r="AV83" s="46" t="e">
        <f>#REF!*AZ83+M83</f>
        <v>#REF!</v>
      </c>
      <c r="AW83" s="46" t="e">
        <f>#REF!*BA83+N83</f>
        <v>#REF!</v>
      </c>
      <c r="AX83" s="19"/>
      <c r="AY83" s="19"/>
      <c r="AZ83" s="19"/>
      <c r="BA83" s="19"/>
    </row>
    <row r="84" spans="1:53" ht="21.75" customHeight="1">
      <c r="A84" s="55" t="s">
        <v>138</v>
      </c>
      <c r="B84" s="49"/>
      <c r="C84" s="33">
        <v>16</v>
      </c>
      <c r="D84" s="72"/>
      <c r="E84" s="72"/>
      <c r="F84" s="72"/>
      <c r="G84" s="72"/>
      <c r="H84" s="72"/>
      <c r="I84" s="43" t="e">
        <f t="shared" si="1"/>
        <v>#DIV/0!</v>
      </c>
      <c r="J84" s="45"/>
      <c r="K84" s="45">
        <v>0.98</v>
      </c>
      <c r="L84" s="45">
        <v>0.74</v>
      </c>
      <c r="M84" s="45">
        <v>0.39</v>
      </c>
      <c r="N84" s="45">
        <v>0.28999999999999998</v>
      </c>
      <c r="O84" s="45">
        <v>0.06</v>
      </c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6" t="e">
        <f>#REF!*AX84+K84+O84</f>
        <v>#REF!</v>
      </c>
      <c r="AU84" s="46" t="e">
        <f>#REF!*AY84+L84</f>
        <v>#REF!</v>
      </c>
      <c r="AV84" s="46" t="e">
        <f>#REF!*AZ84+M84</f>
        <v>#REF!</v>
      </c>
      <c r="AW84" s="46" t="e">
        <f>#REF!*BA84+N84</f>
        <v>#REF!</v>
      </c>
      <c r="AX84" s="19"/>
      <c r="AY84" s="19"/>
      <c r="AZ84" s="19"/>
      <c r="BA84" s="19"/>
    </row>
    <row r="85" spans="1:53" ht="21.75" customHeight="1">
      <c r="A85" s="55" t="s">
        <v>138</v>
      </c>
      <c r="B85" s="49"/>
      <c r="C85" s="33">
        <v>17</v>
      </c>
      <c r="D85" s="72"/>
      <c r="E85" s="72"/>
      <c r="F85" s="72"/>
      <c r="G85" s="72"/>
      <c r="H85" s="72"/>
      <c r="I85" s="43" t="e">
        <f t="shared" si="1"/>
        <v>#DIV/0!</v>
      </c>
      <c r="J85" s="45"/>
      <c r="K85" s="45">
        <v>0.98</v>
      </c>
      <c r="L85" s="45">
        <v>0.74</v>
      </c>
      <c r="M85" s="45">
        <v>0.39</v>
      </c>
      <c r="N85" s="45">
        <v>0.28999999999999998</v>
      </c>
      <c r="O85" s="45">
        <v>0.06</v>
      </c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6" t="e">
        <f>#REF!*AX85+K85+O85</f>
        <v>#REF!</v>
      </c>
      <c r="AU85" s="46" t="e">
        <f>#REF!*AY85+L85</f>
        <v>#REF!</v>
      </c>
      <c r="AV85" s="46" t="e">
        <f>#REF!*AZ85+M85</f>
        <v>#REF!</v>
      </c>
      <c r="AW85" s="46" t="e">
        <f>#REF!*BA85+N85</f>
        <v>#REF!</v>
      </c>
      <c r="AX85" s="19"/>
      <c r="AY85" s="19"/>
      <c r="AZ85" s="19"/>
      <c r="BA85" s="19"/>
    </row>
    <row r="86" spans="1:53" ht="21.75" customHeight="1">
      <c r="A86" s="55" t="s">
        <v>145</v>
      </c>
      <c r="B86" s="49"/>
      <c r="C86" s="33" t="s">
        <v>139</v>
      </c>
      <c r="D86" s="29"/>
      <c r="E86" s="34"/>
      <c r="F86" s="35"/>
      <c r="G86" s="35"/>
      <c r="H86" s="35"/>
      <c r="I86" s="43" t="e">
        <f t="shared" si="1"/>
        <v>#DIV/0!</v>
      </c>
      <c r="J86" s="45"/>
      <c r="K86" s="45">
        <v>0.98</v>
      </c>
      <c r="L86" s="45">
        <v>0.74</v>
      </c>
      <c r="M86" s="45">
        <v>0.39</v>
      </c>
      <c r="N86" s="45">
        <v>0.28999999999999998</v>
      </c>
      <c r="O86" s="45">
        <v>0.06</v>
      </c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6" t="e">
        <f>#REF!*AX86+K86+O86</f>
        <v>#REF!</v>
      </c>
      <c r="AU86" s="46" t="e">
        <f>#REF!*AY86+L86</f>
        <v>#REF!</v>
      </c>
      <c r="AV86" s="46" t="e">
        <f>#REF!*AZ86+M86</f>
        <v>#REF!</v>
      </c>
      <c r="AW86" s="46" t="e">
        <f>#REF!*BA86+N86</f>
        <v>#REF!</v>
      </c>
      <c r="AX86" s="19"/>
      <c r="AY86" s="19"/>
      <c r="AZ86" s="19"/>
      <c r="BA86" s="19"/>
    </row>
    <row r="87" spans="1:53" ht="21.75" customHeight="1">
      <c r="A87" s="55" t="s">
        <v>145</v>
      </c>
      <c r="B87" s="49"/>
      <c r="C87" s="33" t="s">
        <v>140</v>
      </c>
      <c r="D87" s="30"/>
      <c r="E87" s="74"/>
      <c r="F87" s="30"/>
      <c r="G87" s="30"/>
      <c r="H87" s="30"/>
      <c r="I87" s="43" t="e">
        <f t="shared" si="1"/>
        <v>#DIV/0!</v>
      </c>
      <c r="J87" s="45"/>
      <c r="K87" s="45">
        <v>0.98</v>
      </c>
      <c r="L87" s="45">
        <v>0.74</v>
      </c>
      <c r="M87" s="45">
        <v>0.39</v>
      </c>
      <c r="N87" s="45">
        <v>0.28999999999999998</v>
      </c>
      <c r="O87" s="45">
        <v>0.06</v>
      </c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6" t="e">
        <f>#REF!*AX87+K87+O87</f>
        <v>#REF!</v>
      </c>
      <c r="AU87" s="46" t="e">
        <f>#REF!*AY87+L87</f>
        <v>#REF!</v>
      </c>
      <c r="AV87" s="46" t="e">
        <f>#REF!*AZ87+M87</f>
        <v>#REF!</v>
      </c>
      <c r="AW87" s="46" t="e">
        <f>#REF!*BA87+N87</f>
        <v>#REF!</v>
      </c>
      <c r="AX87" s="19"/>
      <c r="AY87" s="19"/>
      <c r="AZ87" s="19"/>
      <c r="BA87" s="19"/>
    </row>
    <row r="88" spans="1:53" ht="21.75" customHeight="1">
      <c r="A88" s="55" t="s">
        <v>145</v>
      </c>
      <c r="B88" s="48"/>
      <c r="C88" s="33" t="s">
        <v>141</v>
      </c>
      <c r="D88" s="29"/>
      <c r="E88" s="60"/>
      <c r="F88" s="61"/>
      <c r="G88" s="61"/>
      <c r="H88" s="61"/>
      <c r="I88" s="43" t="e">
        <f t="shared" si="1"/>
        <v>#DIV/0!</v>
      </c>
      <c r="J88" s="45"/>
      <c r="K88" s="45">
        <v>0.98</v>
      </c>
      <c r="L88" s="45">
        <v>0.74</v>
      </c>
      <c r="M88" s="45">
        <v>0.39</v>
      </c>
      <c r="N88" s="45">
        <v>0.28999999999999998</v>
      </c>
      <c r="O88" s="45">
        <v>0.06</v>
      </c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6" t="e">
        <f>#REF!*AX88+K88+O88</f>
        <v>#REF!</v>
      </c>
      <c r="AU88" s="46" t="e">
        <f>#REF!*AY88+L88</f>
        <v>#REF!</v>
      </c>
      <c r="AV88" s="46" t="e">
        <f>#REF!*AZ88+M88</f>
        <v>#REF!</v>
      </c>
      <c r="AW88" s="46" t="e">
        <f>#REF!*BA88+N88</f>
        <v>#REF!</v>
      </c>
      <c r="AX88" s="19"/>
      <c r="AY88" s="19"/>
      <c r="AZ88" s="19"/>
      <c r="BA88" s="19"/>
    </row>
    <row r="89" spans="1:53" ht="21.75" customHeight="1">
      <c r="A89" s="55" t="s">
        <v>145</v>
      </c>
      <c r="B89" s="48"/>
      <c r="C89" s="33" t="s">
        <v>142</v>
      </c>
      <c r="D89" s="29"/>
      <c r="E89" s="62"/>
      <c r="F89" s="29"/>
      <c r="G89" s="29"/>
      <c r="H89" s="29"/>
      <c r="I89" s="43" t="e">
        <f t="shared" si="1"/>
        <v>#DIV/0!</v>
      </c>
      <c r="J89" s="45"/>
      <c r="K89" s="45">
        <v>0.98</v>
      </c>
      <c r="L89" s="45">
        <v>0.74</v>
      </c>
      <c r="M89" s="45">
        <v>0.39</v>
      </c>
      <c r="N89" s="45">
        <v>0.28999999999999998</v>
      </c>
      <c r="O89" s="45">
        <v>0.06</v>
      </c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6" t="e">
        <f>#REF!*AX89+K89+O89</f>
        <v>#REF!</v>
      </c>
      <c r="AU89" s="46" t="e">
        <f>#REF!*AY89+L89</f>
        <v>#REF!</v>
      </c>
      <c r="AV89" s="46" t="e">
        <f>#REF!*AZ89+M89</f>
        <v>#REF!</v>
      </c>
      <c r="AW89" s="46" t="e">
        <f>#REF!*BA89+N89</f>
        <v>#REF!</v>
      </c>
      <c r="AX89" s="19"/>
      <c r="AY89" s="19"/>
      <c r="AZ89" s="19"/>
      <c r="BA89" s="19"/>
    </row>
    <row r="90" spans="1:53" ht="21.75" customHeight="1">
      <c r="A90" s="55" t="s">
        <v>145</v>
      </c>
      <c r="B90" s="48"/>
      <c r="C90" s="33">
        <v>6</v>
      </c>
      <c r="D90" s="29"/>
      <c r="E90" s="62"/>
      <c r="F90" s="29"/>
      <c r="G90" s="29"/>
      <c r="H90" s="29"/>
      <c r="I90" s="43" t="e">
        <f t="shared" si="1"/>
        <v>#DIV/0!</v>
      </c>
      <c r="J90" s="45"/>
      <c r="K90" s="45">
        <v>0.98</v>
      </c>
      <c r="L90" s="45">
        <v>0.74</v>
      </c>
      <c r="M90" s="45">
        <v>0.39</v>
      </c>
      <c r="N90" s="45">
        <v>0.28999999999999998</v>
      </c>
      <c r="O90" s="45">
        <v>0.06</v>
      </c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6" t="e">
        <f>#REF!*AX90+K90+O90</f>
        <v>#REF!</v>
      </c>
      <c r="AU90" s="46" t="e">
        <f>#REF!*AY90+L90</f>
        <v>#REF!</v>
      </c>
      <c r="AV90" s="46" t="e">
        <f>#REF!*AZ90+M90</f>
        <v>#REF!</v>
      </c>
      <c r="AW90" s="46" t="e">
        <f>#REF!*BA90+N90</f>
        <v>#REF!</v>
      </c>
      <c r="AX90" s="19"/>
      <c r="AY90" s="19"/>
      <c r="AZ90" s="19"/>
      <c r="BA90" s="19"/>
    </row>
    <row r="91" spans="1:53" ht="21.75" customHeight="1">
      <c r="A91" s="55" t="s">
        <v>145</v>
      </c>
      <c r="B91" s="48"/>
      <c r="C91" s="33" t="s">
        <v>76</v>
      </c>
      <c r="D91" s="31"/>
      <c r="E91" s="75"/>
      <c r="F91" s="31"/>
      <c r="G91" s="31"/>
      <c r="H91" s="31"/>
      <c r="I91" s="43" t="e">
        <f t="shared" si="1"/>
        <v>#DIV/0!</v>
      </c>
      <c r="J91" s="45"/>
      <c r="K91" s="45">
        <v>0.98</v>
      </c>
      <c r="L91" s="45">
        <v>0.74</v>
      </c>
      <c r="M91" s="45">
        <v>0.39</v>
      </c>
      <c r="N91" s="45">
        <v>0.28999999999999998</v>
      </c>
      <c r="O91" s="45">
        <v>0.06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6" t="e">
        <f>#REF!*AX91+K91+O91</f>
        <v>#REF!</v>
      </c>
      <c r="AU91" s="46" t="e">
        <f>#REF!*AY91+L91</f>
        <v>#REF!</v>
      </c>
      <c r="AV91" s="46" t="e">
        <f>#REF!*AZ91+M91</f>
        <v>#REF!</v>
      </c>
      <c r="AW91" s="46" t="e">
        <f>#REF!*BA91+N91</f>
        <v>#REF!</v>
      </c>
      <c r="AX91" s="19"/>
      <c r="AY91" s="19"/>
      <c r="AZ91" s="19"/>
      <c r="BA91" s="19"/>
    </row>
    <row r="92" spans="1:53" ht="21.75" customHeight="1">
      <c r="A92" s="55" t="s">
        <v>145</v>
      </c>
      <c r="B92" s="48"/>
      <c r="C92" s="33" t="s">
        <v>77</v>
      </c>
      <c r="D92" s="31"/>
      <c r="E92" s="75"/>
      <c r="F92" s="31"/>
      <c r="G92" s="31"/>
      <c r="H92" s="31"/>
      <c r="I92" s="43" t="e">
        <f t="shared" si="1"/>
        <v>#DIV/0!</v>
      </c>
      <c r="J92" s="45"/>
      <c r="K92" s="45">
        <v>0.98</v>
      </c>
      <c r="L92" s="45">
        <v>0.74</v>
      </c>
      <c r="M92" s="45">
        <v>0.39</v>
      </c>
      <c r="N92" s="45">
        <v>0.28999999999999998</v>
      </c>
      <c r="O92" s="45">
        <v>0.06</v>
      </c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6" t="e">
        <f>#REF!*AX92+K92+O92</f>
        <v>#REF!</v>
      </c>
      <c r="AU92" s="46" t="e">
        <f>#REF!*AY92+L92</f>
        <v>#REF!</v>
      </c>
      <c r="AV92" s="46" t="e">
        <f>#REF!*AZ92+M92</f>
        <v>#REF!</v>
      </c>
      <c r="AW92" s="46" t="e">
        <f>#REF!*BA92+N92</f>
        <v>#REF!</v>
      </c>
      <c r="AX92" s="19"/>
      <c r="AY92" s="19"/>
      <c r="AZ92" s="19"/>
      <c r="BA92" s="19"/>
    </row>
    <row r="93" spans="1:53" ht="21.75" customHeight="1">
      <c r="A93" s="55" t="s">
        <v>145</v>
      </c>
      <c r="B93" s="48">
        <v>44719</v>
      </c>
      <c r="C93" s="33" t="s">
        <v>78</v>
      </c>
      <c r="D93" s="31">
        <v>30.25</v>
      </c>
      <c r="E93" s="75">
        <v>30.27</v>
      </c>
      <c r="F93" s="31">
        <v>30.25</v>
      </c>
      <c r="G93" s="31">
        <v>30.3</v>
      </c>
      <c r="H93" s="31">
        <v>30.2</v>
      </c>
      <c r="I93" s="43">
        <f t="shared" si="1"/>
        <v>30.253999999999998</v>
      </c>
      <c r="J93" s="45"/>
      <c r="K93" s="45">
        <v>0.98</v>
      </c>
      <c r="L93" s="45">
        <v>0.74</v>
      </c>
      <c r="M93" s="45">
        <v>0.39</v>
      </c>
      <c r="N93" s="45">
        <v>0.28999999999999998</v>
      </c>
      <c r="O93" s="45">
        <v>0.06</v>
      </c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6" t="e">
        <f>#REF!*AX93+K93+O93</f>
        <v>#REF!</v>
      </c>
      <c r="AU93" s="46" t="e">
        <f>#REF!*AY93+L93</f>
        <v>#REF!</v>
      </c>
      <c r="AV93" s="46" t="e">
        <f>#REF!*AZ93+M93</f>
        <v>#REF!</v>
      </c>
      <c r="AW93" s="46" t="e">
        <f>#REF!*BA93+N93</f>
        <v>#REF!</v>
      </c>
      <c r="AX93" s="19"/>
      <c r="AY93" s="19"/>
      <c r="AZ93" s="19"/>
      <c r="BA93" s="19"/>
    </row>
    <row r="94" spans="1:53" ht="21.75" customHeight="1">
      <c r="A94" s="55" t="s">
        <v>145</v>
      </c>
      <c r="B94" s="48"/>
      <c r="C94" s="70" t="s">
        <v>79</v>
      </c>
      <c r="D94" s="31"/>
      <c r="E94" s="75"/>
      <c r="F94" s="31"/>
      <c r="G94" s="31"/>
      <c r="H94" s="31"/>
      <c r="I94" s="43" t="e">
        <f t="shared" si="1"/>
        <v>#DIV/0!</v>
      </c>
      <c r="J94" s="45"/>
      <c r="K94" s="45">
        <v>0.98</v>
      </c>
      <c r="L94" s="45">
        <v>0.74</v>
      </c>
      <c r="M94" s="45">
        <v>0.39</v>
      </c>
      <c r="N94" s="45">
        <v>0.28999999999999998</v>
      </c>
      <c r="O94" s="45">
        <v>0.06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6" t="e">
        <f>#REF!*AX94+K94+O94</f>
        <v>#REF!</v>
      </c>
      <c r="AU94" s="46" t="e">
        <f>#REF!*AY94+L94</f>
        <v>#REF!</v>
      </c>
      <c r="AV94" s="46" t="e">
        <f>#REF!*AZ94+M94</f>
        <v>#REF!</v>
      </c>
      <c r="AW94" s="46" t="e">
        <f>#REF!*BA94+N94</f>
        <v>#REF!</v>
      </c>
      <c r="AX94" s="19"/>
      <c r="AY94" s="19"/>
      <c r="AZ94" s="19"/>
      <c r="BA94" s="19"/>
    </row>
    <row r="95" spans="1:53" ht="21.75" customHeight="1">
      <c r="A95" s="55" t="s">
        <v>145</v>
      </c>
      <c r="B95" s="48">
        <v>44719</v>
      </c>
      <c r="C95" s="70" t="s">
        <v>80</v>
      </c>
      <c r="D95" s="31">
        <v>33.49</v>
      </c>
      <c r="E95" s="31">
        <v>33.46</v>
      </c>
      <c r="F95" s="31">
        <v>33.44</v>
      </c>
      <c r="G95" s="31">
        <v>33.43</v>
      </c>
      <c r="H95" s="31">
        <v>33.46</v>
      </c>
      <c r="I95" s="43">
        <f t="shared" si="1"/>
        <v>33.456000000000003</v>
      </c>
      <c r="J95" s="45"/>
      <c r="K95" s="45">
        <v>0.98</v>
      </c>
      <c r="L95" s="45">
        <v>0.74</v>
      </c>
      <c r="M95" s="45">
        <v>0.39</v>
      </c>
      <c r="N95" s="45">
        <v>0.28999999999999998</v>
      </c>
      <c r="O95" s="45">
        <v>0.06</v>
      </c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6" t="e">
        <f>#REF!*AX95+K95+O95</f>
        <v>#REF!</v>
      </c>
      <c r="AU95" s="46" t="e">
        <f>#REF!*AY95+L95</f>
        <v>#REF!</v>
      </c>
      <c r="AV95" s="46" t="e">
        <f>#REF!*AZ95+M95</f>
        <v>#REF!</v>
      </c>
      <c r="AW95" s="46" t="e">
        <f>#REF!*BA95+N95</f>
        <v>#REF!</v>
      </c>
      <c r="AX95" s="19"/>
      <c r="AY95" s="19"/>
      <c r="AZ95" s="19"/>
      <c r="BA95" s="19"/>
    </row>
    <row r="96" spans="1:53" ht="21.75" customHeight="1">
      <c r="A96" s="55" t="s">
        <v>145</v>
      </c>
      <c r="B96" s="48">
        <v>44719</v>
      </c>
      <c r="C96" s="71" t="s">
        <v>143</v>
      </c>
      <c r="D96" s="31">
        <v>37.840000000000003</v>
      </c>
      <c r="E96" s="31">
        <v>37.76</v>
      </c>
      <c r="F96" s="31">
        <v>37.840000000000003</v>
      </c>
      <c r="G96" s="31">
        <v>37.89</v>
      </c>
      <c r="H96" s="31">
        <v>37.67</v>
      </c>
      <c r="I96" s="43">
        <f t="shared" si="1"/>
        <v>37.799999999999997</v>
      </c>
      <c r="J96" s="45"/>
      <c r="K96" s="45">
        <v>0.98</v>
      </c>
      <c r="L96" s="45">
        <v>0.74</v>
      </c>
      <c r="M96" s="45">
        <v>0.39</v>
      </c>
      <c r="N96" s="45">
        <v>0.28999999999999998</v>
      </c>
      <c r="O96" s="45">
        <v>0.06</v>
      </c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6" t="e">
        <f>#REF!*AX96+K96+O96</f>
        <v>#REF!</v>
      </c>
      <c r="AU96" s="46" t="e">
        <f>#REF!*AY96+L96</f>
        <v>#REF!</v>
      </c>
      <c r="AV96" s="46" t="e">
        <f>#REF!*AZ96+M96</f>
        <v>#REF!</v>
      </c>
      <c r="AW96" s="46" t="e">
        <f>#REF!*BA96+N96</f>
        <v>#REF!</v>
      </c>
      <c r="AX96" s="19"/>
      <c r="AY96" s="19"/>
      <c r="AZ96" s="19"/>
      <c r="BA96" s="19"/>
    </row>
    <row r="97" spans="1:53" ht="21.75" customHeight="1">
      <c r="A97" s="55" t="s">
        <v>145</v>
      </c>
      <c r="B97" s="48"/>
      <c r="C97" s="33" t="s">
        <v>82</v>
      </c>
      <c r="D97" s="31"/>
      <c r="E97" s="31"/>
      <c r="F97" s="31"/>
      <c r="G97" s="31"/>
      <c r="H97" s="31"/>
      <c r="I97" s="43" t="e">
        <f t="shared" si="1"/>
        <v>#DIV/0!</v>
      </c>
      <c r="J97" s="45"/>
      <c r="K97" s="45">
        <v>0.98</v>
      </c>
      <c r="L97" s="45">
        <v>0.74</v>
      </c>
      <c r="M97" s="45">
        <v>0.39</v>
      </c>
      <c r="N97" s="45">
        <v>0.28999999999999998</v>
      </c>
      <c r="O97" s="45">
        <v>0.06</v>
      </c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6" t="e">
        <f>#REF!*AX97+K97+O97</f>
        <v>#REF!</v>
      </c>
      <c r="AU97" s="46" t="e">
        <f>#REF!*AY97+L97</f>
        <v>#REF!</v>
      </c>
      <c r="AV97" s="46" t="e">
        <f>#REF!*AZ97+M97</f>
        <v>#REF!</v>
      </c>
      <c r="AW97" s="46" t="e">
        <f>#REF!*BA97+N97</f>
        <v>#REF!</v>
      </c>
      <c r="AX97" s="19"/>
      <c r="AY97" s="19"/>
      <c r="AZ97" s="19"/>
      <c r="BA97" s="19"/>
    </row>
    <row r="98" spans="1:53" ht="21.75" customHeight="1">
      <c r="A98" s="55" t="s">
        <v>145</v>
      </c>
      <c r="B98" s="48">
        <v>44719</v>
      </c>
      <c r="C98" s="33" t="s">
        <v>83</v>
      </c>
      <c r="D98" s="31">
        <v>43.12</v>
      </c>
      <c r="E98" s="31">
        <v>43.15</v>
      </c>
      <c r="F98" s="31">
        <v>43</v>
      </c>
      <c r="G98" s="31">
        <v>43.19</v>
      </c>
      <c r="H98" s="31">
        <v>43.12</v>
      </c>
      <c r="I98" s="43">
        <f t="shared" si="1"/>
        <v>43.116</v>
      </c>
      <c r="J98" s="45"/>
      <c r="K98" s="45">
        <v>0.98</v>
      </c>
      <c r="L98" s="45">
        <v>0.74</v>
      </c>
      <c r="M98" s="45">
        <v>0.39</v>
      </c>
      <c r="N98" s="45">
        <v>0.28999999999999998</v>
      </c>
      <c r="O98" s="45">
        <v>0.06</v>
      </c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6" t="e">
        <f>#REF!*AX98+K98+O98</f>
        <v>#REF!</v>
      </c>
      <c r="AU98" s="46" t="e">
        <f>#REF!*AY98+L98</f>
        <v>#REF!</v>
      </c>
      <c r="AV98" s="46" t="e">
        <f>#REF!*AZ98+M98</f>
        <v>#REF!</v>
      </c>
      <c r="AW98" s="46" t="e">
        <f>#REF!*BA98+N98</f>
        <v>#REF!</v>
      </c>
      <c r="AX98" s="19"/>
      <c r="AY98" s="19"/>
      <c r="AZ98" s="19"/>
      <c r="BA98" s="19"/>
    </row>
    <row r="99" spans="1:53" ht="21.75" customHeight="1">
      <c r="A99" s="55" t="s">
        <v>145</v>
      </c>
      <c r="B99" s="48"/>
      <c r="C99" s="33" t="s">
        <v>144</v>
      </c>
      <c r="D99" s="31"/>
      <c r="E99" s="31"/>
      <c r="F99" s="31"/>
      <c r="G99" s="31"/>
      <c r="H99" s="31"/>
      <c r="I99" s="43" t="e">
        <f t="shared" si="1"/>
        <v>#DIV/0!</v>
      </c>
      <c r="J99" s="45"/>
      <c r="K99" s="45">
        <v>0.98</v>
      </c>
      <c r="L99" s="45">
        <v>0.74</v>
      </c>
      <c r="M99" s="45">
        <v>0.39</v>
      </c>
      <c r="N99" s="45">
        <v>0.28999999999999998</v>
      </c>
      <c r="O99" s="45">
        <v>0.06</v>
      </c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6" t="e">
        <f>#REF!*AX99+K99+O99</f>
        <v>#REF!</v>
      </c>
      <c r="AU99" s="46" t="e">
        <f>#REF!*AY99+L99</f>
        <v>#REF!</v>
      </c>
      <c r="AV99" s="46" t="e">
        <f>#REF!*AZ99+M99</f>
        <v>#REF!</v>
      </c>
      <c r="AW99" s="46" t="e">
        <f>#REF!*BA99+N99</f>
        <v>#REF!</v>
      </c>
      <c r="AX99" s="19"/>
      <c r="AY99" s="19"/>
      <c r="AZ99" s="19"/>
      <c r="BA99" s="19"/>
    </row>
    <row r="100" spans="1:53" ht="21.75" customHeight="1">
      <c r="A100" s="55" t="s">
        <v>145</v>
      </c>
      <c r="B100" s="48"/>
      <c r="C100" s="33">
        <v>16</v>
      </c>
      <c r="D100" s="31"/>
      <c r="E100" s="31"/>
      <c r="F100" s="31"/>
      <c r="G100" s="31"/>
      <c r="H100" s="31"/>
      <c r="I100" s="43" t="e">
        <f t="shared" si="1"/>
        <v>#DIV/0!</v>
      </c>
      <c r="J100" s="45"/>
      <c r="K100" s="45">
        <v>0.98</v>
      </c>
      <c r="L100" s="45">
        <v>0.74</v>
      </c>
      <c r="M100" s="45">
        <v>0.39</v>
      </c>
      <c r="N100" s="45">
        <v>0.28999999999999998</v>
      </c>
      <c r="O100" s="45">
        <v>0.06</v>
      </c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6" t="e">
        <f>#REF!*AX100+K100+O100</f>
        <v>#REF!</v>
      </c>
      <c r="AU100" s="46" t="e">
        <f>#REF!*AY100+L100</f>
        <v>#REF!</v>
      </c>
      <c r="AV100" s="46" t="e">
        <f>#REF!*AZ100+M100</f>
        <v>#REF!</v>
      </c>
      <c r="AW100" s="46" t="e">
        <f>#REF!*BA100+N100</f>
        <v>#REF!</v>
      </c>
      <c r="AX100" s="19"/>
      <c r="AY100" s="19"/>
      <c r="AZ100" s="19"/>
      <c r="BA100" s="19"/>
    </row>
    <row r="101" spans="1:53" ht="21.75" customHeight="1">
      <c r="A101" s="55" t="s">
        <v>145</v>
      </c>
      <c r="B101" s="48"/>
      <c r="C101" s="33">
        <v>17</v>
      </c>
      <c r="D101" s="31"/>
      <c r="E101" s="31"/>
      <c r="F101" s="31"/>
      <c r="G101" s="31"/>
      <c r="H101" s="31"/>
      <c r="I101" s="43" t="e">
        <f t="shared" si="1"/>
        <v>#DIV/0!</v>
      </c>
      <c r="J101" s="45"/>
      <c r="K101" s="45">
        <v>0.98</v>
      </c>
      <c r="L101" s="45">
        <v>0.74</v>
      </c>
      <c r="M101" s="45">
        <v>0.39</v>
      </c>
      <c r="N101" s="45">
        <v>0.28999999999999998</v>
      </c>
      <c r="O101" s="45">
        <v>0.06</v>
      </c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6" t="e">
        <f>#REF!*AX101+K101+O101</f>
        <v>#REF!</v>
      </c>
      <c r="AU101" s="46" t="e">
        <f>#REF!*AY101+L101</f>
        <v>#REF!</v>
      </c>
      <c r="AV101" s="46" t="e">
        <f>#REF!*AZ101+M101</f>
        <v>#REF!</v>
      </c>
      <c r="AW101" s="46" t="e">
        <f>#REF!*BA101+N101</f>
        <v>#REF!</v>
      </c>
      <c r="AX101" s="19"/>
      <c r="AY101" s="19"/>
      <c r="AZ101" s="19"/>
      <c r="BA101" s="19"/>
    </row>
    <row r="102" spans="1:53" ht="24" customHeight="1">
      <c r="A102" s="55" t="s">
        <v>147</v>
      </c>
      <c r="B102" s="48">
        <v>44719</v>
      </c>
      <c r="C102" s="57" t="s">
        <v>90</v>
      </c>
      <c r="D102" s="29">
        <v>64.489999999999995</v>
      </c>
      <c r="E102" s="34">
        <v>64.5</v>
      </c>
      <c r="F102" s="35">
        <v>64.38</v>
      </c>
      <c r="G102" s="35">
        <v>64.45</v>
      </c>
      <c r="H102" s="35">
        <v>64.47</v>
      </c>
      <c r="I102" s="43">
        <f t="shared" si="1"/>
        <v>64.457999999999998</v>
      </c>
      <c r="J102" s="45"/>
      <c r="K102" s="45">
        <v>0.98</v>
      </c>
      <c r="L102" s="45">
        <v>0.74</v>
      </c>
      <c r="M102" s="45">
        <v>0.39</v>
      </c>
      <c r="N102" s="45">
        <v>0.28999999999999998</v>
      </c>
      <c r="O102" s="45">
        <v>0.06</v>
      </c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6" t="e">
        <f>#REF!*AX102+K102+O102</f>
        <v>#REF!</v>
      </c>
      <c r="AU102" s="46" t="e">
        <f>#REF!*AY102+L102</f>
        <v>#REF!</v>
      </c>
      <c r="AV102" s="46" t="e">
        <f>#REF!*AZ102+M102</f>
        <v>#REF!</v>
      </c>
      <c r="AW102" s="46" t="e">
        <f>#REF!*BA102+N102</f>
        <v>#REF!</v>
      </c>
      <c r="AX102" s="19"/>
      <c r="AY102" s="19"/>
      <c r="AZ102" s="19"/>
      <c r="BA102" s="19"/>
    </row>
    <row r="103" spans="1:53" ht="24" customHeight="1">
      <c r="A103" s="55" t="s">
        <v>147</v>
      </c>
      <c r="B103" s="48">
        <v>44719</v>
      </c>
      <c r="C103" s="30" t="s">
        <v>80</v>
      </c>
      <c r="D103" s="30">
        <v>74.11</v>
      </c>
      <c r="E103" s="74">
        <v>74.33</v>
      </c>
      <c r="F103" s="30">
        <v>74.27</v>
      </c>
      <c r="G103" s="30">
        <v>74.47</v>
      </c>
      <c r="H103" s="30">
        <v>74.22</v>
      </c>
      <c r="I103" s="43">
        <f t="shared" si="1"/>
        <v>74.28</v>
      </c>
      <c r="J103" s="45"/>
      <c r="K103" s="45">
        <v>0.98</v>
      </c>
      <c r="L103" s="45">
        <v>0.74</v>
      </c>
      <c r="M103" s="45">
        <v>0.39</v>
      </c>
      <c r="N103" s="45">
        <v>0.28999999999999998</v>
      </c>
      <c r="O103" s="45">
        <v>0.06</v>
      </c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6" t="e">
        <f>#REF!*AX103+K103+O103</f>
        <v>#REF!</v>
      </c>
      <c r="AU103" s="46" t="e">
        <f>#REF!*AY103+L103</f>
        <v>#REF!</v>
      </c>
      <c r="AV103" s="46" t="e">
        <f>#REF!*AZ103+M103</f>
        <v>#REF!</v>
      </c>
      <c r="AW103" s="46" t="e">
        <f>#REF!*BA103+N103</f>
        <v>#REF!</v>
      </c>
      <c r="AX103" s="19"/>
      <c r="AY103" s="19"/>
      <c r="AZ103" s="19"/>
      <c r="BA103" s="19"/>
    </row>
    <row r="104" spans="1:53" ht="24" customHeight="1">
      <c r="A104" s="55" t="s">
        <v>147</v>
      </c>
      <c r="B104" s="48">
        <v>44719</v>
      </c>
      <c r="C104" s="32" t="s">
        <v>81</v>
      </c>
      <c r="D104" s="29">
        <v>81.849999999999994</v>
      </c>
      <c r="E104" s="60">
        <v>80.900000000000006</v>
      </c>
      <c r="F104" s="61">
        <v>81.010000000000005</v>
      </c>
      <c r="G104" s="61">
        <v>81.95</v>
      </c>
      <c r="H104" s="61">
        <v>81.92</v>
      </c>
      <c r="I104" s="43">
        <f t="shared" si="1"/>
        <v>81.525999999999996</v>
      </c>
      <c r="J104" s="45"/>
      <c r="K104" s="45">
        <v>0.98</v>
      </c>
      <c r="L104" s="45">
        <v>0.74</v>
      </c>
      <c r="M104" s="45">
        <v>0.39</v>
      </c>
      <c r="N104" s="45">
        <v>0.28999999999999998</v>
      </c>
      <c r="O104" s="45">
        <v>0.06</v>
      </c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6" t="e">
        <f>#REF!*AX104+K104+O104</f>
        <v>#REF!</v>
      </c>
      <c r="AU104" s="46" t="e">
        <f>#REF!*AY104+L104</f>
        <v>#REF!</v>
      </c>
      <c r="AV104" s="46" t="e">
        <f>#REF!*AZ104+M104</f>
        <v>#REF!</v>
      </c>
      <c r="AW104" s="46" t="e">
        <f>#REF!*BA104+N104</f>
        <v>#REF!</v>
      </c>
      <c r="AX104" s="19"/>
      <c r="AY104" s="19"/>
      <c r="AZ104" s="19"/>
      <c r="BA104" s="19"/>
    </row>
    <row r="105" spans="1:53" ht="24" customHeight="1">
      <c r="A105" s="55" t="s">
        <v>147</v>
      </c>
      <c r="B105" s="49">
        <v>44719</v>
      </c>
      <c r="C105" s="37" t="s">
        <v>146</v>
      </c>
      <c r="D105" s="29">
        <v>98.8</v>
      </c>
      <c r="E105" s="62">
        <v>98.79</v>
      </c>
      <c r="F105" s="29">
        <v>98.73</v>
      </c>
      <c r="G105" s="29">
        <v>98.81</v>
      </c>
      <c r="H105" s="29">
        <v>98.75</v>
      </c>
      <c r="I105" s="43">
        <f t="shared" si="1"/>
        <v>98.775999999999996</v>
      </c>
      <c r="J105" s="45"/>
      <c r="K105" s="45">
        <v>0.98</v>
      </c>
      <c r="L105" s="45">
        <v>0.74</v>
      </c>
      <c r="M105" s="45">
        <v>0.39</v>
      </c>
      <c r="N105" s="45">
        <v>0.28999999999999998</v>
      </c>
      <c r="O105" s="45">
        <v>0.06</v>
      </c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6" t="e">
        <f>#REF!*AX105+K105+O105</f>
        <v>#REF!</v>
      </c>
      <c r="AU105" s="46" t="e">
        <f>#REF!*AY105+L105</f>
        <v>#REF!</v>
      </c>
      <c r="AV105" s="46" t="e">
        <f>#REF!*AZ105+M105</f>
        <v>#REF!</v>
      </c>
      <c r="AW105" s="46" t="e">
        <f>#REF!*BA105+N105</f>
        <v>#REF!</v>
      </c>
      <c r="AX105" s="19"/>
      <c r="AY105" s="19"/>
      <c r="AZ105" s="19"/>
      <c r="BA105" s="19"/>
    </row>
    <row r="106" spans="1:53" ht="26.25" customHeight="1">
      <c r="A106" s="27" t="s">
        <v>148</v>
      </c>
      <c r="B106" s="49">
        <v>44719</v>
      </c>
      <c r="C106" s="30">
        <v>12.5</v>
      </c>
      <c r="D106" s="30">
        <v>246.3</v>
      </c>
      <c r="E106" s="30">
        <v>246.01</v>
      </c>
      <c r="F106" s="30">
        <v>246.07</v>
      </c>
      <c r="G106" s="30">
        <v>246.03</v>
      </c>
      <c r="H106" s="30">
        <v>246.09</v>
      </c>
      <c r="I106" s="43">
        <f t="shared" si="1"/>
        <v>246.1</v>
      </c>
      <c r="J106" s="45"/>
      <c r="K106" s="45">
        <v>0.98</v>
      </c>
      <c r="L106" s="45">
        <v>0.74</v>
      </c>
      <c r="M106" s="45">
        <v>0.39</v>
      </c>
      <c r="N106" s="45">
        <v>0.28999999999999998</v>
      </c>
      <c r="O106" s="45">
        <v>0.06</v>
      </c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6" t="e">
        <f>#REF!*AX106+K106+O106</f>
        <v>#REF!</v>
      </c>
      <c r="AU106" s="46" t="e">
        <f>#REF!*AY106+L106</f>
        <v>#REF!</v>
      </c>
      <c r="AV106" s="46" t="e">
        <f>#REF!*AZ106+M106</f>
        <v>#REF!</v>
      </c>
      <c r="AW106" s="46" t="e">
        <f>#REF!*BA106+N106</f>
        <v>#REF!</v>
      </c>
      <c r="AX106" s="19"/>
      <c r="AY106" s="19"/>
      <c r="AZ106" s="19"/>
      <c r="BA106" s="19"/>
    </row>
    <row r="107" spans="1:53" ht="24" customHeight="1">
      <c r="A107" s="27" t="s">
        <v>149</v>
      </c>
      <c r="B107" s="49">
        <v>44719</v>
      </c>
      <c r="C107" s="30" t="s">
        <v>120</v>
      </c>
      <c r="D107" s="30">
        <v>45.4</v>
      </c>
      <c r="E107" s="30">
        <v>45.41</v>
      </c>
      <c r="F107" s="30">
        <v>45.38</v>
      </c>
      <c r="G107" s="30">
        <v>45.4</v>
      </c>
      <c r="H107" s="30">
        <v>45.42</v>
      </c>
      <c r="I107" s="43">
        <f t="shared" si="1"/>
        <v>45.402000000000001</v>
      </c>
      <c r="J107" s="45"/>
      <c r="K107" s="45">
        <v>0.98</v>
      </c>
      <c r="L107" s="45">
        <v>0.74</v>
      </c>
      <c r="M107" s="45">
        <v>0.39</v>
      </c>
      <c r="N107" s="45">
        <v>0.28999999999999998</v>
      </c>
      <c r="O107" s="45">
        <v>0.06</v>
      </c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6" t="e">
        <f>#REF!*AX107+K107+O107</f>
        <v>#REF!</v>
      </c>
      <c r="AU107" s="46" t="e">
        <f>#REF!*AY107+L107</f>
        <v>#REF!</v>
      </c>
      <c r="AV107" s="46" t="e">
        <f>#REF!*AZ107+M107</f>
        <v>#REF!</v>
      </c>
      <c r="AW107" s="46" t="e">
        <f>#REF!*BA107+N107</f>
        <v>#REF!</v>
      </c>
      <c r="AX107" s="19"/>
      <c r="AY107" s="19"/>
      <c r="AZ107" s="19"/>
      <c r="BA107" s="19"/>
    </row>
    <row r="108" spans="1:53" ht="21.75" customHeight="1">
      <c r="A108" s="56" t="s">
        <v>150</v>
      </c>
      <c r="B108" s="49">
        <v>44719</v>
      </c>
      <c r="C108" s="63">
        <v>7.5</v>
      </c>
      <c r="D108" s="31">
        <v>126.39</v>
      </c>
      <c r="E108" s="31">
        <v>126.41</v>
      </c>
      <c r="F108" s="31">
        <v>136.37</v>
      </c>
      <c r="G108" s="31">
        <v>136.43</v>
      </c>
      <c r="H108" s="31">
        <v>136.47</v>
      </c>
      <c r="I108" s="43">
        <f t="shared" si="1"/>
        <v>132.41400000000002</v>
      </c>
      <c r="J108" s="45"/>
      <c r="K108" s="45">
        <v>0.98</v>
      </c>
      <c r="L108" s="45">
        <v>0.74</v>
      </c>
      <c r="M108" s="45">
        <v>0.39</v>
      </c>
      <c r="N108" s="45">
        <v>0.28999999999999998</v>
      </c>
      <c r="O108" s="45">
        <v>0.06</v>
      </c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6" t="e">
        <f>#REF!*AX108+K108+O108</f>
        <v>#REF!</v>
      </c>
      <c r="AU108" s="46" t="e">
        <f>#REF!*AY108+L108</f>
        <v>#REF!</v>
      </c>
      <c r="AV108" s="46" t="e">
        <f>#REF!*AZ108+M108</f>
        <v>#REF!</v>
      </c>
      <c r="AW108" s="46" t="e">
        <f>#REF!*BA108+N108</f>
        <v>#REF!</v>
      </c>
      <c r="AX108" s="19"/>
      <c r="AY108" s="19"/>
      <c r="AZ108" s="19"/>
      <c r="BA108" s="19"/>
    </row>
    <row r="109" spans="1:53" ht="21.75" customHeight="1">
      <c r="A109" s="56" t="s">
        <v>150</v>
      </c>
      <c r="B109" s="49">
        <v>44719</v>
      </c>
      <c r="C109" s="76">
        <v>9.5</v>
      </c>
      <c r="D109" s="29">
        <v>139.87</v>
      </c>
      <c r="E109" s="29">
        <v>139.87</v>
      </c>
      <c r="F109" s="29">
        <v>139.80000000000001</v>
      </c>
      <c r="G109" s="29">
        <v>139.82</v>
      </c>
      <c r="H109" s="29">
        <v>139.85</v>
      </c>
      <c r="I109" s="43">
        <f t="shared" si="1"/>
        <v>139.84200000000001</v>
      </c>
      <c r="J109" s="45"/>
      <c r="K109" s="45">
        <v>0.98</v>
      </c>
      <c r="L109" s="45">
        <v>0.74</v>
      </c>
      <c r="M109" s="45">
        <v>0.39</v>
      </c>
      <c r="N109" s="45">
        <v>0.28999999999999998</v>
      </c>
      <c r="O109" s="45">
        <v>0.06</v>
      </c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6" t="e">
        <f>#REF!*AX109+K109+O109</f>
        <v>#REF!</v>
      </c>
      <c r="AU109" s="46" t="e">
        <f>#REF!*AY109+L109</f>
        <v>#REF!</v>
      </c>
      <c r="AV109" s="46" t="e">
        <f>#REF!*AZ109+M109</f>
        <v>#REF!</v>
      </c>
      <c r="AW109" s="46" t="e">
        <f>#REF!*BA109+N109</f>
        <v>#REF!</v>
      </c>
      <c r="AX109" s="19"/>
      <c r="AY109" s="19"/>
      <c r="AZ109" s="19"/>
      <c r="BA109" s="19"/>
    </row>
    <row r="110" spans="1:53" ht="21.75" customHeight="1">
      <c r="A110" s="56" t="s">
        <v>150</v>
      </c>
      <c r="B110" s="49">
        <v>44719</v>
      </c>
      <c r="C110" s="77">
        <v>10</v>
      </c>
      <c r="D110" s="31">
        <v>146.87</v>
      </c>
      <c r="E110" s="31">
        <v>146.83000000000001</v>
      </c>
      <c r="F110" s="31">
        <v>146.85</v>
      </c>
      <c r="G110" s="31">
        <v>146.80000000000001</v>
      </c>
      <c r="H110" s="31">
        <v>146.88999999999999</v>
      </c>
      <c r="I110" s="43">
        <f t="shared" si="1"/>
        <v>146.84800000000001</v>
      </c>
      <c r="J110" s="45"/>
      <c r="K110" s="45">
        <v>0.98</v>
      </c>
      <c r="L110" s="45">
        <v>0.74</v>
      </c>
      <c r="M110" s="45">
        <v>0.39</v>
      </c>
      <c r="N110" s="45">
        <v>0.28999999999999998</v>
      </c>
      <c r="O110" s="45">
        <v>0.06</v>
      </c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6" t="e">
        <f>#REF!*AX110+K110+O110</f>
        <v>#REF!</v>
      </c>
      <c r="AU110" s="46" t="e">
        <f>#REF!*AY110+L110</f>
        <v>#REF!</v>
      </c>
      <c r="AV110" s="46" t="e">
        <f>#REF!*AZ110+M110</f>
        <v>#REF!</v>
      </c>
      <c r="AW110" s="46" t="e">
        <f>#REF!*BA110+N110</f>
        <v>#REF!</v>
      </c>
      <c r="AX110" s="19"/>
      <c r="AY110" s="19"/>
      <c r="AZ110" s="19"/>
      <c r="BA110" s="19"/>
    </row>
    <row r="111" spans="1:53" ht="21.75" customHeight="1">
      <c r="A111" s="56" t="s">
        <v>150</v>
      </c>
      <c r="B111" s="49">
        <v>44719</v>
      </c>
      <c r="C111" s="77">
        <v>10.5</v>
      </c>
      <c r="D111" s="29">
        <v>144.63999999999999</v>
      </c>
      <c r="E111" s="29">
        <v>144.69</v>
      </c>
      <c r="F111" s="29">
        <v>144.61000000000001</v>
      </c>
      <c r="G111" s="29">
        <v>144.72</v>
      </c>
      <c r="H111" s="29">
        <v>144.66999999999999</v>
      </c>
      <c r="I111" s="43">
        <f t="shared" si="1"/>
        <v>144.666</v>
      </c>
      <c r="J111" s="45"/>
      <c r="K111" s="45">
        <v>0.98</v>
      </c>
      <c r="L111" s="45">
        <v>0.74</v>
      </c>
      <c r="M111" s="45">
        <v>0.39</v>
      </c>
      <c r="N111" s="45">
        <v>0.28999999999999998</v>
      </c>
      <c r="O111" s="45">
        <v>0.06</v>
      </c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6" t="e">
        <f>#REF!*AX111+K111+O111</f>
        <v>#REF!</v>
      </c>
      <c r="AU111" s="46" t="e">
        <f>#REF!*AY111+L111</f>
        <v>#REF!</v>
      </c>
      <c r="AV111" s="46" t="e">
        <f>#REF!*AZ111+M111</f>
        <v>#REF!</v>
      </c>
      <c r="AW111" s="46" t="e">
        <f>#REF!*BA111+N111</f>
        <v>#REF!</v>
      </c>
      <c r="AX111" s="19"/>
      <c r="AY111" s="19"/>
      <c r="AZ111" s="19"/>
      <c r="BA111" s="19"/>
    </row>
    <row r="112" spans="1:53" ht="21.75" customHeight="1">
      <c r="A112" s="56" t="s">
        <v>150</v>
      </c>
      <c r="B112" s="49">
        <v>44719</v>
      </c>
      <c r="C112" s="77">
        <v>11</v>
      </c>
      <c r="D112" s="31">
        <v>142.80000000000001</v>
      </c>
      <c r="E112" s="31">
        <v>142.79</v>
      </c>
      <c r="F112" s="31">
        <v>142.81</v>
      </c>
      <c r="G112" s="31">
        <v>142.77000000000001</v>
      </c>
      <c r="H112" s="31">
        <v>142.80000000000001</v>
      </c>
      <c r="I112" s="43">
        <f t="shared" si="1"/>
        <v>142.79400000000001</v>
      </c>
      <c r="J112" s="45"/>
      <c r="K112" s="45">
        <v>0.98</v>
      </c>
      <c r="L112" s="45">
        <v>0.74</v>
      </c>
      <c r="M112" s="45">
        <v>0.39</v>
      </c>
      <c r="N112" s="45">
        <v>0.28999999999999998</v>
      </c>
      <c r="O112" s="45">
        <v>0.06</v>
      </c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6" t="e">
        <f>#REF!*AX112+K112+O112</f>
        <v>#REF!</v>
      </c>
      <c r="AU112" s="46" t="e">
        <f>#REF!*AY112+L112</f>
        <v>#REF!</v>
      </c>
      <c r="AV112" s="46" t="e">
        <f>#REF!*AZ112+M112</f>
        <v>#REF!</v>
      </c>
      <c r="AW112" s="46" t="e">
        <f>#REF!*BA112+N112</f>
        <v>#REF!</v>
      </c>
      <c r="AX112" s="19"/>
      <c r="AY112" s="19"/>
      <c r="AZ112" s="19"/>
      <c r="BA112" s="19"/>
    </row>
    <row r="113" spans="1:53" ht="21.75" customHeight="1">
      <c r="A113" s="56" t="s">
        <v>150</v>
      </c>
      <c r="B113" s="49">
        <v>44719</v>
      </c>
      <c r="C113" s="78">
        <v>11.5</v>
      </c>
      <c r="D113" s="31">
        <v>152.6</v>
      </c>
      <c r="E113" s="31">
        <v>152.6</v>
      </c>
      <c r="F113" s="31">
        <v>153</v>
      </c>
      <c r="G113" s="31">
        <v>152.58000000000001</v>
      </c>
      <c r="H113" s="31">
        <v>152.69999999999999</v>
      </c>
      <c r="I113" s="43">
        <f t="shared" si="1"/>
        <v>152.696</v>
      </c>
      <c r="J113" s="45"/>
      <c r="K113" s="45">
        <v>0.98</v>
      </c>
      <c r="L113" s="45">
        <v>0.74</v>
      </c>
      <c r="M113" s="45">
        <v>0.39</v>
      </c>
      <c r="N113" s="45">
        <v>0.28999999999999998</v>
      </c>
      <c r="O113" s="45">
        <v>0.06</v>
      </c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6" t="e">
        <f>#REF!*AX113+K113+O113</f>
        <v>#REF!</v>
      </c>
      <c r="AU113" s="46" t="e">
        <f>#REF!*AY113+L113</f>
        <v>#REF!</v>
      </c>
      <c r="AV113" s="46" t="e">
        <f>#REF!*AZ113+M113</f>
        <v>#REF!</v>
      </c>
      <c r="AW113" s="46" t="e">
        <f>#REF!*BA113+N113</f>
        <v>#REF!</v>
      </c>
      <c r="AX113" s="19"/>
      <c r="AY113" s="19"/>
      <c r="AZ113" s="19"/>
      <c r="BA113" s="19"/>
    </row>
    <row r="114" spans="1:53" ht="21.75" customHeight="1">
      <c r="A114" s="56" t="s">
        <v>150</v>
      </c>
      <c r="B114" s="49">
        <v>44719</v>
      </c>
      <c r="C114" s="28">
        <v>14.5</v>
      </c>
      <c r="D114" s="28">
        <v>170.1</v>
      </c>
      <c r="E114" s="28">
        <v>170</v>
      </c>
      <c r="F114" s="28">
        <v>170.2</v>
      </c>
      <c r="G114" s="28">
        <v>170</v>
      </c>
      <c r="H114" s="28">
        <v>170.1</v>
      </c>
      <c r="I114" s="43">
        <f t="shared" si="1"/>
        <v>170.07999999999998</v>
      </c>
      <c r="J114" s="45"/>
      <c r="K114" s="45">
        <v>0.98</v>
      </c>
      <c r="L114" s="45">
        <v>0.74</v>
      </c>
      <c r="M114" s="45">
        <v>0.39</v>
      </c>
      <c r="N114" s="45">
        <v>0.28999999999999998</v>
      </c>
      <c r="O114" s="45">
        <v>0.06</v>
      </c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6" t="e">
        <f>#REF!*AX114+K114+O114</f>
        <v>#REF!</v>
      </c>
      <c r="AU114" s="46" t="e">
        <f>#REF!*AY114+L114</f>
        <v>#REF!</v>
      </c>
      <c r="AV114" s="46" t="e">
        <f>#REF!*AZ114+M114</f>
        <v>#REF!</v>
      </c>
      <c r="AW114" s="46" t="e">
        <f>#REF!*BA114+N114</f>
        <v>#REF!</v>
      </c>
      <c r="AX114" s="19"/>
      <c r="AY114" s="19"/>
      <c r="AZ114" s="19"/>
      <c r="BA114" s="19"/>
    </row>
    <row r="115" spans="1:53" ht="27" customHeight="1">
      <c r="A115" s="55" t="s">
        <v>151</v>
      </c>
      <c r="B115" s="49">
        <v>44719</v>
      </c>
      <c r="C115" s="48" t="s">
        <v>106</v>
      </c>
      <c r="D115" s="28">
        <v>74.27</v>
      </c>
      <c r="E115" s="28">
        <v>74.22</v>
      </c>
      <c r="F115" s="28">
        <v>74.3</v>
      </c>
      <c r="G115" s="28">
        <v>74.2</v>
      </c>
      <c r="H115" s="28">
        <v>74.22</v>
      </c>
      <c r="I115" s="43">
        <f t="shared" si="1"/>
        <v>74.242000000000004</v>
      </c>
      <c r="J115" s="45"/>
      <c r="K115" s="45">
        <v>0.98</v>
      </c>
      <c r="L115" s="45">
        <v>0.74</v>
      </c>
      <c r="M115" s="45">
        <v>0.39</v>
      </c>
      <c r="N115" s="45">
        <v>0.28999999999999998</v>
      </c>
      <c r="O115" s="45">
        <v>0.06</v>
      </c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6" t="e">
        <f>#REF!*AX115+K115+O115</f>
        <v>#REF!</v>
      </c>
      <c r="AU115" s="46" t="e">
        <f>#REF!*AY115+L115</f>
        <v>#REF!</v>
      </c>
      <c r="AV115" s="46" t="e">
        <f>#REF!*AZ115+M115</f>
        <v>#REF!</v>
      </c>
      <c r="AW115" s="46" t="e">
        <f>#REF!*BA115+N115</f>
        <v>#REF!</v>
      </c>
      <c r="AX115" s="19"/>
      <c r="AY115" s="19"/>
      <c r="AZ115" s="19"/>
      <c r="BA115" s="19"/>
    </row>
    <row r="116" spans="1:53" ht="21.75" customHeight="1">
      <c r="A116" s="56" t="s">
        <v>157</v>
      </c>
      <c r="B116" s="49">
        <v>44719</v>
      </c>
      <c r="C116" s="79" t="s">
        <v>90</v>
      </c>
      <c r="D116" s="29">
        <v>60.8</v>
      </c>
      <c r="E116" s="34">
        <v>60.81</v>
      </c>
      <c r="F116" s="35">
        <v>60.79</v>
      </c>
      <c r="G116" s="35">
        <v>60.8</v>
      </c>
      <c r="H116" s="35">
        <v>60.78</v>
      </c>
      <c r="I116" s="43">
        <f t="shared" si="1"/>
        <v>60.796000000000006</v>
      </c>
      <c r="J116" s="45"/>
      <c r="K116" s="45">
        <v>0.98</v>
      </c>
      <c r="L116" s="45">
        <v>0.74</v>
      </c>
      <c r="M116" s="45">
        <v>0.39</v>
      </c>
      <c r="N116" s="45">
        <v>0.28999999999999998</v>
      </c>
      <c r="O116" s="45">
        <v>0.06</v>
      </c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6" t="e">
        <f>#REF!*AX116+K116+O116</f>
        <v>#REF!</v>
      </c>
      <c r="AU116" s="46" t="e">
        <f>#REF!*AY116+L116</f>
        <v>#REF!</v>
      </c>
      <c r="AV116" s="46" t="e">
        <f>#REF!*AZ116+M116</f>
        <v>#REF!</v>
      </c>
      <c r="AW116" s="46" t="e">
        <f>#REF!*BA116+N116</f>
        <v>#REF!</v>
      </c>
      <c r="AX116" s="19"/>
      <c r="AY116" s="19"/>
      <c r="AZ116" s="19"/>
      <c r="BA116" s="19"/>
    </row>
    <row r="117" spans="1:53" ht="21.75" customHeight="1">
      <c r="A117" s="56" t="s">
        <v>157</v>
      </c>
      <c r="B117" s="49">
        <v>44719</v>
      </c>
      <c r="C117" s="80" t="s">
        <v>152</v>
      </c>
      <c r="D117" s="30">
        <v>50.32</v>
      </c>
      <c r="E117" s="74">
        <v>50.24</v>
      </c>
      <c r="F117" s="30">
        <v>50.32</v>
      </c>
      <c r="G117" s="30">
        <v>50.3</v>
      </c>
      <c r="H117" s="30">
        <v>50.36</v>
      </c>
      <c r="I117" s="43">
        <f t="shared" si="1"/>
        <v>50.308000000000007</v>
      </c>
      <c r="J117" s="45"/>
      <c r="K117" s="45">
        <v>0.98</v>
      </c>
      <c r="L117" s="45">
        <v>0.74</v>
      </c>
      <c r="M117" s="45">
        <v>0.39</v>
      </c>
      <c r="N117" s="45">
        <v>0.28999999999999998</v>
      </c>
      <c r="O117" s="45">
        <v>0.06</v>
      </c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6" t="e">
        <f>#REF!*AX117+K117+O117</f>
        <v>#REF!</v>
      </c>
      <c r="AU117" s="46" t="e">
        <f>#REF!*AY117+L117</f>
        <v>#REF!</v>
      </c>
      <c r="AV117" s="46" t="e">
        <f>#REF!*AZ117+M117</f>
        <v>#REF!</v>
      </c>
      <c r="AW117" s="46" t="e">
        <f>#REF!*BA117+N117</f>
        <v>#REF!</v>
      </c>
      <c r="AX117" s="19"/>
      <c r="AY117" s="19"/>
      <c r="AZ117" s="19"/>
      <c r="BA117" s="19"/>
    </row>
    <row r="118" spans="1:53" ht="21.75" customHeight="1">
      <c r="A118" s="56" t="s">
        <v>157</v>
      </c>
      <c r="B118" s="49">
        <v>44719</v>
      </c>
      <c r="C118" s="81" t="s">
        <v>153</v>
      </c>
      <c r="D118" s="29">
        <v>57.36</v>
      </c>
      <c r="E118" s="60">
        <v>57.04</v>
      </c>
      <c r="F118" s="61">
        <v>55.59</v>
      </c>
      <c r="G118" s="61">
        <v>56.89</v>
      </c>
      <c r="H118" s="61">
        <v>56.94</v>
      </c>
      <c r="I118" s="43">
        <f t="shared" si="1"/>
        <v>56.763999999999996</v>
      </c>
      <c r="J118" s="45"/>
      <c r="K118" s="45">
        <v>0.98</v>
      </c>
      <c r="L118" s="45">
        <v>0.74</v>
      </c>
      <c r="M118" s="45">
        <v>0.39</v>
      </c>
      <c r="N118" s="45">
        <v>0.28999999999999998</v>
      </c>
      <c r="O118" s="45">
        <v>0.06</v>
      </c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6" t="e">
        <f>#REF!*AX118+K118+O118</f>
        <v>#REF!</v>
      </c>
      <c r="AU118" s="46" t="e">
        <f>#REF!*AY118+L118</f>
        <v>#REF!</v>
      </c>
      <c r="AV118" s="46" t="e">
        <f>#REF!*AZ118+M118</f>
        <v>#REF!</v>
      </c>
      <c r="AW118" s="46" t="e">
        <f>#REF!*BA118+N118</f>
        <v>#REF!</v>
      </c>
      <c r="AX118" s="19"/>
      <c r="AY118" s="19"/>
      <c r="AZ118" s="19"/>
      <c r="BA118" s="19"/>
    </row>
    <row r="119" spans="1:53" ht="21.75" customHeight="1">
      <c r="A119" s="56" t="s">
        <v>157</v>
      </c>
      <c r="B119" s="49">
        <v>44719</v>
      </c>
      <c r="C119" s="81" t="s">
        <v>154</v>
      </c>
      <c r="D119" s="29">
        <v>58.7</v>
      </c>
      <c r="E119" s="62">
        <v>58.72</v>
      </c>
      <c r="F119" s="29">
        <v>58.69</v>
      </c>
      <c r="G119" s="29">
        <v>58.75</v>
      </c>
      <c r="H119" s="29">
        <v>58.79</v>
      </c>
      <c r="I119" s="43">
        <f t="shared" si="1"/>
        <v>58.730000000000004</v>
      </c>
      <c r="J119" s="45"/>
      <c r="K119" s="45">
        <v>0.98</v>
      </c>
      <c r="L119" s="45">
        <v>0.74</v>
      </c>
      <c r="M119" s="45">
        <v>0.39</v>
      </c>
      <c r="N119" s="45">
        <v>0.28999999999999998</v>
      </c>
      <c r="O119" s="45">
        <v>0.06</v>
      </c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6" t="e">
        <f>#REF!*AX119+K119+O119</f>
        <v>#REF!</v>
      </c>
      <c r="AU119" s="46" t="e">
        <f>#REF!*AY119+L119</f>
        <v>#REF!</v>
      </c>
      <c r="AV119" s="46" t="e">
        <f>#REF!*AZ119+M119</f>
        <v>#REF!</v>
      </c>
      <c r="AW119" s="46" t="e">
        <f>#REF!*BA119+N119</f>
        <v>#REF!</v>
      </c>
      <c r="AX119" s="19"/>
      <c r="AY119" s="19"/>
      <c r="AZ119" s="19"/>
      <c r="BA119" s="19"/>
    </row>
    <row r="120" spans="1:53" ht="21.75" customHeight="1">
      <c r="A120" s="56" t="s">
        <v>157</v>
      </c>
      <c r="B120" s="49">
        <v>44719</v>
      </c>
      <c r="C120" s="81" t="s">
        <v>155</v>
      </c>
      <c r="D120" s="29">
        <v>70.98</v>
      </c>
      <c r="E120" s="62">
        <v>71.25</v>
      </c>
      <c r="F120" s="29">
        <v>70.28</v>
      </c>
      <c r="G120" s="29">
        <v>71.989999999999995</v>
      </c>
      <c r="H120" s="29">
        <v>71.05</v>
      </c>
      <c r="I120" s="43">
        <f t="shared" si="1"/>
        <v>71.11</v>
      </c>
      <c r="J120" s="45"/>
      <c r="K120" s="45">
        <v>0.98</v>
      </c>
      <c r="L120" s="45">
        <v>0.74</v>
      </c>
      <c r="M120" s="45">
        <v>0.39</v>
      </c>
      <c r="N120" s="45">
        <v>0.28999999999999998</v>
      </c>
      <c r="O120" s="45">
        <v>0.06</v>
      </c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6" t="e">
        <f>#REF!*AX120+K120+O120</f>
        <v>#REF!</v>
      </c>
      <c r="AU120" s="46" t="e">
        <f>#REF!*AY120+L120</f>
        <v>#REF!</v>
      </c>
      <c r="AV120" s="46" t="e">
        <f>#REF!*AZ120+M120</f>
        <v>#REF!</v>
      </c>
      <c r="AW120" s="46" t="e">
        <f>#REF!*BA120+N120</f>
        <v>#REF!</v>
      </c>
      <c r="AX120" s="19"/>
      <c r="AY120" s="19"/>
      <c r="AZ120" s="19"/>
      <c r="BA120" s="19"/>
    </row>
    <row r="121" spans="1:53" ht="21.75" customHeight="1">
      <c r="A121" s="56" t="s">
        <v>157</v>
      </c>
      <c r="B121" s="49">
        <v>44719</v>
      </c>
      <c r="C121" s="81" t="s">
        <v>121</v>
      </c>
      <c r="D121" s="31">
        <v>79.45</v>
      </c>
      <c r="E121" s="75">
        <v>79.36</v>
      </c>
      <c r="F121" s="31">
        <v>79.400000000000006</v>
      </c>
      <c r="G121" s="31">
        <v>79.39</v>
      </c>
      <c r="H121" s="31">
        <v>79.42</v>
      </c>
      <c r="I121" s="43">
        <f t="shared" si="1"/>
        <v>79.404000000000011</v>
      </c>
      <c r="J121" s="45"/>
      <c r="K121" s="45">
        <v>0.98</v>
      </c>
      <c r="L121" s="45">
        <v>0.74</v>
      </c>
      <c r="M121" s="45">
        <v>0.39</v>
      </c>
      <c r="N121" s="45">
        <v>0.28999999999999998</v>
      </c>
      <c r="O121" s="45">
        <v>0.06</v>
      </c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6" t="e">
        <f>#REF!*AX121+K121+O121</f>
        <v>#REF!</v>
      </c>
      <c r="AU121" s="46" t="e">
        <f>#REF!*AY121+L121</f>
        <v>#REF!</v>
      </c>
      <c r="AV121" s="46" t="e">
        <f>#REF!*AZ121+M121</f>
        <v>#REF!</v>
      </c>
      <c r="AW121" s="46" t="e">
        <f>#REF!*BA121+N121</f>
        <v>#REF!</v>
      </c>
      <c r="AX121" s="19"/>
      <c r="AY121" s="19"/>
      <c r="AZ121" s="19"/>
      <c r="BA121" s="19"/>
    </row>
    <row r="122" spans="1:53" ht="21.75" customHeight="1">
      <c r="A122" s="56" t="s">
        <v>157</v>
      </c>
      <c r="B122" s="49">
        <v>44719</v>
      </c>
      <c r="C122" s="81" t="s">
        <v>156</v>
      </c>
      <c r="D122" s="31">
        <v>81.86</v>
      </c>
      <c r="E122" s="75">
        <v>82.12</v>
      </c>
      <c r="F122" s="31">
        <v>81.99</v>
      </c>
      <c r="G122" s="31">
        <v>81.73</v>
      </c>
      <c r="H122" s="31">
        <v>82.13</v>
      </c>
      <c r="I122" s="43">
        <f t="shared" si="1"/>
        <v>81.966000000000008</v>
      </c>
      <c r="J122" s="45"/>
      <c r="K122" s="45">
        <v>0.98</v>
      </c>
      <c r="L122" s="45">
        <v>0.74</v>
      </c>
      <c r="M122" s="45">
        <v>0.39</v>
      </c>
      <c r="N122" s="45">
        <v>0.28999999999999998</v>
      </c>
      <c r="O122" s="45">
        <v>0.06</v>
      </c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6" t="e">
        <f>#REF!*AX122+K122+O122</f>
        <v>#REF!</v>
      </c>
      <c r="AU122" s="46" t="e">
        <f>#REF!*AY122+L122</f>
        <v>#REF!</v>
      </c>
      <c r="AV122" s="46" t="e">
        <f>#REF!*AZ122+M122</f>
        <v>#REF!</v>
      </c>
      <c r="AW122" s="46" t="e">
        <f>#REF!*BA122+N122</f>
        <v>#REF!</v>
      </c>
      <c r="AX122" s="19"/>
      <c r="AY122" s="19"/>
      <c r="AZ122" s="19"/>
      <c r="BA122" s="19"/>
    </row>
    <row r="123" spans="1:53" ht="29.25" customHeight="1">
      <c r="A123" s="55" t="s">
        <v>92</v>
      </c>
      <c r="B123" s="49">
        <v>44719</v>
      </c>
      <c r="C123" s="28" t="s">
        <v>86</v>
      </c>
      <c r="D123" s="28">
        <v>90.53</v>
      </c>
      <c r="E123" s="28">
        <v>90.33</v>
      </c>
      <c r="F123" s="28">
        <v>90.87</v>
      </c>
      <c r="G123" s="28">
        <v>90.08</v>
      </c>
      <c r="H123" s="28">
        <v>90.98</v>
      </c>
      <c r="I123" s="43">
        <f t="shared" si="1"/>
        <v>90.558000000000007</v>
      </c>
      <c r="J123" s="45"/>
      <c r="K123" s="45">
        <v>0.98</v>
      </c>
      <c r="L123" s="45">
        <v>0.74</v>
      </c>
      <c r="M123" s="45">
        <v>0.39</v>
      </c>
      <c r="N123" s="45">
        <v>0.28999999999999998</v>
      </c>
      <c r="O123" s="45">
        <v>0.06</v>
      </c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6" t="e">
        <f>#REF!*AX123+K123+O123</f>
        <v>#REF!</v>
      </c>
      <c r="AU123" s="46" t="e">
        <f>#REF!*AY123+L123</f>
        <v>#REF!</v>
      </c>
      <c r="AV123" s="46" t="e">
        <f>#REF!*AZ123+M123</f>
        <v>#REF!</v>
      </c>
      <c r="AW123" s="46" t="e">
        <f>#REF!*BA123+N123</f>
        <v>#REF!</v>
      </c>
      <c r="AX123" s="19"/>
      <c r="AY123" s="19"/>
      <c r="AZ123" s="19"/>
      <c r="BA123" s="19"/>
    </row>
    <row r="124" spans="1:53" ht="27.75" customHeight="1">
      <c r="A124" s="55" t="s">
        <v>92</v>
      </c>
      <c r="B124" s="49">
        <v>44719</v>
      </c>
      <c r="C124" s="28">
        <v>10.5</v>
      </c>
      <c r="D124" s="28">
        <v>97.58</v>
      </c>
      <c r="E124" s="28">
        <v>97.78</v>
      </c>
      <c r="F124" s="28">
        <v>97.81</v>
      </c>
      <c r="G124" s="28">
        <v>97.49</v>
      </c>
      <c r="H124" s="28">
        <v>97.7</v>
      </c>
      <c r="I124" s="43">
        <f t="shared" si="1"/>
        <v>97.671999999999997</v>
      </c>
      <c r="J124" s="45"/>
      <c r="K124" s="45">
        <v>0.98</v>
      </c>
      <c r="L124" s="45">
        <v>0.74</v>
      </c>
      <c r="M124" s="45">
        <v>0.39</v>
      </c>
      <c r="N124" s="45">
        <v>0.28999999999999998</v>
      </c>
      <c r="O124" s="45">
        <v>0.06</v>
      </c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6" t="e">
        <f>#REF!*AX124+K124+O124</f>
        <v>#REF!</v>
      </c>
      <c r="AU124" s="46" t="e">
        <f>#REF!*AY124+L124</f>
        <v>#REF!</v>
      </c>
      <c r="AV124" s="46" t="e">
        <f>#REF!*AZ124+M124</f>
        <v>#REF!</v>
      </c>
      <c r="AW124" s="46" t="e">
        <f>#REF!*BA124+N124</f>
        <v>#REF!</v>
      </c>
      <c r="AX124" s="19"/>
      <c r="AY124" s="19"/>
      <c r="AZ124" s="19"/>
      <c r="BA124" s="19"/>
    </row>
    <row r="125" spans="1:53" ht="27.75" customHeight="1">
      <c r="A125" s="55" t="s">
        <v>92</v>
      </c>
      <c r="B125" s="49">
        <v>44719</v>
      </c>
      <c r="C125" s="28">
        <v>6.5</v>
      </c>
      <c r="D125" s="28">
        <v>81.599999999999994</v>
      </c>
      <c r="E125" s="28">
        <v>81.59</v>
      </c>
      <c r="F125" s="28">
        <v>81.599999999999994</v>
      </c>
      <c r="G125" s="28">
        <v>81.56</v>
      </c>
      <c r="H125" s="28">
        <v>81.61</v>
      </c>
      <c r="I125" s="43">
        <f t="shared" si="1"/>
        <v>81.592000000000013</v>
      </c>
      <c r="J125" s="45"/>
      <c r="K125" s="45">
        <v>0.98</v>
      </c>
      <c r="L125" s="45">
        <v>0.74</v>
      </c>
      <c r="M125" s="45">
        <v>0.39</v>
      </c>
      <c r="N125" s="45">
        <v>0.28999999999999998</v>
      </c>
      <c r="O125" s="45">
        <v>0.06</v>
      </c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6" t="e">
        <f>#REF!*AX125+K125+O125</f>
        <v>#REF!</v>
      </c>
      <c r="AU125" s="46" t="e">
        <f>#REF!*AY125+L125</f>
        <v>#REF!</v>
      </c>
      <c r="AV125" s="46" t="e">
        <f>#REF!*AZ125+M125</f>
        <v>#REF!</v>
      </c>
      <c r="AW125" s="46" t="e">
        <f>#REF!*BA125+N125</f>
        <v>#REF!</v>
      </c>
      <c r="AX125" s="19"/>
      <c r="AY125" s="19"/>
      <c r="AZ125" s="19"/>
      <c r="BA125" s="19"/>
    </row>
    <row r="126" spans="1:53" ht="27.75" customHeight="1">
      <c r="A126" s="55" t="s">
        <v>92</v>
      </c>
      <c r="B126" s="49">
        <v>44719</v>
      </c>
      <c r="C126" s="28">
        <v>8</v>
      </c>
      <c r="D126" s="28">
        <v>85.09</v>
      </c>
      <c r="E126" s="28">
        <v>84.97</v>
      </c>
      <c r="F126" s="28">
        <v>85.16</v>
      </c>
      <c r="G126" s="28">
        <v>85.11</v>
      </c>
      <c r="H126" s="28">
        <v>84.99</v>
      </c>
      <c r="I126" s="43">
        <f t="shared" si="1"/>
        <v>85.063999999999993</v>
      </c>
      <c r="J126" s="45"/>
      <c r="K126" s="45">
        <v>0.98</v>
      </c>
      <c r="L126" s="45">
        <v>0.74</v>
      </c>
      <c r="M126" s="45">
        <v>0.39</v>
      </c>
      <c r="N126" s="45">
        <v>0.28999999999999998</v>
      </c>
      <c r="O126" s="45">
        <v>0.06</v>
      </c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6" t="e">
        <f>#REF!*AX126+K126+O126</f>
        <v>#REF!</v>
      </c>
      <c r="AU126" s="46" t="e">
        <f>#REF!*AY126+L126</f>
        <v>#REF!</v>
      </c>
      <c r="AV126" s="46" t="e">
        <f>#REF!*AZ126+M126</f>
        <v>#REF!</v>
      </c>
      <c r="AW126" s="46" t="e">
        <f>#REF!*BA126+N126</f>
        <v>#REF!</v>
      </c>
      <c r="AX126" s="19"/>
      <c r="AY126" s="19"/>
      <c r="AZ126" s="19"/>
      <c r="BA126" s="19"/>
    </row>
    <row r="127" spans="1:53" ht="27.75" customHeight="1">
      <c r="A127" s="55" t="s">
        <v>92</v>
      </c>
      <c r="B127" s="49">
        <v>44719</v>
      </c>
      <c r="C127" s="28">
        <v>11</v>
      </c>
      <c r="D127" s="28">
        <v>98.77</v>
      </c>
      <c r="E127" s="28">
        <v>98.61</v>
      </c>
      <c r="F127" s="28">
        <v>98.7</v>
      </c>
      <c r="G127" s="28">
        <v>98.76</v>
      </c>
      <c r="H127" s="28">
        <v>98.67</v>
      </c>
      <c r="I127" s="43">
        <f t="shared" si="1"/>
        <v>98.701999999999998</v>
      </c>
      <c r="J127" s="45"/>
      <c r="K127" s="45">
        <v>0.98</v>
      </c>
      <c r="L127" s="45">
        <v>0.74</v>
      </c>
      <c r="M127" s="45">
        <v>0.39</v>
      </c>
      <c r="N127" s="45">
        <v>0.28999999999999998</v>
      </c>
      <c r="O127" s="45">
        <v>0.06</v>
      </c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6" t="e">
        <f>#REF!*AX127+K127+O127</f>
        <v>#REF!</v>
      </c>
      <c r="AU127" s="46" t="e">
        <f>#REF!*AY127+L127</f>
        <v>#REF!</v>
      </c>
      <c r="AV127" s="46" t="e">
        <f>#REF!*AZ127+M127</f>
        <v>#REF!</v>
      </c>
      <c r="AW127" s="46" t="e">
        <f>#REF!*BA127+N127</f>
        <v>#REF!</v>
      </c>
      <c r="AX127" s="19"/>
      <c r="AY127" s="19"/>
      <c r="AZ127" s="19"/>
      <c r="BA127" s="19"/>
    </row>
    <row r="128" spans="1:53" ht="27.75" customHeight="1">
      <c r="A128" s="55" t="s">
        <v>92</v>
      </c>
      <c r="B128" s="49">
        <v>44719</v>
      </c>
      <c r="C128" s="28">
        <v>11.5</v>
      </c>
      <c r="D128" s="28">
        <v>102.88</v>
      </c>
      <c r="E128" s="28">
        <v>102.41</v>
      </c>
      <c r="F128" s="28">
        <v>101.58</v>
      </c>
      <c r="G128" s="28">
        <v>101.34</v>
      </c>
      <c r="H128" s="28">
        <v>101.47</v>
      </c>
      <c r="I128" s="43">
        <f t="shared" si="1"/>
        <v>101.93600000000001</v>
      </c>
      <c r="J128" s="45"/>
      <c r="K128" s="45">
        <v>0.98</v>
      </c>
      <c r="L128" s="45">
        <v>0.74</v>
      </c>
      <c r="M128" s="45">
        <v>0.39</v>
      </c>
      <c r="N128" s="45">
        <v>0.28999999999999998</v>
      </c>
      <c r="O128" s="45">
        <v>0.06</v>
      </c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6" t="e">
        <f>#REF!*AX128+K128+O128</f>
        <v>#REF!</v>
      </c>
      <c r="AU128" s="46" t="e">
        <f>#REF!*AY128+L128</f>
        <v>#REF!</v>
      </c>
      <c r="AV128" s="46" t="e">
        <f>#REF!*AZ128+M128</f>
        <v>#REF!</v>
      </c>
      <c r="AW128" s="46" t="e">
        <f>#REF!*BA128+N128</f>
        <v>#REF!</v>
      </c>
      <c r="AX128" s="19"/>
      <c r="AY128" s="19"/>
      <c r="AZ128" s="19"/>
      <c r="BA128" s="19"/>
    </row>
    <row r="129" spans="1:53" ht="27.75" customHeight="1">
      <c r="A129" s="55" t="s">
        <v>92</v>
      </c>
      <c r="B129" s="49">
        <v>44719</v>
      </c>
      <c r="C129" s="28">
        <v>12.5</v>
      </c>
      <c r="D129" s="28">
        <v>104.2</v>
      </c>
      <c r="E129" s="28">
        <v>104.47</v>
      </c>
      <c r="F129" s="28">
        <v>104.66</v>
      </c>
      <c r="G129" s="28">
        <v>104.79</v>
      </c>
      <c r="H129" s="28">
        <v>104.53</v>
      </c>
      <c r="I129" s="43">
        <f t="shared" si="1"/>
        <v>104.53000000000002</v>
      </c>
      <c r="J129" s="45"/>
      <c r="K129" s="45">
        <v>0.98</v>
      </c>
      <c r="L129" s="45">
        <v>0.74</v>
      </c>
      <c r="M129" s="45">
        <v>0.39</v>
      </c>
      <c r="N129" s="45">
        <v>0.28999999999999998</v>
      </c>
      <c r="O129" s="45">
        <v>0.06</v>
      </c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6" t="e">
        <f>#REF!*AX129+K129+O129</f>
        <v>#REF!</v>
      </c>
      <c r="AU129" s="46" t="e">
        <f>#REF!*AY129+L129</f>
        <v>#REF!</v>
      </c>
      <c r="AV129" s="46" t="e">
        <f>#REF!*AZ129+M129</f>
        <v>#REF!</v>
      </c>
      <c r="AW129" s="46" t="e">
        <f>#REF!*BA129+N129</f>
        <v>#REF!</v>
      </c>
      <c r="AX129" s="19"/>
      <c r="AY129" s="19"/>
      <c r="AZ129" s="19"/>
      <c r="BA129" s="19"/>
    </row>
    <row r="130" spans="1:53" ht="27.75" customHeight="1">
      <c r="A130" s="55" t="s">
        <v>92</v>
      </c>
      <c r="B130" s="49">
        <v>44719</v>
      </c>
      <c r="C130" s="28">
        <v>14.5</v>
      </c>
      <c r="D130" s="28">
        <v>109.14</v>
      </c>
      <c r="E130" s="28">
        <v>109.25</v>
      </c>
      <c r="F130" s="28">
        <v>109.27</v>
      </c>
      <c r="G130" s="28">
        <v>109.27</v>
      </c>
      <c r="H130" s="28">
        <v>109.3</v>
      </c>
      <c r="I130" s="43">
        <f t="shared" si="1"/>
        <v>109.24599999999998</v>
      </c>
      <c r="J130" s="45"/>
      <c r="K130" s="45">
        <v>0.98</v>
      </c>
      <c r="L130" s="45">
        <v>0.74</v>
      </c>
      <c r="M130" s="45">
        <v>0.39</v>
      </c>
      <c r="N130" s="45">
        <v>0.28999999999999998</v>
      </c>
      <c r="O130" s="45">
        <v>0.06</v>
      </c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6" t="e">
        <f>#REF!*AX130+K130+O130</f>
        <v>#REF!</v>
      </c>
      <c r="AU130" s="46" t="e">
        <f>#REF!*AY130+L130</f>
        <v>#REF!</v>
      </c>
      <c r="AV130" s="46" t="e">
        <f>#REF!*AZ130+M130</f>
        <v>#REF!</v>
      </c>
      <c r="AW130" s="46" t="e">
        <f>#REF!*BA130+N130</f>
        <v>#REF!</v>
      </c>
      <c r="AX130" s="19"/>
      <c r="AY130" s="19"/>
      <c r="AZ130" s="19"/>
      <c r="BA130" s="19"/>
    </row>
    <row r="131" spans="1:53" ht="27.75" customHeight="1">
      <c r="A131" s="55" t="s">
        <v>92</v>
      </c>
      <c r="B131" s="49">
        <v>44719</v>
      </c>
      <c r="C131" s="28">
        <v>9</v>
      </c>
      <c r="D131" s="28">
        <v>92</v>
      </c>
      <c r="E131" s="28">
        <v>91.91</v>
      </c>
      <c r="F131" s="28">
        <v>91.87</v>
      </c>
      <c r="G131" s="28">
        <v>91.76</v>
      </c>
      <c r="H131" s="28">
        <v>91.81</v>
      </c>
      <c r="I131" s="43">
        <f t="shared" si="1"/>
        <v>91.86999999999999</v>
      </c>
      <c r="J131" s="45"/>
      <c r="K131" s="45">
        <v>0.98</v>
      </c>
      <c r="L131" s="45">
        <v>0.74</v>
      </c>
      <c r="M131" s="45">
        <v>0.39</v>
      </c>
      <c r="N131" s="45">
        <v>0.28999999999999998</v>
      </c>
      <c r="O131" s="45">
        <v>0.06</v>
      </c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6" t="e">
        <f>#REF!*AX131+K131+O131</f>
        <v>#REF!</v>
      </c>
      <c r="AU131" s="46" t="e">
        <f>#REF!*AY131+L131</f>
        <v>#REF!</v>
      </c>
      <c r="AV131" s="46" t="e">
        <f>#REF!*AZ131+M131</f>
        <v>#REF!</v>
      </c>
      <c r="AW131" s="46" t="e">
        <f>#REF!*BA131+N131</f>
        <v>#REF!</v>
      </c>
      <c r="AX131" s="19"/>
      <c r="AY131" s="19"/>
      <c r="AZ131" s="19"/>
      <c r="BA131" s="19"/>
    </row>
    <row r="132" spans="1:53" ht="27.75" customHeight="1">
      <c r="A132" s="55" t="s">
        <v>92</v>
      </c>
      <c r="B132" s="49">
        <v>44719</v>
      </c>
      <c r="C132" s="28">
        <v>7.5</v>
      </c>
      <c r="D132" s="28">
        <v>84.77</v>
      </c>
      <c r="E132" s="28">
        <v>85.14</v>
      </c>
      <c r="F132" s="28">
        <v>85.26</v>
      </c>
      <c r="G132" s="28">
        <v>85.11</v>
      </c>
      <c r="H132" s="28">
        <v>84.99</v>
      </c>
      <c r="I132" s="43">
        <f t="shared" si="1"/>
        <v>85.054000000000002</v>
      </c>
      <c r="J132" s="45"/>
      <c r="K132" s="45">
        <v>0.98</v>
      </c>
      <c r="L132" s="45">
        <v>0.74</v>
      </c>
      <c r="M132" s="45">
        <v>0.39</v>
      </c>
      <c r="N132" s="45">
        <v>0.28999999999999998</v>
      </c>
      <c r="O132" s="45">
        <v>0.06</v>
      </c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6" t="e">
        <f>#REF!*AX132+K132+O132</f>
        <v>#REF!</v>
      </c>
      <c r="AU132" s="46" t="e">
        <f>#REF!*AY132+L132</f>
        <v>#REF!</v>
      </c>
      <c r="AV132" s="46" t="e">
        <f>#REF!*AZ132+M132</f>
        <v>#REF!</v>
      </c>
      <c r="AW132" s="46" t="e">
        <f>#REF!*BA132+N132</f>
        <v>#REF!</v>
      </c>
      <c r="AX132" s="19"/>
      <c r="AY132" s="19"/>
      <c r="AZ132" s="19"/>
      <c r="BA132" s="19"/>
    </row>
    <row r="133" spans="1:53" ht="27.75" customHeight="1">
      <c r="A133" s="55" t="s">
        <v>92</v>
      </c>
      <c r="B133" s="49">
        <v>44719</v>
      </c>
      <c r="C133" s="28">
        <v>7</v>
      </c>
      <c r="D133" s="28">
        <v>82.58</v>
      </c>
      <c r="E133" s="28">
        <v>82.62</v>
      </c>
      <c r="F133" s="28">
        <v>83.11</v>
      </c>
      <c r="G133" s="28">
        <v>83.09</v>
      </c>
      <c r="H133" s="28">
        <v>83.24</v>
      </c>
      <c r="I133" s="43">
        <f t="shared" si="1"/>
        <v>82.927999999999997</v>
      </c>
      <c r="J133" s="45"/>
      <c r="K133" s="45">
        <v>0.98</v>
      </c>
      <c r="L133" s="45">
        <v>0.74</v>
      </c>
      <c r="M133" s="45">
        <v>0.39</v>
      </c>
      <c r="N133" s="45">
        <v>0.28999999999999998</v>
      </c>
      <c r="O133" s="45">
        <v>0.06</v>
      </c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6" t="e">
        <f>#REF!*AX133+K133+O133</f>
        <v>#REF!</v>
      </c>
      <c r="AU133" s="46" t="e">
        <f>#REF!*AY133+L133</f>
        <v>#REF!</v>
      </c>
      <c r="AV133" s="46" t="e">
        <f>#REF!*AZ133+M133</f>
        <v>#REF!</v>
      </c>
      <c r="AW133" s="46" t="e">
        <f>#REF!*BA133+N133</f>
        <v>#REF!</v>
      </c>
      <c r="AX133" s="19"/>
      <c r="AY133" s="19"/>
      <c r="AZ133" s="19"/>
      <c r="BA133" s="19"/>
    </row>
    <row r="134" spans="1:53" ht="27.75" customHeight="1">
      <c r="A134" s="55" t="s">
        <v>92</v>
      </c>
      <c r="B134" s="49">
        <v>44719</v>
      </c>
      <c r="C134" s="28">
        <v>13.5</v>
      </c>
      <c r="D134" s="28">
        <v>109.24</v>
      </c>
      <c r="E134" s="28">
        <v>108.41</v>
      </c>
      <c r="F134" s="28">
        <v>108.94</v>
      </c>
      <c r="G134" s="28">
        <v>109.34</v>
      </c>
      <c r="H134" s="28">
        <v>109.39</v>
      </c>
      <c r="I134" s="43">
        <f t="shared" si="1"/>
        <v>109.06399999999999</v>
      </c>
      <c r="J134" s="45"/>
      <c r="K134" s="45">
        <v>0.98</v>
      </c>
      <c r="L134" s="45">
        <v>0.74</v>
      </c>
      <c r="M134" s="45">
        <v>0.39</v>
      </c>
      <c r="N134" s="45">
        <v>0.28999999999999998</v>
      </c>
      <c r="O134" s="45">
        <v>0.06</v>
      </c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6" t="e">
        <f>#REF!*AX134+K134+O134</f>
        <v>#REF!</v>
      </c>
      <c r="AU134" s="46" t="e">
        <f>#REF!*AY134+L134</f>
        <v>#REF!</v>
      </c>
      <c r="AV134" s="46" t="e">
        <f>#REF!*AZ134+M134</f>
        <v>#REF!</v>
      </c>
      <c r="AW134" s="46" t="e">
        <f>#REF!*BA134+N134</f>
        <v>#REF!</v>
      </c>
      <c r="AX134" s="19"/>
      <c r="AY134" s="19"/>
      <c r="AZ134" s="19"/>
      <c r="BA134" s="19"/>
    </row>
    <row r="135" spans="1:53" ht="27.75" customHeight="1">
      <c r="A135" s="55" t="s">
        <v>92</v>
      </c>
      <c r="B135" s="49">
        <v>44719</v>
      </c>
      <c r="C135" s="28">
        <v>12</v>
      </c>
      <c r="D135" s="28">
        <v>102.46</v>
      </c>
      <c r="E135" s="28">
        <v>102.51</v>
      </c>
      <c r="F135" s="28">
        <v>102.45</v>
      </c>
      <c r="G135" s="28">
        <v>102.5</v>
      </c>
      <c r="H135" s="28">
        <v>102.43</v>
      </c>
      <c r="I135" s="43">
        <f t="shared" ref="I135:I198" si="2">AVERAGE(D135:H135)</f>
        <v>102.47</v>
      </c>
      <c r="J135" s="45"/>
      <c r="K135" s="45">
        <v>0.98</v>
      </c>
      <c r="L135" s="45">
        <v>0.74</v>
      </c>
      <c r="M135" s="45">
        <v>0.39</v>
      </c>
      <c r="N135" s="45">
        <v>0.28999999999999998</v>
      </c>
      <c r="O135" s="45">
        <v>0.06</v>
      </c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6" t="e">
        <f>#REF!*AX135+K135+O135</f>
        <v>#REF!</v>
      </c>
      <c r="AU135" s="46" t="e">
        <f>#REF!*AY135+L135</f>
        <v>#REF!</v>
      </c>
      <c r="AV135" s="46" t="e">
        <f>#REF!*AZ135+M135</f>
        <v>#REF!</v>
      </c>
      <c r="AW135" s="46" t="e">
        <f>#REF!*BA135+N135</f>
        <v>#REF!</v>
      </c>
      <c r="AX135" s="19"/>
      <c r="AY135" s="19"/>
      <c r="AZ135" s="19"/>
      <c r="BA135" s="19"/>
    </row>
    <row r="136" spans="1:53" ht="27.75" customHeight="1">
      <c r="A136" s="55" t="s">
        <v>92</v>
      </c>
      <c r="B136" s="49">
        <v>44719</v>
      </c>
      <c r="C136" s="28">
        <v>10</v>
      </c>
      <c r="D136" s="28">
        <v>94.3</v>
      </c>
      <c r="E136" s="28">
        <v>94.51</v>
      </c>
      <c r="F136" s="28">
        <v>94.23</v>
      </c>
      <c r="G136" s="28">
        <v>93.95</v>
      </c>
      <c r="H136" s="28">
        <v>94.21</v>
      </c>
      <c r="I136" s="43">
        <f t="shared" si="2"/>
        <v>94.24</v>
      </c>
      <c r="J136" s="45"/>
      <c r="K136" s="45">
        <v>0.98</v>
      </c>
      <c r="L136" s="45">
        <v>0.74</v>
      </c>
      <c r="M136" s="45">
        <v>0.39</v>
      </c>
      <c r="N136" s="45">
        <v>0.28999999999999998</v>
      </c>
      <c r="O136" s="45">
        <v>0.06</v>
      </c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6" t="e">
        <f>#REF!*AX136+K136+O136</f>
        <v>#REF!</v>
      </c>
      <c r="AU136" s="46" t="e">
        <f>#REF!*AY136+L136</f>
        <v>#REF!</v>
      </c>
      <c r="AV136" s="46" t="e">
        <f>#REF!*AZ136+M136</f>
        <v>#REF!</v>
      </c>
      <c r="AW136" s="46" t="e">
        <f>#REF!*BA136+N136</f>
        <v>#REF!</v>
      </c>
      <c r="AX136" s="19"/>
      <c r="AY136" s="19"/>
      <c r="AZ136" s="19"/>
      <c r="BA136" s="19"/>
    </row>
    <row r="137" spans="1:53" ht="27.75" customHeight="1">
      <c r="A137" s="55" t="s">
        <v>92</v>
      </c>
      <c r="B137" s="49">
        <v>44719</v>
      </c>
      <c r="C137" s="28">
        <v>9.5</v>
      </c>
      <c r="D137" s="28">
        <v>92.13</v>
      </c>
      <c r="E137" s="28">
        <v>92.16</v>
      </c>
      <c r="F137" s="28">
        <v>92.2</v>
      </c>
      <c r="G137" s="28">
        <v>92.19</v>
      </c>
      <c r="H137" s="28">
        <v>92.15</v>
      </c>
      <c r="I137" s="43">
        <f t="shared" si="2"/>
        <v>92.166000000000011</v>
      </c>
      <c r="J137" s="45"/>
      <c r="K137" s="45">
        <v>0.98</v>
      </c>
      <c r="L137" s="45">
        <v>0.74</v>
      </c>
      <c r="M137" s="45">
        <v>0.39</v>
      </c>
      <c r="N137" s="45">
        <v>0.28999999999999998</v>
      </c>
      <c r="O137" s="45">
        <v>0.06</v>
      </c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6" t="e">
        <f>#REF!*AX137+K137+O137</f>
        <v>#REF!</v>
      </c>
      <c r="AU137" s="46" t="e">
        <f>#REF!*AY137+L137</f>
        <v>#REF!</v>
      </c>
      <c r="AV137" s="46" t="e">
        <f>#REF!*AZ137+M137</f>
        <v>#REF!</v>
      </c>
      <c r="AW137" s="46" t="e">
        <f>#REF!*BA137+N137</f>
        <v>#REF!</v>
      </c>
      <c r="AX137" s="19"/>
      <c r="AY137" s="19"/>
      <c r="AZ137" s="19"/>
      <c r="BA137" s="19"/>
    </row>
    <row r="138" spans="1:53" ht="27.75" customHeight="1">
      <c r="A138" s="27" t="s">
        <v>158</v>
      </c>
      <c r="B138" s="48">
        <v>44719</v>
      </c>
      <c r="C138" s="28">
        <v>8.5</v>
      </c>
      <c r="D138" s="28">
        <v>165.56</v>
      </c>
      <c r="E138" s="28">
        <v>165.56</v>
      </c>
      <c r="F138" s="28">
        <v>165.7</v>
      </c>
      <c r="G138" s="28">
        <v>165.56</v>
      </c>
      <c r="H138" s="28">
        <v>165.5</v>
      </c>
      <c r="I138" s="43">
        <f t="shared" si="2"/>
        <v>165.57599999999999</v>
      </c>
      <c r="J138" s="45"/>
      <c r="K138" s="45">
        <v>0.98</v>
      </c>
      <c r="L138" s="45">
        <v>0.74</v>
      </c>
      <c r="M138" s="45">
        <v>0.39</v>
      </c>
      <c r="N138" s="45">
        <v>0.28999999999999998</v>
      </c>
      <c r="O138" s="45">
        <v>0.06</v>
      </c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6" t="e">
        <f>#REF!*AX138+K138+O138</f>
        <v>#REF!</v>
      </c>
      <c r="AU138" s="46" t="e">
        <f>#REF!*AY138+L138</f>
        <v>#REF!</v>
      </c>
      <c r="AV138" s="46" t="e">
        <f>#REF!*AZ138+M138</f>
        <v>#REF!</v>
      </c>
      <c r="AW138" s="46" t="e">
        <f>#REF!*BA138+N138</f>
        <v>#REF!</v>
      </c>
      <c r="AX138" s="19"/>
      <c r="AY138" s="19"/>
      <c r="AZ138" s="19"/>
      <c r="BA138" s="19"/>
    </row>
    <row r="139" spans="1:53" ht="27.75" customHeight="1">
      <c r="A139" s="27" t="s">
        <v>158</v>
      </c>
      <c r="B139" s="48">
        <v>44719</v>
      </c>
      <c r="C139" s="28">
        <v>9</v>
      </c>
      <c r="D139" s="28">
        <v>171.9</v>
      </c>
      <c r="E139" s="28">
        <v>171.99</v>
      </c>
      <c r="F139" s="28">
        <v>171.92</v>
      </c>
      <c r="G139" s="28">
        <v>171.95</v>
      </c>
      <c r="H139" s="28">
        <v>171.89</v>
      </c>
      <c r="I139" s="43">
        <f t="shared" si="2"/>
        <v>171.93</v>
      </c>
      <c r="J139" s="45"/>
      <c r="K139" s="45">
        <v>0.98</v>
      </c>
      <c r="L139" s="45">
        <v>0.74</v>
      </c>
      <c r="M139" s="45">
        <v>0.39</v>
      </c>
      <c r="N139" s="45">
        <v>0.28999999999999998</v>
      </c>
      <c r="O139" s="45">
        <v>0.06</v>
      </c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6" t="e">
        <f>#REF!*AX139+K139+O139</f>
        <v>#REF!</v>
      </c>
      <c r="AU139" s="46" t="e">
        <f>#REF!*AY139+L139</f>
        <v>#REF!</v>
      </c>
      <c r="AV139" s="46" t="e">
        <f>#REF!*AZ139+M139</f>
        <v>#REF!</v>
      </c>
      <c r="AW139" s="46" t="e">
        <f>#REF!*BA139+N139</f>
        <v>#REF!</v>
      </c>
      <c r="AX139" s="19"/>
      <c r="AY139" s="19"/>
      <c r="AZ139" s="19"/>
      <c r="BA139" s="19"/>
    </row>
    <row r="140" spans="1:53" ht="27.75" customHeight="1">
      <c r="A140" s="27" t="s">
        <v>159</v>
      </c>
      <c r="B140" s="48">
        <v>44719</v>
      </c>
      <c r="C140" s="68" t="s">
        <v>90</v>
      </c>
      <c r="D140" s="28">
        <v>21.96</v>
      </c>
      <c r="E140" s="28">
        <v>22.15</v>
      </c>
      <c r="F140" s="28">
        <v>22.09</v>
      </c>
      <c r="G140" s="28">
        <v>22.16</v>
      </c>
      <c r="H140" s="28">
        <v>21.97</v>
      </c>
      <c r="I140" s="43">
        <f t="shared" si="2"/>
        <v>22.065999999999999</v>
      </c>
      <c r="J140" s="45"/>
      <c r="K140" s="45">
        <v>0.98</v>
      </c>
      <c r="L140" s="45">
        <v>0.74</v>
      </c>
      <c r="M140" s="45">
        <v>0.39</v>
      </c>
      <c r="N140" s="45">
        <v>0.28999999999999998</v>
      </c>
      <c r="O140" s="45">
        <v>0.06</v>
      </c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6" t="e">
        <f>#REF!*AX140+K140+O140</f>
        <v>#REF!</v>
      </c>
      <c r="AU140" s="46" t="e">
        <f>#REF!*AY140+L140</f>
        <v>#REF!</v>
      </c>
      <c r="AV140" s="46" t="e">
        <f>#REF!*AZ140+M140</f>
        <v>#REF!</v>
      </c>
      <c r="AW140" s="46" t="e">
        <f>#REF!*BA140+N140</f>
        <v>#REF!</v>
      </c>
      <c r="AX140" s="19"/>
      <c r="AY140" s="19"/>
      <c r="AZ140" s="19"/>
      <c r="BA140" s="19"/>
    </row>
    <row r="141" spans="1:53" ht="27.75" customHeight="1">
      <c r="A141" s="27" t="s">
        <v>159</v>
      </c>
      <c r="B141" s="48">
        <v>44719</v>
      </c>
      <c r="C141" s="28" t="s">
        <v>122</v>
      </c>
      <c r="D141" s="28">
        <v>23.49</v>
      </c>
      <c r="E141" s="28">
        <v>23.5</v>
      </c>
      <c r="F141" s="28">
        <v>23.49</v>
      </c>
      <c r="G141" s="28">
        <v>23.49</v>
      </c>
      <c r="H141" s="28">
        <v>23.51</v>
      </c>
      <c r="I141" s="43">
        <f t="shared" si="2"/>
        <v>23.495999999999999</v>
      </c>
      <c r="J141" s="45"/>
      <c r="K141" s="45">
        <v>0.98</v>
      </c>
      <c r="L141" s="45">
        <v>0.74</v>
      </c>
      <c r="M141" s="45">
        <v>0.39</v>
      </c>
      <c r="N141" s="45">
        <v>0.28999999999999998</v>
      </c>
      <c r="O141" s="45">
        <v>0.06</v>
      </c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6" t="e">
        <f>#REF!*AX141+K141+O141</f>
        <v>#REF!</v>
      </c>
      <c r="AU141" s="46" t="e">
        <f>#REF!*AY141+L141</f>
        <v>#REF!</v>
      </c>
      <c r="AV141" s="46" t="e">
        <f>#REF!*AZ141+M141</f>
        <v>#REF!</v>
      </c>
      <c r="AW141" s="46" t="e">
        <f>#REF!*BA141+N141</f>
        <v>#REF!</v>
      </c>
      <c r="AX141" s="19"/>
      <c r="AY141" s="19"/>
      <c r="AZ141" s="19"/>
      <c r="BA141" s="19"/>
    </row>
    <row r="142" spans="1:53" ht="21.75" customHeight="1">
      <c r="A142" s="36" t="s">
        <v>160</v>
      </c>
      <c r="B142" s="48">
        <v>44719</v>
      </c>
      <c r="C142" s="28" t="s">
        <v>86</v>
      </c>
      <c r="D142" s="28">
        <v>184.02</v>
      </c>
      <c r="E142" s="28">
        <v>183.92</v>
      </c>
      <c r="F142" s="28">
        <v>183.89</v>
      </c>
      <c r="G142" s="28">
        <v>183.93</v>
      </c>
      <c r="H142" s="28">
        <v>183.9</v>
      </c>
      <c r="I142" s="43">
        <f t="shared" si="2"/>
        <v>183.93199999999999</v>
      </c>
      <c r="J142" s="45"/>
      <c r="K142" s="45">
        <v>0.98</v>
      </c>
      <c r="L142" s="45">
        <v>0.74</v>
      </c>
      <c r="M142" s="45">
        <v>0.39</v>
      </c>
      <c r="N142" s="45">
        <v>0.28999999999999998</v>
      </c>
      <c r="O142" s="45">
        <v>0.06</v>
      </c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6" t="e">
        <f>#REF!*AX142+K142+O142</f>
        <v>#REF!</v>
      </c>
      <c r="AU142" s="46" t="e">
        <f>#REF!*AY142+L142</f>
        <v>#REF!</v>
      </c>
      <c r="AV142" s="46" t="e">
        <f>#REF!*AZ142+M142</f>
        <v>#REF!</v>
      </c>
      <c r="AW142" s="46" t="e">
        <f>#REF!*BA142+N142</f>
        <v>#REF!</v>
      </c>
      <c r="AX142" s="19"/>
      <c r="AY142" s="19"/>
      <c r="AZ142" s="19"/>
      <c r="BA142" s="19"/>
    </row>
    <row r="143" spans="1:53" ht="21.75" customHeight="1">
      <c r="A143" s="36" t="s">
        <v>160</v>
      </c>
      <c r="B143" s="48">
        <v>44719</v>
      </c>
      <c r="C143" s="28" t="s">
        <v>161</v>
      </c>
      <c r="D143" s="28">
        <v>157.36000000000001</v>
      </c>
      <c r="E143" s="28">
        <v>157.4</v>
      </c>
      <c r="F143" s="28">
        <v>157.38999999999999</v>
      </c>
      <c r="G143" s="28">
        <v>157.41999999999999</v>
      </c>
      <c r="H143" s="28">
        <v>157.38</v>
      </c>
      <c r="I143" s="43">
        <f t="shared" si="2"/>
        <v>157.38999999999999</v>
      </c>
      <c r="J143" s="45"/>
      <c r="K143" s="45">
        <v>0.98</v>
      </c>
      <c r="L143" s="45">
        <v>0.74</v>
      </c>
      <c r="M143" s="45">
        <v>0.39</v>
      </c>
      <c r="N143" s="45">
        <v>0.28999999999999998</v>
      </c>
      <c r="O143" s="45">
        <v>0.06</v>
      </c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6" t="e">
        <f>#REF!*AX143+K143+O143</f>
        <v>#REF!</v>
      </c>
      <c r="AU143" s="46" t="e">
        <f>#REF!*AY143+L143</f>
        <v>#REF!</v>
      </c>
      <c r="AV143" s="46" t="e">
        <f>#REF!*AZ143+M143</f>
        <v>#REF!</v>
      </c>
      <c r="AW143" s="46" t="e">
        <f>#REF!*BA143+N143</f>
        <v>#REF!</v>
      </c>
      <c r="AX143" s="19"/>
      <c r="AY143" s="19"/>
      <c r="AZ143" s="19"/>
      <c r="BA143" s="19"/>
    </row>
    <row r="144" spans="1:53" ht="21.75" customHeight="1">
      <c r="A144" s="36" t="s">
        <v>160</v>
      </c>
      <c r="B144" s="48">
        <v>44719</v>
      </c>
      <c r="C144" s="28" t="s">
        <v>162</v>
      </c>
      <c r="D144" s="28">
        <v>124.93</v>
      </c>
      <c r="E144" s="28">
        <v>125.02</v>
      </c>
      <c r="F144" s="28">
        <v>124.8</v>
      </c>
      <c r="G144" s="28">
        <v>124.87</v>
      </c>
      <c r="H144" s="28">
        <v>124.86</v>
      </c>
      <c r="I144" s="43">
        <f t="shared" si="2"/>
        <v>124.896</v>
      </c>
      <c r="J144" s="45"/>
      <c r="K144" s="45">
        <v>0.98</v>
      </c>
      <c r="L144" s="45">
        <v>0.74</v>
      </c>
      <c r="M144" s="45">
        <v>0.39</v>
      </c>
      <c r="N144" s="45">
        <v>0.28999999999999998</v>
      </c>
      <c r="O144" s="45">
        <v>0.06</v>
      </c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6" t="e">
        <f>#REF!*AX144+K144+O144</f>
        <v>#REF!</v>
      </c>
      <c r="AU144" s="46" t="e">
        <f>#REF!*AY144+L144</f>
        <v>#REF!</v>
      </c>
      <c r="AV144" s="46" t="e">
        <f>#REF!*AZ144+M144</f>
        <v>#REF!</v>
      </c>
      <c r="AW144" s="46" t="e">
        <f>#REF!*BA144+N144</f>
        <v>#REF!</v>
      </c>
      <c r="AX144" s="19"/>
      <c r="AY144" s="19"/>
      <c r="AZ144" s="19"/>
      <c r="BA144" s="19"/>
    </row>
    <row r="145" spans="1:53" ht="21.75" customHeight="1">
      <c r="A145" s="36" t="s">
        <v>160</v>
      </c>
      <c r="B145" s="48">
        <v>44719</v>
      </c>
      <c r="C145" s="28" t="s">
        <v>105</v>
      </c>
      <c r="D145" s="28">
        <v>207.68</v>
      </c>
      <c r="E145" s="28">
        <v>206.15</v>
      </c>
      <c r="F145" s="28">
        <v>207.31</v>
      </c>
      <c r="G145" s="28">
        <v>207.83</v>
      </c>
      <c r="H145" s="28">
        <v>207.75</v>
      </c>
      <c r="I145" s="43">
        <f t="shared" si="2"/>
        <v>207.34400000000005</v>
      </c>
      <c r="J145" s="45"/>
      <c r="K145" s="45">
        <v>0.98</v>
      </c>
      <c r="L145" s="45">
        <v>0.74</v>
      </c>
      <c r="M145" s="45">
        <v>0.39</v>
      </c>
      <c r="N145" s="45">
        <v>0.28999999999999998</v>
      </c>
      <c r="O145" s="45">
        <v>0.06</v>
      </c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6" t="e">
        <f>#REF!*AX145+K145+O145</f>
        <v>#REF!</v>
      </c>
      <c r="AU145" s="46" t="e">
        <f>#REF!*AY145+L145</f>
        <v>#REF!</v>
      </c>
      <c r="AV145" s="46" t="e">
        <f>#REF!*AZ145+M145</f>
        <v>#REF!</v>
      </c>
      <c r="AW145" s="46" t="e">
        <f>#REF!*BA145+N145</f>
        <v>#REF!</v>
      </c>
      <c r="AX145" s="19"/>
      <c r="AY145" s="19"/>
      <c r="AZ145" s="19"/>
      <c r="BA145" s="19"/>
    </row>
    <row r="146" spans="1:53" ht="21" customHeight="1">
      <c r="A146" s="36" t="s">
        <v>160</v>
      </c>
      <c r="B146" s="48">
        <v>44719</v>
      </c>
      <c r="C146" s="28" t="s">
        <v>163</v>
      </c>
      <c r="D146" s="28">
        <v>224.18</v>
      </c>
      <c r="E146" s="28">
        <v>224.41</v>
      </c>
      <c r="F146" s="28">
        <v>224.51</v>
      </c>
      <c r="G146" s="28">
        <v>224.48</v>
      </c>
      <c r="H146" s="28">
        <v>224.53</v>
      </c>
      <c r="I146" s="43">
        <f t="shared" si="2"/>
        <v>224.42200000000003</v>
      </c>
      <c r="J146" s="45"/>
      <c r="K146" s="45">
        <v>0.98</v>
      </c>
      <c r="L146" s="45">
        <v>0.74</v>
      </c>
      <c r="M146" s="45">
        <v>0.39</v>
      </c>
      <c r="N146" s="45">
        <v>0.28999999999999998</v>
      </c>
      <c r="O146" s="45">
        <v>0.06</v>
      </c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6" t="e">
        <f>#REF!*AX146+K146+O146</f>
        <v>#REF!</v>
      </c>
      <c r="AU146" s="46" t="e">
        <f>#REF!*AY146+L146</f>
        <v>#REF!</v>
      </c>
      <c r="AV146" s="46" t="e">
        <f>#REF!*AZ146+M146</f>
        <v>#REF!</v>
      </c>
      <c r="AW146" s="46" t="e">
        <f>#REF!*BA146+N146</f>
        <v>#REF!</v>
      </c>
      <c r="AX146" s="19"/>
      <c r="AY146" s="19"/>
      <c r="AZ146" s="19"/>
      <c r="BA146" s="19"/>
    </row>
    <row r="147" spans="1:53" ht="21.75" customHeight="1">
      <c r="A147" s="27" t="s">
        <v>164</v>
      </c>
      <c r="B147" s="48">
        <v>44719</v>
      </c>
      <c r="C147" s="28" t="s">
        <v>165</v>
      </c>
      <c r="D147" s="28">
        <v>31.3</v>
      </c>
      <c r="E147" s="28">
        <v>31.1</v>
      </c>
      <c r="F147" s="28">
        <v>31.1</v>
      </c>
      <c r="G147" s="28">
        <v>31.3</v>
      </c>
      <c r="H147" s="28">
        <v>31.2</v>
      </c>
      <c r="I147" s="43">
        <f t="shared" si="2"/>
        <v>31.2</v>
      </c>
      <c r="J147" s="45"/>
      <c r="K147" s="45">
        <v>0.98</v>
      </c>
      <c r="L147" s="45">
        <v>0.74</v>
      </c>
      <c r="M147" s="45">
        <v>0.39</v>
      </c>
      <c r="N147" s="45">
        <v>0.28999999999999998</v>
      </c>
      <c r="O147" s="45">
        <v>0.06</v>
      </c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6" t="e">
        <f>#REF!*AX147+K147+O147</f>
        <v>#REF!</v>
      </c>
      <c r="AU147" s="46" t="e">
        <f>#REF!*AY147+L147</f>
        <v>#REF!</v>
      </c>
      <c r="AV147" s="46" t="e">
        <f>#REF!*AZ147+M147</f>
        <v>#REF!</v>
      </c>
      <c r="AW147" s="46" t="e">
        <f>#REF!*BA147+N147</f>
        <v>#REF!</v>
      </c>
      <c r="AX147" s="59">
        <v>0</v>
      </c>
      <c r="AY147" s="28">
        <v>60</v>
      </c>
      <c r="AZ147" s="28">
        <v>30</v>
      </c>
      <c r="BA147" s="59">
        <v>0</v>
      </c>
    </row>
    <row r="148" spans="1:53" ht="21.75" customHeight="1">
      <c r="A148" s="27" t="s">
        <v>164</v>
      </c>
      <c r="B148" s="48">
        <v>44719</v>
      </c>
      <c r="C148" s="28" t="s">
        <v>119</v>
      </c>
      <c r="D148" s="28">
        <v>38.6</v>
      </c>
      <c r="E148" s="28">
        <v>38.6</v>
      </c>
      <c r="F148" s="28">
        <v>38.799999999999997</v>
      </c>
      <c r="G148" s="28">
        <v>38.5</v>
      </c>
      <c r="H148" s="28">
        <v>38.6</v>
      </c>
      <c r="I148" s="43">
        <f t="shared" si="2"/>
        <v>38.619999999999997</v>
      </c>
      <c r="J148" s="45"/>
      <c r="K148" s="45">
        <v>0.98</v>
      </c>
      <c r="L148" s="45">
        <v>0.74</v>
      </c>
      <c r="M148" s="45">
        <v>0.39</v>
      </c>
      <c r="N148" s="45">
        <v>0.28999999999999998</v>
      </c>
      <c r="O148" s="45">
        <v>0.06</v>
      </c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6" t="e">
        <f>#REF!*AX148+K148+O148</f>
        <v>#REF!</v>
      </c>
      <c r="AU148" s="46" t="e">
        <f>#REF!*AY148+L148</f>
        <v>#REF!</v>
      </c>
      <c r="AV148" s="46" t="e">
        <f>#REF!*AZ148+M148</f>
        <v>#REF!</v>
      </c>
      <c r="AW148" s="46" t="e">
        <f>#REF!*BA148+N148</f>
        <v>#REF!</v>
      </c>
      <c r="AX148" s="59">
        <v>0</v>
      </c>
      <c r="AY148" s="28">
        <v>60</v>
      </c>
      <c r="AZ148" s="28">
        <v>30</v>
      </c>
      <c r="BA148" s="59">
        <v>0</v>
      </c>
    </row>
    <row r="149" spans="1:53" ht="21.75" customHeight="1">
      <c r="A149" s="27" t="s">
        <v>164</v>
      </c>
      <c r="B149" s="48">
        <v>44719</v>
      </c>
      <c r="C149" s="68" t="s">
        <v>153</v>
      </c>
      <c r="D149" s="28">
        <v>34.200000000000003</v>
      </c>
      <c r="E149" s="28">
        <v>34.1</v>
      </c>
      <c r="F149" s="28">
        <v>34.1</v>
      </c>
      <c r="G149" s="28">
        <v>34.200000000000003</v>
      </c>
      <c r="H149" s="28">
        <v>34.299999999999997</v>
      </c>
      <c r="I149" s="43">
        <f t="shared" si="2"/>
        <v>34.180000000000007</v>
      </c>
      <c r="J149" s="45"/>
      <c r="K149" s="45">
        <v>0.98</v>
      </c>
      <c r="L149" s="45">
        <v>0.74</v>
      </c>
      <c r="M149" s="45">
        <v>0.39</v>
      </c>
      <c r="N149" s="45">
        <v>0.28999999999999998</v>
      </c>
      <c r="O149" s="45">
        <v>0.06</v>
      </c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6" t="e">
        <f>#REF!*AX149+K149+O149</f>
        <v>#REF!</v>
      </c>
      <c r="AU149" s="46" t="e">
        <f>#REF!*AY149+L149</f>
        <v>#REF!</v>
      </c>
      <c r="AV149" s="46" t="e">
        <f>#REF!*AZ149+M149</f>
        <v>#REF!</v>
      </c>
      <c r="AW149" s="46" t="e">
        <f>#REF!*BA149+N149</f>
        <v>#REF!</v>
      </c>
      <c r="AX149" s="59">
        <v>0</v>
      </c>
      <c r="AY149" s="28">
        <v>60</v>
      </c>
      <c r="AZ149" s="28">
        <v>30</v>
      </c>
      <c r="BA149" s="59">
        <v>0</v>
      </c>
    </row>
    <row r="150" spans="1:53" ht="21.75" customHeight="1">
      <c r="A150" s="27" t="s">
        <v>164</v>
      </c>
      <c r="B150" s="48">
        <v>44719</v>
      </c>
      <c r="C150" s="68" t="s">
        <v>121</v>
      </c>
      <c r="D150" s="28">
        <v>51.7</v>
      </c>
      <c r="E150" s="28">
        <v>51.6</v>
      </c>
      <c r="F150" s="28">
        <v>51.7</v>
      </c>
      <c r="G150" s="28">
        <v>51.6</v>
      </c>
      <c r="H150" s="28">
        <v>51.6</v>
      </c>
      <c r="I150" s="43">
        <f t="shared" si="2"/>
        <v>51.64</v>
      </c>
      <c r="J150" s="45"/>
      <c r="K150" s="45">
        <v>0.98</v>
      </c>
      <c r="L150" s="45">
        <v>0.74</v>
      </c>
      <c r="M150" s="45">
        <v>0.39</v>
      </c>
      <c r="N150" s="45">
        <v>0.28999999999999998</v>
      </c>
      <c r="O150" s="45">
        <v>0.06</v>
      </c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6" t="e">
        <f>#REF!*AX150+K150+O150</f>
        <v>#REF!</v>
      </c>
      <c r="AU150" s="46" t="e">
        <f>#REF!*AY150+L150</f>
        <v>#REF!</v>
      </c>
      <c r="AV150" s="46" t="e">
        <f>#REF!*AZ150+M150</f>
        <v>#REF!</v>
      </c>
      <c r="AW150" s="46" t="e">
        <f>#REF!*BA150+N150</f>
        <v>#REF!</v>
      </c>
      <c r="AX150" s="59">
        <v>0</v>
      </c>
      <c r="AY150" s="28">
        <v>40</v>
      </c>
      <c r="AZ150" s="28">
        <v>20</v>
      </c>
      <c r="BA150" s="59">
        <v>0</v>
      </c>
    </row>
    <row r="151" spans="1:53" ht="21.75" customHeight="1">
      <c r="A151" s="27" t="s">
        <v>164</v>
      </c>
      <c r="B151" s="48">
        <v>44719</v>
      </c>
      <c r="C151" s="28" t="s">
        <v>122</v>
      </c>
      <c r="D151" s="28">
        <v>48.18</v>
      </c>
      <c r="E151" s="28">
        <v>48.22</v>
      </c>
      <c r="F151" s="28">
        <v>48.16</v>
      </c>
      <c r="G151" s="28">
        <v>48.27</v>
      </c>
      <c r="H151" s="28">
        <v>48.5</v>
      </c>
      <c r="I151" s="43">
        <f t="shared" si="2"/>
        <v>48.266000000000005</v>
      </c>
      <c r="J151" s="45"/>
      <c r="K151" s="45">
        <v>0.98</v>
      </c>
      <c r="L151" s="45">
        <v>0.74</v>
      </c>
      <c r="M151" s="45">
        <v>0.39</v>
      </c>
      <c r="N151" s="45">
        <v>0.28999999999999998</v>
      </c>
      <c r="O151" s="45">
        <v>0.06</v>
      </c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6" t="e">
        <f>#REF!*AX151+K151+O151</f>
        <v>#REF!</v>
      </c>
      <c r="AU151" s="46" t="e">
        <f>#REF!*AY151+L151</f>
        <v>#REF!</v>
      </c>
      <c r="AV151" s="46" t="e">
        <f>#REF!*AZ151+M151</f>
        <v>#REF!</v>
      </c>
      <c r="AW151" s="46" t="e">
        <f>#REF!*BA151+N151</f>
        <v>#REF!</v>
      </c>
      <c r="AX151" s="59">
        <v>0</v>
      </c>
      <c r="AY151" s="28">
        <v>40</v>
      </c>
      <c r="AZ151" s="28">
        <v>20</v>
      </c>
      <c r="BA151" s="59">
        <v>0</v>
      </c>
    </row>
    <row r="152" spans="1:53" ht="21.75" customHeight="1">
      <c r="A152" s="67" t="s">
        <v>166</v>
      </c>
      <c r="B152" s="48">
        <v>44719</v>
      </c>
      <c r="C152" s="28" t="s">
        <v>120</v>
      </c>
      <c r="D152" s="28">
        <v>53.41</v>
      </c>
      <c r="E152" s="28">
        <v>53.39</v>
      </c>
      <c r="F152" s="28">
        <v>53.42</v>
      </c>
      <c r="G152" s="28">
        <v>53.37</v>
      </c>
      <c r="H152" s="28">
        <v>53.41</v>
      </c>
      <c r="I152" s="43">
        <f t="shared" si="2"/>
        <v>53.4</v>
      </c>
      <c r="J152" s="45"/>
      <c r="K152" s="45">
        <v>0.98</v>
      </c>
      <c r="L152" s="45">
        <v>0.74</v>
      </c>
      <c r="M152" s="45">
        <v>0.39</v>
      </c>
      <c r="N152" s="45">
        <v>0.28999999999999998</v>
      </c>
      <c r="O152" s="45">
        <v>0.06</v>
      </c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6" t="e">
        <f>#REF!*AX152+K152+O152</f>
        <v>#REF!</v>
      </c>
      <c r="AU152" s="46" t="e">
        <f>#REF!*AY152+L152</f>
        <v>#REF!</v>
      </c>
      <c r="AV152" s="46" t="e">
        <f>#REF!*AZ152+M152</f>
        <v>#REF!</v>
      </c>
      <c r="AW152" s="46" t="e">
        <f>#REF!*BA152+N152</f>
        <v>#REF!</v>
      </c>
      <c r="AX152" s="19"/>
      <c r="AY152" s="19"/>
      <c r="AZ152" s="19"/>
      <c r="BA152" s="19"/>
    </row>
    <row r="153" spans="1:53" ht="25.5" customHeight="1">
      <c r="A153" s="55" t="s">
        <v>170</v>
      </c>
      <c r="B153" s="48">
        <v>44719</v>
      </c>
      <c r="C153" s="63">
        <v>4.5</v>
      </c>
      <c r="D153" s="29">
        <v>89.03</v>
      </c>
      <c r="E153" s="29">
        <v>89.01</v>
      </c>
      <c r="F153" s="29">
        <v>89.06</v>
      </c>
      <c r="G153" s="29">
        <v>89.04</v>
      </c>
      <c r="H153" s="29">
        <v>89.09</v>
      </c>
      <c r="I153" s="43">
        <f t="shared" si="2"/>
        <v>89.046000000000006</v>
      </c>
      <c r="J153" s="45"/>
      <c r="K153" s="45">
        <v>0.98</v>
      </c>
      <c r="L153" s="45">
        <v>0.74</v>
      </c>
      <c r="M153" s="45">
        <v>0.39</v>
      </c>
      <c r="N153" s="45">
        <v>0.28999999999999998</v>
      </c>
      <c r="O153" s="45">
        <v>0.06</v>
      </c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6" t="e">
        <f>#REF!*AX153+K153+O153</f>
        <v>#REF!</v>
      </c>
      <c r="AU153" s="46" t="e">
        <f>#REF!*AY153+L153</f>
        <v>#REF!</v>
      </c>
      <c r="AV153" s="46" t="e">
        <f>#REF!*AZ153+M153</f>
        <v>#REF!</v>
      </c>
      <c r="AW153" s="46" t="e">
        <f>#REF!*BA153+N153</f>
        <v>#REF!</v>
      </c>
      <c r="AX153" s="19"/>
      <c r="AY153" s="19"/>
      <c r="AZ153" s="19"/>
      <c r="BA153" s="19"/>
    </row>
    <row r="154" spans="1:53" ht="25.5" customHeight="1">
      <c r="A154" s="55" t="s">
        <v>170</v>
      </c>
      <c r="B154" s="48">
        <v>44719</v>
      </c>
      <c r="C154" s="63">
        <v>6</v>
      </c>
      <c r="D154" s="29">
        <v>106.37</v>
      </c>
      <c r="E154" s="29">
        <v>106.38</v>
      </c>
      <c r="F154" s="29">
        <v>106.37</v>
      </c>
      <c r="G154" s="29">
        <v>106.4</v>
      </c>
      <c r="H154" s="29">
        <v>106.37</v>
      </c>
      <c r="I154" s="43">
        <f t="shared" si="2"/>
        <v>106.378</v>
      </c>
      <c r="J154" s="45"/>
      <c r="K154" s="45">
        <v>0.98</v>
      </c>
      <c r="L154" s="45">
        <v>0.74</v>
      </c>
      <c r="M154" s="45">
        <v>0.39</v>
      </c>
      <c r="N154" s="45">
        <v>0.28999999999999998</v>
      </c>
      <c r="O154" s="45">
        <v>0.06</v>
      </c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6" t="e">
        <f>#REF!*AX154+K154+O154</f>
        <v>#REF!</v>
      </c>
      <c r="AU154" s="46" t="e">
        <f>#REF!*AY154+L154</f>
        <v>#REF!</v>
      </c>
      <c r="AV154" s="46" t="e">
        <f>#REF!*AZ154+M154</f>
        <v>#REF!</v>
      </c>
      <c r="AW154" s="46" t="e">
        <f>#REF!*BA154+N154</f>
        <v>#REF!</v>
      </c>
      <c r="AX154" s="19"/>
      <c r="AY154" s="19"/>
      <c r="AZ154" s="19"/>
      <c r="BA154" s="19"/>
    </row>
    <row r="155" spans="1:53" ht="25.5" customHeight="1">
      <c r="A155" s="55" t="s">
        <v>170</v>
      </c>
      <c r="B155" s="48">
        <v>44719</v>
      </c>
      <c r="C155" s="63">
        <v>7</v>
      </c>
      <c r="D155" s="29">
        <v>108.96</v>
      </c>
      <c r="E155" s="29">
        <v>108.97</v>
      </c>
      <c r="F155" s="29">
        <v>108.96</v>
      </c>
      <c r="G155" s="29">
        <v>108.96</v>
      </c>
      <c r="H155" s="29">
        <v>108.97</v>
      </c>
      <c r="I155" s="43">
        <f t="shared" si="2"/>
        <v>108.96399999999998</v>
      </c>
      <c r="J155" s="45"/>
      <c r="K155" s="45">
        <v>0.98</v>
      </c>
      <c r="L155" s="45">
        <v>0.74</v>
      </c>
      <c r="M155" s="45">
        <v>0.39</v>
      </c>
      <c r="N155" s="45">
        <v>0.28999999999999998</v>
      </c>
      <c r="O155" s="45">
        <v>0.06</v>
      </c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6" t="e">
        <f>#REF!*AX155+K155+O155</f>
        <v>#REF!</v>
      </c>
      <c r="AU155" s="46" t="e">
        <f>#REF!*AY155+L155</f>
        <v>#REF!</v>
      </c>
      <c r="AV155" s="46" t="e">
        <f>#REF!*AZ155+M155</f>
        <v>#REF!</v>
      </c>
      <c r="AW155" s="46" t="e">
        <f>#REF!*BA155+N155</f>
        <v>#REF!</v>
      </c>
      <c r="AX155" s="19"/>
      <c r="AY155" s="19"/>
      <c r="AZ155" s="19"/>
      <c r="BA155" s="19"/>
    </row>
    <row r="156" spans="1:53" ht="25.5" customHeight="1">
      <c r="A156" s="55" t="s">
        <v>170</v>
      </c>
      <c r="B156" s="48">
        <v>44719</v>
      </c>
      <c r="C156" s="63">
        <v>8</v>
      </c>
      <c r="D156" s="29">
        <v>111.79</v>
      </c>
      <c r="E156" s="29">
        <v>111.81</v>
      </c>
      <c r="F156" s="29">
        <v>111.85</v>
      </c>
      <c r="G156" s="29">
        <v>111.77</v>
      </c>
      <c r="H156" s="29">
        <v>111.76</v>
      </c>
      <c r="I156" s="43">
        <f t="shared" si="2"/>
        <v>111.79600000000001</v>
      </c>
      <c r="J156" s="45"/>
      <c r="K156" s="45">
        <v>0.98</v>
      </c>
      <c r="L156" s="45">
        <v>0.74</v>
      </c>
      <c r="M156" s="45">
        <v>0.39</v>
      </c>
      <c r="N156" s="45">
        <v>0.28999999999999998</v>
      </c>
      <c r="O156" s="45">
        <v>0.06</v>
      </c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6" t="e">
        <f>#REF!*AX156+K156+O156</f>
        <v>#REF!</v>
      </c>
      <c r="AU156" s="46" t="e">
        <f>#REF!*AY156+L156</f>
        <v>#REF!</v>
      </c>
      <c r="AV156" s="46" t="e">
        <f>#REF!*AZ156+M156</f>
        <v>#REF!</v>
      </c>
      <c r="AW156" s="46" t="e">
        <f>#REF!*BA156+N156</f>
        <v>#REF!</v>
      </c>
      <c r="AX156" s="19"/>
      <c r="AY156" s="19"/>
      <c r="AZ156" s="19"/>
      <c r="BA156" s="19"/>
    </row>
    <row r="157" spans="1:53" ht="25.5" customHeight="1">
      <c r="A157" s="55" t="s">
        <v>170</v>
      </c>
      <c r="B157" s="48">
        <v>44719</v>
      </c>
      <c r="C157" s="63">
        <v>9</v>
      </c>
      <c r="D157" s="29">
        <v>119.57</v>
      </c>
      <c r="E157" s="29">
        <v>119.58</v>
      </c>
      <c r="F157" s="29">
        <v>119.57</v>
      </c>
      <c r="G157" s="29">
        <v>119.57</v>
      </c>
      <c r="H157" s="29">
        <v>119.58</v>
      </c>
      <c r="I157" s="43">
        <f t="shared" si="2"/>
        <v>119.574</v>
      </c>
      <c r="J157" s="45"/>
      <c r="K157" s="45">
        <v>0.98</v>
      </c>
      <c r="L157" s="45">
        <v>0.74</v>
      </c>
      <c r="M157" s="45">
        <v>0.39</v>
      </c>
      <c r="N157" s="45">
        <v>0.28999999999999998</v>
      </c>
      <c r="O157" s="45">
        <v>0.06</v>
      </c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6" t="e">
        <f>#REF!*AX157+K157+O157</f>
        <v>#REF!</v>
      </c>
      <c r="AU157" s="46" t="e">
        <f>#REF!*AY157+L157</f>
        <v>#REF!</v>
      </c>
      <c r="AV157" s="46" t="e">
        <f>#REF!*AZ157+M157</f>
        <v>#REF!</v>
      </c>
      <c r="AW157" s="46" t="e">
        <f>#REF!*BA157+N157</f>
        <v>#REF!</v>
      </c>
      <c r="AX157" s="19"/>
      <c r="AY157" s="19"/>
      <c r="AZ157" s="19"/>
      <c r="BA157" s="19"/>
    </row>
    <row r="158" spans="1:53" ht="25.5" customHeight="1">
      <c r="A158" s="55" t="s">
        <v>170</v>
      </c>
      <c r="B158" s="48">
        <v>44719</v>
      </c>
      <c r="C158" s="63">
        <v>10</v>
      </c>
      <c r="D158" s="29">
        <v>129</v>
      </c>
      <c r="E158" s="29">
        <v>129.01</v>
      </c>
      <c r="F158" s="29">
        <v>129.01</v>
      </c>
      <c r="G158" s="29">
        <v>129.01</v>
      </c>
      <c r="H158" s="29">
        <v>129.02000000000001</v>
      </c>
      <c r="I158" s="43">
        <f t="shared" si="2"/>
        <v>129.01</v>
      </c>
      <c r="J158" s="45"/>
      <c r="K158" s="45">
        <v>0.98</v>
      </c>
      <c r="L158" s="45">
        <v>0.74</v>
      </c>
      <c r="M158" s="45">
        <v>0.39</v>
      </c>
      <c r="N158" s="45">
        <v>0.28999999999999998</v>
      </c>
      <c r="O158" s="45">
        <v>0.06</v>
      </c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6" t="e">
        <f>#REF!*AX158+K158+O158</f>
        <v>#REF!</v>
      </c>
      <c r="AU158" s="46" t="e">
        <f>#REF!*AY158+L158</f>
        <v>#REF!</v>
      </c>
      <c r="AV158" s="46" t="e">
        <f>#REF!*AZ158+M158</f>
        <v>#REF!</v>
      </c>
      <c r="AW158" s="46" t="e">
        <f>#REF!*BA158+N158</f>
        <v>#REF!</v>
      </c>
      <c r="AX158" s="19"/>
      <c r="AY158" s="19"/>
      <c r="AZ158" s="19"/>
      <c r="BA158" s="19"/>
    </row>
    <row r="159" spans="1:53" ht="25.5" customHeight="1">
      <c r="A159" s="55" t="s">
        <v>170</v>
      </c>
      <c r="B159" s="48">
        <v>44719</v>
      </c>
      <c r="C159" s="63" t="s">
        <v>167</v>
      </c>
      <c r="D159" s="29">
        <v>116.92</v>
      </c>
      <c r="E159" s="29">
        <v>117.22</v>
      </c>
      <c r="F159" s="29">
        <v>116.9</v>
      </c>
      <c r="G159" s="29">
        <v>117.14</v>
      </c>
      <c r="H159" s="29">
        <v>116.96</v>
      </c>
      <c r="I159" s="43">
        <f t="shared" si="2"/>
        <v>117.02799999999999</v>
      </c>
      <c r="J159" s="45"/>
      <c r="K159" s="45">
        <v>0.98</v>
      </c>
      <c r="L159" s="45">
        <v>0.74</v>
      </c>
      <c r="M159" s="45">
        <v>0.39</v>
      </c>
      <c r="N159" s="45">
        <v>0.28999999999999998</v>
      </c>
      <c r="O159" s="45">
        <v>0.06</v>
      </c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6" t="e">
        <f>#REF!*AX159+K159+O159</f>
        <v>#REF!</v>
      </c>
      <c r="AU159" s="46" t="e">
        <f>#REF!*AY159+L159</f>
        <v>#REF!</v>
      </c>
      <c r="AV159" s="46" t="e">
        <f>#REF!*AZ159+M159</f>
        <v>#REF!</v>
      </c>
      <c r="AW159" s="46" t="e">
        <f>#REF!*BA159+N159</f>
        <v>#REF!</v>
      </c>
      <c r="AX159" s="19"/>
      <c r="AY159" s="19"/>
      <c r="AZ159" s="19"/>
      <c r="BA159" s="19"/>
    </row>
    <row r="160" spans="1:53" ht="25.5" customHeight="1">
      <c r="A160" s="55" t="s">
        <v>170</v>
      </c>
      <c r="B160" s="48">
        <v>44719</v>
      </c>
      <c r="C160" s="63" t="s">
        <v>168</v>
      </c>
      <c r="D160" s="29">
        <v>107.4</v>
      </c>
      <c r="E160" s="29">
        <v>107.4</v>
      </c>
      <c r="F160" s="29">
        <v>107.45</v>
      </c>
      <c r="G160" s="29">
        <v>107.49</v>
      </c>
      <c r="H160" s="29">
        <v>107.33</v>
      </c>
      <c r="I160" s="43">
        <f t="shared" si="2"/>
        <v>107.41400000000002</v>
      </c>
      <c r="J160" s="45"/>
      <c r="K160" s="45">
        <v>0.98</v>
      </c>
      <c r="L160" s="45">
        <v>0.74</v>
      </c>
      <c r="M160" s="45">
        <v>0.39</v>
      </c>
      <c r="N160" s="45">
        <v>0.28999999999999998</v>
      </c>
      <c r="O160" s="45">
        <v>0.06</v>
      </c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6" t="e">
        <f>#REF!*AX160+K160+O160</f>
        <v>#REF!</v>
      </c>
      <c r="AU160" s="46" t="e">
        <f>#REF!*AY160+L160</f>
        <v>#REF!</v>
      </c>
      <c r="AV160" s="46" t="e">
        <f>#REF!*AZ160+M160</f>
        <v>#REF!</v>
      </c>
      <c r="AW160" s="46" t="e">
        <f>#REF!*BA160+N160</f>
        <v>#REF!</v>
      </c>
      <c r="AX160" s="19"/>
      <c r="AY160" s="19"/>
      <c r="AZ160" s="19"/>
      <c r="BA160" s="19"/>
    </row>
    <row r="161" spans="1:53" ht="25.5" customHeight="1">
      <c r="A161" s="55" t="s">
        <v>170</v>
      </c>
      <c r="B161" s="48">
        <v>44719</v>
      </c>
      <c r="C161" s="63" t="s">
        <v>169</v>
      </c>
      <c r="D161" s="29">
        <v>103.4</v>
      </c>
      <c r="E161" s="29">
        <v>103.45</v>
      </c>
      <c r="F161" s="29">
        <v>103.5</v>
      </c>
      <c r="G161" s="29">
        <v>103.41</v>
      </c>
      <c r="H161" s="29">
        <v>103.49</v>
      </c>
      <c r="I161" s="43">
        <f t="shared" si="2"/>
        <v>103.45</v>
      </c>
      <c r="J161" s="45"/>
      <c r="K161" s="45">
        <v>0.98</v>
      </c>
      <c r="L161" s="45">
        <v>0.74</v>
      </c>
      <c r="M161" s="45">
        <v>0.39</v>
      </c>
      <c r="N161" s="45">
        <v>0.28999999999999998</v>
      </c>
      <c r="O161" s="45">
        <v>0.06</v>
      </c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6" t="e">
        <f>#REF!*AX161+K161+O161</f>
        <v>#REF!</v>
      </c>
      <c r="AU161" s="46" t="e">
        <f>#REF!*AY161+L161</f>
        <v>#REF!</v>
      </c>
      <c r="AV161" s="46" t="e">
        <f>#REF!*AZ161+M161</f>
        <v>#REF!</v>
      </c>
      <c r="AW161" s="46" t="e">
        <f>#REF!*BA161+N161</f>
        <v>#REF!</v>
      </c>
      <c r="AX161" s="19"/>
      <c r="AY161" s="19"/>
      <c r="AZ161" s="19"/>
      <c r="BA161" s="19"/>
    </row>
    <row r="162" spans="1:53" ht="21.75" customHeight="1">
      <c r="A162" s="27" t="s">
        <v>171</v>
      </c>
      <c r="B162" s="48">
        <v>44719</v>
      </c>
      <c r="C162" s="28">
        <v>9</v>
      </c>
      <c r="D162" s="28">
        <v>135.96</v>
      </c>
      <c r="E162" s="28">
        <v>135.91</v>
      </c>
      <c r="F162" s="28">
        <v>135.99</v>
      </c>
      <c r="G162" s="28">
        <v>136</v>
      </c>
      <c r="H162" s="28">
        <v>135.91</v>
      </c>
      <c r="I162" s="43">
        <f t="shared" si="2"/>
        <v>135.95400000000001</v>
      </c>
      <c r="J162" s="45"/>
      <c r="K162" s="45">
        <v>0.98</v>
      </c>
      <c r="L162" s="45">
        <v>0.74</v>
      </c>
      <c r="M162" s="45">
        <v>0.39</v>
      </c>
      <c r="N162" s="45">
        <v>0.28999999999999998</v>
      </c>
      <c r="O162" s="45">
        <v>0.06</v>
      </c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6" t="e">
        <f>#REF!*AX162+K162+O162</f>
        <v>#REF!</v>
      </c>
      <c r="AU162" s="46" t="e">
        <f>#REF!*AY162+L162</f>
        <v>#REF!</v>
      </c>
      <c r="AV162" s="46" t="e">
        <f>#REF!*AZ162+M162</f>
        <v>#REF!</v>
      </c>
      <c r="AW162" s="46" t="e">
        <f>#REF!*BA162+N162</f>
        <v>#REF!</v>
      </c>
      <c r="AX162" s="19"/>
      <c r="AY162" s="19"/>
      <c r="AZ162" s="19"/>
      <c r="BA162" s="19"/>
    </row>
    <row r="163" spans="1:53" ht="21.75" customHeight="1">
      <c r="A163" s="27" t="s">
        <v>171</v>
      </c>
      <c r="B163" s="48">
        <v>44719</v>
      </c>
      <c r="C163" s="86">
        <v>6</v>
      </c>
      <c r="D163" s="83">
        <v>121.19</v>
      </c>
      <c r="E163" s="83">
        <v>121.32</v>
      </c>
      <c r="F163" s="83">
        <v>121.01</v>
      </c>
      <c r="G163" s="83">
        <v>122.81</v>
      </c>
      <c r="H163" s="83">
        <v>120.99</v>
      </c>
      <c r="I163" s="43">
        <f t="shared" si="2"/>
        <v>121.46399999999998</v>
      </c>
      <c r="J163" s="45"/>
      <c r="K163" s="45">
        <v>0.98</v>
      </c>
      <c r="L163" s="45">
        <v>0.74</v>
      </c>
      <c r="M163" s="45">
        <v>0.39</v>
      </c>
      <c r="N163" s="45">
        <v>0.28999999999999998</v>
      </c>
      <c r="O163" s="45">
        <v>0.06</v>
      </c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6" t="e">
        <f>#REF!*AX163+K163+O163</f>
        <v>#REF!</v>
      </c>
      <c r="AU163" s="46" t="e">
        <f>#REF!*AY163+L163</f>
        <v>#REF!</v>
      </c>
      <c r="AV163" s="46" t="e">
        <f>#REF!*AZ163+M163</f>
        <v>#REF!</v>
      </c>
      <c r="AW163" s="46" t="e">
        <f>#REF!*BA163+N163</f>
        <v>#REF!</v>
      </c>
      <c r="AX163" s="19"/>
      <c r="AY163" s="19"/>
      <c r="AZ163" s="19"/>
      <c r="BA163" s="19"/>
    </row>
    <row r="164" spans="1:53" ht="21.75" customHeight="1">
      <c r="A164" s="27" t="s">
        <v>171</v>
      </c>
      <c r="B164" s="48">
        <v>44719</v>
      </c>
      <c r="C164" s="84" t="s">
        <v>95</v>
      </c>
      <c r="D164" s="83">
        <v>125.89</v>
      </c>
      <c r="E164" s="83">
        <v>125.91</v>
      </c>
      <c r="F164" s="83">
        <v>125.87</v>
      </c>
      <c r="G164" s="83">
        <v>125.88</v>
      </c>
      <c r="H164" s="83">
        <v>125.93</v>
      </c>
      <c r="I164" s="43">
        <f t="shared" si="2"/>
        <v>125.896</v>
      </c>
      <c r="J164" s="45"/>
      <c r="K164" s="45">
        <v>0.98</v>
      </c>
      <c r="L164" s="45">
        <v>0.74</v>
      </c>
      <c r="M164" s="45">
        <v>0.39</v>
      </c>
      <c r="N164" s="45">
        <v>0.28999999999999998</v>
      </c>
      <c r="O164" s="45">
        <v>0.06</v>
      </c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6" t="e">
        <f>#REF!*AX164+K164+O164</f>
        <v>#REF!</v>
      </c>
      <c r="AU164" s="46" t="e">
        <f>#REF!*AY164+L164</f>
        <v>#REF!</v>
      </c>
      <c r="AV164" s="46" t="e">
        <f>#REF!*AZ164+M164</f>
        <v>#REF!</v>
      </c>
      <c r="AW164" s="46" t="e">
        <f>#REF!*BA164+N164</f>
        <v>#REF!</v>
      </c>
      <c r="AX164" s="19"/>
      <c r="AY164" s="19"/>
      <c r="AZ164" s="19"/>
      <c r="BA164" s="19"/>
    </row>
    <row r="165" spans="1:53" ht="21.75" customHeight="1">
      <c r="A165" s="27" t="s">
        <v>171</v>
      </c>
      <c r="B165" s="48">
        <v>44719</v>
      </c>
      <c r="C165" s="85">
        <v>7</v>
      </c>
      <c r="D165" s="83">
        <v>127.47</v>
      </c>
      <c r="E165" s="83">
        <v>127.41</v>
      </c>
      <c r="F165" s="83">
        <v>127.5</v>
      </c>
      <c r="G165" s="83">
        <v>127.49</v>
      </c>
      <c r="H165" s="83">
        <v>127.5</v>
      </c>
      <c r="I165" s="43">
        <f t="shared" si="2"/>
        <v>127.474</v>
      </c>
      <c r="J165" s="45"/>
      <c r="K165" s="45">
        <v>0.98</v>
      </c>
      <c r="L165" s="45">
        <v>0.74</v>
      </c>
      <c r="M165" s="45">
        <v>0.39</v>
      </c>
      <c r="N165" s="45">
        <v>0.28999999999999998</v>
      </c>
      <c r="O165" s="45">
        <v>0.06</v>
      </c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6" t="e">
        <f>#REF!*AX165+K165+O165</f>
        <v>#REF!</v>
      </c>
      <c r="AU165" s="46" t="e">
        <f>#REF!*AY165+L165</f>
        <v>#REF!</v>
      </c>
      <c r="AV165" s="46" t="e">
        <f>#REF!*AZ165+M165</f>
        <v>#REF!</v>
      </c>
      <c r="AW165" s="46" t="e">
        <f>#REF!*BA165+N165</f>
        <v>#REF!</v>
      </c>
      <c r="AX165" s="19"/>
      <c r="AY165" s="19"/>
      <c r="AZ165" s="19"/>
      <c r="BA165" s="19"/>
    </row>
    <row r="166" spans="1:53" ht="21.75" customHeight="1">
      <c r="A166" s="27" t="s">
        <v>171</v>
      </c>
      <c r="B166" s="48">
        <v>44719</v>
      </c>
      <c r="C166" s="86">
        <v>8</v>
      </c>
      <c r="D166" s="83"/>
      <c r="E166" s="83"/>
      <c r="F166" s="83"/>
      <c r="G166" s="83"/>
      <c r="H166" s="83"/>
      <c r="I166" s="43" t="e">
        <f t="shared" si="2"/>
        <v>#DIV/0!</v>
      </c>
      <c r="J166" s="45"/>
      <c r="K166" s="45">
        <v>0.98</v>
      </c>
      <c r="L166" s="45">
        <v>0.74</v>
      </c>
      <c r="M166" s="45">
        <v>0.39</v>
      </c>
      <c r="N166" s="45">
        <v>0.28999999999999998</v>
      </c>
      <c r="O166" s="45">
        <v>0.06</v>
      </c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6" t="e">
        <f>#REF!*AX166+K166+O166</f>
        <v>#REF!</v>
      </c>
      <c r="AU166" s="46" t="e">
        <f>#REF!*AY166+L166</f>
        <v>#REF!</v>
      </c>
      <c r="AV166" s="46" t="e">
        <f>#REF!*AZ166+M166</f>
        <v>#REF!</v>
      </c>
      <c r="AW166" s="46" t="e">
        <f>#REF!*BA166+N166</f>
        <v>#REF!</v>
      </c>
      <c r="AX166" s="19"/>
      <c r="AY166" s="19"/>
      <c r="AZ166" s="19"/>
      <c r="BA166" s="19"/>
    </row>
    <row r="167" spans="1:53" ht="21.75" customHeight="1">
      <c r="A167" s="27" t="s">
        <v>171</v>
      </c>
      <c r="B167" s="48">
        <v>44719</v>
      </c>
      <c r="C167" s="87" t="s">
        <v>19</v>
      </c>
      <c r="D167" s="72">
        <v>144.15</v>
      </c>
      <c r="E167" s="72">
        <v>144.13</v>
      </c>
      <c r="F167" s="72">
        <v>144.19</v>
      </c>
      <c r="G167" s="72">
        <v>144.19999999999999</v>
      </c>
      <c r="H167" s="72">
        <v>144.13999999999999</v>
      </c>
      <c r="I167" s="43">
        <f t="shared" si="2"/>
        <v>144.16199999999998</v>
      </c>
      <c r="J167" s="45"/>
      <c r="K167" s="45">
        <v>0.98</v>
      </c>
      <c r="L167" s="45">
        <v>0.74</v>
      </c>
      <c r="M167" s="45">
        <v>0.39</v>
      </c>
      <c r="N167" s="45">
        <v>0.28999999999999998</v>
      </c>
      <c r="O167" s="45">
        <v>0.06</v>
      </c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6" t="e">
        <f>#REF!*AX167+K167+O167</f>
        <v>#REF!</v>
      </c>
      <c r="AU167" s="46" t="e">
        <f>#REF!*AY167+L167</f>
        <v>#REF!</v>
      </c>
      <c r="AV167" s="46" t="e">
        <f>#REF!*AZ167+M167</f>
        <v>#REF!</v>
      </c>
      <c r="AW167" s="46" t="e">
        <f>#REF!*BA167+N167</f>
        <v>#REF!</v>
      </c>
      <c r="AX167" s="19"/>
      <c r="AY167" s="19"/>
      <c r="AZ167" s="19"/>
      <c r="BA167" s="19"/>
    </row>
    <row r="168" spans="1:53" ht="21.75" customHeight="1">
      <c r="A168" s="27" t="s">
        <v>171</v>
      </c>
      <c r="B168" s="48">
        <v>44719</v>
      </c>
      <c r="C168" s="28" t="s">
        <v>99</v>
      </c>
      <c r="D168" s="28">
        <v>128.08000000000001</v>
      </c>
      <c r="E168" s="28">
        <v>128.1</v>
      </c>
      <c r="F168" s="28">
        <v>128.19</v>
      </c>
      <c r="G168" s="28">
        <v>128.08000000000001</v>
      </c>
      <c r="H168" s="28">
        <v>128.13</v>
      </c>
      <c r="I168" s="43">
        <f t="shared" si="2"/>
        <v>128.11600000000001</v>
      </c>
      <c r="J168" s="45"/>
      <c r="K168" s="45">
        <v>0.98</v>
      </c>
      <c r="L168" s="45">
        <v>0.74</v>
      </c>
      <c r="M168" s="45">
        <v>0.39</v>
      </c>
      <c r="N168" s="45">
        <v>0.28999999999999998</v>
      </c>
      <c r="O168" s="45">
        <v>0.06</v>
      </c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6" t="e">
        <f>#REF!*AX168+K168+O168</f>
        <v>#REF!</v>
      </c>
      <c r="AU168" s="46" t="e">
        <f>#REF!*AY168+L168</f>
        <v>#REF!</v>
      </c>
      <c r="AV168" s="46" t="e">
        <f>#REF!*AZ168+M168</f>
        <v>#REF!</v>
      </c>
      <c r="AW168" s="46" t="e">
        <f>#REF!*BA168+N168</f>
        <v>#REF!</v>
      </c>
      <c r="AX168" s="19"/>
      <c r="AY168" s="19"/>
      <c r="AZ168" s="19"/>
      <c r="BA168" s="19"/>
    </row>
    <row r="169" spans="1:53" ht="21.75" customHeight="1">
      <c r="A169" s="27" t="s">
        <v>171</v>
      </c>
      <c r="B169" s="48">
        <v>44719</v>
      </c>
      <c r="C169" s="28" t="s">
        <v>172</v>
      </c>
      <c r="D169" s="28">
        <v>117.3</v>
      </c>
      <c r="E169" s="28">
        <v>117.33</v>
      </c>
      <c r="F169" s="28">
        <v>117.29</v>
      </c>
      <c r="G169" s="28">
        <v>117.31</v>
      </c>
      <c r="H169" s="28">
        <v>117.3</v>
      </c>
      <c r="I169" s="43">
        <f t="shared" si="2"/>
        <v>117.306</v>
      </c>
      <c r="J169" s="45"/>
      <c r="K169" s="45">
        <v>0.98</v>
      </c>
      <c r="L169" s="45">
        <v>0.74</v>
      </c>
      <c r="M169" s="45">
        <v>0.39</v>
      </c>
      <c r="N169" s="45">
        <v>0.28999999999999998</v>
      </c>
      <c r="O169" s="45">
        <v>0.06</v>
      </c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6" t="e">
        <f>#REF!*AX169+K169+O169</f>
        <v>#REF!</v>
      </c>
      <c r="AU169" s="46" t="e">
        <f>#REF!*AY169+L169</f>
        <v>#REF!</v>
      </c>
      <c r="AV169" s="46" t="e">
        <f>#REF!*AZ169+M169</f>
        <v>#REF!</v>
      </c>
      <c r="AW169" s="46" t="e">
        <f>#REF!*BA169+N169</f>
        <v>#REF!</v>
      </c>
      <c r="AX169" s="19"/>
      <c r="AY169" s="19"/>
      <c r="AZ169" s="19"/>
      <c r="BA169" s="19"/>
    </row>
    <row r="170" spans="1:53" ht="21.75" customHeight="1">
      <c r="A170" s="27" t="s">
        <v>171</v>
      </c>
      <c r="B170" s="48">
        <v>44719</v>
      </c>
      <c r="C170" s="28">
        <v>13</v>
      </c>
      <c r="D170" s="28">
        <v>157.1</v>
      </c>
      <c r="E170" s="28">
        <v>157.09</v>
      </c>
      <c r="F170" s="28">
        <v>157.11000000000001</v>
      </c>
      <c r="G170" s="28">
        <v>157.09</v>
      </c>
      <c r="H170" s="28">
        <v>157.1</v>
      </c>
      <c r="I170" s="43">
        <f t="shared" si="2"/>
        <v>157.09800000000001</v>
      </c>
      <c r="J170" s="45"/>
      <c r="K170" s="45">
        <v>0.98</v>
      </c>
      <c r="L170" s="45">
        <v>0.74</v>
      </c>
      <c r="M170" s="45">
        <v>0.39</v>
      </c>
      <c r="N170" s="45">
        <v>0.28999999999999998</v>
      </c>
      <c r="O170" s="45">
        <v>0.06</v>
      </c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6" t="e">
        <f>#REF!*AX170+K170+O170</f>
        <v>#REF!</v>
      </c>
      <c r="AU170" s="46" t="e">
        <f>#REF!*AY170+L170</f>
        <v>#REF!</v>
      </c>
      <c r="AV170" s="46" t="e">
        <f>#REF!*AZ170+M170</f>
        <v>#REF!</v>
      </c>
      <c r="AW170" s="46" t="e">
        <f>#REF!*BA170+N170</f>
        <v>#REF!</v>
      </c>
      <c r="AX170" s="19"/>
      <c r="AY170" s="19"/>
      <c r="AZ170" s="19"/>
      <c r="BA170" s="19"/>
    </row>
    <row r="171" spans="1:53" s="89" customFormat="1" ht="21.75" customHeight="1">
      <c r="A171" s="56" t="s">
        <v>173</v>
      </c>
      <c r="B171" s="48">
        <v>44719</v>
      </c>
      <c r="C171" s="28">
        <v>9</v>
      </c>
      <c r="D171" s="28">
        <v>82.02</v>
      </c>
      <c r="E171" s="28">
        <v>82.04</v>
      </c>
      <c r="F171" s="28">
        <v>81.77</v>
      </c>
      <c r="G171" s="28">
        <v>81.93</v>
      </c>
      <c r="H171" s="28">
        <v>80.66</v>
      </c>
      <c r="I171" s="43">
        <f t="shared" si="2"/>
        <v>81.683999999999997</v>
      </c>
      <c r="J171" s="45"/>
      <c r="K171" s="45">
        <v>0.98</v>
      </c>
      <c r="L171" s="45">
        <v>0.74</v>
      </c>
      <c r="M171" s="45">
        <v>0.39</v>
      </c>
      <c r="N171" s="45">
        <v>0.28999999999999998</v>
      </c>
      <c r="O171" s="45">
        <v>0.06</v>
      </c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6" t="e">
        <f>#REF!*AX171+K171+O171</f>
        <v>#REF!</v>
      </c>
      <c r="AU171" s="46" t="e">
        <f>#REF!*AY171+L171</f>
        <v>#REF!</v>
      </c>
      <c r="AV171" s="46" t="e">
        <f>#REF!*AZ171+M171</f>
        <v>#REF!</v>
      </c>
      <c r="AW171" s="46" t="e">
        <f>#REF!*BA171+N171</f>
        <v>#REF!</v>
      </c>
      <c r="AX171" s="88"/>
      <c r="AY171" s="88"/>
      <c r="AZ171" s="88"/>
      <c r="BA171" s="88"/>
    </row>
    <row r="172" spans="1:53" ht="25.5" customHeight="1">
      <c r="A172" s="55" t="s">
        <v>174</v>
      </c>
      <c r="B172" s="48">
        <v>44719</v>
      </c>
      <c r="C172" s="32">
        <v>6</v>
      </c>
      <c r="D172" s="29">
        <v>53.13</v>
      </c>
      <c r="E172" s="29">
        <v>53.15</v>
      </c>
      <c r="F172" s="29">
        <v>53.11</v>
      </c>
      <c r="G172" s="29">
        <v>53.09</v>
      </c>
      <c r="H172" s="29">
        <v>53.13</v>
      </c>
      <c r="I172" s="43">
        <f t="shared" si="2"/>
        <v>53.122</v>
      </c>
      <c r="J172" s="45"/>
      <c r="K172" s="45">
        <v>0.98</v>
      </c>
      <c r="L172" s="45">
        <v>0.74</v>
      </c>
      <c r="M172" s="45">
        <v>0.39</v>
      </c>
      <c r="N172" s="45">
        <v>0.28999999999999998</v>
      </c>
      <c r="O172" s="45">
        <v>0.06</v>
      </c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6" t="e">
        <f>#REF!*AX172+K172+O172</f>
        <v>#REF!</v>
      </c>
      <c r="AU172" s="46" t="e">
        <f>#REF!*AY172+L172</f>
        <v>#REF!</v>
      </c>
      <c r="AV172" s="46" t="e">
        <f>#REF!*AZ172+M172</f>
        <v>#REF!</v>
      </c>
      <c r="AW172" s="46" t="e">
        <f>#REF!*BA172+N172</f>
        <v>#REF!</v>
      </c>
      <c r="AX172" s="19"/>
      <c r="AY172" s="19"/>
      <c r="AZ172" s="19"/>
      <c r="BA172" s="19"/>
    </row>
    <row r="173" spans="1:53" ht="25.5" customHeight="1">
      <c r="A173" s="55" t="s">
        <v>174</v>
      </c>
      <c r="B173" s="48">
        <v>44719</v>
      </c>
      <c r="C173" s="30">
        <v>7.5</v>
      </c>
      <c r="D173" s="30">
        <v>58.66</v>
      </c>
      <c r="E173" s="30">
        <v>58.44</v>
      </c>
      <c r="F173" s="30">
        <v>58.65</v>
      </c>
      <c r="G173" s="30">
        <v>58.69</v>
      </c>
      <c r="H173" s="30">
        <v>58.59</v>
      </c>
      <c r="I173" s="43">
        <f t="shared" si="2"/>
        <v>58.605999999999995</v>
      </c>
      <c r="J173" s="45"/>
      <c r="K173" s="45">
        <v>0.98</v>
      </c>
      <c r="L173" s="45">
        <v>0.74</v>
      </c>
      <c r="M173" s="45">
        <v>0.39</v>
      </c>
      <c r="N173" s="45">
        <v>0.28999999999999998</v>
      </c>
      <c r="O173" s="45">
        <v>0.06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6" t="e">
        <f>#REF!*AX173+K173+O173</f>
        <v>#REF!</v>
      </c>
      <c r="AU173" s="46" t="e">
        <f>#REF!*AY173+L173</f>
        <v>#REF!</v>
      </c>
      <c r="AV173" s="46" t="e">
        <f>#REF!*AZ173+M173</f>
        <v>#REF!</v>
      </c>
      <c r="AW173" s="46" t="e">
        <f>#REF!*BA173+N173</f>
        <v>#REF!</v>
      </c>
      <c r="AX173" s="19"/>
      <c r="AY173" s="19"/>
      <c r="AZ173" s="19"/>
      <c r="BA173" s="19"/>
    </row>
    <row r="174" spans="1:53" ht="25.5" customHeight="1">
      <c r="A174" s="55" t="s">
        <v>174</v>
      </c>
      <c r="B174" s="48">
        <v>44719</v>
      </c>
      <c r="C174" s="32">
        <v>8</v>
      </c>
      <c r="D174" s="29">
        <v>60.05</v>
      </c>
      <c r="E174" s="29">
        <v>60.09</v>
      </c>
      <c r="F174" s="29">
        <v>60.11</v>
      </c>
      <c r="G174" s="29">
        <v>60.16</v>
      </c>
      <c r="H174" s="29">
        <v>60.1</v>
      </c>
      <c r="I174" s="43">
        <f t="shared" si="2"/>
        <v>60.101999999999997</v>
      </c>
      <c r="J174" s="45"/>
      <c r="K174" s="45">
        <v>0.98</v>
      </c>
      <c r="L174" s="45">
        <v>0.74</v>
      </c>
      <c r="M174" s="45">
        <v>0.39</v>
      </c>
      <c r="N174" s="45">
        <v>0.28999999999999998</v>
      </c>
      <c r="O174" s="45">
        <v>0.06</v>
      </c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6" t="e">
        <f>#REF!*AX174+K174+O174</f>
        <v>#REF!</v>
      </c>
      <c r="AU174" s="46" t="e">
        <f>#REF!*AY174+L174</f>
        <v>#REF!</v>
      </c>
      <c r="AV174" s="46" t="e">
        <f>#REF!*AZ174+M174</f>
        <v>#REF!</v>
      </c>
      <c r="AW174" s="46" t="e">
        <f>#REF!*BA174+N174</f>
        <v>#REF!</v>
      </c>
      <c r="AX174" s="19"/>
      <c r="AY174" s="19"/>
      <c r="AZ174" s="19"/>
      <c r="BA174" s="19"/>
    </row>
    <row r="175" spans="1:53" ht="25.5" customHeight="1">
      <c r="A175" s="55" t="s">
        <v>174</v>
      </c>
      <c r="B175" s="48">
        <v>44719</v>
      </c>
      <c r="C175" s="32">
        <v>8.5</v>
      </c>
      <c r="D175" s="29">
        <v>61.82</v>
      </c>
      <c r="E175" s="29">
        <v>61.98</v>
      </c>
      <c r="F175" s="29">
        <v>62.02</v>
      </c>
      <c r="G175" s="29">
        <v>61.93</v>
      </c>
      <c r="H175" s="29">
        <v>62.05</v>
      </c>
      <c r="I175" s="43">
        <f t="shared" si="2"/>
        <v>61.96</v>
      </c>
      <c r="J175" s="45"/>
      <c r="K175" s="45">
        <v>0.98</v>
      </c>
      <c r="L175" s="45">
        <v>0.74</v>
      </c>
      <c r="M175" s="45">
        <v>0.39</v>
      </c>
      <c r="N175" s="45">
        <v>0.28999999999999998</v>
      </c>
      <c r="O175" s="45">
        <v>0.06</v>
      </c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6" t="e">
        <f>#REF!*AX175+K175+O175</f>
        <v>#REF!</v>
      </c>
      <c r="AU175" s="46" t="e">
        <f>#REF!*AY175+L175</f>
        <v>#REF!</v>
      </c>
      <c r="AV175" s="46" t="e">
        <f>#REF!*AZ175+M175</f>
        <v>#REF!</v>
      </c>
      <c r="AW175" s="46" t="e">
        <f>#REF!*BA175+N175</f>
        <v>#REF!</v>
      </c>
      <c r="AX175" s="19"/>
      <c r="AY175" s="19"/>
      <c r="AZ175" s="19"/>
      <c r="BA175" s="19"/>
    </row>
    <row r="176" spans="1:53" ht="25.5" customHeight="1">
      <c r="A176" s="55" t="s">
        <v>174</v>
      </c>
      <c r="B176" s="48">
        <v>44719</v>
      </c>
      <c r="C176" s="32">
        <v>9</v>
      </c>
      <c r="D176" s="29">
        <v>67.989999999999995</v>
      </c>
      <c r="E176" s="29">
        <v>68.069999999999993</v>
      </c>
      <c r="F176" s="29">
        <v>68.05</v>
      </c>
      <c r="G176" s="29">
        <v>68</v>
      </c>
      <c r="H176" s="29">
        <v>67.77</v>
      </c>
      <c r="I176" s="43">
        <f t="shared" si="2"/>
        <v>67.975999999999999</v>
      </c>
      <c r="J176" s="45"/>
      <c r="K176" s="45">
        <v>0.98</v>
      </c>
      <c r="L176" s="45">
        <v>0.74</v>
      </c>
      <c r="M176" s="45">
        <v>0.39</v>
      </c>
      <c r="N176" s="45">
        <v>0.28999999999999998</v>
      </c>
      <c r="O176" s="45">
        <v>0.06</v>
      </c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6" t="e">
        <f>#REF!*AX176+K176+O176</f>
        <v>#REF!</v>
      </c>
      <c r="AU176" s="46" t="e">
        <f>#REF!*AY176+L176</f>
        <v>#REF!</v>
      </c>
      <c r="AV176" s="46" t="e">
        <f>#REF!*AZ176+M176</f>
        <v>#REF!</v>
      </c>
      <c r="AW176" s="46" t="e">
        <f>#REF!*BA176+N176</f>
        <v>#REF!</v>
      </c>
      <c r="AX176" s="19"/>
      <c r="AY176" s="19"/>
      <c r="AZ176" s="19"/>
      <c r="BA176" s="19"/>
    </row>
    <row r="177" spans="1:53" ht="25.5" customHeight="1">
      <c r="A177" s="55" t="s">
        <v>174</v>
      </c>
      <c r="B177" s="48">
        <v>44719</v>
      </c>
      <c r="C177" s="32">
        <v>9.5</v>
      </c>
      <c r="D177" s="31">
        <v>66.900000000000006</v>
      </c>
      <c r="E177" s="31">
        <v>66.89</v>
      </c>
      <c r="F177" s="31">
        <v>66.87</v>
      </c>
      <c r="G177" s="31">
        <v>66.900000000000006</v>
      </c>
      <c r="H177" s="31">
        <v>66.91</v>
      </c>
      <c r="I177" s="43">
        <f t="shared" si="2"/>
        <v>66.894000000000005</v>
      </c>
      <c r="J177" s="45"/>
      <c r="K177" s="45">
        <v>0.98</v>
      </c>
      <c r="L177" s="45">
        <v>0.74</v>
      </c>
      <c r="M177" s="45">
        <v>0.39</v>
      </c>
      <c r="N177" s="45">
        <v>0.28999999999999998</v>
      </c>
      <c r="O177" s="45">
        <v>0.06</v>
      </c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6" t="e">
        <f>#REF!*AX177+K177+O177</f>
        <v>#REF!</v>
      </c>
      <c r="AU177" s="46" t="e">
        <f>#REF!*AY177+L177</f>
        <v>#REF!</v>
      </c>
      <c r="AV177" s="46" t="e">
        <f>#REF!*AZ177+M177</f>
        <v>#REF!</v>
      </c>
      <c r="AW177" s="46" t="e">
        <f>#REF!*BA177+N177</f>
        <v>#REF!</v>
      </c>
      <c r="AX177" s="19"/>
      <c r="AY177" s="19"/>
      <c r="AZ177" s="19"/>
      <c r="BA177" s="19"/>
    </row>
    <row r="178" spans="1:53" ht="25.5" customHeight="1">
      <c r="A178" s="55" t="s">
        <v>174</v>
      </c>
      <c r="B178" s="48">
        <v>44719</v>
      </c>
      <c r="C178" s="32">
        <v>10.5</v>
      </c>
      <c r="D178" s="31">
        <v>69.58</v>
      </c>
      <c r="E178" s="31">
        <v>69.52</v>
      </c>
      <c r="F178" s="31">
        <v>69.45</v>
      </c>
      <c r="G178" s="31">
        <v>69.72</v>
      </c>
      <c r="H178" s="31">
        <v>69.41</v>
      </c>
      <c r="I178" s="43">
        <f t="shared" si="2"/>
        <v>69.535999999999987</v>
      </c>
      <c r="J178" s="45"/>
      <c r="K178" s="45">
        <v>0.98</v>
      </c>
      <c r="L178" s="45">
        <v>0.74</v>
      </c>
      <c r="M178" s="45">
        <v>0.39</v>
      </c>
      <c r="N178" s="45">
        <v>0.28999999999999998</v>
      </c>
      <c r="O178" s="45">
        <v>0.06</v>
      </c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6" t="e">
        <f>#REF!*AX178+K178+O178</f>
        <v>#REF!</v>
      </c>
      <c r="AU178" s="46" t="e">
        <f>#REF!*AY178+L178</f>
        <v>#REF!</v>
      </c>
      <c r="AV178" s="46" t="e">
        <f>#REF!*AZ178+M178</f>
        <v>#REF!</v>
      </c>
      <c r="AW178" s="46" t="e">
        <f>#REF!*BA178+N178</f>
        <v>#REF!</v>
      </c>
      <c r="AX178" s="19"/>
      <c r="AY178" s="19"/>
      <c r="AZ178" s="19"/>
      <c r="BA178" s="19"/>
    </row>
    <row r="179" spans="1:53" ht="25.5" customHeight="1">
      <c r="A179" s="55" t="s">
        <v>174</v>
      </c>
      <c r="B179" s="48">
        <v>44719</v>
      </c>
      <c r="C179" s="32">
        <v>11.5</v>
      </c>
      <c r="D179" s="31">
        <v>77.05</v>
      </c>
      <c r="E179" s="31">
        <v>77.010000000000005</v>
      </c>
      <c r="F179" s="31">
        <v>76.989999999999995</v>
      </c>
      <c r="G179" s="31">
        <v>77.08</v>
      </c>
      <c r="H179" s="31">
        <v>77.03</v>
      </c>
      <c r="I179" s="43">
        <f t="shared" si="2"/>
        <v>77.031999999999996</v>
      </c>
      <c r="J179" s="45"/>
      <c r="K179" s="45">
        <v>0.98</v>
      </c>
      <c r="L179" s="45">
        <v>0.74</v>
      </c>
      <c r="M179" s="45">
        <v>0.39</v>
      </c>
      <c r="N179" s="45">
        <v>0.28999999999999998</v>
      </c>
      <c r="O179" s="45">
        <v>0.06</v>
      </c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6" t="e">
        <f>#REF!*AX179+K179+O179</f>
        <v>#REF!</v>
      </c>
      <c r="AU179" s="46" t="e">
        <f>#REF!*AY179+L179</f>
        <v>#REF!</v>
      </c>
      <c r="AV179" s="46" t="e">
        <f>#REF!*AZ179+M179</f>
        <v>#REF!</v>
      </c>
      <c r="AW179" s="46" t="e">
        <f>#REF!*BA179+N179</f>
        <v>#REF!</v>
      </c>
      <c r="AX179" s="19"/>
      <c r="AY179" s="19"/>
      <c r="AZ179" s="19"/>
      <c r="BA179" s="19"/>
    </row>
    <row r="180" spans="1:53" ht="21.75" customHeight="1">
      <c r="A180" s="36" t="s">
        <v>175</v>
      </c>
      <c r="B180" s="48">
        <v>44720</v>
      </c>
      <c r="C180" s="28">
        <v>10.5</v>
      </c>
      <c r="D180" s="28">
        <v>89.4</v>
      </c>
      <c r="E180" s="28">
        <v>89</v>
      </c>
      <c r="F180" s="28">
        <v>89.36</v>
      </c>
      <c r="G180" s="28">
        <v>89.5</v>
      </c>
      <c r="H180" s="28">
        <v>89.6</v>
      </c>
      <c r="I180" s="43">
        <f t="shared" si="2"/>
        <v>89.372</v>
      </c>
      <c r="J180" s="45"/>
      <c r="K180" s="45">
        <v>0.98</v>
      </c>
      <c r="L180" s="45">
        <v>0.74</v>
      </c>
      <c r="M180" s="45">
        <v>0.39</v>
      </c>
      <c r="N180" s="45">
        <v>0.28999999999999998</v>
      </c>
      <c r="O180" s="45">
        <v>0.06</v>
      </c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6" t="e">
        <f>#REF!*AX180+K180+O180</f>
        <v>#REF!</v>
      </c>
      <c r="AU180" s="46" t="e">
        <f>#REF!*AY180+L180</f>
        <v>#REF!</v>
      </c>
      <c r="AV180" s="46" t="e">
        <f>#REF!*AZ180+M180</f>
        <v>#REF!</v>
      </c>
      <c r="AW180" s="46" t="e">
        <f>#REF!*BA180+N180</f>
        <v>#REF!</v>
      </c>
      <c r="AX180" s="19"/>
      <c r="AY180" s="19"/>
      <c r="AZ180" s="19"/>
      <c r="BA180" s="19"/>
    </row>
    <row r="181" spans="1:53" ht="21.75" customHeight="1">
      <c r="A181" s="36" t="s">
        <v>175</v>
      </c>
      <c r="B181" s="48">
        <v>44720</v>
      </c>
      <c r="C181" s="28">
        <v>12.5</v>
      </c>
      <c r="D181" s="28">
        <v>102.37</v>
      </c>
      <c r="E181" s="28">
        <v>102.39</v>
      </c>
      <c r="F181" s="28">
        <v>102.36</v>
      </c>
      <c r="G181" s="28">
        <v>102.37</v>
      </c>
      <c r="H181" s="28">
        <v>102.39</v>
      </c>
      <c r="I181" s="43">
        <f t="shared" si="2"/>
        <v>102.376</v>
      </c>
      <c r="J181" s="45"/>
      <c r="K181" s="45">
        <v>0.98</v>
      </c>
      <c r="L181" s="45">
        <v>0.74</v>
      </c>
      <c r="M181" s="45">
        <v>0.39</v>
      </c>
      <c r="N181" s="45">
        <v>0.28999999999999998</v>
      </c>
      <c r="O181" s="45">
        <v>0.06</v>
      </c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6" t="e">
        <f>#REF!*AX181+K181+O181</f>
        <v>#REF!</v>
      </c>
      <c r="AU181" s="46" t="e">
        <f>#REF!*AY181+L181</f>
        <v>#REF!</v>
      </c>
      <c r="AV181" s="46" t="e">
        <f>#REF!*AZ181+M181</f>
        <v>#REF!</v>
      </c>
      <c r="AW181" s="46" t="e">
        <f>#REF!*BA181+N181</f>
        <v>#REF!</v>
      </c>
      <c r="AX181" s="19"/>
      <c r="AY181" s="19"/>
      <c r="AZ181" s="19"/>
      <c r="BA181" s="19"/>
    </row>
    <row r="182" spans="1:53" ht="21.75" customHeight="1">
      <c r="A182" s="36" t="s">
        <v>175</v>
      </c>
      <c r="B182" s="48">
        <v>44720</v>
      </c>
      <c r="C182" s="28">
        <v>6.5</v>
      </c>
      <c r="D182" s="28">
        <v>78.16</v>
      </c>
      <c r="E182" s="28">
        <v>78.180000000000007</v>
      </c>
      <c r="F182" s="28">
        <v>78.239999999999995</v>
      </c>
      <c r="G182" s="28">
        <v>78.23</v>
      </c>
      <c r="H182" s="28">
        <v>78.19</v>
      </c>
      <c r="I182" s="43">
        <f t="shared" si="2"/>
        <v>78.2</v>
      </c>
      <c r="J182" s="45"/>
      <c r="K182" s="45">
        <v>0.98</v>
      </c>
      <c r="L182" s="45">
        <v>0.74</v>
      </c>
      <c r="M182" s="45">
        <v>0.39</v>
      </c>
      <c r="N182" s="45">
        <v>0.28999999999999998</v>
      </c>
      <c r="O182" s="45">
        <v>0.06</v>
      </c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6" t="e">
        <f>#REF!*AX182+K182+O182</f>
        <v>#REF!</v>
      </c>
      <c r="AU182" s="46" t="e">
        <f>#REF!*AY182+L182</f>
        <v>#REF!</v>
      </c>
      <c r="AV182" s="46" t="e">
        <f>#REF!*AZ182+M182</f>
        <v>#REF!</v>
      </c>
      <c r="AW182" s="46" t="e">
        <f>#REF!*BA182+N182</f>
        <v>#REF!</v>
      </c>
      <c r="AX182" s="19"/>
      <c r="AY182" s="19"/>
      <c r="AZ182" s="19"/>
      <c r="BA182" s="19"/>
    </row>
    <row r="183" spans="1:53" ht="21.75" customHeight="1">
      <c r="A183" s="36" t="s">
        <v>175</v>
      </c>
      <c r="B183" s="48">
        <v>44720</v>
      </c>
      <c r="C183" s="28">
        <v>7</v>
      </c>
      <c r="D183" s="28">
        <v>80.08</v>
      </c>
      <c r="E183" s="28">
        <v>80</v>
      </c>
      <c r="F183" s="28">
        <v>80.03</v>
      </c>
      <c r="G183" s="28">
        <v>80.05</v>
      </c>
      <c r="H183" s="28">
        <v>80.09</v>
      </c>
      <c r="I183" s="43">
        <f t="shared" si="2"/>
        <v>80.05</v>
      </c>
      <c r="J183" s="45"/>
      <c r="K183" s="45">
        <v>0.98</v>
      </c>
      <c r="L183" s="45">
        <v>0.74</v>
      </c>
      <c r="M183" s="45">
        <v>0.39</v>
      </c>
      <c r="N183" s="45">
        <v>0.28999999999999998</v>
      </c>
      <c r="O183" s="45">
        <v>0.06</v>
      </c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6" t="e">
        <f>#REF!*AX183+K183+O183</f>
        <v>#REF!</v>
      </c>
      <c r="AU183" s="46" t="e">
        <f>#REF!*AY183+L183</f>
        <v>#REF!</v>
      </c>
      <c r="AV183" s="46" t="e">
        <f>#REF!*AZ183+M183</f>
        <v>#REF!</v>
      </c>
      <c r="AW183" s="46" t="e">
        <f>#REF!*BA183+N183</f>
        <v>#REF!</v>
      </c>
      <c r="AX183" s="19"/>
      <c r="AY183" s="19"/>
      <c r="AZ183" s="19"/>
      <c r="BA183" s="19"/>
    </row>
    <row r="184" spans="1:53" ht="21.75" customHeight="1">
      <c r="A184" s="36" t="s">
        <v>175</v>
      </c>
      <c r="B184" s="48">
        <v>44720</v>
      </c>
      <c r="C184" s="28">
        <v>7.5</v>
      </c>
      <c r="D184" s="28">
        <v>80.98</v>
      </c>
      <c r="E184" s="28">
        <v>81</v>
      </c>
      <c r="F184" s="28">
        <v>81.27</v>
      </c>
      <c r="G184" s="28">
        <v>80.989999999999995</v>
      </c>
      <c r="H184" s="28">
        <v>81.23</v>
      </c>
      <c r="I184" s="43">
        <f t="shared" si="2"/>
        <v>81.094000000000008</v>
      </c>
      <c r="J184" s="45"/>
      <c r="K184" s="45">
        <v>0.98</v>
      </c>
      <c r="L184" s="45">
        <v>0.74</v>
      </c>
      <c r="M184" s="45">
        <v>0.39</v>
      </c>
      <c r="N184" s="45">
        <v>0.28999999999999998</v>
      </c>
      <c r="O184" s="45">
        <v>0.06</v>
      </c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6" t="e">
        <f>#REF!*AX184+K184+O184</f>
        <v>#REF!</v>
      </c>
      <c r="AU184" s="46" t="e">
        <f>#REF!*AY184+L184</f>
        <v>#REF!</v>
      </c>
      <c r="AV184" s="46" t="e">
        <f>#REF!*AZ184+M184</f>
        <v>#REF!</v>
      </c>
      <c r="AW184" s="46" t="e">
        <f>#REF!*BA184+N184</f>
        <v>#REF!</v>
      </c>
      <c r="AX184" s="19"/>
      <c r="AY184" s="19"/>
      <c r="AZ184" s="19"/>
      <c r="BA184" s="19"/>
    </row>
    <row r="185" spans="1:53" ht="21.75" customHeight="1">
      <c r="A185" s="36" t="s">
        <v>175</v>
      </c>
      <c r="B185" s="48">
        <v>44720</v>
      </c>
      <c r="C185" s="28">
        <v>8</v>
      </c>
      <c r="D185" s="28">
        <v>82.09</v>
      </c>
      <c r="E185" s="28">
        <v>82.19</v>
      </c>
      <c r="F185" s="28">
        <v>82.14</v>
      </c>
      <c r="G185" s="28">
        <v>82.2</v>
      </c>
      <c r="H185" s="28">
        <v>82.07</v>
      </c>
      <c r="I185" s="43">
        <f t="shared" si="2"/>
        <v>82.138000000000005</v>
      </c>
      <c r="J185" s="45"/>
      <c r="K185" s="45">
        <v>0.98</v>
      </c>
      <c r="L185" s="45">
        <v>0.74</v>
      </c>
      <c r="M185" s="45">
        <v>0.39</v>
      </c>
      <c r="N185" s="45">
        <v>0.28999999999999998</v>
      </c>
      <c r="O185" s="45">
        <v>0.06</v>
      </c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6" t="e">
        <f>#REF!*AX185+K185+O185</f>
        <v>#REF!</v>
      </c>
      <c r="AU185" s="46" t="e">
        <f>#REF!*AY185+L185</f>
        <v>#REF!</v>
      </c>
      <c r="AV185" s="46" t="e">
        <f>#REF!*AZ185+M185</f>
        <v>#REF!</v>
      </c>
      <c r="AW185" s="46" t="e">
        <f>#REF!*BA185+N185</f>
        <v>#REF!</v>
      </c>
      <c r="AX185" s="19"/>
      <c r="AY185" s="19"/>
      <c r="AZ185" s="19"/>
      <c r="BA185" s="19"/>
    </row>
    <row r="186" spans="1:53" ht="21.75" customHeight="1">
      <c r="A186" s="36" t="s">
        <v>176</v>
      </c>
      <c r="B186" s="48">
        <v>44720</v>
      </c>
      <c r="C186" s="28" t="s">
        <v>104</v>
      </c>
      <c r="D186" s="28">
        <v>38.049999999999997</v>
      </c>
      <c r="E186" s="28">
        <v>37.880000000000003</v>
      </c>
      <c r="F186" s="28">
        <v>38.07</v>
      </c>
      <c r="G186" s="28">
        <v>37.909999999999997</v>
      </c>
      <c r="H186" s="28">
        <v>38.049999999999997</v>
      </c>
      <c r="I186" s="43">
        <f t="shared" si="2"/>
        <v>37.991999999999997</v>
      </c>
      <c r="J186" s="45"/>
      <c r="K186" s="45">
        <v>0.98</v>
      </c>
      <c r="L186" s="45">
        <v>0.74</v>
      </c>
      <c r="M186" s="45">
        <v>0.39</v>
      </c>
      <c r="N186" s="45">
        <v>0.28999999999999998</v>
      </c>
      <c r="O186" s="45">
        <v>0.06</v>
      </c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6" t="e">
        <f>#REF!*AX186+K186+O186</f>
        <v>#REF!</v>
      </c>
      <c r="AU186" s="46" t="e">
        <f>#REF!*AY186+L186</f>
        <v>#REF!</v>
      </c>
      <c r="AV186" s="46" t="e">
        <f>#REF!*AZ186+M186</f>
        <v>#REF!</v>
      </c>
      <c r="AW186" s="46" t="e">
        <f>#REF!*BA186+N186</f>
        <v>#REF!</v>
      </c>
      <c r="AX186" s="19"/>
      <c r="AY186" s="19"/>
      <c r="AZ186" s="19"/>
      <c r="BA186" s="19"/>
    </row>
    <row r="187" spans="1:53" ht="21.75" customHeight="1">
      <c r="A187" s="36" t="s">
        <v>176</v>
      </c>
      <c r="B187" s="48">
        <v>44720</v>
      </c>
      <c r="C187" s="28">
        <v>12.5</v>
      </c>
      <c r="D187" s="28">
        <v>42.35</v>
      </c>
      <c r="E187" s="28">
        <v>42.6</v>
      </c>
      <c r="F187" s="28">
        <v>42.6</v>
      </c>
      <c r="G187" s="28">
        <v>42.58</v>
      </c>
      <c r="H187" s="28">
        <v>42.43</v>
      </c>
      <c r="I187" s="43">
        <f t="shared" si="2"/>
        <v>42.512</v>
      </c>
      <c r="J187" s="45"/>
      <c r="K187" s="45">
        <v>0.98</v>
      </c>
      <c r="L187" s="45">
        <v>0.74</v>
      </c>
      <c r="M187" s="45">
        <v>0.39</v>
      </c>
      <c r="N187" s="45">
        <v>0.28999999999999998</v>
      </c>
      <c r="O187" s="45">
        <v>0.06</v>
      </c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6" t="e">
        <f>#REF!*AX187+K187+O187</f>
        <v>#REF!</v>
      </c>
      <c r="AU187" s="46" t="e">
        <f>#REF!*AY187+L187</f>
        <v>#REF!</v>
      </c>
      <c r="AV187" s="46" t="e">
        <f>#REF!*AZ187+M187</f>
        <v>#REF!</v>
      </c>
      <c r="AW187" s="46" t="e">
        <f>#REF!*BA187+N187</f>
        <v>#REF!</v>
      </c>
      <c r="AX187" s="19"/>
      <c r="AY187" s="19"/>
      <c r="AZ187" s="19"/>
      <c r="BA187" s="19"/>
    </row>
    <row r="188" spans="1:53" ht="21.75" customHeight="1">
      <c r="A188" s="36" t="s">
        <v>176</v>
      </c>
      <c r="B188" s="48">
        <v>44720</v>
      </c>
      <c r="C188" s="28" t="s">
        <v>102</v>
      </c>
      <c r="D188" s="28">
        <v>29.8</v>
      </c>
      <c r="E188" s="28">
        <v>29.71</v>
      </c>
      <c r="F188" s="28">
        <v>29.75</v>
      </c>
      <c r="G188" s="28">
        <v>29.8</v>
      </c>
      <c r="H188" s="28">
        <v>29.78</v>
      </c>
      <c r="I188" s="43">
        <f t="shared" si="2"/>
        <v>29.768000000000001</v>
      </c>
      <c r="J188" s="45"/>
      <c r="K188" s="45">
        <v>0.98</v>
      </c>
      <c r="L188" s="45">
        <v>0.74</v>
      </c>
      <c r="M188" s="45">
        <v>0.39</v>
      </c>
      <c r="N188" s="45">
        <v>0.28999999999999998</v>
      </c>
      <c r="O188" s="45">
        <v>0.06</v>
      </c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6" t="e">
        <f>#REF!*AX188+K188+O188</f>
        <v>#REF!</v>
      </c>
      <c r="AU188" s="46" t="e">
        <f>#REF!*AY188+L188</f>
        <v>#REF!</v>
      </c>
      <c r="AV188" s="46" t="e">
        <f>#REF!*AZ188+M188</f>
        <v>#REF!</v>
      </c>
      <c r="AW188" s="46" t="e">
        <f>#REF!*BA188+N188</f>
        <v>#REF!</v>
      </c>
      <c r="AX188" s="19"/>
      <c r="AY188" s="19"/>
      <c r="AZ188" s="19"/>
      <c r="BA188" s="19"/>
    </row>
    <row r="189" spans="1:53" ht="21.75" customHeight="1">
      <c r="A189" s="36" t="s">
        <v>176</v>
      </c>
      <c r="B189" s="48">
        <v>44720</v>
      </c>
      <c r="C189" s="28" t="s">
        <v>86</v>
      </c>
      <c r="D189" s="28">
        <v>37.06</v>
      </c>
      <c r="E189" s="28">
        <v>37.04</v>
      </c>
      <c r="F189" s="28">
        <v>36.99</v>
      </c>
      <c r="G189" s="28">
        <v>36.869999999999997</v>
      </c>
      <c r="H189" s="28">
        <v>37.01</v>
      </c>
      <c r="I189" s="43">
        <f t="shared" si="2"/>
        <v>36.994</v>
      </c>
      <c r="J189" s="45"/>
      <c r="K189" s="45">
        <v>0.98</v>
      </c>
      <c r="L189" s="45">
        <v>0.74</v>
      </c>
      <c r="M189" s="45">
        <v>0.39</v>
      </c>
      <c r="N189" s="45">
        <v>0.28999999999999998</v>
      </c>
      <c r="O189" s="45">
        <v>0.06</v>
      </c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6" t="e">
        <f>#REF!*AX189+K189+O189</f>
        <v>#REF!</v>
      </c>
      <c r="AU189" s="46" t="e">
        <f>#REF!*AY189+L189</f>
        <v>#REF!</v>
      </c>
      <c r="AV189" s="46" t="e">
        <f>#REF!*AZ189+M189</f>
        <v>#REF!</v>
      </c>
      <c r="AW189" s="46" t="e">
        <f>#REF!*BA189+N189</f>
        <v>#REF!</v>
      </c>
      <c r="AX189" s="19"/>
      <c r="AY189" s="19"/>
      <c r="AZ189" s="19"/>
      <c r="BA189" s="19"/>
    </row>
    <row r="190" spans="1:53" ht="21.75" customHeight="1">
      <c r="A190" s="36" t="s">
        <v>176</v>
      </c>
      <c r="B190" s="48">
        <v>44720</v>
      </c>
      <c r="C190" s="28" t="s">
        <v>177</v>
      </c>
      <c r="D190" s="28">
        <v>32.700000000000003</v>
      </c>
      <c r="E190" s="28">
        <v>32.4</v>
      </c>
      <c r="F190" s="28">
        <v>32.4</v>
      </c>
      <c r="G190" s="28">
        <v>32.700000000000003</v>
      </c>
      <c r="H190" s="28">
        <v>32.5</v>
      </c>
      <c r="I190" s="43">
        <f t="shared" si="2"/>
        <v>32.54</v>
      </c>
      <c r="J190" s="45"/>
      <c r="K190" s="45">
        <v>0.98</v>
      </c>
      <c r="L190" s="45">
        <v>0.74</v>
      </c>
      <c r="M190" s="45">
        <v>0.39</v>
      </c>
      <c r="N190" s="45">
        <v>0.28999999999999998</v>
      </c>
      <c r="O190" s="45">
        <v>0.06</v>
      </c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6" t="e">
        <f>#REF!*AX190+K190+O190</f>
        <v>#REF!</v>
      </c>
      <c r="AU190" s="46" t="e">
        <f>#REF!*AY190+L190</f>
        <v>#REF!</v>
      </c>
      <c r="AV190" s="46" t="e">
        <f>#REF!*AZ190+M190</f>
        <v>#REF!</v>
      </c>
      <c r="AW190" s="46" t="e">
        <f>#REF!*BA190+N190</f>
        <v>#REF!</v>
      </c>
      <c r="AX190" s="19"/>
      <c r="AY190" s="19"/>
      <c r="AZ190" s="19"/>
      <c r="BA190" s="19"/>
    </row>
    <row r="191" spans="1:53" ht="21.75" customHeight="1">
      <c r="A191" s="36" t="s">
        <v>178</v>
      </c>
      <c r="B191" s="48">
        <v>44720</v>
      </c>
      <c r="C191" s="28">
        <v>10.5</v>
      </c>
      <c r="D191" s="28">
        <v>176.56</v>
      </c>
      <c r="E191" s="28">
        <v>176</v>
      </c>
      <c r="F191" s="28">
        <v>177</v>
      </c>
      <c r="G191" s="28">
        <v>176.3</v>
      </c>
      <c r="H191" s="28">
        <v>176.4</v>
      </c>
      <c r="I191" s="43">
        <f t="shared" si="2"/>
        <v>176.45199999999997</v>
      </c>
      <c r="J191" s="45"/>
      <c r="K191" s="45">
        <v>0.98</v>
      </c>
      <c r="L191" s="45">
        <v>0.74</v>
      </c>
      <c r="M191" s="45">
        <v>0.39</v>
      </c>
      <c r="N191" s="45">
        <v>0.28999999999999998</v>
      </c>
      <c r="O191" s="45">
        <v>0.06</v>
      </c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6" t="e">
        <f>#REF!*AX191+K191+O191</f>
        <v>#REF!</v>
      </c>
      <c r="AU191" s="46" t="e">
        <f>#REF!*AY191+L191</f>
        <v>#REF!</v>
      </c>
      <c r="AV191" s="46" t="e">
        <f>#REF!*AZ191+M191</f>
        <v>#REF!</v>
      </c>
      <c r="AW191" s="46" t="e">
        <f>#REF!*BA191+N191</f>
        <v>#REF!</v>
      </c>
      <c r="AX191" s="19"/>
      <c r="AY191" s="19"/>
      <c r="AZ191" s="19"/>
      <c r="BA191" s="19"/>
    </row>
    <row r="192" spans="1:53" ht="21.75" customHeight="1">
      <c r="A192" s="36" t="s">
        <v>178</v>
      </c>
      <c r="B192" s="48">
        <v>44720</v>
      </c>
      <c r="C192" s="28">
        <v>6.5</v>
      </c>
      <c r="D192" s="28">
        <v>153.19999999999999</v>
      </c>
      <c r="E192" s="28">
        <v>153</v>
      </c>
      <c r="F192" s="28">
        <v>153.4</v>
      </c>
      <c r="G192" s="28">
        <v>153.30000000000001</v>
      </c>
      <c r="H192" s="28">
        <v>154</v>
      </c>
      <c r="I192" s="43">
        <f t="shared" si="2"/>
        <v>153.38000000000002</v>
      </c>
      <c r="J192" s="45"/>
      <c r="K192" s="45">
        <v>0.98</v>
      </c>
      <c r="L192" s="45">
        <v>0.74</v>
      </c>
      <c r="M192" s="45">
        <v>0.39</v>
      </c>
      <c r="N192" s="45">
        <v>0.28999999999999998</v>
      </c>
      <c r="O192" s="45">
        <v>0.06</v>
      </c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6" t="e">
        <f>#REF!*AX192+K192+O192</f>
        <v>#REF!</v>
      </c>
      <c r="AU192" s="46" t="e">
        <f>#REF!*AY192+L192</f>
        <v>#REF!</v>
      </c>
      <c r="AV192" s="46" t="e">
        <f>#REF!*AZ192+M192</f>
        <v>#REF!</v>
      </c>
      <c r="AW192" s="46" t="e">
        <f>#REF!*BA192+N192</f>
        <v>#REF!</v>
      </c>
      <c r="AX192" s="19"/>
      <c r="AY192" s="19"/>
      <c r="AZ192" s="19"/>
      <c r="BA192" s="19"/>
    </row>
    <row r="193" spans="1:53" ht="21.75" customHeight="1">
      <c r="A193" s="36" t="s">
        <v>178</v>
      </c>
      <c r="B193" s="48">
        <v>44720</v>
      </c>
      <c r="C193" s="28">
        <v>12.5</v>
      </c>
      <c r="D193" s="28">
        <v>159.76</v>
      </c>
      <c r="E193" s="28">
        <v>196</v>
      </c>
      <c r="F193" s="28">
        <v>195.8</v>
      </c>
      <c r="G193" s="28">
        <v>195.79</v>
      </c>
      <c r="H193" s="28">
        <v>196</v>
      </c>
      <c r="I193" s="43">
        <f t="shared" si="2"/>
        <v>188.67</v>
      </c>
      <c r="J193" s="45"/>
      <c r="K193" s="45">
        <v>0.98</v>
      </c>
      <c r="L193" s="45">
        <v>0.74</v>
      </c>
      <c r="M193" s="45">
        <v>0.39</v>
      </c>
      <c r="N193" s="45">
        <v>0.28999999999999998</v>
      </c>
      <c r="O193" s="45">
        <v>0.06</v>
      </c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6" t="e">
        <f>#REF!*AX193+K193+O193</f>
        <v>#REF!</v>
      </c>
      <c r="AU193" s="46" t="e">
        <f>#REF!*AY193+L193</f>
        <v>#REF!</v>
      </c>
      <c r="AV193" s="46" t="e">
        <f>#REF!*AZ193+M193</f>
        <v>#REF!</v>
      </c>
      <c r="AW193" s="46" t="e">
        <f>#REF!*BA193+N193</f>
        <v>#REF!</v>
      </c>
      <c r="AX193" s="19"/>
      <c r="AY193" s="19"/>
      <c r="AZ193" s="19"/>
      <c r="BA193" s="19"/>
    </row>
    <row r="194" spans="1:53" ht="21.75" customHeight="1">
      <c r="A194" s="36" t="s">
        <v>178</v>
      </c>
      <c r="B194" s="48">
        <v>44720</v>
      </c>
      <c r="C194" s="28">
        <v>5.5</v>
      </c>
      <c r="D194" s="28">
        <v>164.4</v>
      </c>
      <c r="E194" s="28">
        <v>164.37</v>
      </c>
      <c r="F194" s="28">
        <v>164.45</v>
      </c>
      <c r="G194" s="28">
        <v>164.41</v>
      </c>
      <c r="H194" s="28">
        <v>164.39</v>
      </c>
      <c r="I194" s="43">
        <f t="shared" si="2"/>
        <v>164.404</v>
      </c>
      <c r="J194" s="45"/>
      <c r="K194" s="45">
        <v>0.98</v>
      </c>
      <c r="L194" s="45">
        <v>0.74</v>
      </c>
      <c r="M194" s="45">
        <v>0.39</v>
      </c>
      <c r="N194" s="45">
        <v>0.28999999999999998</v>
      </c>
      <c r="O194" s="45">
        <v>0.06</v>
      </c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6" t="e">
        <f>#REF!*AX194+K194+O194</f>
        <v>#REF!</v>
      </c>
      <c r="AU194" s="46" t="e">
        <f>#REF!*AY194+L194</f>
        <v>#REF!</v>
      </c>
      <c r="AV194" s="46" t="e">
        <f>#REF!*AZ194+M194</f>
        <v>#REF!</v>
      </c>
      <c r="AW194" s="46" t="e">
        <f>#REF!*BA194+N194</f>
        <v>#REF!</v>
      </c>
      <c r="AX194" s="19"/>
      <c r="AY194" s="19"/>
      <c r="AZ194" s="19"/>
      <c r="BA194" s="19"/>
    </row>
    <row r="195" spans="1:53" ht="21.75" customHeight="1">
      <c r="A195" s="36" t="s">
        <v>179</v>
      </c>
      <c r="B195" s="48">
        <v>44720</v>
      </c>
      <c r="C195" s="28">
        <v>9</v>
      </c>
      <c r="D195" s="28">
        <v>80.599999999999994</v>
      </c>
      <c r="E195" s="28">
        <v>80.790000000000006</v>
      </c>
      <c r="F195" s="28">
        <v>80.790000000000006</v>
      </c>
      <c r="G195" s="28">
        <v>80.78</v>
      </c>
      <c r="H195" s="28">
        <v>80.69</v>
      </c>
      <c r="I195" s="43">
        <f t="shared" si="2"/>
        <v>80.73</v>
      </c>
      <c r="J195" s="45"/>
      <c r="K195" s="45">
        <v>0.98</v>
      </c>
      <c r="L195" s="45">
        <v>0.74</v>
      </c>
      <c r="M195" s="45">
        <v>0.39</v>
      </c>
      <c r="N195" s="45">
        <v>0.28999999999999998</v>
      </c>
      <c r="O195" s="45">
        <v>0.06</v>
      </c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6" t="e">
        <f>#REF!*AX195+K195+O195</f>
        <v>#REF!</v>
      </c>
      <c r="AU195" s="46" t="e">
        <f>#REF!*AY195+L195</f>
        <v>#REF!</v>
      </c>
      <c r="AV195" s="46" t="e">
        <f>#REF!*AZ195+M195</f>
        <v>#REF!</v>
      </c>
      <c r="AW195" s="46" t="e">
        <f>#REF!*BA195+N195</f>
        <v>#REF!</v>
      </c>
      <c r="AX195" s="19"/>
      <c r="AY195" s="19"/>
      <c r="AZ195" s="19"/>
      <c r="BA195" s="19"/>
    </row>
    <row r="196" spans="1:53" ht="21.75" customHeight="1">
      <c r="A196" s="36" t="s">
        <v>180</v>
      </c>
      <c r="B196" s="48">
        <v>44720</v>
      </c>
      <c r="C196" s="28">
        <v>9</v>
      </c>
      <c r="D196" s="28">
        <v>108.98</v>
      </c>
      <c r="E196" s="28">
        <v>108.99</v>
      </c>
      <c r="F196" s="28">
        <v>109</v>
      </c>
      <c r="G196" s="28">
        <v>108.98</v>
      </c>
      <c r="H196" s="28">
        <v>109.01</v>
      </c>
      <c r="I196" s="43">
        <f t="shared" si="2"/>
        <v>108.992</v>
      </c>
      <c r="J196" s="45"/>
      <c r="K196" s="45">
        <v>0.98</v>
      </c>
      <c r="L196" s="45">
        <v>0.74</v>
      </c>
      <c r="M196" s="45">
        <v>0.39</v>
      </c>
      <c r="N196" s="45">
        <v>0.28999999999999998</v>
      </c>
      <c r="O196" s="45">
        <v>0.06</v>
      </c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6" t="e">
        <f>#REF!*AX196+K196+O196</f>
        <v>#REF!</v>
      </c>
      <c r="AU196" s="46" t="e">
        <f>#REF!*AY196+L196</f>
        <v>#REF!</v>
      </c>
      <c r="AV196" s="46" t="e">
        <f>#REF!*AZ196+M196</f>
        <v>#REF!</v>
      </c>
      <c r="AW196" s="46" t="e">
        <f>#REF!*BA196+N196</f>
        <v>#REF!</v>
      </c>
      <c r="AX196" s="19"/>
      <c r="AY196" s="19"/>
      <c r="AZ196" s="19"/>
      <c r="BA196" s="19"/>
    </row>
    <row r="197" spans="1:53" ht="21.75" customHeight="1">
      <c r="A197" s="36" t="s">
        <v>181</v>
      </c>
      <c r="B197" s="48">
        <v>44720</v>
      </c>
      <c r="C197" s="28" t="s">
        <v>182</v>
      </c>
      <c r="D197" s="28">
        <v>42.15</v>
      </c>
      <c r="E197" s="28">
        <v>42.14</v>
      </c>
      <c r="F197" s="28">
        <v>42.19</v>
      </c>
      <c r="G197" s="28">
        <v>42.13</v>
      </c>
      <c r="H197" s="28">
        <v>42.14</v>
      </c>
      <c r="I197" s="43">
        <f t="shared" si="2"/>
        <v>42.15</v>
      </c>
      <c r="J197" s="45"/>
      <c r="K197" s="45">
        <v>0.98</v>
      </c>
      <c r="L197" s="45">
        <v>0.74</v>
      </c>
      <c r="M197" s="45">
        <v>0.39</v>
      </c>
      <c r="N197" s="45">
        <v>0.28999999999999998</v>
      </c>
      <c r="O197" s="45">
        <v>0.06</v>
      </c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6" t="e">
        <f>#REF!*AX197+K197+O197</f>
        <v>#REF!</v>
      </c>
      <c r="AU197" s="46" t="e">
        <f>#REF!*AY197+L197</f>
        <v>#REF!</v>
      </c>
      <c r="AV197" s="46" t="e">
        <f>#REF!*AZ197+M197</f>
        <v>#REF!</v>
      </c>
      <c r="AW197" s="46" t="e">
        <f>#REF!*BA197+N197</f>
        <v>#REF!</v>
      </c>
      <c r="AX197" s="19"/>
      <c r="AY197" s="19"/>
      <c r="AZ197" s="19"/>
      <c r="BA197" s="19"/>
    </row>
    <row r="198" spans="1:53" ht="21.75" customHeight="1">
      <c r="A198" s="36" t="s">
        <v>181</v>
      </c>
      <c r="B198" s="48">
        <v>44720</v>
      </c>
      <c r="C198" s="28" t="s">
        <v>183</v>
      </c>
      <c r="D198" s="28">
        <v>68.47</v>
      </c>
      <c r="E198" s="28">
        <v>64.099999999999994</v>
      </c>
      <c r="F198" s="28">
        <v>64.19</v>
      </c>
      <c r="G198" s="28">
        <v>65.42</v>
      </c>
      <c r="H198" s="28">
        <v>64.489999999999995</v>
      </c>
      <c r="I198" s="43">
        <f t="shared" si="2"/>
        <v>65.334000000000003</v>
      </c>
      <c r="J198" s="45"/>
      <c r="K198" s="45">
        <v>0.98</v>
      </c>
      <c r="L198" s="45">
        <v>0.74</v>
      </c>
      <c r="M198" s="45">
        <v>0.39</v>
      </c>
      <c r="N198" s="45">
        <v>0.28999999999999998</v>
      </c>
      <c r="O198" s="45">
        <v>0.06</v>
      </c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6" t="e">
        <f>#REF!*AX198+K198+O198</f>
        <v>#REF!</v>
      </c>
      <c r="AU198" s="46" t="e">
        <f>#REF!*AY198+L198</f>
        <v>#REF!</v>
      </c>
      <c r="AV198" s="46" t="e">
        <f>#REF!*AZ198+M198</f>
        <v>#REF!</v>
      </c>
      <c r="AW198" s="46" t="e">
        <f>#REF!*BA198+N198</f>
        <v>#REF!</v>
      </c>
      <c r="AX198" s="19"/>
      <c r="AY198" s="19"/>
      <c r="AZ198" s="19"/>
      <c r="BA198" s="19"/>
    </row>
    <row r="199" spans="1:53" ht="21.75" customHeight="1">
      <c r="A199" s="36" t="s">
        <v>181</v>
      </c>
      <c r="B199" s="48">
        <v>44720</v>
      </c>
      <c r="C199" s="28" t="s">
        <v>184</v>
      </c>
      <c r="D199" s="28">
        <v>71.38</v>
      </c>
      <c r="E199" s="28">
        <v>71.45</v>
      </c>
      <c r="F199" s="28">
        <v>71.400000000000006</v>
      </c>
      <c r="G199" s="28">
        <v>71.22</v>
      </c>
      <c r="H199" s="28">
        <v>71.23</v>
      </c>
      <c r="I199" s="43">
        <f t="shared" ref="I199:I209" si="3">AVERAGE(D199:H199)</f>
        <v>71.335999999999999</v>
      </c>
      <c r="J199" s="45"/>
      <c r="K199" s="45">
        <v>0.98</v>
      </c>
      <c r="L199" s="45">
        <v>0.74</v>
      </c>
      <c r="M199" s="45">
        <v>0.39</v>
      </c>
      <c r="N199" s="45">
        <v>0.28999999999999998</v>
      </c>
      <c r="O199" s="45">
        <v>0.06</v>
      </c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6" t="e">
        <f>#REF!*AX199+K199+O199</f>
        <v>#REF!</v>
      </c>
      <c r="AU199" s="46" t="e">
        <f>#REF!*AY199+L199</f>
        <v>#REF!</v>
      </c>
      <c r="AV199" s="46" t="e">
        <f>#REF!*AZ199+M199</f>
        <v>#REF!</v>
      </c>
      <c r="AW199" s="46" t="e">
        <f>#REF!*BA199+N199</f>
        <v>#REF!</v>
      </c>
      <c r="AX199" s="19"/>
      <c r="AY199" s="19"/>
      <c r="AZ199" s="19"/>
      <c r="BA199" s="19"/>
    </row>
    <row r="200" spans="1:53" ht="21.75" customHeight="1">
      <c r="A200" s="36" t="s">
        <v>181</v>
      </c>
      <c r="B200" s="48">
        <v>44720</v>
      </c>
      <c r="C200" s="28" t="s">
        <v>185</v>
      </c>
      <c r="D200" s="28">
        <v>84.01</v>
      </c>
      <c r="E200" s="28">
        <v>84.06</v>
      </c>
      <c r="F200" s="28">
        <v>84.19</v>
      </c>
      <c r="G200" s="28">
        <v>80.48</v>
      </c>
      <c r="H200" s="28">
        <v>82.31</v>
      </c>
      <c r="I200" s="43">
        <f t="shared" si="3"/>
        <v>83.01</v>
      </c>
      <c r="J200" s="45"/>
      <c r="K200" s="45">
        <v>0.98</v>
      </c>
      <c r="L200" s="45">
        <v>0.74</v>
      </c>
      <c r="M200" s="45">
        <v>0.39</v>
      </c>
      <c r="N200" s="45">
        <v>0.28999999999999998</v>
      </c>
      <c r="O200" s="45">
        <v>0.06</v>
      </c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6" t="e">
        <f>#REF!*AX200+K200+O200</f>
        <v>#REF!</v>
      </c>
      <c r="AU200" s="46" t="e">
        <f>#REF!*AY200+L200</f>
        <v>#REF!</v>
      </c>
      <c r="AV200" s="46" t="e">
        <f>#REF!*AZ200+M200</f>
        <v>#REF!</v>
      </c>
      <c r="AW200" s="46" t="e">
        <f>#REF!*BA200+N200</f>
        <v>#REF!</v>
      </c>
      <c r="AX200" s="19"/>
      <c r="AY200" s="19"/>
      <c r="AZ200" s="19"/>
      <c r="BA200" s="19"/>
    </row>
    <row r="201" spans="1:53" ht="21.75" customHeight="1">
      <c r="A201" s="36" t="s">
        <v>181</v>
      </c>
      <c r="B201" s="48">
        <v>44720</v>
      </c>
      <c r="C201" s="28" t="s">
        <v>186</v>
      </c>
      <c r="D201" s="28">
        <v>88.07</v>
      </c>
      <c r="E201" s="28">
        <v>88.06</v>
      </c>
      <c r="F201" s="28">
        <v>88.05</v>
      </c>
      <c r="G201" s="28">
        <v>88.07</v>
      </c>
      <c r="H201" s="28">
        <v>88.04</v>
      </c>
      <c r="I201" s="43">
        <f t="shared" si="3"/>
        <v>88.058000000000007</v>
      </c>
      <c r="J201" s="45"/>
      <c r="K201" s="45">
        <v>0.98</v>
      </c>
      <c r="L201" s="45">
        <v>0.74</v>
      </c>
      <c r="M201" s="45">
        <v>0.39</v>
      </c>
      <c r="N201" s="45">
        <v>0.28999999999999998</v>
      </c>
      <c r="O201" s="45">
        <v>0.06</v>
      </c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6" t="e">
        <f>#REF!*AX201+K201+O201</f>
        <v>#REF!</v>
      </c>
      <c r="AU201" s="46" t="e">
        <f>#REF!*AY201+L201</f>
        <v>#REF!</v>
      </c>
      <c r="AV201" s="46" t="e">
        <f>#REF!*AZ201+M201</f>
        <v>#REF!</v>
      </c>
      <c r="AW201" s="46" t="e">
        <f>#REF!*BA201+N201</f>
        <v>#REF!</v>
      </c>
      <c r="AX201" s="19"/>
      <c r="AY201" s="19"/>
      <c r="AZ201" s="19"/>
      <c r="BA201" s="19"/>
    </row>
    <row r="202" spans="1:53" ht="21.75" customHeight="1">
      <c r="A202" s="36" t="s">
        <v>187</v>
      </c>
      <c r="B202" s="48">
        <v>44720</v>
      </c>
      <c r="C202" s="28">
        <v>8.5</v>
      </c>
      <c r="D202" s="28">
        <v>5.59</v>
      </c>
      <c r="E202" s="28">
        <v>5.6</v>
      </c>
      <c r="F202" s="28">
        <v>5.53</v>
      </c>
      <c r="G202" s="28">
        <v>5.67</v>
      </c>
      <c r="H202" s="28">
        <v>5.55</v>
      </c>
      <c r="I202" s="43">
        <f t="shared" si="3"/>
        <v>5.5880000000000001</v>
      </c>
      <c r="J202" s="45"/>
      <c r="K202" s="45">
        <v>0.98</v>
      </c>
      <c r="L202" s="45">
        <v>0.74</v>
      </c>
      <c r="M202" s="45">
        <v>0.39</v>
      </c>
      <c r="N202" s="45">
        <v>0.28999999999999998</v>
      </c>
      <c r="O202" s="45">
        <v>0.06</v>
      </c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6" t="e">
        <f>#REF!*AX202+K202+O202</f>
        <v>#REF!</v>
      </c>
      <c r="AU202" s="46" t="e">
        <f>#REF!*AY202+L202</f>
        <v>#REF!</v>
      </c>
      <c r="AV202" s="46" t="e">
        <f>#REF!*AZ202+M202</f>
        <v>#REF!</v>
      </c>
      <c r="AW202" s="46" t="e">
        <f>#REF!*BA202+N202</f>
        <v>#REF!</v>
      </c>
      <c r="AX202" s="19"/>
      <c r="AY202" s="19"/>
      <c r="AZ202" s="19"/>
      <c r="BA202" s="19"/>
    </row>
    <row r="203" spans="1:53" ht="21.75" customHeight="1">
      <c r="A203" s="36" t="s">
        <v>188</v>
      </c>
      <c r="B203" s="48">
        <v>44720</v>
      </c>
      <c r="C203" s="28">
        <v>8.5</v>
      </c>
      <c r="D203" s="28">
        <v>26</v>
      </c>
      <c r="E203" s="28">
        <v>26.01</v>
      </c>
      <c r="F203" s="28">
        <v>26.02</v>
      </c>
      <c r="G203" s="28">
        <v>25.99</v>
      </c>
      <c r="H203" s="28">
        <v>26</v>
      </c>
      <c r="I203" s="43">
        <f t="shared" si="3"/>
        <v>26.003999999999998</v>
      </c>
      <c r="J203" s="45"/>
      <c r="K203" s="45">
        <v>0.98</v>
      </c>
      <c r="L203" s="45">
        <v>0.74</v>
      </c>
      <c r="M203" s="45">
        <v>0.39</v>
      </c>
      <c r="N203" s="45">
        <v>0.28999999999999998</v>
      </c>
      <c r="O203" s="45">
        <v>0.06</v>
      </c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6" t="e">
        <f>#REF!*AX203+K203+O203</f>
        <v>#REF!</v>
      </c>
      <c r="AU203" s="46" t="e">
        <f>#REF!*AY203+L203</f>
        <v>#REF!</v>
      </c>
      <c r="AV203" s="46" t="e">
        <f>#REF!*AZ203+M203</f>
        <v>#REF!</v>
      </c>
      <c r="AW203" s="46" t="e">
        <f>#REF!*BA203+N203</f>
        <v>#REF!</v>
      </c>
      <c r="AX203" s="19"/>
      <c r="AY203" s="19"/>
      <c r="AZ203" s="19"/>
      <c r="BA203" s="19"/>
    </row>
    <row r="204" spans="1:53" ht="21.75" customHeight="1">
      <c r="A204" s="36" t="s">
        <v>188</v>
      </c>
      <c r="B204" s="48">
        <v>44720</v>
      </c>
      <c r="C204" s="28">
        <v>10.5</v>
      </c>
      <c r="D204" s="28">
        <v>28.4</v>
      </c>
      <c r="E204" s="28">
        <v>28.42</v>
      </c>
      <c r="F204" s="28">
        <v>28.4</v>
      </c>
      <c r="G204" s="28">
        <v>28.39</v>
      </c>
      <c r="H204" s="28">
        <v>28.38</v>
      </c>
      <c r="I204" s="43">
        <f t="shared" si="3"/>
        <v>28.398000000000003</v>
      </c>
      <c r="J204" s="45"/>
      <c r="K204" s="45">
        <v>0.98</v>
      </c>
      <c r="L204" s="45">
        <v>0.74</v>
      </c>
      <c r="M204" s="45">
        <v>0.39</v>
      </c>
      <c r="N204" s="45">
        <v>0.28999999999999998</v>
      </c>
      <c r="O204" s="45">
        <v>0.06</v>
      </c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6" t="e">
        <f>#REF!*AX204+K204+O204</f>
        <v>#REF!</v>
      </c>
      <c r="AU204" s="46" t="e">
        <f>#REF!*AY204+L204</f>
        <v>#REF!</v>
      </c>
      <c r="AV204" s="46" t="e">
        <f>#REF!*AZ204+M204</f>
        <v>#REF!</v>
      </c>
      <c r="AW204" s="46" t="e">
        <f>#REF!*BA204+N204</f>
        <v>#REF!</v>
      </c>
      <c r="AX204" s="19"/>
      <c r="AY204" s="19"/>
      <c r="AZ204" s="19"/>
      <c r="BA204" s="19"/>
    </row>
    <row r="205" spans="1:53" ht="21.75" customHeight="1">
      <c r="A205" s="36" t="s">
        <v>189</v>
      </c>
      <c r="B205" s="48">
        <v>44720</v>
      </c>
      <c r="C205" s="28" t="s">
        <v>190</v>
      </c>
      <c r="D205" s="28">
        <v>0.89</v>
      </c>
      <c r="E205" s="28">
        <v>0.86</v>
      </c>
      <c r="F205" s="28">
        <v>0.84</v>
      </c>
      <c r="G205" s="28">
        <v>0.87</v>
      </c>
      <c r="H205" s="28">
        <v>0.86</v>
      </c>
      <c r="I205" s="43">
        <f t="shared" si="3"/>
        <v>0.8640000000000001</v>
      </c>
      <c r="J205" s="45"/>
      <c r="K205" s="45">
        <v>0.98</v>
      </c>
      <c r="L205" s="45">
        <v>0.74</v>
      </c>
      <c r="M205" s="45">
        <v>0.39</v>
      </c>
      <c r="N205" s="45">
        <v>0.28999999999999998</v>
      </c>
      <c r="O205" s="45">
        <v>0.06</v>
      </c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6" t="e">
        <f>#REF!*AX205+K205+O205</f>
        <v>#REF!</v>
      </c>
      <c r="AU205" s="46" t="e">
        <f>#REF!*AY205+L205</f>
        <v>#REF!</v>
      </c>
      <c r="AV205" s="46" t="e">
        <f>#REF!*AZ205+M205</f>
        <v>#REF!</v>
      </c>
      <c r="AW205" s="46" t="e">
        <f>#REF!*BA205+N205</f>
        <v>#REF!</v>
      </c>
      <c r="AX205" s="19"/>
      <c r="AY205" s="19"/>
      <c r="AZ205" s="19"/>
      <c r="BA205" s="19"/>
    </row>
    <row r="206" spans="1:53" ht="21.75" customHeight="1">
      <c r="A206" s="36" t="s">
        <v>191</v>
      </c>
      <c r="B206" s="48">
        <v>44720</v>
      </c>
      <c r="C206" s="28">
        <v>8.5</v>
      </c>
      <c r="D206" s="28">
        <v>110.2</v>
      </c>
      <c r="E206" s="28">
        <v>110.2</v>
      </c>
      <c r="F206" s="28">
        <v>110.17</v>
      </c>
      <c r="G206" s="28">
        <v>110.19</v>
      </c>
      <c r="H206" s="28">
        <v>110.21</v>
      </c>
      <c r="I206" s="43">
        <f t="shared" si="3"/>
        <v>110.194</v>
      </c>
      <c r="J206" s="45"/>
      <c r="K206" s="45">
        <v>0.98</v>
      </c>
      <c r="L206" s="45">
        <v>0.74</v>
      </c>
      <c r="M206" s="45">
        <v>0.39</v>
      </c>
      <c r="N206" s="45">
        <v>0.28999999999999998</v>
      </c>
      <c r="O206" s="45">
        <v>0.06</v>
      </c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6" t="e">
        <f>#REF!*AX206+K206+O206</f>
        <v>#REF!</v>
      </c>
      <c r="AU206" s="46" t="e">
        <f>#REF!*AY206+L206</f>
        <v>#REF!</v>
      </c>
      <c r="AV206" s="46" t="e">
        <f>#REF!*AZ206+M206</f>
        <v>#REF!</v>
      </c>
      <c r="AW206" s="46" t="e">
        <f>#REF!*BA206+N206</f>
        <v>#REF!</v>
      </c>
      <c r="AX206" s="19"/>
      <c r="AY206" s="19"/>
      <c r="AZ206" s="19"/>
      <c r="BA206" s="19"/>
    </row>
    <row r="207" spans="1:53" ht="25.5" customHeight="1">
      <c r="A207" s="27" t="s">
        <v>192</v>
      </c>
      <c r="B207" s="48">
        <v>44720</v>
      </c>
      <c r="C207" s="28" t="s">
        <v>122</v>
      </c>
      <c r="D207" s="28">
        <v>73.62</v>
      </c>
      <c r="E207" s="28">
        <v>73.650000000000006</v>
      </c>
      <c r="F207" s="28">
        <v>73.63</v>
      </c>
      <c r="G207" s="28">
        <v>73.62</v>
      </c>
      <c r="H207" s="28">
        <v>73.64</v>
      </c>
      <c r="I207" s="43">
        <f t="shared" si="3"/>
        <v>73.631999999999991</v>
      </c>
      <c r="J207" s="45"/>
      <c r="K207" s="45">
        <v>0.98</v>
      </c>
      <c r="L207" s="45">
        <v>0.74</v>
      </c>
      <c r="M207" s="45">
        <v>0.39</v>
      </c>
      <c r="N207" s="45">
        <v>0.28999999999999998</v>
      </c>
      <c r="O207" s="45">
        <v>0.06</v>
      </c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6" t="e">
        <f>#REF!*AX207+K207+O207</f>
        <v>#REF!</v>
      </c>
      <c r="AU207" s="46" t="e">
        <f>#REF!*AY207+L207</f>
        <v>#REF!</v>
      </c>
      <c r="AV207" s="46" t="e">
        <f>#REF!*AZ207+M207</f>
        <v>#REF!</v>
      </c>
      <c r="AW207" s="46" t="e">
        <f>#REF!*BA207+N207</f>
        <v>#REF!</v>
      </c>
      <c r="AX207" s="19"/>
      <c r="AY207" s="19"/>
      <c r="AZ207" s="19"/>
      <c r="BA207" s="19"/>
    </row>
    <row r="208" spans="1:53" ht="25.5" customHeight="1">
      <c r="A208" s="27" t="s">
        <v>192</v>
      </c>
      <c r="B208" s="48">
        <v>44720</v>
      </c>
      <c r="C208" s="28" t="s">
        <v>119</v>
      </c>
      <c r="D208" s="28">
        <v>59.9</v>
      </c>
      <c r="E208" s="28">
        <v>59.93</v>
      </c>
      <c r="F208" s="28">
        <v>59.95</v>
      </c>
      <c r="G208" s="28">
        <v>59.91</v>
      </c>
      <c r="H208" s="28">
        <v>59.93</v>
      </c>
      <c r="I208" s="43">
        <f t="shared" si="3"/>
        <v>59.923999999999999</v>
      </c>
      <c r="J208" s="45"/>
      <c r="K208" s="45">
        <v>0.98</v>
      </c>
      <c r="L208" s="45">
        <v>0.74</v>
      </c>
      <c r="M208" s="45">
        <v>0.39</v>
      </c>
      <c r="N208" s="45">
        <v>0.28999999999999998</v>
      </c>
      <c r="O208" s="45">
        <v>0.06</v>
      </c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6" t="e">
        <f>#REF!*AX208+K208+O208</f>
        <v>#REF!</v>
      </c>
      <c r="AU208" s="46" t="e">
        <f>#REF!*AY208+L208</f>
        <v>#REF!</v>
      </c>
      <c r="AV208" s="46" t="e">
        <f>#REF!*AZ208+M208</f>
        <v>#REF!</v>
      </c>
      <c r="AW208" s="46" t="e">
        <f>#REF!*BA208+N208</f>
        <v>#REF!</v>
      </c>
      <c r="AX208" s="19"/>
      <c r="AY208" s="19"/>
      <c r="AZ208" s="19"/>
      <c r="BA208" s="19"/>
    </row>
    <row r="209" spans="1:53" ht="21.75" customHeight="1">
      <c r="A209" s="36" t="s">
        <v>193</v>
      </c>
      <c r="B209" s="48">
        <v>44720</v>
      </c>
      <c r="C209" s="28">
        <v>9</v>
      </c>
      <c r="D209" s="28">
        <v>138.91</v>
      </c>
      <c r="E209" s="28">
        <v>138.94999999999999</v>
      </c>
      <c r="F209" s="28">
        <v>138.99</v>
      </c>
      <c r="G209" s="28">
        <v>139</v>
      </c>
      <c r="H209" s="28">
        <v>138.97</v>
      </c>
      <c r="I209" s="43">
        <f t="shared" si="3"/>
        <v>138.964</v>
      </c>
      <c r="J209" s="45"/>
      <c r="K209" s="45">
        <v>0.98</v>
      </c>
      <c r="L209" s="45">
        <v>0.74</v>
      </c>
      <c r="M209" s="45">
        <v>0.39</v>
      </c>
      <c r="N209" s="45">
        <v>0.28999999999999998</v>
      </c>
      <c r="O209" s="45">
        <v>0.06</v>
      </c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6" t="e">
        <f>#REF!*AX209+K209+O209</f>
        <v>#REF!</v>
      </c>
      <c r="AU209" s="46" t="e">
        <f>#REF!*AY209+L209</f>
        <v>#REF!</v>
      </c>
      <c r="AV209" s="46" t="e">
        <f>#REF!*AZ209+M209</f>
        <v>#REF!</v>
      </c>
      <c r="AW209" s="46" t="e">
        <f>#REF!*BA209+N209</f>
        <v>#REF!</v>
      </c>
      <c r="AX209" s="19"/>
      <c r="AY209" s="19"/>
      <c r="AZ209" s="19"/>
      <c r="BA209" s="19"/>
    </row>
    <row r="210" spans="1:53" ht="21.75" customHeight="1">
      <c r="A210" s="52"/>
      <c r="B210" s="48"/>
      <c r="C210" s="28"/>
      <c r="D210" s="28"/>
      <c r="E210" s="28"/>
      <c r="F210" s="28"/>
      <c r="G210" s="28"/>
      <c r="H210" s="28"/>
      <c r="I210" s="95"/>
      <c r="J210" s="102"/>
      <c r="K210" s="102"/>
      <c r="L210" s="102"/>
      <c r="M210" s="102"/>
      <c r="N210" s="102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</row>
    <row r="211" spans="1:53" ht="21.75" customHeight="1">
      <c r="A211" s="52"/>
      <c r="B211" s="48"/>
      <c r="C211" s="28"/>
      <c r="D211" s="28"/>
      <c r="E211" s="28"/>
      <c r="F211" s="28"/>
      <c r="G211" s="28"/>
      <c r="H211" s="28"/>
      <c r="I211" s="95"/>
      <c r="J211" s="102"/>
      <c r="K211" s="102"/>
      <c r="L211" s="102"/>
      <c r="M211" s="102"/>
      <c r="N211" s="102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</row>
    <row r="212" spans="1:53" ht="21.75" customHeight="1">
      <c r="A212" s="52"/>
      <c r="B212" s="48"/>
      <c r="C212" s="28"/>
      <c r="D212" s="28"/>
      <c r="E212" s="28"/>
      <c r="F212" s="28"/>
      <c r="G212" s="28"/>
      <c r="H212" s="28"/>
      <c r="I212" s="95"/>
      <c r="J212" s="102"/>
      <c r="K212" s="102"/>
      <c r="L212" s="102"/>
      <c r="M212" s="102"/>
      <c r="N212" s="102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</row>
    <row r="213" spans="1:53" ht="21.75" customHeight="1">
      <c r="A213" s="52"/>
      <c r="B213" s="48"/>
      <c r="C213" s="28"/>
      <c r="D213" s="28"/>
      <c r="E213" s="28"/>
      <c r="F213" s="28"/>
      <c r="G213" s="28"/>
      <c r="H213" s="28"/>
      <c r="I213" s="95"/>
      <c r="J213" s="102"/>
      <c r="K213" s="102"/>
      <c r="L213" s="102"/>
      <c r="M213" s="102"/>
      <c r="N213" s="102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</row>
    <row r="214" spans="1:53" ht="21.75" customHeight="1">
      <c r="A214" s="52"/>
      <c r="B214" s="48"/>
      <c r="C214" s="28"/>
      <c r="D214" s="28"/>
      <c r="E214" s="28"/>
      <c r="F214" s="28"/>
      <c r="G214" s="28"/>
      <c r="H214" s="28"/>
      <c r="I214" s="95"/>
      <c r="J214" s="102"/>
      <c r="K214" s="102"/>
      <c r="L214" s="102"/>
      <c r="M214" s="102"/>
      <c r="N214" s="102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</row>
    <row r="215" spans="1:53" ht="21.75" customHeight="1">
      <c r="A215" s="52"/>
      <c r="B215" s="48"/>
      <c r="C215" s="28"/>
      <c r="D215" s="28"/>
      <c r="E215" s="28"/>
      <c r="F215" s="28"/>
      <c r="G215" s="28"/>
      <c r="H215" s="28"/>
      <c r="I215" s="95"/>
      <c r="J215" s="102"/>
      <c r="K215" s="102"/>
      <c r="L215" s="102"/>
      <c r="M215" s="102"/>
      <c r="N215" s="102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</row>
    <row r="216" spans="1:53" ht="21.75" customHeight="1">
      <c r="A216" s="52"/>
      <c r="B216" s="48"/>
      <c r="C216" s="28"/>
      <c r="D216" s="28"/>
      <c r="E216" s="28"/>
      <c r="F216" s="28"/>
      <c r="G216" s="28"/>
      <c r="H216" s="28"/>
      <c r="I216" s="95"/>
      <c r="J216" s="102"/>
      <c r="K216" s="102"/>
      <c r="L216" s="102"/>
      <c r="M216" s="102"/>
      <c r="N216" s="102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</row>
    <row r="217" spans="1:53" ht="21.75" customHeight="1">
      <c r="A217" s="52"/>
      <c r="B217" s="48"/>
      <c r="C217" s="28"/>
      <c r="D217" s="28"/>
      <c r="E217" s="28"/>
      <c r="F217" s="28"/>
      <c r="G217" s="28"/>
      <c r="H217" s="28"/>
      <c r="I217" s="95"/>
      <c r="J217" s="102"/>
      <c r="K217" s="102"/>
      <c r="L217" s="102"/>
      <c r="M217" s="102"/>
      <c r="N217" s="102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</row>
    <row r="218" spans="1:53" ht="21.75" customHeight="1">
      <c r="A218" s="52"/>
      <c r="B218" s="48"/>
      <c r="C218" s="28"/>
      <c r="D218" s="28"/>
      <c r="E218" s="28"/>
      <c r="F218" s="28"/>
      <c r="G218" s="28"/>
      <c r="H218" s="28"/>
      <c r="I218" s="95"/>
      <c r="J218" s="102"/>
      <c r="K218" s="102"/>
      <c r="L218" s="102"/>
      <c r="M218" s="102"/>
      <c r="N218" s="102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</row>
    <row r="219" spans="1:53" ht="21.75" customHeight="1">
      <c r="A219" s="52"/>
      <c r="B219" s="48"/>
      <c r="C219" s="28"/>
      <c r="D219" s="28"/>
      <c r="E219" s="28"/>
      <c r="F219" s="28"/>
      <c r="G219" s="28"/>
      <c r="H219" s="28"/>
      <c r="I219" s="95"/>
      <c r="J219" s="102"/>
      <c r="K219" s="102"/>
      <c r="L219" s="102"/>
      <c r="M219" s="102"/>
      <c r="N219" s="102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</row>
    <row r="220" spans="1:53" ht="21.75" customHeight="1">
      <c r="A220" s="52"/>
      <c r="B220" s="48"/>
      <c r="C220" s="28"/>
      <c r="D220" s="28"/>
      <c r="E220" s="28"/>
      <c r="F220" s="28"/>
      <c r="G220" s="28"/>
      <c r="H220" s="28"/>
      <c r="I220" s="95"/>
      <c r="J220" s="102"/>
      <c r="K220" s="102"/>
      <c r="L220" s="102"/>
      <c r="M220" s="102"/>
      <c r="N220" s="102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</row>
    <row r="221" spans="1:53" ht="21.75" customHeight="1">
      <c r="A221" s="52"/>
      <c r="B221" s="48"/>
      <c r="C221" s="28"/>
      <c r="D221" s="28"/>
      <c r="E221" s="28"/>
      <c r="F221" s="28"/>
      <c r="G221" s="28"/>
      <c r="H221" s="28"/>
      <c r="I221" s="95"/>
      <c r="J221" s="102"/>
      <c r="K221" s="102"/>
      <c r="L221" s="102"/>
      <c r="M221" s="102"/>
      <c r="N221" s="102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</row>
    <row r="222" spans="1:53" ht="21.75" customHeight="1">
      <c r="A222" s="52"/>
      <c r="B222" s="48"/>
      <c r="C222" s="28"/>
      <c r="D222" s="28"/>
      <c r="E222" s="28"/>
      <c r="F222" s="28"/>
      <c r="G222" s="28"/>
      <c r="H222" s="28"/>
      <c r="I222" s="95"/>
      <c r="J222" s="102"/>
      <c r="K222" s="102"/>
      <c r="L222" s="102"/>
      <c r="M222" s="102"/>
      <c r="N222" s="102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</row>
    <row r="223" spans="1:53" ht="21.75" customHeight="1">
      <c r="A223" s="52"/>
      <c r="B223" s="48"/>
      <c r="C223" s="28"/>
      <c r="D223" s="28"/>
      <c r="E223" s="28"/>
      <c r="F223" s="28"/>
      <c r="G223" s="28"/>
      <c r="H223" s="28"/>
      <c r="I223" s="95"/>
      <c r="J223" s="102"/>
      <c r="K223" s="102"/>
      <c r="L223" s="102"/>
      <c r="M223" s="102"/>
      <c r="N223" s="102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</row>
    <row r="224" spans="1:53" ht="21.75" customHeight="1">
      <c r="A224" s="52"/>
      <c r="B224" s="48"/>
      <c r="C224" s="28"/>
      <c r="D224" s="28"/>
      <c r="E224" s="28"/>
      <c r="F224" s="28"/>
      <c r="G224" s="28"/>
      <c r="H224" s="28"/>
      <c r="I224" s="95"/>
      <c r="J224" s="102"/>
      <c r="K224" s="102"/>
      <c r="L224" s="102"/>
      <c r="M224" s="102"/>
      <c r="N224" s="102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</row>
    <row r="225" spans="1:53" ht="21.75" customHeight="1">
      <c r="A225" s="52"/>
      <c r="B225" s="48"/>
      <c r="C225" s="28"/>
      <c r="D225" s="28"/>
      <c r="E225" s="28"/>
      <c r="F225" s="28"/>
      <c r="G225" s="28"/>
      <c r="H225" s="28"/>
      <c r="I225" s="95"/>
      <c r="J225" s="102"/>
      <c r="K225" s="102"/>
      <c r="L225" s="102"/>
      <c r="M225" s="102"/>
      <c r="N225" s="102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</row>
    <row r="226" spans="1:53" ht="21.75" customHeight="1">
      <c r="A226" s="52"/>
      <c r="B226" s="48"/>
      <c r="C226" s="28"/>
      <c r="D226" s="28"/>
      <c r="E226" s="28"/>
      <c r="F226" s="28"/>
      <c r="G226" s="28"/>
      <c r="H226" s="28"/>
      <c r="I226" s="95"/>
      <c r="J226" s="102"/>
      <c r="K226" s="102"/>
      <c r="L226" s="102"/>
      <c r="M226" s="102"/>
      <c r="N226" s="102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</row>
    <row r="227" spans="1:53" ht="21.75" customHeight="1">
      <c r="A227" s="52"/>
      <c r="B227" s="48"/>
      <c r="C227" s="28"/>
      <c r="D227" s="28"/>
      <c r="E227" s="28"/>
      <c r="F227" s="28"/>
      <c r="G227" s="28"/>
      <c r="H227" s="28"/>
      <c r="I227" s="95"/>
      <c r="J227" s="102"/>
      <c r="K227" s="102"/>
      <c r="L227" s="102"/>
      <c r="M227" s="102"/>
      <c r="N227" s="102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</row>
    <row r="228" spans="1:53" ht="21.75" customHeight="1">
      <c r="A228" s="52"/>
      <c r="B228" s="48"/>
      <c r="C228" s="28"/>
      <c r="D228" s="28"/>
      <c r="E228" s="28"/>
      <c r="F228" s="28"/>
      <c r="G228" s="28"/>
      <c r="H228" s="28"/>
      <c r="I228" s="95"/>
      <c r="J228" s="102"/>
      <c r="K228" s="102"/>
      <c r="L228" s="102"/>
      <c r="M228" s="102"/>
      <c r="N228" s="102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</row>
    <row r="229" spans="1:53" ht="21.75" customHeight="1">
      <c r="A229" s="52"/>
      <c r="B229" s="48"/>
      <c r="C229" s="28"/>
      <c r="D229" s="28"/>
      <c r="E229" s="28"/>
      <c r="F229" s="28"/>
      <c r="G229" s="28"/>
      <c r="H229" s="28"/>
      <c r="I229" s="95"/>
      <c r="J229" s="102"/>
      <c r="K229" s="102"/>
      <c r="L229" s="102"/>
      <c r="M229" s="102"/>
      <c r="N229" s="102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</row>
    <row r="230" spans="1:53" ht="21.75" customHeight="1">
      <c r="A230" s="52"/>
      <c r="B230" s="48"/>
      <c r="C230" s="28"/>
      <c r="D230" s="28"/>
      <c r="E230" s="28"/>
      <c r="F230" s="28"/>
      <c r="G230" s="28"/>
      <c r="H230" s="28"/>
      <c r="I230" s="95"/>
      <c r="J230" s="102"/>
      <c r="K230" s="102"/>
      <c r="L230" s="102"/>
      <c r="M230" s="102"/>
      <c r="N230" s="102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</row>
    <row r="231" spans="1:53" ht="21.75" customHeight="1">
      <c r="A231" s="52"/>
      <c r="B231" s="48"/>
      <c r="C231" s="28"/>
      <c r="D231" s="28"/>
      <c r="E231" s="28"/>
      <c r="F231" s="28"/>
      <c r="G231" s="28"/>
      <c r="H231" s="28"/>
      <c r="I231" s="95"/>
      <c r="J231" s="102"/>
      <c r="K231" s="102"/>
      <c r="L231" s="102"/>
      <c r="M231" s="102"/>
      <c r="N231" s="102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</row>
    <row r="232" spans="1:53" ht="21.75" customHeight="1">
      <c r="A232" s="52"/>
      <c r="B232" s="48"/>
      <c r="C232" s="28"/>
      <c r="D232" s="28"/>
      <c r="E232" s="28"/>
      <c r="F232" s="28"/>
      <c r="G232" s="28"/>
      <c r="H232" s="28"/>
      <c r="I232" s="95"/>
      <c r="J232" s="102"/>
      <c r="K232" s="102"/>
      <c r="L232" s="102"/>
      <c r="M232" s="102"/>
      <c r="N232" s="102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</row>
    <row r="233" spans="1:53" ht="21.75" customHeight="1">
      <c r="A233" s="52"/>
      <c r="B233" s="48"/>
      <c r="C233" s="28"/>
      <c r="D233" s="28"/>
      <c r="E233" s="28"/>
      <c r="F233" s="28"/>
      <c r="G233" s="28"/>
      <c r="H233" s="28"/>
      <c r="I233" s="95"/>
      <c r="J233" s="102"/>
      <c r="K233" s="102"/>
      <c r="L233" s="102"/>
      <c r="M233" s="102"/>
      <c r="N233" s="102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</row>
    <row r="234" spans="1:53" ht="21.75" customHeight="1">
      <c r="A234" s="52"/>
      <c r="B234" s="48"/>
      <c r="C234" s="28"/>
      <c r="D234" s="28"/>
      <c r="E234" s="28"/>
      <c r="F234" s="28"/>
      <c r="G234" s="28"/>
      <c r="H234" s="28"/>
      <c r="I234" s="95"/>
      <c r="J234" s="102"/>
      <c r="K234" s="102"/>
      <c r="L234" s="102"/>
      <c r="M234" s="102"/>
      <c r="N234" s="102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</row>
    <row r="235" spans="1:53" ht="21.75" customHeight="1">
      <c r="A235" s="52"/>
      <c r="B235" s="48"/>
      <c r="C235" s="28"/>
      <c r="D235" s="28"/>
      <c r="E235" s="28"/>
      <c r="F235" s="28"/>
      <c r="G235" s="28"/>
      <c r="H235" s="28"/>
      <c r="I235" s="95"/>
      <c r="J235" s="102"/>
      <c r="K235" s="102"/>
      <c r="L235" s="102"/>
      <c r="M235" s="102"/>
      <c r="N235" s="102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</row>
    <row r="236" spans="1:53" ht="21.75" customHeight="1">
      <c r="A236" s="52"/>
      <c r="B236" s="48"/>
      <c r="C236" s="28"/>
      <c r="D236" s="28"/>
      <c r="E236" s="28"/>
      <c r="F236" s="28"/>
      <c r="G236" s="28"/>
      <c r="H236" s="28"/>
      <c r="I236" s="95"/>
      <c r="J236" s="102"/>
      <c r="K236" s="102"/>
      <c r="L236" s="102"/>
      <c r="M236" s="102"/>
      <c r="N236" s="102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</row>
    <row r="237" spans="1:53" ht="21.75" customHeight="1">
      <c r="A237" s="52"/>
      <c r="B237" s="48"/>
      <c r="C237" s="28"/>
      <c r="D237" s="28"/>
      <c r="E237" s="28"/>
      <c r="F237" s="28"/>
      <c r="G237" s="28"/>
      <c r="H237" s="28"/>
      <c r="I237" s="95"/>
      <c r="J237" s="102"/>
      <c r="K237" s="102"/>
      <c r="L237" s="102"/>
      <c r="M237" s="102"/>
      <c r="N237" s="102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</row>
    <row r="238" spans="1:53" ht="21.75" customHeight="1">
      <c r="A238" s="52"/>
      <c r="B238" s="48"/>
      <c r="C238" s="28"/>
      <c r="D238" s="28"/>
      <c r="E238" s="28"/>
      <c r="F238" s="28"/>
      <c r="G238" s="28"/>
      <c r="H238" s="28"/>
      <c r="I238" s="95"/>
      <c r="J238" s="102"/>
      <c r="K238" s="102"/>
      <c r="L238" s="102"/>
      <c r="M238" s="102"/>
      <c r="N238" s="102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</row>
  </sheetData>
  <mergeCells count="2">
    <mergeCell ref="A1:A3"/>
    <mergeCell ref="AT4:AW4"/>
  </mergeCells>
  <pageMargins left="0.7" right="0.45" top="0.75" bottom="0.75" header="0.3" footer="0.3"/>
  <pageSetup paperSize="9" scale="49" orientation="landscape" r:id="rId1"/>
  <headerFooter>
    <oddFooter>&amp;C&amp;P/&amp;N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77DD-1A53-4FE2-97B3-578A8895EE32}">
  <dimension ref="A1:H16"/>
  <sheetViews>
    <sheetView showGridLines="0" workbookViewId="0">
      <selection activeCell="F32" sqref="F32"/>
    </sheetView>
  </sheetViews>
  <sheetFormatPr defaultColWidth="8.7109375" defaultRowHeight="14.25"/>
  <cols>
    <col min="1" max="1" width="7.42578125" style="105" customWidth="1"/>
    <col min="2" max="2" width="17.42578125" style="105" customWidth="1"/>
    <col min="3" max="3" width="24.85546875" style="105" customWidth="1"/>
    <col min="4" max="4" width="8" style="105" customWidth="1"/>
    <col min="5" max="5" width="8.42578125" style="105" customWidth="1"/>
    <col min="6" max="6" width="16.140625" style="105" customWidth="1"/>
    <col min="7" max="7" width="11.5703125" style="105" customWidth="1"/>
    <col min="8" max="8" width="13.5703125" style="105" customWidth="1"/>
    <col min="9" max="9" width="4.140625" style="105" customWidth="1"/>
    <col min="10" max="16384" width="8.7109375" style="105"/>
  </cols>
  <sheetData>
    <row r="1" spans="1:8" ht="15">
      <c r="A1" s="163" t="s">
        <v>267</v>
      </c>
      <c r="B1" s="163"/>
      <c r="C1" s="163"/>
      <c r="D1"/>
      <c r="E1" s="163" t="s">
        <v>231</v>
      </c>
      <c r="F1" s="163"/>
      <c r="G1" s="163"/>
      <c r="H1" s="163"/>
    </row>
    <row r="2" spans="1:8" ht="9" customHeight="1">
      <c r="A2" s="104"/>
      <c r="D2"/>
      <c r="E2" s="104"/>
      <c r="F2" s="106"/>
      <c r="H2" s="104"/>
    </row>
    <row r="3" spans="1:8" ht="15">
      <c r="A3" s="107" t="s">
        <v>232</v>
      </c>
      <c r="B3" s="108" t="s">
        <v>233</v>
      </c>
      <c r="C3" s="108" t="s">
        <v>234</v>
      </c>
      <c r="D3"/>
      <c r="E3" s="107" t="s">
        <v>232</v>
      </c>
      <c r="F3" s="108" t="s">
        <v>233</v>
      </c>
      <c r="G3" s="108" t="s">
        <v>234</v>
      </c>
      <c r="H3" s="107" t="s">
        <v>235</v>
      </c>
    </row>
    <row r="4" spans="1:8" ht="15">
      <c r="A4" s="109">
        <v>1</v>
      </c>
      <c r="B4" s="110" t="s">
        <v>243</v>
      </c>
      <c r="C4" s="110">
        <v>4.1900000000000004</v>
      </c>
      <c r="D4"/>
      <c r="E4" s="109">
        <v>1</v>
      </c>
      <c r="F4" s="110" t="s">
        <v>236</v>
      </c>
      <c r="G4" s="110">
        <v>4.1100000000000003</v>
      </c>
      <c r="H4" s="109" t="s">
        <v>237</v>
      </c>
    </row>
    <row r="5" spans="1:8" ht="15">
      <c r="A5" s="109">
        <v>2</v>
      </c>
      <c r="B5" s="110" t="s">
        <v>244</v>
      </c>
      <c r="C5" s="110">
        <v>5.01</v>
      </c>
      <c r="D5"/>
      <c r="E5" s="109">
        <v>2</v>
      </c>
      <c r="F5" s="110" t="s">
        <v>238</v>
      </c>
      <c r="G5" s="110">
        <v>2.31</v>
      </c>
      <c r="H5" s="109" t="s">
        <v>239</v>
      </c>
    </row>
    <row r="6" spans="1:8" ht="15">
      <c r="A6" s="109">
        <v>3</v>
      </c>
      <c r="B6" s="110" t="s">
        <v>245</v>
      </c>
      <c r="C6" s="110">
        <v>6.05</v>
      </c>
      <c r="D6"/>
      <c r="E6" s="109">
        <v>3</v>
      </c>
      <c r="F6" s="110" t="s">
        <v>240</v>
      </c>
      <c r="G6" s="109">
        <v>2.2799999999999998</v>
      </c>
      <c r="H6" s="109" t="s">
        <v>239</v>
      </c>
    </row>
    <row r="7" spans="1:8" ht="15">
      <c r="A7" s="109">
        <v>4</v>
      </c>
      <c r="B7" s="110" t="s">
        <v>246</v>
      </c>
      <c r="C7" s="110">
        <v>8.16</v>
      </c>
      <c r="D7"/>
      <c r="E7" s="109">
        <v>4</v>
      </c>
      <c r="F7" s="110" t="s">
        <v>241</v>
      </c>
      <c r="G7" s="109">
        <v>1.07</v>
      </c>
      <c r="H7" s="109" t="s">
        <v>239</v>
      </c>
    </row>
    <row r="8" spans="1:8" ht="15">
      <c r="A8" s="109">
        <v>5</v>
      </c>
      <c r="B8" s="110" t="s">
        <v>247</v>
      </c>
      <c r="C8" s="110">
        <v>8.31</v>
      </c>
      <c r="D8"/>
      <c r="E8" s="109">
        <v>5</v>
      </c>
      <c r="F8" s="110" t="s">
        <v>242</v>
      </c>
      <c r="G8" s="109">
        <v>0.55000000000000004</v>
      </c>
      <c r="H8" s="109" t="s">
        <v>239</v>
      </c>
    </row>
    <row r="9" spans="1:8" ht="15">
      <c r="A9" s="109">
        <v>6</v>
      </c>
      <c r="B9" s="110" t="s">
        <v>248</v>
      </c>
      <c r="C9" s="110">
        <v>10.31</v>
      </c>
      <c r="D9"/>
      <c r="E9" s="110">
        <v>6</v>
      </c>
      <c r="F9" s="110" t="s">
        <v>282</v>
      </c>
      <c r="G9" s="110">
        <v>1.41</v>
      </c>
      <c r="H9" s="109" t="s">
        <v>239</v>
      </c>
    </row>
    <row r="10" spans="1:8" ht="15">
      <c r="A10" s="109">
        <v>7</v>
      </c>
      <c r="B10" s="110" t="s">
        <v>249</v>
      </c>
      <c r="C10" s="110">
        <v>8.09</v>
      </c>
      <c r="D10"/>
    </row>
    <row r="11" spans="1:8" ht="15">
      <c r="D11"/>
    </row>
    <row r="12" spans="1:8" ht="15">
      <c r="D12"/>
    </row>
    <row r="13" spans="1:8" ht="15">
      <c r="D13"/>
    </row>
    <row r="14" spans="1:8" ht="15">
      <c r="D14"/>
    </row>
    <row r="15" spans="1:8" ht="15">
      <c r="D15"/>
    </row>
    <row r="16" spans="1:8" ht="15">
      <c r="D16"/>
    </row>
  </sheetData>
  <mergeCells count="2">
    <mergeCell ref="A1:C1"/>
    <mergeCell ref="E1:H1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9D39-E9BD-467D-B1D4-523E56DACA81}">
  <dimension ref="A1:AJ23"/>
  <sheetViews>
    <sheetView topLeftCell="M1" zoomScaleNormal="100" zoomScaleSheetLayoutView="100" workbookViewId="0">
      <selection activeCell="AJ3" sqref="AJ3"/>
    </sheetView>
  </sheetViews>
  <sheetFormatPr defaultRowHeight="15"/>
  <cols>
    <col min="1" max="1" width="13.85546875" customWidth="1"/>
    <col min="2" max="2" width="10.42578125" customWidth="1"/>
    <col min="3" max="3" width="7.42578125" customWidth="1"/>
    <col min="4" max="8" width="12.85546875" customWidth="1"/>
    <col min="9" max="9" width="9" customWidth="1"/>
    <col min="10" max="11" width="7.42578125" customWidth="1"/>
    <col min="12" max="15" width="8.7109375" style="24" customWidth="1"/>
    <col min="16" max="19" width="7.42578125" customWidth="1"/>
    <col min="20" max="20" width="9.42578125" customWidth="1"/>
    <col min="21" max="32" width="7.42578125" customWidth="1"/>
    <col min="33" max="34" width="11.42578125" customWidth="1"/>
    <col min="35" max="35" width="13.140625" bestFit="1" customWidth="1"/>
    <col min="36" max="36" width="11.42578125" customWidth="1"/>
  </cols>
  <sheetData>
    <row r="1" spans="1:36" s="1" customFormat="1" ht="15" customHeight="1">
      <c r="A1" s="158"/>
      <c r="B1" s="165" t="s">
        <v>61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6" t="s">
        <v>0</v>
      </c>
      <c r="AJ1" s="2" t="s">
        <v>6</v>
      </c>
    </row>
    <row r="2" spans="1:36" s="1" customFormat="1" ht="15" customHeight="1">
      <c r="A2" s="159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6" t="s">
        <v>3</v>
      </c>
      <c r="AJ2" s="3" t="s">
        <v>4</v>
      </c>
    </row>
    <row r="3" spans="1:36" s="1" customFormat="1" ht="15" customHeight="1">
      <c r="A3" s="159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6" t="s">
        <v>2</v>
      </c>
      <c r="AJ3" s="4">
        <v>44445</v>
      </c>
    </row>
    <row r="4" spans="1:36" s="1" customFormat="1" ht="15" customHeight="1">
      <c r="A4" s="164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6" t="s">
        <v>1</v>
      </c>
      <c r="AJ4" s="3" t="s">
        <v>5</v>
      </c>
    </row>
    <row r="5" spans="1:36" ht="18.95" customHeight="1">
      <c r="A5" s="22" t="s">
        <v>62</v>
      </c>
      <c r="B5" s="23"/>
      <c r="C5" s="23"/>
      <c r="D5" s="23"/>
      <c r="E5" s="23"/>
      <c r="F5" s="23"/>
      <c r="G5" s="23"/>
      <c r="H5" s="23"/>
      <c r="I5" s="168" t="s">
        <v>69</v>
      </c>
      <c r="J5" s="168"/>
      <c r="K5" s="168"/>
      <c r="L5" s="168" t="s">
        <v>70</v>
      </c>
      <c r="M5" s="168"/>
      <c r="N5" s="168"/>
      <c r="O5" s="168"/>
      <c r="P5" s="167" t="s">
        <v>69</v>
      </c>
      <c r="Q5" s="167"/>
      <c r="R5" s="167"/>
      <c r="S5" s="167"/>
      <c r="T5" s="25"/>
      <c r="U5" s="160" t="s">
        <v>56</v>
      </c>
      <c r="V5" s="161"/>
      <c r="W5" s="161"/>
      <c r="X5" s="162"/>
      <c r="Y5" s="7"/>
      <c r="Z5" s="5"/>
      <c r="AA5" s="8"/>
      <c r="AB5" s="8"/>
      <c r="AC5" s="8"/>
      <c r="AD5" s="8"/>
      <c r="AE5" s="8"/>
      <c r="AF5" s="8"/>
      <c r="AG5" s="8"/>
      <c r="AH5" s="8"/>
      <c r="AI5" s="7"/>
      <c r="AJ5" s="5"/>
    </row>
    <row r="6" spans="1:36" ht="51">
      <c r="A6" s="5" t="s">
        <v>7</v>
      </c>
      <c r="B6" s="5" t="s">
        <v>10</v>
      </c>
      <c r="C6" s="5" t="s">
        <v>8</v>
      </c>
      <c r="D6" s="166" t="s">
        <v>63</v>
      </c>
      <c r="E6" s="166"/>
      <c r="F6" s="166"/>
      <c r="G6" s="166"/>
      <c r="H6" s="166"/>
      <c r="I6" s="16" t="s">
        <v>32</v>
      </c>
      <c r="J6" s="11" t="s">
        <v>33</v>
      </c>
      <c r="K6" s="11" t="s">
        <v>34</v>
      </c>
      <c r="L6" s="11" t="s">
        <v>35</v>
      </c>
      <c r="M6" s="11" t="s">
        <v>36</v>
      </c>
      <c r="N6" s="11" t="s">
        <v>37</v>
      </c>
      <c r="O6" s="11" t="s">
        <v>38</v>
      </c>
      <c r="P6" s="11" t="s">
        <v>39</v>
      </c>
      <c r="Q6" s="11" t="s">
        <v>40</v>
      </c>
      <c r="R6" s="11" t="s">
        <v>41</v>
      </c>
      <c r="S6" s="11" t="s">
        <v>42</v>
      </c>
      <c r="T6" s="26" t="s">
        <v>43</v>
      </c>
      <c r="U6" s="14" t="s">
        <v>44</v>
      </c>
      <c r="V6" s="14" t="s">
        <v>45</v>
      </c>
      <c r="W6" s="14" t="s">
        <v>46</v>
      </c>
      <c r="X6" s="14" t="s">
        <v>47</v>
      </c>
      <c r="Y6" s="11" t="s">
        <v>48</v>
      </c>
      <c r="Z6" s="11" t="s">
        <v>49</v>
      </c>
      <c r="AA6" s="11" t="s">
        <v>50</v>
      </c>
      <c r="AB6" s="11" t="s">
        <v>51</v>
      </c>
      <c r="AC6" s="11" t="s">
        <v>52</v>
      </c>
      <c r="AD6" s="11" t="s">
        <v>53</v>
      </c>
      <c r="AE6" s="11" t="s">
        <v>54</v>
      </c>
      <c r="AF6" s="11" t="s">
        <v>55</v>
      </c>
      <c r="AG6" s="11" t="s">
        <v>57</v>
      </c>
      <c r="AH6" s="11" t="s">
        <v>58</v>
      </c>
      <c r="AI6" s="11" t="s">
        <v>59</v>
      </c>
      <c r="AJ6" s="11" t="s">
        <v>60</v>
      </c>
    </row>
    <row r="7" spans="1:36" ht="16.5" customHeight="1">
      <c r="A7" s="9" t="s">
        <v>11</v>
      </c>
      <c r="B7" s="10">
        <v>44363</v>
      </c>
      <c r="C7" s="9" t="s">
        <v>9</v>
      </c>
      <c r="D7" s="21" t="s">
        <v>64</v>
      </c>
      <c r="E7" s="21" t="s">
        <v>65</v>
      </c>
      <c r="F7" s="21" t="s">
        <v>66</v>
      </c>
      <c r="G7" s="21" t="s">
        <v>67</v>
      </c>
      <c r="H7" s="21" t="s">
        <v>68</v>
      </c>
      <c r="I7" s="9">
        <v>0.2452</v>
      </c>
      <c r="J7" s="9">
        <f t="shared" ref="J7:J18" si="0">I7-I7*0.03</f>
        <v>0.237844</v>
      </c>
      <c r="K7" s="9">
        <f t="shared" ref="K7:K18" si="1">I7+I7*0.03</f>
        <v>0.252556</v>
      </c>
      <c r="L7" s="9" t="s">
        <v>12</v>
      </c>
      <c r="M7" s="9" t="s">
        <v>13</v>
      </c>
      <c r="N7" s="9" t="s">
        <v>14</v>
      </c>
      <c r="O7" s="9" t="s">
        <v>15</v>
      </c>
      <c r="P7" s="9">
        <v>0.98</v>
      </c>
      <c r="Q7" s="9">
        <v>0.74</v>
      </c>
      <c r="R7" s="9">
        <v>0.39</v>
      </c>
      <c r="S7" s="9">
        <v>0.28999999999999998</v>
      </c>
      <c r="T7" s="9"/>
      <c r="U7" s="15">
        <f t="shared" ref="U7:U18" si="2">I7*L7+P7+T7</f>
        <v>15.692</v>
      </c>
      <c r="V7" s="15">
        <f t="shared" ref="V7:V18" si="3">I7*M7+Q7</f>
        <v>5.1536</v>
      </c>
      <c r="W7" s="15">
        <f t="shared" ref="W7:W18" si="4">+I7*N7+R7</f>
        <v>2.3515999999999999</v>
      </c>
      <c r="X7" s="15">
        <f t="shared" ref="X7:X18" si="5">+I7*O7+S7</f>
        <v>1.516</v>
      </c>
      <c r="Y7" s="13">
        <f t="shared" ref="Y7:Y18" si="6">U7-AG7</f>
        <v>15.22124</v>
      </c>
      <c r="Z7" s="13">
        <f t="shared" ref="Z7:Z18" si="7">U7+AG7</f>
        <v>16.162759999999999</v>
      </c>
      <c r="AA7" s="13">
        <f t="shared" ref="AA7:AA18" si="8">V7-AH7</f>
        <v>4.9989920000000003</v>
      </c>
      <c r="AB7" s="13">
        <f t="shared" ref="AB7:AB18" si="9">V7+AH7</f>
        <v>5.3082079999999996</v>
      </c>
      <c r="AC7" s="13">
        <f t="shared" ref="AC7:AC18" si="10">W7-AI7</f>
        <v>2.2810519999999999</v>
      </c>
      <c r="AD7" s="13">
        <f t="shared" ref="AD7:AD18" si="11">X7+AI7</f>
        <v>1.5865480000000001</v>
      </c>
      <c r="AE7" s="13">
        <f t="shared" ref="AE7:AE18" si="12">X7-AJ7</f>
        <v>1.47052</v>
      </c>
      <c r="AF7" s="13">
        <f t="shared" ref="AF7:AF18" si="13">X7+AJ7</f>
        <v>1.56148</v>
      </c>
      <c r="AG7" s="12">
        <f t="shared" ref="AG7:AG18" si="14">U7*0.03</f>
        <v>0.47076000000000001</v>
      </c>
      <c r="AH7" s="12">
        <f t="shared" ref="AH7:AH18" si="15">V7*0.03</f>
        <v>0.154608</v>
      </c>
      <c r="AI7" s="12">
        <f t="shared" ref="AI7:AI18" si="16">+W7*0.03</f>
        <v>7.0548E-2</v>
      </c>
      <c r="AJ7" s="12">
        <f t="shared" ref="AJ7:AJ18" si="17">+X7*0.03</f>
        <v>4.548E-2</v>
      </c>
    </row>
    <row r="8" spans="1:36" ht="16.5" customHeight="1">
      <c r="A8" s="9" t="s">
        <v>11</v>
      </c>
      <c r="B8" s="10">
        <v>44363</v>
      </c>
      <c r="C8" s="9" t="s">
        <v>16</v>
      </c>
      <c r="D8" s="17"/>
      <c r="E8" s="17"/>
      <c r="F8" s="17"/>
      <c r="G8" s="17"/>
      <c r="H8" s="17"/>
      <c r="I8" s="9">
        <v>0.2495</v>
      </c>
      <c r="J8" s="9">
        <f t="shared" si="0"/>
        <v>0.24201500000000001</v>
      </c>
      <c r="K8" s="9">
        <f t="shared" si="1"/>
        <v>0.25698500000000002</v>
      </c>
      <c r="L8" s="9" t="s">
        <v>12</v>
      </c>
      <c r="M8" s="9" t="s">
        <v>13</v>
      </c>
      <c r="N8" s="9" t="s">
        <v>14</v>
      </c>
      <c r="O8" s="9" t="s">
        <v>15</v>
      </c>
      <c r="P8" s="9">
        <v>0.98</v>
      </c>
      <c r="Q8" s="9">
        <v>0.74</v>
      </c>
      <c r="R8" s="9">
        <v>0.39</v>
      </c>
      <c r="S8" s="9">
        <v>0.28999999999999998</v>
      </c>
      <c r="T8" s="9"/>
      <c r="U8" s="15">
        <f t="shared" si="2"/>
        <v>15.950000000000001</v>
      </c>
      <c r="V8" s="15">
        <f t="shared" si="3"/>
        <v>5.2309999999999999</v>
      </c>
      <c r="W8" s="15">
        <f t="shared" si="4"/>
        <v>2.3860000000000001</v>
      </c>
      <c r="X8" s="15">
        <f t="shared" si="5"/>
        <v>1.5375000000000001</v>
      </c>
      <c r="Y8" s="13">
        <f>U8-AG8</f>
        <v>15.471500000000001</v>
      </c>
      <c r="Z8" s="13">
        <f t="shared" si="7"/>
        <v>16.4285</v>
      </c>
      <c r="AA8" s="13">
        <f t="shared" si="8"/>
        <v>5.0740699999999999</v>
      </c>
      <c r="AB8" s="13">
        <f t="shared" si="9"/>
        <v>5.3879299999999999</v>
      </c>
      <c r="AC8" s="13">
        <f t="shared" si="10"/>
        <v>2.3144200000000001</v>
      </c>
      <c r="AD8" s="13">
        <f t="shared" si="11"/>
        <v>1.6090800000000001</v>
      </c>
      <c r="AE8" s="13">
        <f t="shared" si="12"/>
        <v>1.4913750000000001</v>
      </c>
      <c r="AF8" s="13">
        <f t="shared" si="13"/>
        <v>1.5836250000000001</v>
      </c>
      <c r="AG8" s="12">
        <f t="shared" si="14"/>
        <v>0.47850000000000004</v>
      </c>
      <c r="AH8" s="12">
        <f t="shared" si="15"/>
        <v>0.15692999999999999</v>
      </c>
      <c r="AI8" s="12">
        <f t="shared" si="16"/>
        <v>7.1580000000000005E-2</v>
      </c>
      <c r="AJ8" s="12">
        <f t="shared" si="17"/>
        <v>4.6124999999999999E-2</v>
      </c>
    </row>
    <row r="9" spans="1:36" ht="16.5" customHeight="1">
      <c r="A9" s="9" t="s">
        <v>11</v>
      </c>
      <c r="B9" s="10">
        <v>44363</v>
      </c>
      <c r="C9" s="9" t="s">
        <v>17</v>
      </c>
      <c r="D9" s="18"/>
      <c r="E9" s="18"/>
      <c r="F9" s="18"/>
      <c r="G9" s="18"/>
      <c r="H9" s="18"/>
      <c r="I9" s="9">
        <v>0.2586</v>
      </c>
      <c r="J9" s="9">
        <f t="shared" si="0"/>
        <v>0.25084200000000001</v>
      </c>
      <c r="K9" s="9">
        <f t="shared" si="1"/>
        <v>0.26635799999999998</v>
      </c>
      <c r="L9" s="9" t="s">
        <v>18</v>
      </c>
      <c r="M9" s="9" t="s">
        <v>19</v>
      </c>
      <c r="N9" s="9" t="s">
        <v>14</v>
      </c>
      <c r="O9" s="9" t="s">
        <v>15</v>
      </c>
      <c r="P9" s="9">
        <v>0.98</v>
      </c>
      <c r="Q9" s="9">
        <v>0.74</v>
      </c>
      <c r="R9" s="9">
        <v>0.39</v>
      </c>
      <c r="S9" s="9">
        <v>0.28999999999999998</v>
      </c>
      <c r="T9" s="9"/>
      <c r="U9" s="15">
        <f t="shared" si="2"/>
        <v>12.617000000000001</v>
      </c>
      <c r="V9" s="15">
        <f t="shared" si="3"/>
        <v>3.3259999999999996</v>
      </c>
      <c r="W9" s="15">
        <f t="shared" si="4"/>
        <v>2.4588000000000001</v>
      </c>
      <c r="X9" s="15">
        <f t="shared" si="5"/>
        <v>1.583</v>
      </c>
      <c r="Y9" s="13">
        <f t="shared" si="6"/>
        <v>12.238490000000001</v>
      </c>
      <c r="Z9" s="13">
        <f t="shared" si="7"/>
        <v>12.995510000000001</v>
      </c>
      <c r="AA9" s="13">
        <f t="shared" si="8"/>
        <v>3.2262199999999996</v>
      </c>
      <c r="AB9" s="13">
        <f t="shared" si="9"/>
        <v>3.4257799999999996</v>
      </c>
      <c r="AC9" s="13">
        <f t="shared" si="10"/>
        <v>2.3850359999999999</v>
      </c>
      <c r="AD9" s="13">
        <f t="shared" si="11"/>
        <v>1.6567639999999999</v>
      </c>
      <c r="AE9" s="13">
        <f t="shared" si="12"/>
        <v>1.5355099999999999</v>
      </c>
      <c r="AF9" s="13">
        <f t="shared" si="13"/>
        <v>1.63049</v>
      </c>
      <c r="AG9" s="12">
        <f t="shared" si="14"/>
        <v>0.37851000000000001</v>
      </c>
      <c r="AH9" s="12">
        <f t="shared" si="15"/>
        <v>9.977999999999998E-2</v>
      </c>
      <c r="AI9" s="12">
        <f t="shared" si="16"/>
        <v>7.3763999999999996E-2</v>
      </c>
      <c r="AJ9" s="12">
        <f t="shared" si="17"/>
        <v>4.7489999999999997E-2</v>
      </c>
    </row>
    <row r="10" spans="1:36" ht="16.5" customHeight="1">
      <c r="A10" s="9" t="s">
        <v>11</v>
      </c>
      <c r="B10" s="10">
        <v>44363</v>
      </c>
      <c r="C10" s="9" t="s">
        <v>20</v>
      </c>
      <c r="D10" s="17"/>
      <c r="E10" s="17"/>
      <c r="F10" s="17"/>
      <c r="G10" s="17"/>
      <c r="H10" s="17"/>
      <c r="I10" s="9">
        <v>0.26240000000000002</v>
      </c>
      <c r="J10" s="9">
        <f t="shared" si="0"/>
        <v>0.25452800000000003</v>
      </c>
      <c r="K10" s="9">
        <f t="shared" si="1"/>
        <v>0.27027200000000001</v>
      </c>
      <c r="L10" s="9" t="s">
        <v>18</v>
      </c>
      <c r="M10" s="9" t="s">
        <v>19</v>
      </c>
      <c r="N10" s="9" t="s">
        <v>14</v>
      </c>
      <c r="O10" s="9" t="s">
        <v>15</v>
      </c>
      <c r="P10" s="9">
        <v>0.98</v>
      </c>
      <c r="Q10" s="9">
        <v>0.74</v>
      </c>
      <c r="R10" s="9">
        <v>0.39</v>
      </c>
      <c r="S10" s="9">
        <v>0.28999999999999998</v>
      </c>
      <c r="T10" s="9"/>
      <c r="U10" s="15">
        <f t="shared" si="2"/>
        <v>12.788000000000002</v>
      </c>
      <c r="V10" s="15">
        <f t="shared" si="3"/>
        <v>3.3639999999999999</v>
      </c>
      <c r="W10" s="15">
        <f t="shared" si="4"/>
        <v>2.4892000000000003</v>
      </c>
      <c r="X10" s="15">
        <f t="shared" si="5"/>
        <v>1.6020000000000001</v>
      </c>
      <c r="Y10" s="13">
        <f t="shared" si="6"/>
        <v>12.404360000000002</v>
      </c>
      <c r="Z10" s="13">
        <f t="shared" si="7"/>
        <v>13.171640000000002</v>
      </c>
      <c r="AA10" s="13">
        <f t="shared" si="8"/>
        <v>3.26308</v>
      </c>
      <c r="AB10" s="13">
        <f t="shared" si="9"/>
        <v>3.4649199999999998</v>
      </c>
      <c r="AC10" s="13">
        <f t="shared" si="10"/>
        <v>2.4145240000000001</v>
      </c>
      <c r="AD10" s="13">
        <f t="shared" si="11"/>
        <v>1.6766760000000001</v>
      </c>
      <c r="AE10" s="13">
        <f t="shared" si="12"/>
        <v>1.5539400000000001</v>
      </c>
      <c r="AF10" s="13">
        <f t="shared" si="13"/>
        <v>1.6500600000000001</v>
      </c>
      <c r="AG10" s="12">
        <f t="shared" si="14"/>
        <v>0.38364000000000004</v>
      </c>
      <c r="AH10" s="12">
        <f t="shared" si="15"/>
        <v>0.10092</v>
      </c>
      <c r="AI10" s="12">
        <f t="shared" si="16"/>
        <v>7.4676000000000006E-2</v>
      </c>
      <c r="AJ10" s="12">
        <f t="shared" si="17"/>
        <v>4.8059999999999999E-2</v>
      </c>
    </row>
    <row r="11" spans="1:36" ht="16.5" customHeight="1">
      <c r="A11" s="9" t="s">
        <v>11</v>
      </c>
      <c r="B11" s="10">
        <v>44363</v>
      </c>
      <c r="C11" s="9" t="s">
        <v>21</v>
      </c>
      <c r="D11" s="19"/>
      <c r="E11" s="19"/>
      <c r="F11" s="19"/>
      <c r="G11" s="19"/>
      <c r="H11" s="19"/>
      <c r="I11" s="9">
        <v>0.2702</v>
      </c>
      <c r="J11" s="9">
        <f t="shared" si="0"/>
        <v>0.26209399999999999</v>
      </c>
      <c r="K11" s="9">
        <f t="shared" si="1"/>
        <v>0.278306</v>
      </c>
      <c r="L11" s="9" t="s">
        <v>18</v>
      </c>
      <c r="M11" s="9" t="s">
        <v>19</v>
      </c>
      <c r="N11" s="9" t="s">
        <v>14</v>
      </c>
      <c r="O11" s="9" t="s">
        <v>15</v>
      </c>
      <c r="P11" s="9">
        <v>0.98</v>
      </c>
      <c r="Q11" s="9">
        <v>0.74</v>
      </c>
      <c r="R11" s="9">
        <v>0.39</v>
      </c>
      <c r="S11" s="9">
        <v>0.28999999999999998</v>
      </c>
      <c r="T11" s="9"/>
      <c r="U11" s="15">
        <f t="shared" si="2"/>
        <v>13.138999999999999</v>
      </c>
      <c r="V11" s="15">
        <f t="shared" si="3"/>
        <v>3.4420000000000002</v>
      </c>
      <c r="W11" s="15">
        <f t="shared" si="4"/>
        <v>2.5516000000000001</v>
      </c>
      <c r="X11" s="15">
        <f t="shared" si="5"/>
        <v>1.641</v>
      </c>
      <c r="Y11" s="13">
        <f t="shared" si="6"/>
        <v>12.744829999999999</v>
      </c>
      <c r="Z11" s="13">
        <f t="shared" si="7"/>
        <v>13.53317</v>
      </c>
      <c r="AA11" s="13">
        <f t="shared" si="8"/>
        <v>3.33874</v>
      </c>
      <c r="AB11" s="13">
        <f t="shared" si="9"/>
        <v>3.5452600000000003</v>
      </c>
      <c r="AC11" s="13">
        <f t="shared" si="10"/>
        <v>2.4750520000000003</v>
      </c>
      <c r="AD11" s="13">
        <f t="shared" si="11"/>
        <v>1.7175480000000001</v>
      </c>
      <c r="AE11" s="13">
        <f t="shared" si="12"/>
        <v>1.5917699999999999</v>
      </c>
      <c r="AF11" s="13">
        <f t="shared" si="13"/>
        <v>1.6902300000000001</v>
      </c>
      <c r="AG11" s="12">
        <f t="shared" si="14"/>
        <v>0.39416999999999996</v>
      </c>
      <c r="AH11" s="12">
        <f t="shared" si="15"/>
        <v>0.10326</v>
      </c>
      <c r="AI11" s="12">
        <f t="shared" si="16"/>
        <v>7.6548000000000005E-2</v>
      </c>
      <c r="AJ11" s="12">
        <f t="shared" si="17"/>
        <v>4.9229999999999996E-2</v>
      </c>
    </row>
    <row r="12" spans="1:36" ht="16.5" customHeight="1">
      <c r="A12" s="9" t="s">
        <v>11</v>
      </c>
      <c r="B12" s="10">
        <v>44363</v>
      </c>
      <c r="C12" s="9" t="s">
        <v>22</v>
      </c>
      <c r="D12" s="17"/>
      <c r="E12" s="17"/>
      <c r="F12" s="17"/>
      <c r="G12" s="17"/>
      <c r="H12" s="17"/>
      <c r="I12" s="9">
        <v>0.28560000000000002</v>
      </c>
      <c r="J12" s="9">
        <f t="shared" si="0"/>
        <v>0.277032</v>
      </c>
      <c r="K12" s="9">
        <f t="shared" si="1"/>
        <v>0.29416800000000004</v>
      </c>
      <c r="L12" s="9" t="s">
        <v>23</v>
      </c>
      <c r="M12" s="9" t="s">
        <v>19</v>
      </c>
      <c r="N12" s="9" t="s">
        <v>24</v>
      </c>
      <c r="O12" s="9" t="s">
        <v>25</v>
      </c>
      <c r="P12" s="9">
        <v>0.98</v>
      </c>
      <c r="Q12" s="9">
        <v>0.74</v>
      </c>
      <c r="R12" s="9">
        <v>0.39</v>
      </c>
      <c r="S12" s="9">
        <v>0.28999999999999998</v>
      </c>
      <c r="T12" s="9"/>
      <c r="U12" s="15">
        <f t="shared" si="2"/>
        <v>9.5480000000000018</v>
      </c>
      <c r="V12" s="15">
        <f t="shared" si="3"/>
        <v>3.5960000000000001</v>
      </c>
      <c r="W12" s="15">
        <f t="shared" si="4"/>
        <v>2.1036000000000001</v>
      </c>
      <c r="X12" s="15">
        <f t="shared" si="5"/>
        <v>0.86119999999999997</v>
      </c>
      <c r="Y12" s="13">
        <f t="shared" si="6"/>
        <v>9.2615600000000011</v>
      </c>
      <c r="Z12" s="13">
        <f t="shared" si="7"/>
        <v>9.8344400000000025</v>
      </c>
      <c r="AA12" s="13">
        <f t="shared" si="8"/>
        <v>3.4881199999999999</v>
      </c>
      <c r="AB12" s="13">
        <f t="shared" si="9"/>
        <v>3.7038800000000003</v>
      </c>
      <c r="AC12" s="13">
        <f t="shared" si="10"/>
        <v>2.040492</v>
      </c>
      <c r="AD12" s="13">
        <f t="shared" si="11"/>
        <v>0.92430799999999991</v>
      </c>
      <c r="AE12" s="13">
        <f t="shared" si="12"/>
        <v>0.835364</v>
      </c>
      <c r="AF12" s="13">
        <f t="shared" si="13"/>
        <v>0.88703599999999994</v>
      </c>
      <c r="AG12" s="12">
        <f t="shared" si="14"/>
        <v>0.28644000000000003</v>
      </c>
      <c r="AH12" s="12">
        <f t="shared" si="15"/>
        <v>0.10788</v>
      </c>
      <c r="AI12" s="12">
        <f t="shared" si="16"/>
        <v>6.3107999999999997E-2</v>
      </c>
      <c r="AJ12" s="12">
        <f t="shared" si="17"/>
        <v>2.5835999999999998E-2</v>
      </c>
    </row>
    <row r="13" spans="1:36" ht="16.5" customHeight="1">
      <c r="A13" s="9" t="s">
        <v>11</v>
      </c>
      <c r="B13" s="10">
        <v>44363</v>
      </c>
      <c r="C13" s="9" t="s">
        <v>26</v>
      </c>
      <c r="D13" s="17"/>
      <c r="E13" s="17"/>
      <c r="F13" s="17"/>
      <c r="G13" s="17"/>
      <c r="H13" s="17"/>
      <c r="I13" s="9">
        <v>0.29299999999999998</v>
      </c>
      <c r="J13" s="9">
        <f t="shared" si="0"/>
        <v>0.28420999999999996</v>
      </c>
      <c r="K13" s="9">
        <f t="shared" si="1"/>
        <v>0.30179</v>
      </c>
      <c r="L13" s="9" t="s">
        <v>23</v>
      </c>
      <c r="M13" s="9" t="s">
        <v>19</v>
      </c>
      <c r="N13" s="9" t="s">
        <v>24</v>
      </c>
      <c r="O13" s="9" t="s">
        <v>25</v>
      </c>
      <c r="P13" s="9">
        <v>0.98</v>
      </c>
      <c r="Q13" s="9">
        <v>0.74</v>
      </c>
      <c r="R13" s="9">
        <v>0.39</v>
      </c>
      <c r="S13" s="9">
        <v>0.28999999999999998</v>
      </c>
      <c r="T13" s="9"/>
      <c r="U13" s="15">
        <f t="shared" si="2"/>
        <v>9.77</v>
      </c>
      <c r="V13" s="15">
        <f t="shared" si="3"/>
        <v>3.67</v>
      </c>
      <c r="W13" s="15">
        <f t="shared" si="4"/>
        <v>2.1480000000000001</v>
      </c>
      <c r="X13" s="15">
        <f t="shared" si="5"/>
        <v>0.87599999999999989</v>
      </c>
      <c r="Y13" s="13">
        <f t="shared" si="6"/>
        <v>9.4768999999999988</v>
      </c>
      <c r="Z13" s="13">
        <f t="shared" si="7"/>
        <v>10.0631</v>
      </c>
      <c r="AA13" s="13">
        <f t="shared" si="8"/>
        <v>3.5598999999999998</v>
      </c>
      <c r="AB13" s="13">
        <f t="shared" si="9"/>
        <v>3.7801</v>
      </c>
      <c r="AC13" s="13">
        <f t="shared" si="10"/>
        <v>2.0835600000000003</v>
      </c>
      <c r="AD13" s="13">
        <f t="shared" si="11"/>
        <v>0.94043999999999994</v>
      </c>
      <c r="AE13" s="13">
        <f t="shared" si="12"/>
        <v>0.84971999999999992</v>
      </c>
      <c r="AF13" s="13">
        <f t="shared" si="13"/>
        <v>0.90227999999999986</v>
      </c>
      <c r="AG13" s="12">
        <f t="shared" si="14"/>
        <v>0.29309999999999997</v>
      </c>
      <c r="AH13" s="12">
        <f t="shared" si="15"/>
        <v>0.11009999999999999</v>
      </c>
      <c r="AI13" s="12">
        <f t="shared" si="16"/>
        <v>6.4439999999999997E-2</v>
      </c>
      <c r="AJ13" s="12">
        <f t="shared" si="17"/>
        <v>2.6279999999999994E-2</v>
      </c>
    </row>
    <row r="14" spans="1:36" ht="16.5" customHeight="1">
      <c r="A14" s="9" t="s">
        <v>11</v>
      </c>
      <c r="B14" s="10">
        <v>44363</v>
      </c>
      <c r="C14" s="9" t="s">
        <v>27</v>
      </c>
      <c r="D14" s="17"/>
      <c r="E14" s="17"/>
      <c r="F14" s="17"/>
      <c r="G14" s="17"/>
      <c r="H14" s="17"/>
      <c r="I14" s="9">
        <v>0.30420000000000003</v>
      </c>
      <c r="J14" s="9">
        <f t="shared" si="0"/>
        <v>0.295074</v>
      </c>
      <c r="K14" s="9">
        <f t="shared" si="1"/>
        <v>0.31332600000000005</v>
      </c>
      <c r="L14" s="9" t="s">
        <v>23</v>
      </c>
      <c r="M14" s="9" t="s">
        <v>19</v>
      </c>
      <c r="N14" s="9" t="s">
        <v>24</v>
      </c>
      <c r="O14" s="9" t="s">
        <v>25</v>
      </c>
      <c r="P14" s="9">
        <v>0.98</v>
      </c>
      <c r="Q14" s="9">
        <v>0.74</v>
      </c>
      <c r="R14" s="9">
        <v>0.39</v>
      </c>
      <c r="S14" s="9">
        <v>0.28999999999999998</v>
      </c>
      <c r="T14" s="9"/>
      <c r="U14" s="15">
        <f t="shared" si="2"/>
        <v>10.106000000000002</v>
      </c>
      <c r="V14" s="15">
        <f t="shared" si="3"/>
        <v>3.782</v>
      </c>
      <c r="W14" s="15">
        <f t="shared" si="4"/>
        <v>2.2152000000000003</v>
      </c>
      <c r="X14" s="15">
        <f t="shared" si="5"/>
        <v>0.89840000000000009</v>
      </c>
      <c r="Y14" s="13">
        <f t="shared" si="6"/>
        <v>9.8028200000000023</v>
      </c>
      <c r="Z14" s="13">
        <f t="shared" si="7"/>
        <v>10.409180000000001</v>
      </c>
      <c r="AA14" s="13">
        <f t="shared" si="8"/>
        <v>3.6685400000000001</v>
      </c>
      <c r="AB14" s="13">
        <f t="shared" si="9"/>
        <v>3.8954599999999999</v>
      </c>
      <c r="AC14" s="13">
        <f t="shared" si="10"/>
        <v>2.1487440000000002</v>
      </c>
      <c r="AD14" s="13">
        <f t="shared" si="11"/>
        <v>0.96485600000000005</v>
      </c>
      <c r="AE14" s="13">
        <f t="shared" si="12"/>
        <v>0.87144800000000011</v>
      </c>
      <c r="AF14" s="13">
        <f t="shared" si="13"/>
        <v>0.92535200000000006</v>
      </c>
      <c r="AG14" s="12">
        <f t="shared" si="14"/>
        <v>0.30318000000000006</v>
      </c>
      <c r="AH14" s="12">
        <f t="shared" si="15"/>
        <v>0.11345999999999999</v>
      </c>
      <c r="AI14" s="12">
        <f t="shared" si="16"/>
        <v>6.6456000000000001E-2</v>
      </c>
      <c r="AJ14" s="12">
        <f t="shared" si="17"/>
        <v>2.6952E-2</v>
      </c>
    </row>
    <row r="15" spans="1:36" ht="16.5" customHeight="1">
      <c r="A15" s="9" t="s">
        <v>11</v>
      </c>
      <c r="B15" s="10">
        <v>44363</v>
      </c>
      <c r="C15" s="9" t="s">
        <v>28</v>
      </c>
      <c r="D15" s="20"/>
      <c r="E15" s="20"/>
      <c r="F15" s="20"/>
      <c r="G15" s="20"/>
      <c r="H15" s="20"/>
      <c r="I15" s="9">
        <v>0.31219999999999998</v>
      </c>
      <c r="J15" s="9">
        <f t="shared" si="0"/>
        <v>0.30283399999999999</v>
      </c>
      <c r="K15" s="9">
        <f t="shared" si="1"/>
        <v>0.32156599999999996</v>
      </c>
      <c r="L15" s="9" t="s">
        <v>23</v>
      </c>
      <c r="M15" s="9" t="s">
        <v>19</v>
      </c>
      <c r="N15" s="9" t="s">
        <v>24</v>
      </c>
      <c r="O15" s="9" t="s">
        <v>25</v>
      </c>
      <c r="P15" s="9">
        <v>0.98</v>
      </c>
      <c r="Q15" s="9">
        <v>0.74</v>
      </c>
      <c r="R15" s="9">
        <v>0.39</v>
      </c>
      <c r="S15" s="9">
        <v>0.28999999999999998</v>
      </c>
      <c r="T15" s="9"/>
      <c r="U15" s="15">
        <f t="shared" si="2"/>
        <v>10.346</v>
      </c>
      <c r="V15" s="15">
        <f t="shared" si="3"/>
        <v>3.8620000000000001</v>
      </c>
      <c r="W15" s="15">
        <f t="shared" si="4"/>
        <v>2.2631999999999999</v>
      </c>
      <c r="X15" s="15">
        <f t="shared" si="5"/>
        <v>0.91439999999999988</v>
      </c>
      <c r="Y15" s="13">
        <f t="shared" si="6"/>
        <v>10.03562</v>
      </c>
      <c r="Z15" s="13">
        <f t="shared" si="7"/>
        <v>10.65638</v>
      </c>
      <c r="AA15" s="13">
        <f t="shared" si="8"/>
        <v>3.74614</v>
      </c>
      <c r="AB15" s="13">
        <f t="shared" si="9"/>
        <v>3.9778600000000002</v>
      </c>
      <c r="AC15" s="13">
        <f t="shared" si="10"/>
        <v>2.1953039999999997</v>
      </c>
      <c r="AD15" s="13">
        <f t="shared" si="11"/>
        <v>0.98229599999999984</v>
      </c>
      <c r="AE15" s="13">
        <f t="shared" si="12"/>
        <v>0.88696799999999987</v>
      </c>
      <c r="AF15" s="13">
        <f t="shared" si="13"/>
        <v>0.94183199999999989</v>
      </c>
      <c r="AG15" s="12">
        <f t="shared" si="14"/>
        <v>0.31037999999999999</v>
      </c>
      <c r="AH15" s="12">
        <f t="shared" si="15"/>
        <v>0.11586</v>
      </c>
      <c r="AI15" s="12">
        <f t="shared" si="16"/>
        <v>6.7895999999999998E-2</v>
      </c>
      <c r="AJ15" s="12">
        <f t="shared" si="17"/>
        <v>2.7431999999999995E-2</v>
      </c>
    </row>
    <row r="16" spans="1:36" ht="16.5" customHeight="1">
      <c r="A16" s="9" t="s">
        <v>11</v>
      </c>
      <c r="B16" s="10">
        <v>44363</v>
      </c>
      <c r="C16" s="9" t="s">
        <v>29</v>
      </c>
      <c r="D16" s="20"/>
      <c r="E16" s="20"/>
      <c r="F16" s="20"/>
      <c r="G16" s="20"/>
      <c r="H16" s="20"/>
      <c r="I16" s="9">
        <v>0.31259999999999999</v>
      </c>
      <c r="J16" s="9">
        <f t="shared" si="0"/>
        <v>0.30322199999999999</v>
      </c>
      <c r="K16" s="9">
        <f t="shared" si="1"/>
        <v>0.32197799999999999</v>
      </c>
      <c r="L16" s="9" t="s">
        <v>23</v>
      </c>
      <c r="M16" s="9" t="s">
        <v>19</v>
      </c>
      <c r="N16" s="9" t="s">
        <v>24</v>
      </c>
      <c r="O16" s="9" t="s">
        <v>25</v>
      </c>
      <c r="P16" s="9">
        <v>0.98</v>
      </c>
      <c r="Q16" s="9">
        <v>0.74</v>
      </c>
      <c r="R16" s="9">
        <v>0.39</v>
      </c>
      <c r="S16" s="9">
        <v>0.28999999999999998</v>
      </c>
      <c r="T16" s="9"/>
      <c r="U16" s="15">
        <f t="shared" si="2"/>
        <v>10.358000000000001</v>
      </c>
      <c r="V16" s="15">
        <f t="shared" si="3"/>
        <v>3.8659999999999997</v>
      </c>
      <c r="W16" s="15">
        <f t="shared" si="4"/>
        <v>2.2656000000000001</v>
      </c>
      <c r="X16" s="15">
        <f t="shared" si="5"/>
        <v>0.91520000000000001</v>
      </c>
      <c r="Y16" s="13">
        <f t="shared" si="6"/>
        <v>10.047260000000001</v>
      </c>
      <c r="Z16" s="13">
        <f t="shared" si="7"/>
        <v>10.66874</v>
      </c>
      <c r="AA16" s="13">
        <f t="shared" si="8"/>
        <v>3.7500199999999997</v>
      </c>
      <c r="AB16" s="13">
        <f t="shared" si="9"/>
        <v>3.9819799999999996</v>
      </c>
      <c r="AC16" s="13">
        <f t="shared" si="10"/>
        <v>2.197632</v>
      </c>
      <c r="AD16" s="13">
        <f t="shared" si="11"/>
        <v>0.98316800000000004</v>
      </c>
      <c r="AE16" s="13">
        <f t="shared" si="12"/>
        <v>0.88774399999999998</v>
      </c>
      <c r="AF16" s="13">
        <f t="shared" si="13"/>
        <v>0.94265600000000005</v>
      </c>
      <c r="AG16" s="12">
        <f t="shared" si="14"/>
        <v>0.31074000000000002</v>
      </c>
      <c r="AH16" s="12">
        <f t="shared" si="15"/>
        <v>0.11597999999999999</v>
      </c>
      <c r="AI16" s="12">
        <f t="shared" si="16"/>
        <v>6.7968000000000001E-2</v>
      </c>
      <c r="AJ16" s="12">
        <f t="shared" si="17"/>
        <v>2.7455999999999998E-2</v>
      </c>
    </row>
    <row r="17" spans="1:36" ht="16.5" customHeight="1">
      <c r="A17" s="9" t="s">
        <v>11</v>
      </c>
      <c r="B17" s="10">
        <v>44363</v>
      </c>
      <c r="C17" s="9" t="s">
        <v>30</v>
      </c>
      <c r="D17" s="20"/>
      <c r="E17" s="20"/>
      <c r="F17" s="20"/>
      <c r="G17" s="20"/>
      <c r="H17" s="20"/>
      <c r="I17" s="9">
        <v>0.3266</v>
      </c>
      <c r="J17" s="9">
        <f t="shared" si="0"/>
        <v>0.31680200000000003</v>
      </c>
      <c r="K17" s="9">
        <f t="shared" si="1"/>
        <v>0.33639799999999997</v>
      </c>
      <c r="L17" s="9" t="s">
        <v>23</v>
      </c>
      <c r="M17" s="9" t="s">
        <v>19</v>
      </c>
      <c r="N17" s="9" t="s">
        <v>24</v>
      </c>
      <c r="O17" s="9" t="s">
        <v>25</v>
      </c>
      <c r="P17" s="9">
        <v>0.98</v>
      </c>
      <c r="Q17" s="9">
        <v>0.74</v>
      </c>
      <c r="R17" s="9">
        <v>0.39</v>
      </c>
      <c r="S17" s="9">
        <v>0.28999999999999998</v>
      </c>
      <c r="T17" s="9"/>
      <c r="U17" s="15">
        <f t="shared" si="2"/>
        <v>10.778</v>
      </c>
      <c r="V17" s="15">
        <f t="shared" si="3"/>
        <v>4.0060000000000002</v>
      </c>
      <c r="W17" s="15">
        <f t="shared" si="4"/>
        <v>2.3496000000000001</v>
      </c>
      <c r="X17" s="15">
        <f t="shared" si="5"/>
        <v>0.94320000000000004</v>
      </c>
      <c r="Y17" s="13">
        <f t="shared" si="6"/>
        <v>10.454660000000001</v>
      </c>
      <c r="Z17" s="13">
        <f t="shared" si="7"/>
        <v>11.10134</v>
      </c>
      <c r="AA17" s="13">
        <f t="shared" si="8"/>
        <v>3.8858200000000003</v>
      </c>
      <c r="AB17" s="13">
        <f t="shared" si="9"/>
        <v>4.1261800000000006</v>
      </c>
      <c r="AC17" s="13">
        <f t="shared" si="10"/>
        <v>2.279112</v>
      </c>
      <c r="AD17" s="13">
        <f t="shared" si="11"/>
        <v>1.0136880000000001</v>
      </c>
      <c r="AE17" s="13">
        <f t="shared" si="12"/>
        <v>0.91490400000000005</v>
      </c>
      <c r="AF17" s="13">
        <f t="shared" si="13"/>
        <v>0.97149600000000003</v>
      </c>
      <c r="AG17" s="12">
        <f t="shared" si="14"/>
        <v>0.32334000000000002</v>
      </c>
      <c r="AH17" s="12">
        <f t="shared" si="15"/>
        <v>0.12018000000000001</v>
      </c>
      <c r="AI17" s="12">
        <f t="shared" si="16"/>
        <v>7.0487999999999995E-2</v>
      </c>
      <c r="AJ17" s="12">
        <f t="shared" si="17"/>
        <v>2.8296000000000002E-2</v>
      </c>
    </row>
    <row r="18" spans="1:36" ht="16.5" customHeight="1">
      <c r="A18" s="9" t="s">
        <v>11</v>
      </c>
      <c r="B18" s="10">
        <v>44363</v>
      </c>
      <c r="C18" s="9" t="s">
        <v>31</v>
      </c>
      <c r="D18" s="20"/>
      <c r="E18" s="20"/>
      <c r="F18" s="20"/>
      <c r="G18" s="20"/>
      <c r="H18" s="20"/>
      <c r="I18" s="9">
        <v>0.33069999999999999</v>
      </c>
      <c r="J18" s="9">
        <f t="shared" si="0"/>
        <v>0.32077899999999998</v>
      </c>
      <c r="K18" s="9">
        <f t="shared" si="1"/>
        <v>0.34062100000000001</v>
      </c>
      <c r="L18" s="9" t="s">
        <v>23</v>
      </c>
      <c r="M18" s="9" t="s">
        <v>19</v>
      </c>
      <c r="N18" s="9" t="s">
        <v>24</v>
      </c>
      <c r="O18" s="9" t="s">
        <v>25</v>
      </c>
      <c r="P18" s="9">
        <v>0.98</v>
      </c>
      <c r="Q18" s="9">
        <v>0.74</v>
      </c>
      <c r="R18" s="9">
        <v>0.39</v>
      </c>
      <c r="S18" s="9">
        <v>0.28999999999999998</v>
      </c>
      <c r="T18" s="9"/>
      <c r="U18" s="15">
        <f t="shared" si="2"/>
        <v>10.901</v>
      </c>
      <c r="V18" s="15">
        <f t="shared" si="3"/>
        <v>4.0469999999999997</v>
      </c>
      <c r="W18" s="15">
        <f t="shared" si="4"/>
        <v>2.3742000000000001</v>
      </c>
      <c r="X18" s="15">
        <f t="shared" si="5"/>
        <v>0.95140000000000002</v>
      </c>
      <c r="Y18" s="13">
        <f t="shared" si="6"/>
        <v>10.573969999999999</v>
      </c>
      <c r="Z18" s="13">
        <f t="shared" si="7"/>
        <v>11.22803</v>
      </c>
      <c r="AA18" s="13">
        <f t="shared" si="8"/>
        <v>3.9255899999999997</v>
      </c>
      <c r="AB18" s="13">
        <f t="shared" si="9"/>
        <v>4.1684099999999997</v>
      </c>
      <c r="AC18" s="13">
        <f t="shared" si="10"/>
        <v>2.3029740000000003</v>
      </c>
      <c r="AD18" s="13">
        <f t="shared" si="11"/>
        <v>1.022626</v>
      </c>
      <c r="AE18" s="13">
        <f t="shared" si="12"/>
        <v>0.92285800000000007</v>
      </c>
      <c r="AF18" s="13">
        <f t="shared" si="13"/>
        <v>0.97994199999999998</v>
      </c>
      <c r="AG18" s="12">
        <f t="shared" si="14"/>
        <v>0.32702999999999999</v>
      </c>
      <c r="AH18" s="12">
        <f t="shared" si="15"/>
        <v>0.12140999999999999</v>
      </c>
      <c r="AI18" s="12">
        <f t="shared" si="16"/>
        <v>7.1225999999999998E-2</v>
      </c>
      <c r="AJ18" s="12">
        <f t="shared" si="17"/>
        <v>2.8541999999999998E-2</v>
      </c>
    </row>
    <row r="19" spans="1:36" ht="16.5" customHeight="1">
      <c r="A19" s="9"/>
      <c r="B19" s="10"/>
      <c r="C19" s="9"/>
      <c r="D19" s="20"/>
      <c r="E19" s="20"/>
      <c r="F19" s="20"/>
      <c r="G19" s="20"/>
      <c r="H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5"/>
      <c r="V19" s="15"/>
      <c r="W19" s="15"/>
      <c r="X19" s="15"/>
      <c r="Y19" s="13"/>
      <c r="Z19" s="13"/>
      <c r="AA19" s="13"/>
      <c r="AB19" s="13"/>
      <c r="AC19" s="13"/>
      <c r="AD19" s="13"/>
      <c r="AE19" s="13"/>
      <c r="AF19" s="13"/>
      <c r="AG19" s="12"/>
      <c r="AH19" s="12"/>
      <c r="AI19" s="12"/>
      <c r="AJ19" s="12"/>
    </row>
    <row r="20" spans="1:36" ht="16.5" customHeight="1">
      <c r="A20" s="9"/>
      <c r="B20" s="10"/>
      <c r="C20" s="9"/>
      <c r="D20" s="20"/>
      <c r="E20" s="20"/>
      <c r="F20" s="20"/>
      <c r="G20" s="20"/>
      <c r="H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5"/>
      <c r="V20" s="15"/>
      <c r="W20" s="15"/>
      <c r="X20" s="15"/>
      <c r="Y20" s="13"/>
      <c r="Z20" s="13"/>
      <c r="AA20" s="13"/>
      <c r="AB20" s="13"/>
      <c r="AC20" s="13"/>
      <c r="AD20" s="13"/>
      <c r="AE20" s="13"/>
      <c r="AF20" s="13"/>
      <c r="AG20" s="12"/>
      <c r="AH20" s="12"/>
      <c r="AI20" s="12"/>
      <c r="AJ20" s="12"/>
    </row>
    <row r="21" spans="1:36" ht="16.5" customHeight="1">
      <c r="A21" s="9"/>
      <c r="B21" s="10"/>
      <c r="C21" s="9"/>
      <c r="D21" s="20"/>
      <c r="E21" s="20"/>
      <c r="F21" s="20"/>
      <c r="G21" s="20"/>
      <c r="H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5"/>
      <c r="V21" s="15"/>
      <c r="W21" s="15"/>
      <c r="X21" s="15"/>
      <c r="Y21" s="13"/>
      <c r="Z21" s="13"/>
      <c r="AA21" s="13"/>
      <c r="AB21" s="13"/>
      <c r="AC21" s="13"/>
      <c r="AD21" s="13"/>
      <c r="AE21" s="13"/>
      <c r="AF21" s="13"/>
      <c r="AG21" s="12"/>
      <c r="AH21" s="12"/>
      <c r="AI21" s="12"/>
      <c r="AJ21" s="12"/>
    </row>
    <row r="22" spans="1:36" ht="16.5" customHeight="1">
      <c r="A22" s="9"/>
      <c r="B22" s="10"/>
      <c r="C22" s="9"/>
      <c r="D22" s="20"/>
      <c r="E22" s="20"/>
      <c r="F22" s="20"/>
      <c r="G22" s="20"/>
      <c r="H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5"/>
      <c r="V22" s="15"/>
      <c r="W22" s="15"/>
      <c r="X22" s="15"/>
      <c r="Y22" s="13"/>
      <c r="Z22" s="13"/>
      <c r="AA22" s="13"/>
      <c r="AB22" s="13"/>
      <c r="AC22" s="13"/>
      <c r="AD22" s="13"/>
      <c r="AE22" s="13"/>
      <c r="AF22" s="13"/>
      <c r="AG22" s="12"/>
      <c r="AH22" s="12"/>
      <c r="AI22" s="12"/>
      <c r="AJ22" s="12"/>
    </row>
    <row r="23" spans="1:36" ht="16.5" customHeight="1">
      <c r="A23" s="9"/>
      <c r="B23" s="10"/>
      <c r="C23" s="9"/>
      <c r="D23" s="20"/>
      <c r="E23" s="20"/>
      <c r="F23" s="20"/>
      <c r="G23" s="20"/>
      <c r="H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5"/>
      <c r="V23" s="15"/>
      <c r="W23" s="15"/>
      <c r="X23" s="15"/>
      <c r="Y23" s="13"/>
      <c r="Z23" s="13"/>
      <c r="AA23" s="13"/>
      <c r="AB23" s="13"/>
      <c r="AC23" s="13"/>
      <c r="AD23" s="13"/>
      <c r="AE23" s="13"/>
      <c r="AF23" s="13"/>
      <c r="AG23" s="12"/>
      <c r="AH23" s="12"/>
      <c r="AI23" s="12"/>
      <c r="AJ23" s="12"/>
    </row>
  </sheetData>
  <mergeCells count="7">
    <mergeCell ref="U5:X5"/>
    <mergeCell ref="A1:A4"/>
    <mergeCell ref="B1:AH4"/>
    <mergeCell ref="D6:H6"/>
    <mergeCell ref="P5:S5"/>
    <mergeCell ref="I5:K5"/>
    <mergeCell ref="L5:O5"/>
  </mergeCells>
  <pageMargins left="0.7" right="0.45" top="0.75" bottom="0.75" header="0.3" footer="0.3"/>
  <pageSetup paperSize="9" scale="4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Sheet2</vt:lpstr>
      <vt:lpstr>Sheet1</vt:lpstr>
      <vt:lpstr>Report (2)</vt:lpstr>
      <vt:lpstr>Wrap Sheet &amp; Plastic Bag</vt:lpstr>
      <vt:lpstr>example</vt:lpstr>
      <vt:lpstr>example!Print_Area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Hoang Anh</dc:creator>
  <cp:lastModifiedBy>Nguyen Dinh Cong</cp:lastModifiedBy>
  <cp:lastPrinted>2022-06-07T07:24:16Z</cp:lastPrinted>
  <dcterms:created xsi:type="dcterms:W3CDTF">2015-06-05T18:17:20Z</dcterms:created>
  <dcterms:modified xsi:type="dcterms:W3CDTF">2022-11-05T04:51:55Z</dcterms:modified>
</cp:coreProperties>
</file>