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215" activeTab="1"/>
  </bookViews>
  <sheets>
    <sheet name="ProjectSchedule" sheetId="11" r:id="rId1"/>
    <sheet name="Sheet2" sheetId="13" r:id="rId2"/>
  </sheets>
  <definedNames>
    <definedName name="Display_Week">ProjectSchedule!$E$5</definedName>
    <definedName name="_xlnm.Print_Titles" localSheetId="0">ProjectSchedule!$4:$6</definedName>
    <definedName name="Project_Start">ProjectSchedule!$E$4</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workbook>
</file>

<file path=xl/sharedStrings.xml><?xml version="1.0" encoding="utf-8"?>
<sst xmlns="http://schemas.openxmlformats.org/spreadsheetml/2006/main" count="76" uniqueCount="67">
  <si>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</si>
  <si>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</si>
  <si>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</si>
  <si>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</si>
  <si>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</si>
  <si>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</si>
  <si>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</si>
  <si>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</si>
  <si>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</si>
  <si>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</si>
  <si>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</si>
  <si>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</si>
  <si>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</si>
  <si>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</si>
  <si>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</si>
  <si>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</si>
  <si>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</si>
  <si>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</si>
  <si>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</si>
  <si>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</si>
  <si>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</si>
  <si>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Planning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</si>
  <si>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</si>
  <si>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Methodology</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</si>
  <si>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</si>
  <si>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</si>
  <si>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Tools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</si>
  <si>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</si>
  <si>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1</t>
  </si>
  <si>
    <t>prep</t>
  </si>
  <si>
    <t>skel</t>
  </si>
  <si>
    <t>scraper</t>
  </si>
  <si>
    <t>model</t>
  </si>
  <si>
    <t>Sample phase title block</t>
  </si>
  <si>
    <t>Phase 3 Title</t>
  </si>
  <si>
    <t>Phase 4 Title</t>
  </si>
  <si>
    <t>This is an empty row</t>
  </si>
  <si>
    <t>This row marks the end of the Project Schedule. DO NOT enter anything in this row. 
Insert new rows ABOVE this one to continue building out your Project Schedule.</t>
  </si>
  <si>
    <t>Insert new rows ABOVE this one</t>
  </si>
  <si>
    <t>Product backlog</t>
  </si>
  <si>
    <t xml:space="preserve">Sprint </t>
  </si>
  <si>
    <t>#</t>
  </si>
  <si>
    <t>Description</t>
  </si>
  <si>
    <t>functional</t>
  </si>
  <si>
    <t>frontend</t>
  </si>
  <si>
    <t>backend</t>
  </si>
  <si>
    <t>High</t>
  </si>
  <si>
    <t>Prep</t>
  </si>
  <si>
    <t>Tag</t>
  </si>
  <si>
    <t>Fully functional website with all working features:</t>
  </si>
  <si>
    <t>-</t>
  </si>
  <si>
    <t>Able to display popular attractions from destination</t>
  </si>
  <si>
    <t>website skeleton</t>
  </si>
  <si>
    <t>Allows customization and self drag and plan of attractions</t>
  </si>
  <si>
    <t>Scraper</t>
  </si>
  <si>
    <t>Details on the attractions (e.g location,distance)</t>
  </si>
  <si>
    <t>Shortest path suggestiong -&gt; A *</t>
  </si>
  <si>
    <t>Medium</t>
  </si>
  <si>
    <t>User login/sign up page</t>
  </si>
  <si>
    <t>Able to generate tour route according to user preference (e.g. light activity, heavy shopping) --&gt; machine learning model</t>
  </si>
  <si>
    <t>Nice to have</t>
  </si>
  <si>
    <t>Appealling web pages</t>
  </si>
  <si>
    <t>Interactive web pages</t>
  </si>
  <si>
    <t>comment sections</t>
  </si>
  <si>
    <t>upload sections</t>
  </si>
  <si>
    <t>user profile sections</t>
  </si>
  <si>
    <t>recommendation sections</t>
  </si>
</sst>
</file>

<file path=xl/styles.xml><?xml version="1.0" encoding="utf-8"?>
<styleSheet xmlns="http://schemas.openxmlformats.org/spreadsheetml/2006/main">
  <numFmts count="9">
    <numFmt numFmtId="43" formatCode="_(* #,##0.00_);_(* \(#,##0.00\);_(* &quot;-&quot;??_);_(@_)"/>
    <numFmt numFmtId="176" formatCode="ddd\,\ m/d/yyyy"/>
    <numFmt numFmtId="177" formatCode="_ * #,##0_ ;_ * \-#,##0_ ;_ * &quot;-&quot;_ ;_ @_ "/>
    <numFmt numFmtId="178" formatCode="m/d/yy;@"/>
    <numFmt numFmtId="44" formatCode="_(&quot;$&quot;* #,##0.00_);_(&quot;$&quot;* \(#,##0.00\);_(&quot;$&quot;* &quot;-&quot;??_);_(@_)"/>
    <numFmt numFmtId="42" formatCode="_(&quot;$&quot;* #,##0_);_(&quot;$&quot;* \(#,##0\);_(&quot;$&quot;* &quot;-&quot;_);_(@_)"/>
    <numFmt numFmtId="179" formatCode="dd/mm/yyyy;@"/>
    <numFmt numFmtId="180" formatCode="mmm\ d\,\ yyyy"/>
    <numFmt numFmtId="181" formatCode="d"/>
  </numFmts>
  <fonts count="36">
    <font>
      <sz val="11"/>
      <color theme="1"/>
      <name val="Calibri"/>
      <charset val="134"/>
      <scheme val="minor"/>
    </font>
    <font>
      <sz val="20"/>
      <color theme="1"/>
      <name val="Calibri"/>
      <charset val="134"/>
      <scheme val="minor"/>
    </font>
    <font>
      <sz val="20"/>
      <color theme="1"/>
      <name val="Arial Black"/>
      <charset val="134"/>
    </font>
    <font>
      <b/>
      <sz val="20"/>
      <color theme="1"/>
      <name val="Arial Black"/>
      <charset val="134"/>
    </font>
    <font>
      <b/>
      <sz val="11"/>
      <color theme="1"/>
      <name val="Calibri"/>
      <charset val="134"/>
      <scheme val="minor"/>
    </font>
    <font>
      <sz val="11"/>
      <color theme="0"/>
      <name val="Calibri"/>
      <charset val="134"/>
      <scheme val="minor"/>
    </font>
    <font>
      <b/>
      <sz val="22"/>
      <color theme="1" tint="0.349986266670736"/>
      <name val="Calibri"/>
      <charset val="134"/>
      <scheme val="major"/>
    </font>
    <font>
      <b/>
      <sz val="20"/>
      <color theme="4" tint="-0.249977111117893"/>
      <name val="Calibri"/>
      <charset val="134"/>
      <scheme val="major"/>
    </font>
    <font>
      <sz val="10"/>
      <name val="Calibri"/>
      <charset val="134"/>
      <scheme val="minor"/>
    </font>
    <font>
      <sz val="14"/>
      <color theme="1"/>
      <name val="Calibri"/>
      <charset val="134"/>
      <scheme val="minor"/>
    </font>
    <font>
      <b/>
      <sz val="9"/>
      <color theme="0"/>
      <name val="Calibri"/>
      <charset val="134"/>
      <scheme val="minor"/>
    </font>
    <font>
      <sz val="11"/>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0"/>
      <color theme="1" tint="0.499984740745262"/>
      <name val="Arial"/>
      <charset val="134"/>
    </font>
    <font>
      <b/>
      <sz val="11"/>
      <name val="Calibri"/>
      <charset val="134"/>
      <scheme val="minor"/>
    </font>
    <font>
      <sz val="10"/>
      <name val="Arial"/>
      <charset val="134"/>
    </font>
    <font>
      <sz val="9"/>
      <name val="Calibri"/>
      <charset val="134"/>
      <scheme val="minor"/>
    </font>
    <font>
      <sz val="8"/>
      <color theme="0"/>
      <name val="Calibri"/>
      <charset val="134"/>
      <scheme val="minor"/>
    </font>
    <font>
      <sz val="11"/>
      <color theme="0"/>
      <name val="Calibri"/>
      <charset val="0"/>
      <scheme val="minor"/>
    </font>
    <font>
      <sz val="11"/>
      <color theme="1"/>
      <name val="Calibri"/>
      <charset val="0"/>
      <scheme val="minor"/>
    </font>
    <font>
      <sz val="11"/>
      <color rgb="FF9C0006"/>
      <name val="Calibri"/>
      <charset val="0"/>
      <scheme val="minor"/>
    </font>
    <font>
      <u/>
      <sz val="11"/>
      <color indexed="12"/>
      <name val="Arial"/>
      <charset val="134"/>
    </font>
    <font>
      <u/>
      <sz val="11"/>
      <color rgb="FF800080"/>
      <name val="Calibri"/>
      <charset val="0"/>
      <scheme val="minor"/>
    </font>
    <font>
      <sz val="11"/>
      <color rgb="FF006100"/>
      <name val="Calibri"/>
      <charset val="0"/>
      <scheme val="minor"/>
    </font>
    <font>
      <b/>
      <sz val="11"/>
      <color rgb="FFFFFFFF"/>
      <name val="Calibri"/>
      <charset val="0"/>
      <scheme val="minor"/>
    </font>
    <font>
      <sz val="11"/>
      <color rgb="FFFF0000"/>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b/>
      <sz val="11"/>
      <color rgb="FF3F3F3F"/>
      <name val="Calibri"/>
      <charset val="0"/>
      <scheme val="minor"/>
    </font>
    <font>
      <sz val="11"/>
      <color rgb="FFFA7D00"/>
      <name val="Calibri"/>
      <charset val="0"/>
      <scheme val="minor"/>
    </font>
    <font>
      <b/>
      <sz val="11"/>
      <color rgb="FFFA7D00"/>
      <name val="Calibri"/>
      <charset val="0"/>
      <scheme val="minor"/>
    </font>
    <font>
      <sz val="11"/>
      <color rgb="FF9C6500"/>
      <name val="Calibri"/>
      <charset val="0"/>
      <scheme val="minor"/>
    </font>
  </fonts>
  <fills count="42">
    <fill>
      <patternFill patternType="none"/>
    </fill>
    <fill>
      <patternFill patternType="gray125"/>
    </fill>
    <fill>
      <patternFill patternType="solid">
        <fgColor theme="9" tint="0.8"/>
        <bgColor indexed="64"/>
      </patternFill>
    </fill>
    <fill>
      <patternFill patternType="solid">
        <fgColor theme="0" tint="-0.15"/>
        <bgColor indexed="64"/>
      </patternFill>
    </fill>
    <fill>
      <patternFill patternType="solid">
        <fgColor rgb="FFFFC000"/>
        <bgColor indexed="64"/>
      </patternFill>
    </fill>
    <fill>
      <patternFill patternType="solid">
        <fgColor theme="3" tint="0.6"/>
        <bgColor indexed="64"/>
      </patternFill>
    </fill>
    <fill>
      <patternFill patternType="solid">
        <fgColor theme="5" tint="0.6"/>
        <bgColor indexed="64"/>
      </patternFill>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rgb="FFFFCC9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6"/>
        <bgColor indexed="64"/>
      </patternFill>
    </fill>
    <fill>
      <patternFill patternType="solid">
        <fgColor theme="9" tint="0.399975585192419"/>
        <bgColor indexed="64"/>
      </patternFill>
    </fill>
    <fill>
      <patternFill patternType="solid">
        <fgColor theme="8"/>
        <bgColor indexed="64"/>
      </patternFill>
    </fill>
  </fills>
  <borders count="3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4">
    <xf numFmtId="0" fontId="0" fillId="0" borderId="0"/>
    <xf numFmtId="0" fontId="21" fillId="8" borderId="0" applyNumberFormat="0" applyBorder="0" applyAlignment="0" applyProtection="0">
      <alignment vertical="center"/>
    </xf>
    <xf numFmtId="43" fontId="0" fillId="0" borderId="20" applyFont="0" applyFill="0" applyAlignment="0" applyProtection="0"/>
    <xf numFmtId="177" fontId="0" fillId="0" borderId="0" applyFont="0" applyFill="0" applyBorder="0" applyAlignment="0" applyProtection="0">
      <alignment vertical="center"/>
    </xf>
    <xf numFmtId="0" fontId="0" fillId="0" borderId="23" applyFill="0">
      <alignment horizontal="left" vertical="center" indent="2"/>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xf numFmtId="0" fontId="23" fillId="0" borderId="0" applyNumberFormat="0" applyFill="0" applyBorder="0" applyAlignment="0" applyProtection="0">
      <alignment vertical="top"/>
      <protection locked="0"/>
    </xf>
    <xf numFmtId="0" fontId="20" fillId="26" borderId="0" applyNumberFormat="0" applyBorder="0" applyAlignment="0" applyProtection="0">
      <alignment vertical="center"/>
    </xf>
    <xf numFmtId="0" fontId="24" fillId="0" borderId="0" applyNumberFormat="0" applyFill="0" applyBorder="0" applyAlignment="0" applyProtection="0">
      <alignment vertical="center"/>
    </xf>
    <xf numFmtId="178" fontId="0" fillId="0" borderId="23" applyFill="0">
      <alignment horizontal="center" vertical="center"/>
    </xf>
    <xf numFmtId="0" fontId="26" fillId="28" borderId="29" applyNumberFormat="0" applyAlignment="0" applyProtection="0">
      <alignment vertical="center"/>
    </xf>
    <xf numFmtId="0" fontId="9" fillId="0" borderId="0" applyNumberFormat="0" applyFill="0" applyProtection="0">
      <alignment vertical="top"/>
    </xf>
    <xf numFmtId="0" fontId="0" fillId="29" borderId="30" applyNumberFormat="0" applyFont="0" applyAlignment="0" applyProtection="0">
      <alignment vertical="center"/>
    </xf>
    <xf numFmtId="0" fontId="21" fillId="12" borderId="0" applyNumberFormat="0" applyBorder="0" applyAlignment="0" applyProtection="0">
      <alignment vertical="center"/>
    </xf>
    <xf numFmtId="0" fontId="27" fillId="0" borderId="0" applyNumberFormat="0" applyFill="0" applyBorder="0" applyAlignment="0" applyProtection="0">
      <alignment vertical="center"/>
    </xf>
    <xf numFmtId="0" fontId="21" fillId="10" borderId="0" applyNumberFormat="0" applyBorder="0" applyAlignment="0" applyProtection="0">
      <alignment vertical="center"/>
    </xf>
    <xf numFmtId="0" fontId="6" fillId="0" borderId="0" applyNumberFormat="0" applyFill="0" applyBorder="0" applyAlignment="0" applyProtection="0"/>
    <xf numFmtId="0" fontId="28" fillId="0" borderId="0" applyNumberFormat="0" applyFill="0" applyBorder="0" applyAlignment="0" applyProtection="0">
      <alignment vertical="center"/>
    </xf>
    <xf numFmtId="0" fontId="0" fillId="0" borderId="23" applyFill="0">
      <alignment horizontal="center" vertical="center"/>
    </xf>
    <xf numFmtId="0" fontId="9" fillId="0" borderId="0" applyNumberFormat="0" applyFill="0" applyAlignment="0" applyProtection="0"/>
    <xf numFmtId="0" fontId="0" fillId="0" borderId="0" applyNumberFormat="0" applyFill="0" applyProtection="0">
      <alignment horizontal="right" indent="1"/>
    </xf>
    <xf numFmtId="0" fontId="29" fillId="0" borderId="0" applyNumberFormat="0" applyFill="0" applyBorder="0" applyAlignment="0" applyProtection="0">
      <alignment vertical="center"/>
    </xf>
    <xf numFmtId="0" fontId="30" fillId="31" borderId="31" applyNumberFormat="0" applyAlignment="0" applyProtection="0">
      <alignment vertical="center"/>
    </xf>
    <xf numFmtId="0" fontId="20" fillId="32" borderId="0" applyNumberFormat="0" applyBorder="0" applyAlignment="0" applyProtection="0">
      <alignment vertical="center"/>
    </xf>
    <xf numFmtId="0" fontId="25" fillId="27" borderId="0" applyNumberFormat="0" applyBorder="0" applyAlignment="0" applyProtection="0">
      <alignment vertical="center"/>
    </xf>
    <xf numFmtId="0" fontId="32" fillId="33" borderId="33" applyNumberFormat="0" applyAlignment="0" applyProtection="0">
      <alignment vertical="center"/>
    </xf>
    <xf numFmtId="0" fontId="21" fillId="9" borderId="0" applyNumberFormat="0" applyBorder="0" applyAlignment="0" applyProtection="0">
      <alignment vertical="center"/>
    </xf>
    <xf numFmtId="0" fontId="34" fillId="33" borderId="31" applyNumberFormat="0" applyAlignment="0" applyProtection="0">
      <alignment vertical="center"/>
    </xf>
    <xf numFmtId="0" fontId="33" fillId="0" borderId="34" applyNumberFormat="0" applyFill="0" applyAlignment="0" applyProtection="0">
      <alignment vertical="center"/>
    </xf>
    <xf numFmtId="0" fontId="31" fillId="0" borderId="32" applyNumberFormat="0" applyFill="0" applyAlignment="0" applyProtection="0">
      <alignment vertical="center"/>
    </xf>
    <xf numFmtId="0" fontId="22" fillId="20" borderId="0" applyNumberFormat="0" applyBorder="0" applyAlignment="0" applyProtection="0">
      <alignment vertical="center"/>
    </xf>
    <xf numFmtId="0" fontId="35" fillId="34" borderId="0" applyNumberFormat="0" applyBorder="0" applyAlignment="0" applyProtection="0">
      <alignment vertical="center"/>
    </xf>
    <xf numFmtId="0" fontId="20" fillId="30" borderId="0" applyNumberFormat="0" applyBorder="0" applyAlignment="0" applyProtection="0">
      <alignment vertical="center"/>
    </xf>
    <xf numFmtId="0" fontId="21" fillId="36" borderId="0" applyNumberFormat="0" applyBorder="0" applyAlignment="0" applyProtection="0">
      <alignment vertical="center"/>
    </xf>
    <xf numFmtId="0" fontId="20" fillId="19" borderId="0" applyNumberFormat="0" applyBorder="0" applyAlignment="0" applyProtection="0">
      <alignment vertical="center"/>
    </xf>
    <xf numFmtId="0" fontId="20" fillId="35" borderId="0" applyNumberFormat="0" applyBorder="0" applyAlignment="0" applyProtection="0">
      <alignment vertical="center"/>
    </xf>
    <xf numFmtId="0" fontId="21" fillId="11" borderId="0" applyNumberFormat="0" applyBorder="0" applyAlignment="0" applyProtection="0">
      <alignment vertical="center"/>
    </xf>
    <xf numFmtId="0" fontId="21" fillId="37" borderId="0" applyNumberFormat="0" applyBorder="0" applyAlignment="0" applyProtection="0">
      <alignment vertical="center"/>
    </xf>
    <xf numFmtId="0" fontId="20" fillId="23" borderId="0" applyNumberFormat="0" applyBorder="0" applyAlignment="0" applyProtection="0">
      <alignment vertical="center"/>
    </xf>
    <xf numFmtId="0" fontId="20" fillId="39" borderId="0" applyNumberFormat="0" applyBorder="0" applyAlignment="0" applyProtection="0">
      <alignment vertical="center"/>
    </xf>
    <xf numFmtId="0" fontId="21" fillId="13" borderId="0" applyNumberFormat="0" applyBorder="0" applyAlignment="0" applyProtection="0">
      <alignment vertical="center"/>
    </xf>
    <xf numFmtId="0" fontId="20" fillId="38" borderId="0" applyNumberFormat="0" applyBorder="0" applyAlignment="0" applyProtection="0">
      <alignment vertical="center"/>
    </xf>
    <xf numFmtId="0" fontId="21" fillId="15" borderId="0" applyNumberFormat="0" applyBorder="0" applyAlignment="0" applyProtection="0">
      <alignment vertical="center"/>
    </xf>
    <xf numFmtId="0" fontId="21" fillId="14" borderId="0" applyNumberFormat="0" applyBorder="0" applyAlignment="0" applyProtection="0">
      <alignment vertical="center"/>
    </xf>
    <xf numFmtId="0" fontId="20" fillId="41" borderId="0" applyNumberFormat="0" applyBorder="0" applyAlignment="0" applyProtection="0">
      <alignment vertical="center"/>
    </xf>
    <xf numFmtId="176" fontId="0" fillId="0" borderId="20">
      <alignment horizontal="center" vertical="center"/>
    </xf>
    <xf numFmtId="0" fontId="21" fillId="25" borderId="0" applyNumberFormat="0" applyBorder="0" applyAlignment="0" applyProtection="0">
      <alignment vertical="center"/>
    </xf>
    <xf numFmtId="0" fontId="20" fillId="24" borderId="0" applyNumberFormat="0" applyBorder="0" applyAlignment="0" applyProtection="0">
      <alignment vertical="center"/>
    </xf>
    <xf numFmtId="0" fontId="20" fillId="22" borderId="0" applyNumberFormat="0" applyBorder="0" applyAlignment="0" applyProtection="0">
      <alignment vertical="center"/>
    </xf>
    <xf numFmtId="0" fontId="21" fillId="21" borderId="0" applyNumberFormat="0" applyBorder="0" applyAlignment="0" applyProtection="0">
      <alignment vertical="center"/>
    </xf>
    <xf numFmtId="0" fontId="20" fillId="40" borderId="0" applyNumberFormat="0" applyBorder="0" applyAlignment="0" applyProtection="0">
      <alignment vertical="center"/>
    </xf>
    <xf numFmtId="0" fontId="5" fillId="0" borderId="0"/>
  </cellStyleXfs>
  <cellXfs count="134">
    <xf numFmtId="0" fontId="0" fillId="0" borderId="0" xfId="0"/>
    <xf numFmtId="0" fontId="1" fillId="0" borderId="0" xfId="0" applyFont="1" applyAlignment="1">
      <alignment horizontal="left" vertical="center"/>
    </xf>
    <xf numFmtId="0" fontId="0" fillId="0" borderId="0" xfId="0" applyAlignment="1">
      <alignment horizont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0" fillId="2" borderId="6" xfId="0" applyFill="1" applyBorder="1" applyAlignment="1">
      <alignment horizontal="left"/>
    </xf>
    <xf numFmtId="0" fontId="0" fillId="2" borderId="7" xfId="0" applyFill="1" applyBorder="1" applyAlignment="1">
      <alignment horizontal="center"/>
    </xf>
    <xf numFmtId="0" fontId="0" fillId="2" borderId="8" xfId="0" applyFill="1" applyBorder="1" applyAlignment="1">
      <alignment horizontal="left"/>
    </xf>
    <xf numFmtId="0" fontId="0" fillId="3" borderId="9" xfId="0" applyFill="1" applyBorder="1"/>
    <xf numFmtId="0" fontId="0" fillId="3" borderId="10" xfId="0" applyFill="1" applyBorder="1" applyAlignment="1">
      <alignment horizontal="center"/>
    </xf>
    <xf numFmtId="0" fontId="0" fillId="3" borderId="10" xfId="0" applyFill="1" applyBorder="1"/>
    <xf numFmtId="0" fontId="4" fillId="4" borderId="11" xfId="0" applyFont="1" applyFill="1" applyBorder="1" applyAlignment="1">
      <alignment horizontal="left"/>
    </xf>
    <xf numFmtId="0" fontId="4" fillId="4" borderId="12" xfId="0" applyFont="1" applyFill="1" applyBorder="1" applyAlignment="1">
      <alignment horizontal="center"/>
    </xf>
    <xf numFmtId="0" fontId="4" fillId="4" borderId="13" xfId="0" applyFont="1" applyFill="1" applyBorder="1" applyAlignment="1">
      <alignment horizontal="left"/>
    </xf>
    <xf numFmtId="0" fontId="0" fillId="0" borderId="0" xfId="0" applyBorder="1"/>
    <xf numFmtId="0" fontId="4" fillId="4" borderId="12" xfId="0" applyFont="1"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center"/>
    </xf>
    <xf numFmtId="0" fontId="4" fillId="2" borderId="13" xfId="0" applyFont="1" applyFill="1" applyBorder="1" applyAlignment="1">
      <alignment horizontal="left" wrapText="1"/>
    </xf>
    <xf numFmtId="0" fontId="4" fillId="3" borderId="11" xfId="0" applyFont="1" applyFill="1" applyBorder="1" applyAlignment="1">
      <alignment horizontal="left"/>
    </xf>
    <xf numFmtId="0" fontId="4" fillId="3" borderId="12" xfId="0" applyFont="1" applyFill="1" applyBorder="1" applyAlignment="1">
      <alignment horizontal="center"/>
    </xf>
    <xf numFmtId="0" fontId="4" fillId="3" borderId="12" xfId="0" applyFont="1"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center"/>
    </xf>
    <xf numFmtId="0" fontId="0" fillId="3" borderId="12" xfId="0" applyFill="1" applyBorder="1" applyAlignment="1">
      <alignment horizontal="left"/>
    </xf>
    <xf numFmtId="0" fontId="0" fillId="3" borderId="12" xfId="0" applyNumberFormat="1" applyFill="1" applyBorder="1" applyAlignment="1">
      <alignment horizontal="left"/>
    </xf>
    <xf numFmtId="0" fontId="0" fillId="2" borderId="13" xfId="0" applyFill="1" applyBorder="1" applyAlignment="1">
      <alignment horizontal="left" wrapText="1"/>
    </xf>
    <xf numFmtId="0" fontId="0" fillId="3" borderId="14" xfId="0" applyFill="1" applyBorder="1" applyAlignment="1">
      <alignment horizontal="left"/>
    </xf>
    <xf numFmtId="0" fontId="0" fillId="3" borderId="15" xfId="0" applyFill="1" applyBorder="1" applyAlignment="1">
      <alignment horizontal="center"/>
    </xf>
    <xf numFmtId="0" fontId="0" fillId="3" borderId="15" xfId="0" applyFill="1" applyBorder="1" applyAlignment="1">
      <alignment horizontal="left"/>
    </xf>
    <xf numFmtId="0" fontId="0" fillId="3" borderId="15" xfId="0" applyNumberFormat="1" applyFill="1" applyBorder="1" applyAlignment="1">
      <alignment horizontal="left"/>
    </xf>
    <xf numFmtId="0" fontId="4" fillId="5" borderId="11" xfId="0" applyFont="1" applyFill="1" applyBorder="1" applyAlignment="1">
      <alignment horizontal="left"/>
    </xf>
    <xf numFmtId="0" fontId="4" fillId="5" borderId="12" xfId="0" applyFont="1" applyFill="1" applyBorder="1" applyAlignment="1">
      <alignment horizontal="center"/>
    </xf>
    <xf numFmtId="0" fontId="4" fillId="5" borderId="13" xfId="0" applyFont="1" applyFill="1" applyBorder="1" applyAlignment="1">
      <alignment horizontal="left"/>
    </xf>
    <xf numFmtId="0" fontId="4" fillId="6" borderId="11" xfId="0" applyFont="1" applyFill="1" applyBorder="1" applyAlignment="1">
      <alignment horizontal="left"/>
    </xf>
    <xf numFmtId="0" fontId="4" fillId="6" borderId="12" xfId="0" applyFont="1" applyFill="1" applyBorder="1" applyAlignment="1">
      <alignment horizontal="center"/>
    </xf>
    <xf numFmtId="0" fontId="4" fillId="6" borderId="13" xfId="0" applyFont="1" applyFill="1" applyBorder="1" applyAlignment="1">
      <alignment horizontal="left"/>
    </xf>
    <xf numFmtId="0" fontId="0" fillId="2" borderId="14" xfId="0" applyFill="1" applyBorder="1" applyAlignment="1">
      <alignment horizontal="left"/>
    </xf>
    <xf numFmtId="0" fontId="0" fillId="2" borderId="15" xfId="0" applyFill="1" applyBorder="1" applyAlignment="1">
      <alignment horizontal="center"/>
    </xf>
    <xf numFmtId="0" fontId="0" fillId="2" borderId="16" xfId="0" applyFill="1" applyBorder="1" applyAlignment="1">
      <alignment horizontal="left" wrapText="1"/>
    </xf>
    <xf numFmtId="0" fontId="0" fillId="0" borderId="0" xfId="0" applyBorder="1" applyAlignment="1">
      <alignment horizontal="center"/>
    </xf>
    <xf numFmtId="0" fontId="3" fillId="3" borderId="17" xfId="0" applyFont="1" applyFill="1" applyBorder="1" applyAlignment="1">
      <alignment horizontal="center" vertical="center"/>
    </xf>
    <xf numFmtId="0" fontId="0" fillId="3" borderId="18" xfId="0" applyFill="1" applyBorder="1"/>
    <xf numFmtId="0" fontId="4" fillId="3" borderId="13" xfId="0" applyFont="1" applyFill="1" applyBorder="1" applyAlignment="1">
      <alignment horizontal="left"/>
    </xf>
    <xf numFmtId="0" fontId="0" fillId="3" borderId="13" xfId="0" applyNumberFormat="1" applyFill="1" applyBorder="1" applyAlignment="1">
      <alignment horizontal="left"/>
    </xf>
    <xf numFmtId="0" fontId="0" fillId="3" borderId="16" xfId="0" applyNumberFormat="1" applyFill="1" applyBorder="1" applyAlignment="1">
      <alignment horizontal="left"/>
    </xf>
    <xf numFmtId="0" fontId="0" fillId="0" borderId="0" xfId="0" applyAlignment="1">
      <alignment vertical="center"/>
    </xf>
    <xf numFmtId="0" fontId="5" fillId="0" borderId="0" xfId="53"/>
    <xf numFmtId="0" fontId="5" fillId="0" borderId="0" xfId="53" applyAlignment="1">
      <alignment wrapText="1"/>
    </xf>
    <xf numFmtId="0" fontId="6" fillId="0" borderId="0" xfId="18" applyAlignment="1">
      <alignment horizontal="left"/>
    </xf>
    <xf numFmtId="0" fontId="7" fillId="0" borderId="0" xfId="0" applyFont="1" applyAlignment="1">
      <alignment horizontal="left"/>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21"/>
    <xf numFmtId="0" fontId="9" fillId="0" borderId="0" xfId="13">
      <alignment vertical="top"/>
    </xf>
    <xf numFmtId="0" fontId="0" fillId="0" borderId="0" xfId="22">
      <alignment horizontal="right" indent="1"/>
    </xf>
    <xf numFmtId="0" fontId="0" fillId="0" borderId="19" xfId="22" applyBorder="1">
      <alignment horizontal="right" indent="1"/>
    </xf>
    <xf numFmtId="176" fontId="0" fillId="0" borderId="20" xfId="47" applyNumberFormat="1">
      <alignment horizontal="center" vertical="center"/>
    </xf>
    <xf numFmtId="176" fontId="0" fillId="0" borderId="20" xfId="47">
      <alignment horizontal="center" vertical="center"/>
    </xf>
    <xf numFmtId="0" fontId="0" fillId="0" borderId="21" xfId="0" applyBorder="1"/>
    <xf numFmtId="0" fontId="0" fillId="0" borderId="20" xfId="0" applyBorder="1" applyAlignment="1">
      <alignment horizontal="center" vertical="center"/>
    </xf>
    <xf numFmtId="0" fontId="10" fillId="7" borderId="22" xfId="0" applyFont="1" applyFill="1" applyBorder="1" applyAlignment="1">
      <alignment horizontal="left" vertical="center" indent="1"/>
    </xf>
    <xf numFmtId="0" fontId="10" fillId="7" borderId="22" xfId="0" applyFont="1" applyFill="1" applyBorder="1" applyAlignment="1">
      <alignment horizontal="center" vertical="center" wrapText="1"/>
    </xf>
    <xf numFmtId="0" fontId="0" fillId="0" borderId="0" xfId="0" applyAlignment="1">
      <alignment wrapText="1"/>
    </xf>
    <xf numFmtId="0" fontId="4" fillId="8" borderId="23" xfId="0" applyFont="1" applyFill="1" applyBorder="1" applyAlignment="1">
      <alignment horizontal="left" vertical="center" indent="1"/>
    </xf>
    <xf numFmtId="0" fontId="0" fillId="8" borderId="23" xfId="20" applyFill="1">
      <alignment horizontal="center" vertical="center"/>
    </xf>
    <xf numFmtId="9" fontId="11" fillId="8" borderId="23" xfId="7" applyFont="1" applyFill="1" applyBorder="1" applyAlignment="1">
      <alignment horizontal="center" vertical="center"/>
    </xf>
    <xf numFmtId="178" fontId="0" fillId="8" borderId="23" xfId="0" applyNumberFormat="1" applyFill="1" applyBorder="1" applyAlignment="1">
      <alignment horizontal="center" vertical="center"/>
    </xf>
    <xf numFmtId="178" fontId="11" fillId="8" borderId="23" xfId="0" applyNumberFormat="1" applyFont="1" applyFill="1" applyBorder="1" applyAlignment="1">
      <alignment horizontal="center" vertical="center"/>
    </xf>
    <xf numFmtId="0" fontId="11" fillId="0" borderId="23" xfId="0" applyFont="1" applyBorder="1" applyAlignment="1">
      <alignment horizontal="center" vertical="center"/>
    </xf>
    <xf numFmtId="0" fontId="0" fillId="9" borderId="23" xfId="4" applyFill="1">
      <alignment horizontal="left" vertical="center" indent="2"/>
    </xf>
    <xf numFmtId="0" fontId="0" fillId="9" borderId="23" xfId="20" applyFill="1">
      <alignment horizontal="center" vertical="center"/>
    </xf>
    <xf numFmtId="9" fontId="11" fillId="9" borderId="23" xfId="7" applyNumberFormat="1" applyFont="1" applyFill="1" applyBorder="1" applyAlignment="1" applyProtection="1">
      <alignment horizontal="center" vertical="center"/>
    </xf>
    <xf numFmtId="179" fontId="0" fillId="9" borderId="23" xfId="11" applyNumberFormat="1" applyFill="1">
      <alignment horizontal="center" vertical="center"/>
    </xf>
    <xf numFmtId="9" fontId="11" fillId="9" borderId="23" xfId="7" applyNumberFormat="1" applyFont="1" applyFill="1" applyBorder="1" applyAlignment="1">
      <alignment horizontal="center" vertical="center"/>
    </xf>
    <xf numFmtId="0" fontId="4" fillId="10" borderId="23" xfId="0" applyFont="1" applyFill="1" applyBorder="1" applyAlignment="1">
      <alignment horizontal="left" vertical="center" indent="1"/>
    </xf>
    <xf numFmtId="0" fontId="0" fillId="10" borderId="23" xfId="20" applyFill="1">
      <alignment horizontal="center" vertical="center"/>
    </xf>
    <xf numFmtId="9" fontId="11" fillId="10" borderId="23" xfId="7" applyFont="1" applyFill="1" applyBorder="1" applyAlignment="1">
      <alignment horizontal="center" vertical="center"/>
    </xf>
    <xf numFmtId="179" fontId="0" fillId="10" borderId="23" xfId="0" applyNumberFormat="1" applyFill="1" applyBorder="1" applyAlignment="1">
      <alignment horizontal="center" vertical="center"/>
    </xf>
    <xf numFmtId="179" fontId="11" fillId="10" borderId="23" xfId="0" applyNumberFormat="1" applyFont="1" applyFill="1" applyBorder="1" applyAlignment="1">
      <alignment horizontal="center" vertical="center"/>
    </xf>
    <xf numFmtId="0" fontId="0" fillId="11" borderId="23" xfId="4" applyFill="1">
      <alignment horizontal="left" vertical="center" indent="2"/>
    </xf>
    <xf numFmtId="0" fontId="0" fillId="11" borderId="23" xfId="20" applyFill="1">
      <alignment horizontal="center" vertical="center"/>
    </xf>
    <xf numFmtId="9" fontId="11" fillId="11" borderId="23" xfId="7" applyNumberFormat="1" applyFont="1" applyFill="1" applyBorder="1" applyAlignment="1">
      <alignment horizontal="center" vertical="center"/>
    </xf>
    <xf numFmtId="179" fontId="0" fillId="11" borderId="23" xfId="11" applyNumberFormat="1" applyFill="1">
      <alignment horizontal="center" vertical="center"/>
    </xf>
    <xf numFmtId="9" fontId="11" fillId="11" borderId="23" xfId="7" applyFont="1" applyFill="1" applyBorder="1" applyAlignment="1">
      <alignment horizontal="center" vertical="center"/>
    </xf>
    <xf numFmtId="0" fontId="4" fillId="12" borderId="23" xfId="0" applyFont="1" applyFill="1" applyBorder="1" applyAlignment="1">
      <alignment horizontal="left" vertical="center" indent="1"/>
    </xf>
    <xf numFmtId="0" fontId="0" fillId="12" borderId="23" xfId="20" applyFill="1">
      <alignment horizontal="center" vertical="center"/>
    </xf>
    <xf numFmtId="9" fontId="11" fillId="12" borderId="23" xfId="7" applyFont="1" applyFill="1" applyBorder="1" applyAlignment="1">
      <alignment horizontal="center" vertical="center"/>
    </xf>
    <xf numFmtId="178" fontId="0" fillId="12" borderId="23" xfId="0" applyNumberFormat="1" applyFill="1" applyBorder="1" applyAlignment="1">
      <alignment horizontal="center" vertical="center"/>
    </xf>
    <xf numFmtId="178" fontId="11" fillId="12" borderId="23" xfId="0" applyNumberFormat="1" applyFont="1" applyFill="1" applyBorder="1" applyAlignment="1">
      <alignment horizontal="center" vertical="center"/>
    </xf>
    <xf numFmtId="0" fontId="0" fillId="13" borderId="23" xfId="4" applyFill="1">
      <alignment horizontal="left" vertical="center" indent="2"/>
    </xf>
    <xf numFmtId="0" fontId="0" fillId="13" borderId="23" xfId="20" applyFill="1">
      <alignment horizontal="center" vertical="center"/>
    </xf>
    <xf numFmtId="9" fontId="11" fillId="13" borderId="23" xfId="7" applyFont="1" applyFill="1" applyBorder="1" applyAlignment="1">
      <alignment horizontal="center" vertical="center"/>
    </xf>
    <xf numFmtId="178" fontId="0" fillId="13" borderId="23" xfId="11" applyFill="1">
      <alignment horizontal="center" vertical="center"/>
    </xf>
    <xf numFmtId="0" fontId="4" fillId="14" borderId="23" xfId="0" applyFont="1" applyFill="1" applyBorder="1" applyAlignment="1">
      <alignment horizontal="left" vertical="center" indent="1"/>
    </xf>
    <xf numFmtId="0" fontId="0" fillId="14" borderId="23" xfId="20" applyFill="1">
      <alignment horizontal="center" vertical="center"/>
    </xf>
    <xf numFmtId="9" fontId="11" fillId="14" borderId="23" xfId="7" applyFont="1" applyFill="1" applyBorder="1" applyAlignment="1">
      <alignment horizontal="center" vertical="center"/>
    </xf>
    <xf numFmtId="178" fontId="0" fillId="14" borderId="23" xfId="0" applyNumberFormat="1" applyFill="1" applyBorder="1" applyAlignment="1">
      <alignment horizontal="center" vertical="center"/>
    </xf>
    <xf numFmtId="178" fontId="11" fillId="14" borderId="23" xfId="0" applyNumberFormat="1" applyFont="1" applyFill="1" applyBorder="1" applyAlignment="1">
      <alignment horizontal="center" vertical="center"/>
    </xf>
    <xf numFmtId="0" fontId="0" fillId="15" borderId="23" xfId="4" applyFill="1">
      <alignment horizontal="left" vertical="center" indent="2"/>
    </xf>
    <xf numFmtId="0" fontId="0" fillId="15" borderId="23" xfId="20" applyFill="1">
      <alignment horizontal="center" vertical="center"/>
    </xf>
    <xf numFmtId="9" fontId="11" fillId="15" borderId="23" xfId="7" applyFont="1" applyFill="1" applyBorder="1" applyAlignment="1">
      <alignment horizontal="center" vertical="center"/>
    </xf>
    <xf numFmtId="178" fontId="0" fillId="15" borderId="23" xfId="11" applyFill="1">
      <alignment horizontal="center" vertical="center"/>
    </xf>
    <xf numFmtId="0" fontId="0" fillId="0" borderId="23" xfId="4">
      <alignment horizontal="left" vertical="center" indent="2"/>
    </xf>
    <xf numFmtId="0" fontId="0" fillId="0" borderId="23" xfId="20">
      <alignment horizontal="center" vertical="center"/>
    </xf>
    <xf numFmtId="9" fontId="11" fillId="0" borderId="23" xfId="7" applyFont="1" applyBorder="1" applyAlignment="1">
      <alignment horizontal="center" vertical="center"/>
    </xf>
    <xf numFmtId="178" fontId="0" fillId="0" borderId="23" xfId="11">
      <alignment horizontal="center" vertical="center"/>
    </xf>
    <xf numFmtId="0" fontId="12" fillId="16" borderId="23" xfId="0" applyFont="1" applyFill="1" applyBorder="1" applyAlignment="1">
      <alignment horizontal="left" vertical="center" indent="1"/>
    </xf>
    <xf numFmtId="0" fontId="12" fillId="16" borderId="23" xfId="0" applyFont="1" applyFill="1" applyBorder="1" applyAlignment="1">
      <alignment horizontal="center" vertical="center"/>
    </xf>
    <xf numFmtId="9" fontId="11" fillId="16" borderId="23" xfId="7" applyFont="1" applyFill="1" applyBorder="1" applyAlignment="1">
      <alignment horizontal="center" vertical="center"/>
    </xf>
    <xf numFmtId="178" fontId="13" fillId="16" borderId="23" xfId="0" applyNumberFormat="1" applyFont="1" applyFill="1" applyBorder="1" applyAlignment="1">
      <alignment horizontal="left" vertical="center"/>
    </xf>
    <xf numFmtId="178" fontId="11" fillId="16" borderId="23" xfId="0" applyNumberFormat="1" applyFont="1" applyFill="1" applyBorder="1" applyAlignment="1">
      <alignment horizontal="center" vertical="center"/>
    </xf>
    <xf numFmtId="0" fontId="11" fillId="16" borderId="23" xfId="0" applyFont="1" applyFill="1" applyBorder="1" applyAlignment="1">
      <alignment horizontal="center" vertical="center"/>
    </xf>
    <xf numFmtId="0" fontId="0" fillId="0" borderId="0" xfId="0" applyAlignment="1">
      <alignment horizontal="right" vertical="center"/>
    </xf>
    <xf numFmtId="0" fontId="14" fillId="0" borderId="0" xfId="0" applyFont="1"/>
    <xf numFmtId="0" fontId="5" fillId="0" borderId="0" xfId="0" applyFont="1" applyAlignment="1">
      <alignment horizontal="center"/>
    </xf>
    <xf numFmtId="0" fontId="15" fillId="0" borderId="0" xfId="8" applyFont="1" applyAlignment="1" applyProtection="1"/>
    <xf numFmtId="0" fontId="16" fillId="0" borderId="0" xfId="0" applyFont="1"/>
    <xf numFmtId="0" fontId="17" fillId="0" borderId="0" xfId="8" applyFont="1" applyProtection="1">
      <alignment vertical="top"/>
    </xf>
    <xf numFmtId="180" fontId="0" fillId="17" borderId="24" xfId="0" applyNumberFormat="1" applyFill="1" applyBorder="1" applyAlignment="1">
      <alignment horizontal="left" vertical="center" wrapText="1" indent="1"/>
    </xf>
    <xf numFmtId="180" fontId="0" fillId="17" borderId="22" xfId="0" applyNumberFormat="1" applyFill="1" applyBorder="1" applyAlignment="1">
      <alignment horizontal="left" vertical="center" wrapText="1" indent="1"/>
    </xf>
    <xf numFmtId="180" fontId="0" fillId="17" borderId="25" xfId="0" applyNumberFormat="1" applyFill="1" applyBorder="1" applyAlignment="1">
      <alignment horizontal="left" vertical="center" wrapText="1" indent="1"/>
    </xf>
    <xf numFmtId="181" fontId="18" fillId="17" borderId="26" xfId="0" applyNumberFormat="1" applyFont="1" applyFill="1" applyBorder="1" applyAlignment="1">
      <alignment horizontal="center" vertical="center"/>
    </xf>
    <xf numFmtId="181" fontId="18" fillId="17" borderId="0" xfId="0" applyNumberFormat="1" applyFont="1" applyFill="1" applyAlignment="1">
      <alignment horizontal="center" vertical="center"/>
    </xf>
    <xf numFmtId="181" fontId="18" fillId="17" borderId="19" xfId="0" applyNumberFormat="1" applyFont="1" applyFill="1" applyBorder="1" applyAlignment="1">
      <alignment horizontal="center" vertical="center"/>
    </xf>
    <xf numFmtId="0" fontId="19" fillId="18" borderId="27" xfId="0" applyFont="1" applyFill="1" applyBorder="1" applyAlignment="1">
      <alignment horizontal="center" vertical="center" shrinkToFit="1"/>
    </xf>
    <xf numFmtId="0" fontId="0" fillId="0" borderId="28" xfId="0" applyBorder="1" applyAlignment="1">
      <alignment vertical="center"/>
    </xf>
    <xf numFmtId="0" fontId="0" fillId="16" borderId="28" xfId="0" applyFill="1" applyBorder="1" applyAlignment="1">
      <alignment vertical="center"/>
    </xf>
    <xf numFmtId="0" fontId="0" fillId="0" borderId="28" xfId="0" applyBorder="1" applyAlignment="1">
      <alignment horizontal="right" vertical="center"/>
    </xf>
  </cellXfs>
  <cellStyles count="54">
    <cellStyle name="Normal" xfId="0" builtinId="0"/>
    <cellStyle name="40% - Accent1" xfId="1" builtinId="31"/>
    <cellStyle name="Comma" xfId="2" builtinId="3"/>
    <cellStyle name="Comma [0]" xfId="3" builtinId="6"/>
    <cellStyle name="Task" xfId="4"/>
    <cellStyle name="Currency [0]" xfId="5" builtinId="7"/>
    <cellStyle name="Currency" xfId="6" builtinId="4"/>
    <cellStyle name="Percent" xfId="7" builtinId="5"/>
    <cellStyle name="Hyperlink" xfId="8" builtinId="8"/>
    <cellStyle name="60% - Accent4" xfId="9" builtinId="44"/>
    <cellStyle name="Followed Hyperlink" xfId="10" builtinId="9"/>
    <cellStyle name="Date" xfId="11"/>
    <cellStyle name="Check Cell" xfId="12" builtinId="23"/>
    <cellStyle name="Heading 2" xfId="13" builtinId="17"/>
    <cellStyle name="Note" xfId="14" builtinId="10"/>
    <cellStyle name="40% - Accent3" xfId="15" builtinId="39"/>
    <cellStyle name="Warning Text" xfId="16" builtinId="11"/>
    <cellStyle name="40% - Accent2" xfId="17" builtinId="35"/>
    <cellStyle name="Title" xfId="18" builtinId="15"/>
    <cellStyle name="CExplanatory Text" xfId="19" builtinId="53"/>
    <cellStyle name="Name" xfId="20"/>
    <cellStyle name="Heading 1" xfId="21" builtinId="16"/>
    <cellStyle name="Heading 3" xfId="22" builtinId="18"/>
    <cellStyle name="Heading 4" xfId="23" builtinId="19"/>
    <cellStyle name="Input" xfId="24" builtinId="20"/>
    <cellStyle name="60% - Accent3" xfId="25" builtinId="40"/>
    <cellStyle name="Good" xfId="26" builtinId="26"/>
    <cellStyle name="Output" xfId="27" builtinId="21"/>
    <cellStyle name="20% - Accent1" xfId="28" builtinId="30"/>
    <cellStyle name="Calculation" xfId="29" builtinId="22"/>
    <cellStyle name="Linked Cell" xfId="30" builtinId="24"/>
    <cellStyle name="Total" xfId="31" builtinId="25"/>
    <cellStyle name="Bad" xfId="32" builtinId="27"/>
    <cellStyle name="Neutral" xfId="33" builtinId="28"/>
    <cellStyle name="Accent1" xfId="34" builtinId="29"/>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Project Start" xfId="47"/>
    <cellStyle name="40% - Accent5" xfId="48" builtinId="47"/>
    <cellStyle name="60% - Accent5" xfId="49" builtinId="48"/>
    <cellStyle name="Accent6" xfId="50" builtinId="49"/>
    <cellStyle name="40% - Accent6" xfId="51" builtinId="51"/>
    <cellStyle name="60% - Accent6" xfId="52" builtinId="52"/>
    <cellStyle name="zHiddenText" xfId="53"/>
  </cellStyles>
  <dxfs count="15">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E95223"/>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32"/>
  <sheetViews>
    <sheetView showGridLines="0" zoomScalePageLayoutView="70" showRuler="0" workbookViewId="0">
      <pane ySplit="6" topLeftCell="A7" activePane="bottomLeft" state="frozen"/>
      <selection/>
      <selection pane="bottomLeft" activeCell="D13" sqref="D13"/>
    </sheetView>
  </sheetViews>
  <sheetFormatPr defaultColWidth="9" defaultRowHeight="30" customHeight="1"/>
  <cols>
    <col min="1" max="1" width="2.66666666666667" style="51" customWidth="1"/>
    <col min="2" max="2" width="16" customWidth="1"/>
    <col min="3" max="3" width="30.6666666666667" hidden="1" customWidth="1"/>
    <col min="4" max="4" width="16.2222222222222" customWidth="1"/>
    <col min="5" max="5" width="12.5555555555556" style="2" customWidth="1"/>
    <col min="6" max="6" width="12.8888888888889" customWidth="1"/>
    <col min="7" max="7" width="2.66666666666667" customWidth="1"/>
    <col min="8" max="8" width="6.12962962962963" hidden="1" customWidth="1"/>
    <col min="9" max="25" width="9.44444444444444" customWidth="1"/>
    <col min="26" max="64" width="2.52777777777778" customWidth="1"/>
    <col min="69" max="70" width="10.3333333333333"/>
  </cols>
  <sheetData>
    <row r="1" hidden="1" customHeight="1" spans="1:9">
      <c r="A1" s="52" t="s">
        <v>0</v>
      </c>
      <c r="B1" s="53" t="s">
        <v>1</v>
      </c>
      <c r="C1" s="54"/>
      <c r="D1" s="55"/>
      <c r="E1" s="56"/>
      <c r="F1" s="57"/>
      <c r="H1" s="55"/>
      <c r="I1" s="122" t="s">
        <v>2</v>
      </c>
    </row>
    <row r="2" hidden="1" customHeight="1" spans="1:9">
      <c r="A2" s="51" t="s">
        <v>3</v>
      </c>
      <c r="B2" s="58" t="s">
        <v>4</v>
      </c>
      <c r="I2" s="123" t="s">
        <v>5</v>
      </c>
    </row>
    <row r="3" hidden="1" customHeight="1" spans="1:2">
      <c r="A3" s="51" t="s">
        <v>6</v>
      </c>
      <c r="B3" s="59" t="s">
        <v>7</v>
      </c>
    </row>
    <row r="4" hidden="1" customHeight="1" spans="1:64">
      <c r="A4" s="52" t="s">
        <v>8</v>
      </c>
      <c r="C4" s="60" t="s">
        <v>9</v>
      </c>
      <c r="D4" s="61"/>
      <c r="E4" s="62">
        <v>45075</v>
      </c>
      <c r="F4" s="63"/>
      <c r="I4" s="124">
        <f>I5</f>
        <v>45075</v>
      </c>
      <c r="J4" s="125"/>
      <c r="K4" s="125"/>
      <c r="L4" s="125"/>
      <c r="M4" s="125"/>
      <c r="N4" s="125"/>
      <c r="O4" s="126"/>
      <c r="P4" s="124">
        <f>P5</f>
        <v>45082</v>
      </c>
      <c r="Q4" s="125"/>
      <c r="R4" s="125"/>
      <c r="S4" s="125"/>
      <c r="T4" s="125"/>
      <c r="U4" s="125"/>
      <c r="V4" s="126"/>
      <c r="W4" s="124">
        <f>W5</f>
        <v>45089</v>
      </c>
      <c r="X4" s="125"/>
      <c r="Y4" s="125"/>
      <c r="Z4" s="125"/>
      <c r="AA4" s="125"/>
      <c r="AB4" s="125"/>
      <c r="AC4" s="126"/>
      <c r="AD4" s="124">
        <f>AD5</f>
        <v>45096</v>
      </c>
      <c r="AE4" s="125"/>
      <c r="AF4" s="125"/>
      <c r="AG4" s="125"/>
      <c r="AH4" s="125"/>
      <c r="AI4" s="125"/>
      <c r="AJ4" s="126"/>
      <c r="AK4" s="124">
        <f>AK5</f>
        <v>45103</v>
      </c>
      <c r="AL4" s="125"/>
      <c r="AM4" s="125"/>
      <c r="AN4" s="125"/>
      <c r="AO4" s="125"/>
      <c r="AP4" s="125"/>
      <c r="AQ4" s="126"/>
      <c r="AR4" s="124">
        <f>AR5</f>
        <v>45110</v>
      </c>
      <c r="AS4" s="125"/>
      <c r="AT4" s="125"/>
      <c r="AU4" s="125"/>
      <c r="AV4" s="125"/>
      <c r="AW4" s="125"/>
      <c r="AX4" s="126"/>
      <c r="AY4" s="124">
        <f>AY5</f>
        <v>45117</v>
      </c>
      <c r="AZ4" s="125"/>
      <c r="BA4" s="125"/>
      <c r="BB4" s="125"/>
      <c r="BC4" s="125"/>
      <c r="BD4" s="125"/>
      <c r="BE4" s="126"/>
      <c r="BF4" s="124">
        <f>BF5</f>
        <v>45124</v>
      </c>
      <c r="BG4" s="125"/>
      <c r="BH4" s="125"/>
      <c r="BI4" s="125"/>
      <c r="BJ4" s="125"/>
      <c r="BK4" s="125"/>
      <c r="BL4" s="126"/>
    </row>
    <row r="5" ht="15" customHeight="1" spans="1:64">
      <c r="A5" s="52" t="s">
        <v>10</v>
      </c>
      <c r="B5" s="64"/>
      <c r="C5" s="60" t="s">
        <v>11</v>
      </c>
      <c r="D5" s="61"/>
      <c r="E5" s="65">
        <v>1</v>
      </c>
      <c r="G5" s="64"/>
      <c r="I5" s="127">
        <f>Project_Start-WEEKDAY(Project_Start,1)+2+7*(Display_Week-1)</f>
        <v>45075</v>
      </c>
      <c r="J5" s="128">
        <f>I5+1</f>
        <v>45076</v>
      </c>
      <c r="K5" s="128">
        <f t="shared" ref="K5:AZ5" si="0">J5+1</f>
        <v>45077</v>
      </c>
      <c r="L5" s="128">
        <f t="shared" si="0"/>
        <v>45078</v>
      </c>
      <c r="M5" s="128">
        <f t="shared" si="0"/>
        <v>45079</v>
      </c>
      <c r="N5" s="128">
        <f t="shared" si="0"/>
        <v>45080</v>
      </c>
      <c r="O5" s="129">
        <f t="shared" si="0"/>
        <v>45081</v>
      </c>
      <c r="P5" s="127">
        <f t="shared" si="0"/>
        <v>45082</v>
      </c>
      <c r="Q5" s="128">
        <f t="shared" si="0"/>
        <v>45083</v>
      </c>
      <c r="R5" s="128">
        <f t="shared" si="0"/>
        <v>45084</v>
      </c>
      <c r="S5" s="128">
        <f t="shared" si="0"/>
        <v>45085</v>
      </c>
      <c r="T5" s="128">
        <f t="shared" si="0"/>
        <v>45086</v>
      </c>
      <c r="U5" s="128">
        <f t="shared" si="0"/>
        <v>45087</v>
      </c>
      <c r="V5" s="129">
        <f t="shared" si="0"/>
        <v>45088</v>
      </c>
      <c r="W5" s="127">
        <f t="shared" si="0"/>
        <v>45089</v>
      </c>
      <c r="X5" s="128">
        <f t="shared" si="0"/>
        <v>45090</v>
      </c>
      <c r="Y5" s="128">
        <f t="shared" si="0"/>
        <v>45091</v>
      </c>
      <c r="Z5" s="128">
        <f t="shared" si="0"/>
        <v>45092</v>
      </c>
      <c r="AA5" s="128">
        <f t="shared" si="0"/>
        <v>45093</v>
      </c>
      <c r="AB5" s="128">
        <f t="shared" si="0"/>
        <v>45094</v>
      </c>
      <c r="AC5" s="129">
        <f t="shared" si="0"/>
        <v>45095</v>
      </c>
      <c r="AD5" s="127">
        <f t="shared" si="0"/>
        <v>45096</v>
      </c>
      <c r="AE5" s="128">
        <f t="shared" si="0"/>
        <v>45097</v>
      </c>
      <c r="AF5" s="128">
        <f t="shared" si="0"/>
        <v>45098</v>
      </c>
      <c r="AG5" s="128">
        <f t="shared" si="0"/>
        <v>45099</v>
      </c>
      <c r="AH5" s="128">
        <f t="shared" si="0"/>
        <v>45100</v>
      </c>
      <c r="AI5" s="128">
        <f t="shared" si="0"/>
        <v>45101</v>
      </c>
      <c r="AJ5" s="129">
        <f t="shared" si="0"/>
        <v>45102</v>
      </c>
      <c r="AK5" s="127">
        <f t="shared" si="0"/>
        <v>45103</v>
      </c>
      <c r="AL5" s="128">
        <f t="shared" si="0"/>
        <v>45104</v>
      </c>
      <c r="AM5" s="128">
        <f t="shared" si="0"/>
        <v>45105</v>
      </c>
      <c r="AN5" s="128">
        <f t="shared" si="0"/>
        <v>45106</v>
      </c>
      <c r="AO5" s="128">
        <f t="shared" si="0"/>
        <v>45107</v>
      </c>
      <c r="AP5" s="128">
        <f t="shared" si="0"/>
        <v>45108</v>
      </c>
      <c r="AQ5" s="129">
        <f t="shared" si="0"/>
        <v>45109</v>
      </c>
      <c r="AR5" s="127">
        <f t="shared" si="0"/>
        <v>45110</v>
      </c>
      <c r="AS5" s="128">
        <f t="shared" si="0"/>
        <v>45111</v>
      </c>
      <c r="AT5" s="128">
        <f t="shared" si="0"/>
        <v>45112</v>
      </c>
      <c r="AU5" s="128">
        <f t="shared" si="0"/>
        <v>45113</v>
      </c>
      <c r="AV5" s="128">
        <f t="shared" si="0"/>
        <v>45114</v>
      </c>
      <c r="AW5" s="128">
        <f t="shared" si="0"/>
        <v>45115</v>
      </c>
      <c r="AX5" s="129">
        <f t="shared" si="0"/>
        <v>45116</v>
      </c>
      <c r="AY5" s="127">
        <f t="shared" si="0"/>
        <v>45117</v>
      </c>
      <c r="AZ5" s="128">
        <f t="shared" si="0"/>
        <v>45118</v>
      </c>
      <c r="BA5" s="128">
        <f t="shared" ref="BA5:BG5" si="1">AZ5+1</f>
        <v>45119</v>
      </c>
      <c r="BB5" s="128">
        <f t="shared" si="1"/>
        <v>45120</v>
      </c>
      <c r="BC5" s="128">
        <f t="shared" si="1"/>
        <v>45121</v>
      </c>
      <c r="BD5" s="128">
        <f t="shared" si="1"/>
        <v>45122</v>
      </c>
      <c r="BE5" s="129">
        <f t="shared" si="1"/>
        <v>45123</v>
      </c>
      <c r="BF5" s="127">
        <f t="shared" si="1"/>
        <v>45124</v>
      </c>
      <c r="BG5" s="128">
        <f t="shared" si="1"/>
        <v>45125</v>
      </c>
      <c r="BH5" s="128">
        <f t="shared" ref="BH5:BL5" si="2">BG5+1</f>
        <v>45126</v>
      </c>
      <c r="BI5" s="128">
        <f t="shared" si="2"/>
        <v>45127</v>
      </c>
      <c r="BJ5" s="128">
        <f t="shared" si="2"/>
        <v>45128</v>
      </c>
      <c r="BK5" s="128">
        <f t="shared" si="2"/>
        <v>45129</v>
      </c>
      <c r="BL5" s="129">
        <f t="shared" si="2"/>
        <v>45130</v>
      </c>
    </row>
    <row r="6" customHeight="1" spans="1:64">
      <c r="A6" s="52" t="s">
        <v>12</v>
      </c>
      <c r="B6" s="66" t="s">
        <v>13</v>
      </c>
      <c r="C6" s="67" t="s">
        <v>14</v>
      </c>
      <c r="D6" s="67" t="s">
        <v>15</v>
      </c>
      <c r="E6" s="67" t="s">
        <v>16</v>
      </c>
      <c r="F6" s="67" t="s">
        <v>17</v>
      </c>
      <c r="G6" s="67"/>
      <c r="H6" s="67" t="s">
        <v>18</v>
      </c>
      <c r="I6" s="130" t="str">
        <f t="shared" ref="I6" si="3">LEFT(TEXT(I5,"ddd"),1)</f>
        <v>M</v>
      </c>
      <c r="J6" s="130" t="str">
        <f t="shared" ref="J6:AR6" si="4">LEFT(TEXT(J5,"ddd"),1)</f>
        <v>T</v>
      </c>
      <c r="K6" s="130" t="str">
        <f t="shared" si="4"/>
        <v>W</v>
      </c>
      <c r="L6" s="130" t="str">
        <f t="shared" si="4"/>
        <v>T</v>
      </c>
      <c r="M6" s="130" t="str">
        <f t="shared" si="4"/>
        <v>F</v>
      </c>
      <c r="N6" s="130" t="str">
        <f t="shared" si="4"/>
        <v>S</v>
      </c>
      <c r="O6" s="130" t="str">
        <f t="shared" si="4"/>
        <v>S</v>
      </c>
      <c r="P6" s="130" t="str">
        <f t="shared" si="4"/>
        <v>M</v>
      </c>
      <c r="Q6" s="130" t="str">
        <f t="shared" si="4"/>
        <v>T</v>
      </c>
      <c r="R6" s="130" t="str">
        <f t="shared" si="4"/>
        <v>W</v>
      </c>
      <c r="S6" s="130" t="str">
        <f t="shared" si="4"/>
        <v>T</v>
      </c>
      <c r="T6" s="130" t="str">
        <f t="shared" si="4"/>
        <v>F</v>
      </c>
      <c r="U6" s="130" t="str">
        <f t="shared" si="4"/>
        <v>S</v>
      </c>
      <c r="V6" s="130" t="str">
        <f t="shared" si="4"/>
        <v>S</v>
      </c>
      <c r="W6" s="130" t="str">
        <f t="shared" si="4"/>
        <v>M</v>
      </c>
      <c r="X6" s="130" t="str">
        <f t="shared" si="4"/>
        <v>T</v>
      </c>
      <c r="Y6" s="130" t="str">
        <f t="shared" si="4"/>
        <v>W</v>
      </c>
      <c r="Z6" s="130" t="str">
        <f t="shared" si="4"/>
        <v>T</v>
      </c>
      <c r="AA6" s="130" t="str">
        <f t="shared" si="4"/>
        <v>F</v>
      </c>
      <c r="AB6" s="130" t="str">
        <f t="shared" si="4"/>
        <v>S</v>
      </c>
      <c r="AC6" s="130" t="str">
        <f t="shared" si="4"/>
        <v>S</v>
      </c>
      <c r="AD6" s="130" t="str">
        <f t="shared" si="4"/>
        <v>M</v>
      </c>
      <c r="AE6" s="130" t="str">
        <f t="shared" si="4"/>
        <v>T</v>
      </c>
      <c r="AF6" s="130" t="str">
        <f t="shared" si="4"/>
        <v>W</v>
      </c>
      <c r="AG6" s="130" t="str">
        <f t="shared" si="4"/>
        <v>T</v>
      </c>
      <c r="AH6" s="130" t="str">
        <f t="shared" si="4"/>
        <v>F</v>
      </c>
      <c r="AI6" s="130" t="str">
        <f t="shared" si="4"/>
        <v>S</v>
      </c>
      <c r="AJ6" s="130" t="str">
        <f t="shared" si="4"/>
        <v>S</v>
      </c>
      <c r="AK6" s="130" t="str">
        <f t="shared" si="4"/>
        <v>M</v>
      </c>
      <c r="AL6" s="130" t="str">
        <f t="shared" si="4"/>
        <v>T</v>
      </c>
      <c r="AM6" s="130" t="str">
        <f t="shared" si="4"/>
        <v>W</v>
      </c>
      <c r="AN6" s="130" t="str">
        <f t="shared" si="4"/>
        <v>T</v>
      </c>
      <c r="AO6" s="130" t="str">
        <f t="shared" si="4"/>
        <v>F</v>
      </c>
      <c r="AP6" s="130" t="str">
        <f t="shared" si="4"/>
        <v>S</v>
      </c>
      <c r="AQ6" s="130" t="str">
        <f t="shared" si="4"/>
        <v>S</v>
      </c>
      <c r="AR6" s="130" t="str">
        <f t="shared" si="4"/>
        <v>M</v>
      </c>
      <c r="AS6" s="130" t="str">
        <f t="shared" ref="AS6:BL6" si="5">LEFT(TEXT(AS5,"ddd"),1)</f>
        <v>T</v>
      </c>
      <c r="AT6" s="130" t="str">
        <f t="shared" si="5"/>
        <v>W</v>
      </c>
      <c r="AU6" s="130" t="str">
        <f t="shared" si="5"/>
        <v>T</v>
      </c>
      <c r="AV6" s="130" t="str">
        <f t="shared" si="5"/>
        <v>F</v>
      </c>
      <c r="AW6" s="130" t="str">
        <f t="shared" si="5"/>
        <v>S</v>
      </c>
      <c r="AX6" s="130" t="str">
        <f t="shared" si="5"/>
        <v>S</v>
      </c>
      <c r="AY6" s="130" t="str">
        <f t="shared" si="5"/>
        <v>M</v>
      </c>
      <c r="AZ6" s="130" t="str">
        <f t="shared" si="5"/>
        <v>T</v>
      </c>
      <c r="BA6" s="130" t="str">
        <f t="shared" si="5"/>
        <v>W</v>
      </c>
      <c r="BB6" s="130" t="str">
        <f t="shared" si="5"/>
        <v>T</v>
      </c>
      <c r="BC6" s="130" t="str">
        <f t="shared" si="5"/>
        <v>F</v>
      </c>
      <c r="BD6" s="130" t="str">
        <f t="shared" si="5"/>
        <v>S</v>
      </c>
      <c r="BE6" s="130" t="str">
        <f t="shared" si="5"/>
        <v>S</v>
      </c>
      <c r="BF6" s="130" t="str">
        <f t="shared" si="5"/>
        <v>M</v>
      </c>
      <c r="BG6" s="130" t="str">
        <f t="shared" si="5"/>
        <v>T</v>
      </c>
      <c r="BH6" s="130" t="str">
        <f t="shared" si="5"/>
        <v>W</v>
      </c>
      <c r="BI6" s="130" t="str">
        <f t="shared" si="5"/>
        <v>T</v>
      </c>
      <c r="BJ6" s="130" t="str">
        <f t="shared" si="5"/>
        <v>F</v>
      </c>
      <c r="BK6" s="130" t="str">
        <f t="shared" si="5"/>
        <v>S</v>
      </c>
      <c r="BL6" s="130" t="str">
        <f t="shared" si="5"/>
        <v>S</v>
      </c>
    </row>
    <row r="7" hidden="1" customHeight="1" spans="1:64">
      <c r="A7" s="51" t="s">
        <v>19</v>
      </c>
      <c r="C7" s="68"/>
      <c r="E7"/>
      <c r="H7" t="str">
        <f>IF(OR(ISBLANK(task_start),ISBLANK(task_end)),"",task_end-task_start+1)</f>
        <v/>
      </c>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row>
    <row r="8" s="50" customFormat="1" customHeight="1" spans="1:64">
      <c r="A8" s="52" t="s">
        <v>20</v>
      </c>
      <c r="B8" s="69" t="s">
        <v>21</v>
      </c>
      <c r="C8" s="70"/>
      <c r="D8" s="71"/>
      <c r="E8" s="72"/>
      <c r="F8" s="73"/>
      <c r="G8" s="74"/>
      <c r="H8" s="74" t="str">
        <f>IF(OR(ISBLANK(task_start),ISBLANK(task_end)),"",task_end-task_start+1)</f>
        <v/>
      </c>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row>
    <row r="9" s="50" customFormat="1" customHeight="1" spans="1:64">
      <c r="A9" s="52" t="s">
        <v>22</v>
      </c>
      <c r="B9" s="75" t="s">
        <v>23</v>
      </c>
      <c r="C9" s="76" t="s">
        <v>24</v>
      </c>
      <c r="D9" s="77">
        <v>1</v>
      </c>
      <c r="E9" s="78">
        <f>Project_Start</f>
        <v>45075</v>
      </c>
      <c r="F9" s="78">
        <f>E9</f>
        <v>45075</v>
      </c>
      <c r="G9" s="74"/>
      <c r="H9" s="74">
        <f>IF(OR(ISBLANK(task_start),ISBLANK(task_end)),"",task_end-task_start+1)</f>
        <v>1</v>
      </c>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row>
    <row r="10" s="50" customFormat="1" customHeight="1" spans="1:64">
      <c r="A10" s="52" t="s">
        <v>25</v>
      </c>
      <c r="B10" s="75" t="s">
        <v>26</v>
      </c>
      <c r="C10" s="76"/>
      <c r="D10" s="79">
        <v>0.5</v>
      </c>
      <c r="E10" s="78">
        <f>F9</f>
        <v>45075</v>
      </c>
      <c r="F10" s="78">
        <f>E10</f>
        <v>45075</v>
      </c>
      <c r="G10" s="74"/>
      <c r="H10" s="74">
        <f>IF(OR(ISBLANK(task_start),ISBLANK(task_end)),"",task_end-task_start+1)</f>
        <v>1</v>
      </c>
      <c r="I10" s="131"/>
      <c r="J10" s="131"/>
      <c r="K10" s="131"/>
      <c r="L10" s="131"/>
      <c r="M10" s="131"/>
      <c r="N10" s="131"/>
      <c r="O10" s="131"/>
      <c r="P10" s="131"/>
      <c r="Q10" s="131"/>
      <c r="R10" s="131"/>
      <c r="S10" s="131"/>
      <c r="T10" s="131"/>
      <c r="U10" s="133"/>
      <c r="V10" s="133"/>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row>
    <row r="11" s="50" customFormat="1" customHeight="1" spans="1:64">
      <c r="A11" s="52" t="s">
        <v>27</v>
      </c>
      <c r="B11" s="80" t="s">
        <v>28</v>
      </c>
      <c r="C11" s="81"/>
      <c r="D11" s="82"/>
      <c r="E11" s="83"/>
      <c r="F11" s="84"/>
      <c r="G11" s="74"/>
      <c r="H11" s="74" t="str">
        <f>IF(OR(ISBLANK(task_start),ISBLANK(task_end)),"",task_end-task_start+1)</f>
        <v/>
      </c>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row>
    <row r="12" s="50" customFormat="1" customHeight="1" spans="1:64">
      <c r="A12" s="52"/>
      <c r="B12" s="85" t="s">
        <v>29</v>
      </c>
      <c r="C12" s="86"/>
      <c r="D12" s="87">
        <v>0.5</v>
      </c>
      <c r="E12" s="88">
        <f>F10+1</f>
        <v>45076</v>
      </c>
      <c r="F12" s="88">
        <f>E12+1</f>
        <v>45077</v>
      </c>
      <c r="G12" s="74"/>
      <c r="H12" s="74">
        <f>IF(OR(ISBLANK(task_start),ISBLANK(task_end)),"",task_end-task_start+1)</f>
        <v>2</v>
      </c>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row>
    <row r="13" s="50" customFormat="1" customHeight="1" spans="1:64">
      <c r="A13" s="51"/>
      <c r="B13" s="85" t="s">
        <v>30</v>
      </c>
      <c r="C13" s="86"/>
      <c r="D13" s="89">
        <v>0</v>
      </c>
      <c r="E13" s="88">
        <f>F12+1</f>
        <v>45078</v>
      </c>
      <c r="F13" s="88">
        <f>E13+1</f>
        <v>45079</v>
      </c>
      <c r="G13" s="74"/>
      <c r="H13" s="74">
        <f>IF(OR(ISBLANK(task_start),ISBLANK(task_end)),"",task_end-task_start+1)</f>
        <v>2</v>
      </c>
      <c r="I13" s="131"/>
      <c r="J13" s="131"/>
      <c r="K13" s="131"/>
      <c r="L13" s="131"/>
      <c r="M13" s="131"/>
      <c r="N13" s="131"/>
      <c r="O13" s="131"/>
      <c r="P13" s="131"/>
      <c r="Q13" s="131"/>
      <c r="R13" s="131"/>
      <c r="S13" s="131"/>
      <c r="T13" s="131"/>
      <c r="U13" s="133"/>
      <c r="V13" s="133"/>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c r="BK13" s="131"/>
      <c r="BL13" s="131"/>
    </row>
    <row r="14" s="50" customFormat="1" customHeight="1" spans="1:64">
      <c r="A14" s="51"/>
      <c r="B14" s="85" t="s">
        <v>31</v>
      </c>
      <c r="C14" s="86"/>
      <c r="D14" s="87">
        <v>0</v>
      </c>
      <c r="E14" s="88">
        <f>F13+1</f>
        <v>45080</v>
      </c>
      <c r="F14" s="88">
        <f>E14+1</f>
        <v>45081</v>
      </c>
      <c r="G14" s="74"/>
      <c r="H14" s="74">
        <f>IF(OR(ISBLANK(task_start),ISBLANK(task_end)),"",task_end-task_start+1)</f>
        <v>2</v>
      </c>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c r="BK14" s="131"/>
      <c r="BL14" s="131"/>
    </row>
    <row r="15" s="50" customFormat="1" customHeight="1" spans="1:64">
      <c r="A15" s="51"/>
      <c r="B15" s="85" t="s">
        <v>32</v>
      </c>
      <c r="C15" s="86"/>
      <c r="D15" s="87">
        <v>0</v>
      </c>
      <c r="E15" s="88">
        <f>F14+1</f>
        <v>45082</v>
      </c>
      <c r="F15" s="88">
        <f>E15+1</f>
        <v>45083</v>
      </c>
      <c r="G15" s="74"/>
      <c r="H15" s="74">
        <f>IF(OR(ISBLANK(task_start),ISBLANK(task_end)),"",task_end-task_start+1)</f>
        <v>2</v>
      </c>
      <c r="I15" s="131"/>
      <c r="J15" s="131"/>
      <c r="K15" s="131"/>
      <c r="L15" s="131"/>
      <c r="M15" s="131"/>
      <c r="N15" s="131"/>
      <c r="O15" s="131"/>
      <c r="P15" s="131"/>
      <c r="Q15" s="131"/>
      <c r="R15" s="131"/>
      <c r="S15" s="131"/>
      <c r="T15" s="131"/>
      <c r="U15" s="131"/>
      <c r="V15" s="131"/>
      <c r="W15" s="131"/>
      <c r="X15" s="131"/>
      <c r="Y15" s="133"/>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row>
    <row r="16" s="50" customFormat="1" customHeight="1" spans="1:64">
      <c r="A16" s="51" t="s">
        <v>33</v>
      </c>
      <c r="B16" s="90" t="s">
        <v>34</v>
      </c>
      <c r="C16" s="91"/>
      <c r="D16" s="92"/>
      <c r="E16" s="93"/>
      <c r="F16" s="94"/>
      <c r="G16" s="74"/>
      <c r="H16" s="74" t="str">
        <f t="shared" ref="H16:H29" si="6">IF(OR(ISBLANK(task_start),ISBLANK(task_end)),"",task_end-task_start+1)</f>
        <v/>
      </c>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row>
    <row r="17" s="50" customFormat="1" customHeight="1" spans="1:64">
      <c r="A17" s="51"/>
      <c r="B17" s="95"/>
      <c r="C17" s="96"/>
      <c r="D17" s="97"/>
      <c r="E17" s="98"/>
      <c r="F17" s="98"/>
      <c r="G17" s="74"/>
      <c r="H17" s="74" t="str">
        <f t="shared" si="6"/>
        <v/>
      </c>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row>
    <row r="18" s="50" customFormat="1" customHeight="1" spans="1:64">
      <c r="A18" s="51"/>
      <c r="B18" s="95"/>
      <c r="C18" s="96"/>
      <c r="D18" s="97"/>
      <c r="E18" s="98"/>
      <c r="F18" s="98"/>
      <c r="G18" s="74"/>
      <c r="H18" s="74" t="str">
        <f t="shared" si="6"/>
        <v/>
      </c>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row>
    <row r="19" s="50" customFormat="1" customHeight="1" spans="1:64">
      <c r="A19" s="51"/>
      <c r="B19" s="95"/>
      <c r="C19" s="96"/>
      <c r="D19" s="97"/>
      <c r="E19" s="98"/>
      <c r="F19" s="98"/>
      <c r="G19" s="74"/>
      <c r="H19" s="74" t="str">
        <f t="shared" si="6"/>
        <v/>
      </c>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row>
    <row r="20" s="50" customFormat="1" customHeight="1" spans="1:64">
      <c r="A20" s="51"/>
      <c r="B20" s="95"/>
      <c r="C20" s="96"/>
      <c r="D20" s="97"/>
      <c r="E20" s="98"/>
      <c r="F20" s="98"/>
      <c r="G20" s="74"/>
      <c r="H20" s="74" t="str">
        <f t="shared" si="6"/>
        <v/>
      </c>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row>
    <row r="21" s="50" customFormat="1" customHeight="1" spans="1:64">
      <c r="A21" s="51"/>
      <c r="B21" s="95"/>
      <c r="C21" s="96"/>
      <c r="D21" s="97"/>
      <c r="E21" s="98"/>
      <c r="F21" s="98"/>
      <c r="G21" s="74"/>
      <c r="H21" s="74" t="str">
        <f t="shared" si="6"/>
        <v/>
      </c>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row>
    <row r="22" s="50" customFormat="1" customHeight="1" spans="1:64">
      <c r="A22" s="51" t="s">
        <v>33</v>
      </c>
      <c r="B22" s="99" t="s">
        <v>35</v>
      </c>
      <c r="C22" s="100"/>
      <c r="D22" s="101"/>
      <c r="E22" s="102"/>
      <c r="F22" s="103"/>
      <c r="G22" s="74"/>
      <c r="H22" s="74" t="str">
        <f t="shared" si="6"/>
        <v/>
      </c>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row>
    <row r="23" s="50" customFormat="1" customHeight="1" spans="1:64">
      <c r="A23" s="51"/>
      <c r="B23" s="104"/>
      <c r="C23" s="105"/>
      <c r="D23" s="106"/>
      <c r="E23" s="107"/>
      <c r="F23" s="107"/>
      <c r="G23" s="74"/>
      <c r="H23" s="74" t="str">
        <f t="shared" si="6"/>
        <v/>
      </c>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row>
    <row r="24" s="50" customFormat="1" customHeight="1" spans="1:64">
      <c r="A24" s="51"/>
      <c r="B24" s="104"/>
      <c r="C24" s="105"/>
      <c r="D24" s="106"/>
      <c r="E24" s="107"/>
      <c r="F24" s="107"/>
      <c r="G24" s="74"/>
      <c r="H24" s="74" t="str">
        <f t="shared" si="6"/>
        <v/>
      </c>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row>
    <row r="25" s="50" customFormat="1" customHeight="1" spans="1:64">
      <c r="A25" s="51"/>
      <c r="B25" s="104"/>
      <c r="C25" s="105"/>
      <c r="D25" s="106"/>
      <c r="E25" s="107"/>
      <c r="F25" s="107"/>
      <c r="G25" s="74"/>
      <c r="H25" s="74" t="str">
        <f t="shared" si="6"/>
        <v/>
      </c>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row>
    <row r="26" s="50" customFormat="1" customHeight="1" spans="1:64">
      <c r="A26" s="51"/>
      <c r="B26" s="104"/>
      <c r="C26" s="105"/>
      <c r="D26" s="106"/>
      <c r="E26" s="107"/>
      <c r="F26" s="107"/>
      <c r="G26" s="74"/>
      <c r="H26" s="74" t="str">
        <f t="shared" si="6"/>
        <v/>
      </c>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row>
    <row r="27" s="50" customFormat="1" customHeight="1" spans="1:64">
      <c r="A27" s="51"/>
      <c r="B27" s="104"/>
      <c r="C27" s="105"/>
      <c r="D27" s="106"/>
      <c r="E27" s="107"/>
      <c r="F27" s="107"/>
      <c r="G27" s="74"/>
      <c r="H27" s="74" t="str">
        <f t="shared" si="6"/>
        <v/>
      </c>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row>
    <row r="28" s="50" customFormat="1" customHeight="1" spans="1:64">
      <c r="A28" s="51" t="s">
        <v>36</v>
      </c>
      <c r="B28" s="108"/>
      <c r="C28" s="109"/>
      <c r="D28" s="110"/>
      <c r="E28" s="111"/>
      <c r="F28" s="111"/>
      <c r="G28" s="74"/>
      <c r="H28" s="74" t="str">
        <f t="shared" si="6"/>
        <v/>
      </c>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row>
    <row r="29" s="50" customFormat="1" customHeight="1" spans="1:64">
      <c r="A29" s="52" t="s">
        <v>37</v>
      </c>
      <c r="B29" s="112" t="s">
        <v>38</v>
      </c>
      <c r="C29" s="113"/>
      <c r="D29" s="114"/>
      <c r="E29" s="115"/>
      <c r="F29" s="116"/>
      <c r="G29" s="117"/>
      <c r="H29" s="117" t="str">
        <f t="shared" si="6"/>
        <v/>
      </c>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row>
    <row r="30" customHeight="1" spans="7:7">
      <c r="G30" s="118"/>
    </row>
    <row r="31" customHeight="1" spans="3:6">
      <c r="C31" s="119"/>
      <c r="F31" s="120"/>
    </row>
    <row r="32" customHeight="1" spans="3:3">
      <c r="C32" s="121"/>
    </row>
  </sheetData>
  <mergeCells count="11">
    <mergeCell ref="C4:D4"/>
    <mergeCell ref="E4:F4"/>
    <mergeCell ref="I4:O4"/>
    <mergeCell ref="P4:V4"/>
    <mergeCell ref="W4:AC4"/>
    <mergeCell ref="AD4:AJ4"/>
    <mergeCell ref="AK4:AQ4"/>
    <mergeCell ref="AR4:AX4"/>
    <mergeCell ref="AY4:BE4"/>
    <mergeCell ref="BF4:BL4"/>
    <mergeCell ref="C5:D5"/>
  </mergeCells>
  <conditionalFormatting sqref="D7:D29">
    <cfRule type="dataBar" priority="14">
      <dataBar>
        <cfvo type="num" val="0"/>
        <cfvo type="num" val="1"/>
        <color theme="0" tint="-0.249977111117893"/>
      </dataBar>
      <extLst>
        <ext xmlns:x14="http://schemas.microsoft.com/office/spreadsheetml/2009/9/main" uri="{B025F937-C7B1-47D3-B67F-A62EFF666E3E}">
          <x14:id>{f34aefb3-9a6e-4d28-948b-354b2a67212e}</x14:id>
        </ext>
      </extLst>
    </cfRule>
  </conditionalFormatting>
  <conditionalFormatting sqref="I5:BL29">
    <cfRule type="expression" dxfId="0" priority="33">
      <formula>AND(TODAY()&gt;=I$5,TODAY()&lt;J$5)</formula>
    </cfRule>
  </conditionalFormatting>
  <conditionalFormatting sqref="I7:BL29">
    <cfRule type="expression" dxfId="1" priority="27">
      <formula>AND(task_start&lt;=I$5,ROUNDDOWN((task_end-task_start+1)*task_progress,0)+task_start-1&gt;=I$5)</formula>
    </cfRule>
    <cfRule type="expression" dxfId="2"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display="https://www.vertex42.com/ExcelTemplates/simple-gantt-chart.html"/>
    <hyperlink ref="I1" r:id="rId2" display="SIMPLE GANTT CHART by Vertex42.com"/>
  </hyperlinks>
  <printOptions horizontalCentered="1"/>
  <pageMargins left="0.35" right="0.35" top="0.35" bottom="0.5" header="0.3" footer="0.3"/>
  <pageSetup paperSize="1" scale="57" fitToHeight="0" orientation="landscape"/>
  <headerFooter scaleWithDoc="0" differentFirst="1">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f34aefb3-9a6e-4d28-948b-354b2a67212e}">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
  <sheetViews>
    <sheetView tabSelected="1" workbookViewId="0">
      <pane xSplit="3" topLeftCell="D1" activePane="topRight" state="frozen"/>
      <selection/>
      <selection pane="topRight" activeCell="G19" sqref="G19"/>
    </sheetView>
  </sheetViews>
  <sheetFormatPr defaultColWidth="8.88888888888889" defaultRowHeight="14.4"/>
  <cols>
    <col min="1" max="1" width="7.11111111111111" customWidth="1"/>
    <col min="2" max="2" width="3.22222222222222" style="2" customWidth="1"/>
    <col min="3" max="3" width="68.8888888888889" customWidth="1"/>
    <col min="4" max="4" width="3" customWidth="1"/>
    <col min="5" max="5" width="8.55555555555556" customWidth="1"/>
    <col min="6" max="6" width="4.66666666666667" style="2" customWidth="1"/>
    <col min="7" max="7" width="24" customWidth="1"/>
    <col min="8" max="8" width="9" customWidth="1"/>
    <col min="9" max="9" width="9.66666666666667" customWidth="1"/>
    <col min="10" max="10" width="9.44444444444444" customWidth="1"/>
  </cols>
  <sheetData>
    <row r="1" s="1" customFormat="1" ht="54" customHeight="1" spans="1:10">
      <c r="A1" s="3" t="s">
        <v>39</v>
      </c>
      <c r="B1" s="4"/>
      <c r="C1" s="5"/>
      <c r="D1" s="6"/>
      <c r="E1" s="7" t="s">
        <v>40</v>
      </c>
      <c r="F1" s="8"/>
      <c r="G1" s="8"/>
      <c r="H1" s="8"/>
      <c r="I1" s="8"/>
      <c r="J1" s="45">
        <v>1</v>
      </c>
    </row>
    <row r="2" s="1" customFormat="1" ht="21" customHeight="1" spans="1:10">
      <c r="A2" s="9"/>
      <c r="B2" s="10" t="s">
        <v>41</v>
      </c>
      <c r="C2" s="11" t="s">
        <v>42</v>
      </c>
      <c r="D2" s="6"/>
      <c r="E2" s="12"/>
      <c r="F2" s="13" t="s">
        <v>41</v>
      </c>
      <c r="G2" s="14" t="s">
        <v>42</v>
      </c>
      <c r="H2" s="14" t="s">
        <v>43</v>
      </c>
      <c r="I2" s="14" t="s">
        <v>44</v>
      </c>
      <c r="J2" s="46" t="s">
        <v>45</v>
      </c>
    </row>
    <row r="3" spans="1:10">
      <c r="A3" s="15" t="s">
        <v>46</v>
      </c>
      <c r="B3" s="16"/>
      <c r="C3" s="17"/>
      <c r="D3" s="18"/>
      <c r="E3" s="15" t="s">
        <v>46</v>
      </c>
      <c r="F3" s="16"/>
      <c r="G3" s="19"/>
      <c r="H3" s="19"/>
      <c r="I3" s="19"/>
      <c r="J3" s="17"/>
    </row>
    <row r="4" spans="1:10">
      <c r="A4" s="20"/>
      <c r="B4" s="21">
        <v>1</v>
      </c>
      <c r="C4" s="22" t="s">
        <v>47</v>
      </c>
      <c r="D4" s="18"/>
      <c r="E4" s="23"/>
      <c r="F4" s="24"/>
      <c r="G4" s="24" t="s">
        <v>48</v>
      </c>
      <c r="H4" s="25">
        <f>J1+0.1</f>
        <v>1.1</v>
      </c>
      <c r="I4" s="25">
        <f>$J1+0.2</f>
        <v>1.2</v>
      </c>
      <c r="J4" s="47">
        <f>$J1+0.3</f>
        <v>1.3</v>
      </c>
    </row>
    <row r="5" spans="1:10">
      <c r="A5" s="20"/>
      <c r="B5" s="21">
        <v>2</v>
      </c>
      <c r="C5" s="22" t="s">
        <v>49</v>
      </c>
      <c r="D5" s="18"/>
      <c r="E5" s="26"/>
      <c r="F5" s="27">
        <v>1</v>
      </c>
      <c r="G5" s="28" t="s">
        <v>47</v>
      </c>
      <c r="H5" s="29" t="s">
        <v>50</v>
      </c>
      <c r="I5" s="29" t="s">
        <v>50</v>
      </c>
      <c r="J5" s="48" t="s">
        <v>50</v>
      </c>
    </row>
    <row r="6" spans="1:10">
      <c r="A6" s="20"/>
      <c r="B6" s="21"/>
      <c r="C6" s="30" t="s">
        <v>51</v>
      </c>
      <c r="D6" s="18"/>
      <c r="E6" s="26"/>
      <c r="F6" s="27">
        <v>2</v>
      </c>
      <c r="G6" s="28" t="s">
        <v>52</v>
      </c>
      <c r="H6" s="29"/>
      <c r="I6" s="29">
        <v>1.21</v>
      </c>
      <c r="J6" s="48" t="s">
        <v>50</v>
      </c>
    </row>
    <row r="7" spans="1:10">
      <c r="A7" s="20"/>
      <c r="B7" s="21"/>
      <c r="C7" s="30" t="s">
        <v>53</v>
      </c>
      <c r="D7" s="18"/>
      <c r="E7" s="26"/>
      <c r="F7" s="27">
        <v>3</v>
      </c>
      <c r="G7" s="28" t="s">
        <v>54</v>
      </c>
      <c r="H7" s="29"/>
      <c r="I7" s="29"/>
      <c r="J7" s="48">
        <v>1.31</v>
      </c>
    </row>
    <row r="8" ht="15.15" spans="1:10">
      <c r="A8" s="20"/>
      <c r="B8" s="21"/>
      <c r="C8" s="30" t="s">
        <v>55</v>
      </c>
      <c r="D8" s="18"/>
      <c r="E8" s="31"/>
      <c r="F8" s="32">
        <v>4</v>
      </c>
      <c r="G8" s="33" t="s">
        <v>32</v>
      </c>
      <c r="H8" s="34"/>
      <c r="I8" s="34"/>
      <c r="J8" s="49">
        <v>1.32</v>
      </c>
    </row>
    <row r="9" spans="1:4">
      <c r="A9" s="20"/>
      <c r="B9" s="21"/>
      <c r="C9" s="30" t="s">
        <v>56</v>
      </c>
      <c r="D9" s="18"/>
    </row>
    <row r="10" spans="1:4">
      <c r="A10" s="35" t="s">
        <v>57</v>
      </c>
      <c r="B10" s="36"/>
      <c r="C10" s="37"/>
      <c r="D10" s="18"/>
    </row>
    <row r="11" spans="1:4">
      <c r="A11" s="20"/>
      <c r="B11" s="21">
        <v>1</v>
      </c>
      <c r="C11" s="30" t="s">
        <v>58</v>
      </c>
      <c r="D11" s="18"/>
    </row>
    <row r="12" ht="28.8" spans="1:4">
      <c r="A12" s="20"/>
      <c r="B12" s="21">
        <v>2</v>
      </c>
      <c r="C12" s="30" t="s">
        <v>59</v>
      </c>
      <c r="D12" s="18"/>
    </row>
    <row r="13" spans="1:4">
      <c r="A13" s="38" t="s">
        <v>60</v>
      </c>
      <c r="B13" s="39"/>
      <c r="C13" s="40"/>
      <c r="D13" s="18"/>
    </row>
    <row r="14" spans="1:4">
      <c r="A14" s="20"/>
      <c r="B14" s="21">
        <v>1</v>
      </c>
      <c r="C14" s="30" t="s">
        <v>61</v>
      </c>
      <c r="D14" s="18"/>
    </row>
    <row r="15" spans="1:4">
      <c r="A15" s="20"/>
      <c r="B15" s="21">
        <v>2</v>
      </c>
      <c r="C15" s="30" t="s">
        <v>62</v>
      </c>
      <c r="D15" s="18"/>
    </row>
    <row r="16" spans="1:4">
      <c r="A16" s="20"/>
      <c r="B16" s="21">
        <v>3</v>
      </c>
      <c r="C16" s="30" t="s">
        <v>63</v>
      </c>
      <c r="D16" s="18"/>
    </row>
    <row r="17" spans="1:4">
      <c r="A17" s="20"/>
      <c r="B17" s="21">
        <v>4</v>
      </c>
      <c r="C17" s="30" t="s">
        <v>64</v>
      </c>
      <c r="D17" s="18"/>
    </row>
    <row r="18" spans="1:4">
      <c r="A18" s="20"/>
      <c r="B18" s="21">
        <v>5</v>
      </c>
      <c r="C18" s="30" t="s">
        <v>65</v>
      </c>
      <c r="D18" s="18"/>
    </row>
    <row r="19" ht="15.15" spans="1:4">
      <c r="A19" s="41"/>
      <c r="B19" s="42">
        <v>6</v>
      </c>
      <c r="C19" s="43" t="s">
        <v>66</v>
      </c>
      <c r="D19" s="18"/>
    </row>
    <row r="20" spans="1:4">
      <c r="A20" s="18"/>
      <c r="B20" s="44"/>
      <c r="C20" s="18"/>
      <c r="D20" s="18"/>
    </row>
    <row r="21" spans="1:4">
      <c r="A21" s="18"/>
      <c r="B21" s="44"/>
      <c r="C21" s="18"/>
      <c r="D21" s="18"/>
    </row>
    <row r="22" spans="1:4">
      <c r="A22" s="18"/>
      <c r="B22" s="44"/>
      <c r="C22" s="18"/>
      <c r="D22" s="18"/>
    </row>
    <row r="23" spans="1:4">
      <c r="A23" s="18"/>
      <c r="B23" s="44"/>
      <c r="C23" s="18"/>
      <c r="D23" s="18"/>
    </row>
    <row r="24" spans="1:4">
      <c r="A24" s="18"/>
      <c r="B24" s="44"/>
      <c r="C24" s="18"/>
      <c r="D24" s="18"/>
    </row>
    <row r="25" spans="1:4">
      <c r="A25" s="18"/>
      <c r="D25" s="18"/>
    </row>
    <row r="26" spans="1:4">
      <c r="A26" s="18"/>
      <c r="D26" s="18"/>
    </row>
    <row r="27" spans="4:4">
      <c r="D27" s="18"/>
    </row>
  </sheetData>
  <mergeCells count="6">
    <mergeCell ref="A1:C1"/>
    <mergeCell ref="E1:I1"/>
    <mergeCell ref="A3:C3"/>
    <mergeCell ref="E3:H3"/>
    <mergeCell ref="A10:C10"/>
    <mergeCell ref="A13:C13"/>
  </mergeCells>
  <conditionalFormatting sqref="H5:H8">
    <cfRule type="top10" dxfId="3" priority="3" rank="1"/>
  </conditionalFormatting>
  <conditionalFormatting sqref="I5:I8">
    <cfRule type="top10" dxfId="4" priority="2" rank="1"/>
  </conditionalFormatting>
  <conditionalFormatting sqref="J5:J8">
    <cfRule type="top10" dxfId="5" priority="1" rank="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HeadingPairs>
    <vt:vector size="2" baseType="variant">
      <vt:variant>
        <vt:lpstr>工作表</vt:lpstr>
      </vt:variant>
      <vt:variant>
        <vt:i4>2</vt:i4>
      </vt:variant>
    </vt:vector>
  </HeadingPairs>
  <TitlesOfParts>
    <vt:vector size="2" baseType="lpstr">
      <vt:lpstr>ProjectSchedule</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ZhiJun</cp:lastModifiedBy>
  <dcterms:created xsi:type="dcterms:W3CDTF">2022-03-11T22:41:00Z</dcterms:created>
  <dcterms:modified xsi:type="dcterms:W3CDTF">2023-05-31T03:33:12Z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9BD490BF7B5444F58A31270DFE3CC34F</vt:lpwstr>
  </property>
  <property fmtid="{D5CDD505-2E9C-101B-9397-08002B2CF9AE}" pid="3" name="KSOProductBuildVer">
    <vt:lpwstr>1033-11.2.0.11537</vt:lpwstr>
  </property>
</Properties>
</file>