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-ndiaye\Desktop\"/>
    </mc:Choice>
  </mc:AlternateContent>
  <bookViews>
    <workbookView xWindow="0" yWindow="0" windowWidth="28800" windowHeight="12300"/>
  </bookViews>
  <sheets>
    <sheet name="Calendrier" sheetId="3" r:id="rId1"/>
    <sheet name="data" sheetId="2" r:id="rId2"/>
  </sheets>
  <definedNames>
    <definedName name="plage1" localSheetId="0">Calendrier!$A$37:$Z$37</definedName>
    <definedName name="plage1">#REF!</definedName>
    <definedName name="plage2" localSheetId="0">Calendrier!$A$38:$Z$38</definedName>
    <definedName name="plage2">#REF!</definedName>
    <definedName name="plage3" localSheetId="0">Calendrier!$A$39:$Z$39</definedName>
    <definedName name="plage3">#REF!</definedName>
  </definedNames>
  <calcPr calcId="162913"/>
</workbook>
</file>

<file path=xl/calcChain.xml><?xml version="1.0" encoding="utf-8"?>
<calcChain xmlns="http://schemas.openxmlformats.org/spreadsheetml/2006/main">
  <c r="B38" i="3" l="1"/>
  <c r="B37" i="3"/>
  <c r="Z39" i="3" l="1"/>
  <c r="M48" i="3" l="1"/>
  <c r="X39" i="3" l="1"/>
  <c r="V39" i="3"/>
  <c r="T39" i="3"/>
  <c r="R39" i="3"/>
  <c r="P39" i="3"/>
  <c r="N39" i="3"/>
  <c r="L39" i="3"/>
  <c r="J39" i="3"/>
  <c r="H39" i="3"/>
  <c r="F39" i="3"/>
  <c r="D39" i="3"/>
  <c r="B39" i="3"/>
  <c r="M51" i="3" l="1"/>
  <c r="E1" i="3" l="1"/>
  <c r="E2" i="3"/>
  <c r="E49" i="3"/>
  <c r="E50" i="3"/>
  <c r="E48" i="3"/>
  <c r="B49" i="3"/>
  <c r="B50" i="3"/>
  <c r="B48" i="3"/>
  <c r="Z3" i="3" l="1"/>
  <c r="Y5" i="3" l="1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K35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C35" i="3"/>
  <c r="E35" i="3"/>
  <c r="E45" i="3" l="1"/>
  <c r="E46" i="3"/>
  <c r="E47" i="3"/>
  <c r="Z38" i="3"/>
  <c r="Z37" i="3"/>
  <c r="X38" i="3"/>
  <c r="X37" i="3"/>
  <c r="V38" i="3"/>
  <c r="V37" i="3"/>
  <c r="T38" i="3"/>
  <c r="T37" i="3"/>
  <c r="R38" i="3"/>
  <c r="R37" i="3"/>
  <c r="P38" i="3"/>
  <c r="P37" i="3"/>
  <c r="N38" i="3"/>
  <c r="N37" i="3"/>
  <c r="L38" i="3"/>
  <c r="L37" i="3"/>
  <c r="J38" i="3"/>
  <c r="J37" i="3"/>
  <c r="H38" i="3"/>
  <c r="H37" i="3"/>
  <c r="F38" i="3"/>
  <c r="F37" i="3"/>
  <c r="D38" i="3"/>
  <c r="D37" i="3"/>
  <c r="A4" i="3"/>
  <c r="C4" i="3"/>
  <c r="E4" i="3"/>
  <c r="G4" i="3"/>
  <c r="I4" i="3"/>
  <c r="K4" i="3"/>
  <c r="M4" i="3"/>
  <c r="O4" i="3"/>
  <c r="Q4" i="3"/>
  <c r="S4" i="3"/>
  <c r="U4" i="3"/>
  <c r="W4" i="3"/>
  <c r="Y4" i="3"/>
  <c r="P6" i="3"/>
  <c r="R6" i="3"/>
  <c r="T6" i="3"/>
  <c r="V6" i="3"/>
  <c r="X6" i="3"/>
  <c r="Z6" i="3"/>
  <c r="P7" i="3"/>
  <c r="R7" i="3"/>
  <c r="T7" i="3"/>
  <c r="V7" i="3"/>
  <c r="X7" i="3"/>
  <c r="Z7" i="3"/>
  <c r="P8" i="3"/>
  <c r="R8" i="3"/>
  <c r="T8" i="3"/>
  <c r="V8" i="3"/>
  <c r="X8" i="3"/>
  <c r="Z8" i="3"/>
  <c r="P9" i="3"/>
  <c r="R9" i="3"/>
  <c r="T9" i="3"/>
  <c r="V9" i="3"/>
  <c r="X9" i="3"/>
  <c r="Z9" i="3"/>
  <c r="P10" i="3"/>
  <c r="R10" i="3"/>
  <c r="T10" i="3"/>
  <c r="V10" i="3"/>
  <c r="X10" i="3"/>
  <c r="Z10" i="3"/>
  <c r="P11" i="3"/>
  <c r="R11" i="3"/>
  <c r="T11" i="3"/>
  <c r="V11" i="3"/>
  <c r="X11" i="3"/>
  <c r="Z11" i="3"/>
  <c r="P12" i="3"/>
  <c r="R12" i="3"/>
  <c r="T12" i="3"/>
  <c r="V12" i="3"/>
  <c r="X12" i="3"/>
  <c r="Z12" i="3"/>
  <c r="P13" i="3"/>
  <c r="R13" i="3"/>
  <c r="T13" i="3"/>
  <c r="V13" i="3"/>
  <c r="X13" i="3"/>
  <c r="Z13" i="3"/>
  <c r="P14" i="3"/>
  <c r="R14" i="3"/>
  <c r="T14" i="3"/>
  <c r="V14" i="3"/>
  <c r="X14" i="3"/>
  <c r="Z14" i="3"/>
  <c r="P15" i="3"/>
  <c r="R15" i="3"/>
  <c r="T15" i="3"/>
  <c r="V15" i="3"/>
  <c r="X15" i="3"/>
  <c r="Z15" i="3"/>
  <c r="P16" i="3"/>
  <c r="R16" i="3"/>
  <c r="T16" i="3"/>
  <c r="V16" i="3"/>
  <c r="X16" i="3"/>
  <c r="Z16" i="3"/>
  <c r="P17" i="3"/>
  <c r="R17" i="3"/>
  <c r="T17" i="3"/>
  <c r="V17" i="3"/>
  <c r="X17" i="3"/>
  <c r="Z17" i="3"/>
  <c r="P18" i="3"/>
  <c r="R18" i="3"/>
  <c r="T18" i="3"/>
  <c r="V18" i="3"/>
  <c r="X18" i="3"/>
  <c r="Z18" i="3"/>
  <c r="P19" i="3"/>
  <c r="R19" i="3"/>
  <c r="T19" i="3"/>
  <c r="V19" i="3"/>
  <c r="X19" i="3"/>
  <c r="Z19" i="3"/>
  <c r="P20" i="3"/>
  <c r="R20" i="3"/>
  <c r="T20" i="3"/>
  <c r="V20" i="3"/>
  <c r="X20" i="3"/>
  <c r="Z20" i="3"/>
  <c r="P21" i="3"/>
  <c r="R21" i="3"/>
  <c r="T21" i="3"/>
  <c r="V21" i="3"/>
  <c r="X21" i="3"/>
  <c r="Z21" i="3"/>
  <c r="P22" i="3"/>
  <c r="R22" i="3"/>
  <c r="T22" i="3"/>
  <c r="V22" i="3"/>
  <c r="X22" i="3"/>
  <c r="Z22" i="3"/>
  <c r="P23" i="3"/>
  <c r="R23" i="3"/>
  <c r="T23" i="3"/>
  <c r="V23" i="3"/>
  <c r="X23" i="3"/>
  <c r="Z23" i="3"/>
  <c r="P24" i="3"/>
  <c r="R24" i="3"/>
  <c r="T24" i="3"/>
  <c r="V24" i="3"/>
  <c r="X24" i="3"/>
  <c r="Z24" i="3"/>
  <c r="P25" i="3"/>
  <c r="R25" i="3"/>
  <c r="T25" i="3"/>
  <c r="V25" i="3"/>
  <c r="X25" i="3"/>
  <c r="Z25" i="3"/>
  <c r="P26" i="3"/>
  <c r="R26" i="3"/>
  <c r="T26" i="3"/>
  <c r="V26" i="3"/>
  <c r="X26" i="3"/>
  <c r="Z26" i="3"/>
  <c r="P27" i="3"/>
  <c r="R27" i="3"/>
  <c r="T27" i="3"/>
  <c r="V27" i="3"/>
  <c r="X27" i="3"/>
  <c r="Z27" i="3"/>
  <c r="P28" i="3"/>
  <c r="R28" i="3"/>
  <c r="T28" i="3"/>
  <c r="V28" i="3"/>
  <c r="X28" i="3"/>
  <c r="Z28" i="3"/>
  <c r="P29" i="3"/>
  <c r="R29" i="3"/>
  <c r="T29" i="3"/>
  <c r="V29" i="3"/>
  <c r="X29" i="3"/>
  <c r="Z29" i="3"/>
  <c r="P30" i="3"/>
  <c r="R30" i="3"/>
  <c r="T30" i="3"/>
  <c r="V30" i="3"/>
  <c r="X30" i="3"/>
  <c r="Z30" i="3"/>
  <c r="P31" i="3"/>
  <c r="R31" i="3"/>
  <c r="T31" i="3"/>
  <c r="V31" i="3"/>
  <c r="X31" i="3"/>
  <c r="Z31" i="3"/>
  <c r="P32" i="3"/>
  <c r="R32" i="3"/>
  <c r="T32" i="3"/>
  <c r="V32" i="3"/>
  <c r="X32" i="3"/>
  <c r="Z32" i="3"/>
  <c r="P33" i="3"/>
  <c r="R33" i="3"/>
  <c r="T33" i="3"/>
  <c r="V33" i="3"/>
  <c r="X33" i="3"/>
  <c r="Z33" i="3"/>
  <c r="P34" i="3"/>
  <c r="R34" i="3"/>
  <c r="T34" i="3"/>
  <c r="V34" i="3"/>
  <c r="X34" i="3"/>
  <c r="Z34" i="3"/>
  <c r="P35" i="3"/>
  <c r="R35" i="3"/>
  <c r="T35" i="3"/>
  <c r="V35" i="3"/>
  <c r="X35" i="3"/>
  <c r="Z35" i="3"/>
  <c r="Z5" i="3"/>
  <c r="X5" i="3"/>
  <c r="V5" i="3"/>
  <c r="T5" i="3"/>
  <c r="R5" i="3"/>
  <c r="P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5" i="3"/>
  <c r="B6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F6" i="3"/>
  <c r="H6" i="3"/>
  <c r="J6" i="3"/>
  <c r="N6" i="3"/>
  <c r="F7" i="3"/>
  <c r="H7" i="3"/>
  <c r="J7" i="3"/>
  <c r="N7" i="3"/>
  <c r="F8" i="3"/>
  <c r="H8" i="3"/>
  <c r="J8" i="3"/>
  <c r="N8" i="3"/>
  <c r="F9" i="3"/>
  <c r="H9" i="3"/>
  <c r="J9" i="3"/>
  <c r="N9" i="3"/>
  <c r="F10" i="3"/>
  <c r="H10" i="3"/>
  <c r="J10" i="3"/>
  <c r="N10" i="3"/>
  <c r="F11" i="3"/>
  <c r="H11" i="3"/>
  <c r="J11" i="3"/>
  <c r="N11" i="3"/>
  <c r="F12" i="3"/>
  <c r="H12" i="3"/>
  <c r="J12" i="3"/>
  <c r="N12" i="3"/>
  <c r="F13" i="3"/>
  <c r="H13" i="3"/>
  <c r="J13" i="3"/>
  <c r="N13" i="3"/>
  <c r="F14" i="3"/>
  <c r="H14" i="3"/>
  <c r="J14" i="3"/>
  <c r="N14" i="3"/>
  <c r="F15" i="3"/>
  <c r="H15" i="3"/>
  <c r="J15" i="3"/>
  <c r="N15" i="3"/>
  <c r="F16" i="3"/>
  <c r="H16" i="3"/>
  <c r="J16" i="3"/>
  <c r="N16" i="3"/>
  <c r="F17" i="3"/>
  <c r="H17" i="3"/>
  <c r="J17" i="3"/>
  <c r="N17" i="3"/>
  <c r="F18" i="3"/>
  <c r="H18" i="3"/>
  <c r="J18" i="3"/>
  <c r="N18" i="3"/>
  <c r="F19" i="3"/>
  <c r="H19" i="3"/>
  <c r="J19" i="3"/>
  <c r="N19" i="3"/>
  <c r="F20" i="3"/>
  <c r="H20" i="3"/>
  <c r="J20" i="3"/>
  <c r="N20" i="3"/>
  <c r="F21" i="3"/>
  <c r="H21" i="3"/>
  <c r="J21" i="3"/>
  <c r="N21" i="3"/>
  <c r="F22" i="3"/>
  <c r="H22" i="3"/>
  <c r="J22" i="3"/>
  <c r="N22" i="3"/>
  <c r="F23" i="3"/>
  <c r="H23" i="3"/>
  <c r="J23" i="3"/>
  <c r="N23" i="3"/>
  <c r="F24" i="3"/>
  <c r="H24" i="3"/>
  <c r="J24" i="3"/>
  <c r="N24" i="3"/>
  <c r="F25" i="3"/>
  <c r="H25" i="3"/>
  <c r="J25" i="3"/>
  <c r="N25" i="3"/>
  <c r="F26" i="3"/>
  <c r="H26" i="3"/>
  <c r="J26" i="3"/>
  <c r="N26" i="3"/>
  <c r="F27" i="3"/>
  <c r="H27" i="3"/>
  <c r="J27" i="3"/>
  <c r="N27" i="3"/>
  <c r="F28" i="3"/>
  <c r="H28" i="3"/>
  <c r="J28" i="3"/>
  <c r="N28" i="3"/>
  <c r="F29" i="3"/>
  <c r="H29" i="3"/>
  <c r="J29" i="3"/>
  <c r="N29" i="3"/>
  <c r="F30" i="3"/>
  <c r="H30" i="3"/>
  <c r="J30" i="3"/>
  <c r="N30" i="3"/>
  <c r="F31" i="3"/>
  <c r="H31" i="3"/>
  <c r="J31" i="3"/>
  <c r="N31" i="3"/>
  <c r="F32" i="3"/>
  <c r="H32" i="3"/>
  <c r="J32" i="3"/>
  <c r="N32" i="3"/>
  <c r="F33" i="3"/>
  <c r="H33" i="3"/>
  <c r="J33" i="3"/>
  <c r="N33" i="3"/>
  <c r="F34" i="3"/>
  <c r="H34" i="3"/>
  <c r="J34" i="3"/>
  <c r="N34" i="3"/>
  <c r="F35" i="3"/>
  <c r="H35" i="3"/>
  <c r="J35" i="3"/>
  <c r="N35" i="3"/>
  <c r="F5" i="3"/>
  <c r="H5" i="3"/>
  <c r="J5" i="3"/>
  <c r="N5" i="3"/>
  <c r="Z41" i="3" l="1"/>
  <c r="M45" i="3"/>
  <c r="M47" i="3" l="1"/>
  <c r="M46" i="3"/>
</calcChain>
</file>

<file path=xl/sharedStrings.xml><?xml version="1.0" encoding="utf-8"?>
<sst xmlns="http://schemas.openxmlformats.org/spreadsheetml/2006/main" count="1309" uniqueCount="96">
  <si>
    <t xml:space="preserve"> </t>
  </si>
  <si>
    <t>Entreprise</t>
  </si>
  <si>
    <t>E</t>
  </si>
  <si>
    <t>C</t>
  </si>
  <si>
    <t>P</t>
  </si>
  <si>
    <t>Nbre de jour Entreprise</t>
  </si>
  <si>
    <t>Nbre de jour CFA</t>
  </si>
  <si>
    <t>Nbre de jour Travail Personnel</t>
  </si>
  <si>
    <t>Volume horaire moyen par jour</t>
  </si>
  <si>
    <t>Date de début de la formation</t>
  </si>
  <si>
    <t>Date de fin de la formation</t>
  </si>
  <si>
    <t>Date de jury d'obtention du diplôme</t>
  </si>
  <si>
    <t>Formation/Travail Personnel</t>
  </si>
  <si>
    <t>Formation/Entreprise</t>
  </si>
  <si>
    <t>Repos</t>
  </si>
  <si>
    <t>Travail Personnel</t>
  </si>
  <si>
    <t xml:space="preserve">Formation </t>
  </si>
  <si>
    <t>Entreprise /Travail Personnel</t>
  </si>
  <si>
    <t>.</t>
  </si>
  <si>
    <t>REPOS</t>
  </si>
  <si>
    <t>ENTREPRISE</t>
  </si>
  <si>
    <t>FORMATION</t>
  </si>
  <si>
    <t>Revision</t>
  </si>
  <si>
    <t>Formation</t>
  </si>
  <si>
    <t>(S 40)Formation</t>
  </si>
  <si>
    <t>(S 27)Formation</t>
  </si>
  <si>
    <t>(S 49)Formation</t>
  </si>
  <si>
    <t>(S 6)Formation</t>
  </si>
  <si>
    <t>(S 10)Formation</t>
  </si>
  <si>
    <t>(S 45)Formation</t>
  </si>
  <si>
    <t>(S 2)Formation</t>
  </si>
  <si>
    <t>(S 37)Formation</t>
  </si>
  <si>
    <t/>
  </si>
  <si>
    <t>(S 42)Formation</t>
  </si>
  <si>
    <t>(S 38)Formation</t>
  </si>
  <si>
    <t>(S 51)Formation</t>
  </si>
  <si>
    <t>(S 8)Formation</t>
  </si>
  <si>
    <t>(S 12)Formation</t>
  </si>
  <si>
    <t>(S 47)Formation</t>
  </si>
  <si>
    <t>(S 4)Formation</t>
  </si>
  <si>
    <t>(S 13)Formation</t>
  </si>
  <si>
    <t>1ère année</t>
  </si>
  <si>
    <t>duree</t>
  </si>
  <si>
    <t>1 an</t>
  </si>
  <si>
    <t>Code groupe :</t>
  </si>
  <si>
    <t>code groupe</t>
  </si>
  <si>
    <t>VH annuel</t>
  </si>
  <si>
    <t>VH moyen</t>
  </si>
  <si>
    <t>(S 14)Entreprise</t>
  </si>
  <si>
    <t>(S 36)Entreprise</t>
  </si>
  <si>
    <t>(S 23)Entreprise</t>
  </si>
  <si>
    <t>(S 32)Entreprise</t>
  </si>
  <si>
    <t>(S 19)Entreprise</t>
  </si>
  <si>
    <t>(S 41)Entreprise</t>
  </si>
  <si>
    <t>(S 15)Entreprise</t>
  </si>
  <si>
    <t>(S 28)Entreprise</t>
  </si>
  <si>
    <t>(S 37)Entreprise</t>
  </si>
  <si>
    <t>(S 50)Revision</t>
  </si>
  <si>
    <t>REVISION</t>
  </si>
  <si>
    <t>(S 24)Entreprise</t>
  </si>
  <si>
    <t>(S 7)Revision</t>
  </si>
  <si>
    <t>(S 11)Entreprise</t>
  </si>
  <si>
    <t>(S 46)Entreprise</t>
  </si>
  <si>
    <t>(S 33)Entreprise</t>
  </si>
  <si>
    <t>(S 20)Entreprise</t>
  </si>
  <si>
    <t>(S 3)Revision</t>
  </si>
  <si>
    <t>(S 16)Entreprise</t>
  </si>
  <si>
    <t>(S 29)Entreprise</t>
  </si>
  <si>
    <t>(S 25)Entreprise</t>
  </si>
  <si>
    <t>(S 34)Entreprise</t>
  </si>
  <si>
    <t>(S 21)Entreprise</t>
  </si>
  <si>
    <t>(S 43)Entreprise</t>
  </si>
  <si>
    <t>(S 17)Entreprise</t>
  </si>
  <si>
    <t>(S 30)Entreprise</t>
  </si>
  <si>
    <t>(S 39)Entreprise</t>
  </si>
  <si>
    <t>(S 52)Entreprise</t>
  </si>
  <si>
    <t>(S 26)Entreprise</t>
  </si>
  <si>
    <t>(S 9)Entreprise</t>
  </si>
  <si>
    <t>(S 48)Entreprise</t>
  </si>
  <si>
    <t>(S 35)Entreprise</t>
  </si>
  <si>
    <t>(S 22)Entreprise</t>
  </si>
  <si>
    <t>(S 5)Entreprise</t>
  </si>
  <si>
    <t>(S 44)Entreprise</t>
  </si>
  <si>
    <t>(S 18)Entreprise</t>
  </si>
  <si>
    <t>(S 31)Entreprise</t>
  </si>
  <si>
    <t>(S 1)Entreprise</t>
  </si>
  <si>
    <t>nom</t>
  </si>
  <si>
    <t>M2 Informatique</t>
  </si>
  <si>
    <t>date debut</t>
  </si>
  <si>
    <t>date fin</t>
  </si>
  <si>
    <t>date jury</t>
  </si>
  <si>
    <t>date confirmation</t>
  </si>
  <si>
    <t>site</t>
  </si>
  <si>
    <t>Site Créteil (UFR ST)</t>
  </si>
  <si>
    <t>annee</t>
  </si>
  <si>
    <t>MYSICRE118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</si>
</sst>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mm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orbel"/>
      <family val="2"/>
    </font>
    <font>
      <sz val="9"/>
      <color theme="1"/>
      <name val="Corbel"/>
      <family val="2"/>
    </font>
    <font>
      <sz val="10"/>
      <color theme="1"/>
      <name val="Corbel"/>
      <family val="2"/>
    </font>
    <font>
      <sz val="7"/>
      <color theme="1"/>
      <name val="Corbel"/>
      <family val="2"/>
    </font>
    <font>
      <b/>
      <sz val="9"/>
      <color rgb="FFFFFFFF"/>
      <name val="Corbel"/>
      <family val="2"/>
    </font>
    <font>
      <sz val="20"/>
      <color rgb="FFFCD5B4"/>
      <name val="Georgia"/>
      <family val="1"/>
    </font>
    <font>
      <sz val="26"/>
      <color theme="0"/>
      <name val="Georgia"/>
      <family val="1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8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404040"/>
        <bgColor indexed="64"/>
      </patternFill>
    </fill>
    <fill>
      <patternFill patternType="darkVertical">
        <fgColor rgb="FF92D050"/>
        <bgColor indexed="13"/>
      </patternFill>
    </fill>
    <fill>
      <patternFill patternType="darkVertical">
        <fgColor rgb="FFFF0000"/>
        <bgColor indexed="13"/>
      </patternFill>
    </fill>
    <fill>
      <patternFill patternType="darkVertical">
        <fgColor rgb="FFFF0000"/>
        <bgColor indexed="11"/>
      </patternFill>
    </fill>
  </fills>
  <borders count="16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 applyAlignment="1">
      <alignment horizontal="right"/>
    </xf>
    <xf numFmtId="0" fontId="5" fillId="5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12" xfId="0" applyFill="1" applyBorder="1"/>
    <xf numFmtId="0" fontId="1" fillId="6" borderId="6" xfId="0" applyFont="1" applyFill="1" applyBorder="1" applyAlignment="1"/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 applyAlignment="1"/>
    <xf numFmtId="0" fontId="1" fillId="7" borderId="6" xfId="0" applyFont="1" applyFill="1" applyBorder="1" applyAlignment="1"/>
    <xf numFmtId="0" fontId="1" fillId="7" borderId="7" xfId="0" applyFont="1" applyFill="1" applyBorder="1" applyAlignment="1">
      <alignment horizontal="center"/>
    </xf>
    <xf numFmtId="0" fontId="1" fillId="7" borderId="7" xfId="0" applyFont="1" applyFill="1" applyBorder="1" applyAlignment="1"/>
    <xf numFmtId="0" fontId="1" fillId="8" borderId="6" xfId="0" applyFont="1" applyFill="1" applyBorder="1" applyAlignment="1"/>
    <xf numFmtId="0" fontId="1" fillId="8" borderId="7" xfId="0" applyFont="1" applyFill="1" applyBorder="1" applyAlignment="1">
      <alignment horizontal="center"/>
    </xf>
    <xf numFmtId="0" fontId="1" fillId="8" borderId="7" xfId="0" applyFont="1" applyFill="1" applyBorder="1" applyAlignment="1"/>
    <xf numFmtId="0" fontId="5" fillId="14" borderId="0" xfId="0" applyFont="1" applyFill="1" applyBorder="1" applyAlignment="1">
      <alignment horizontal="center"/>
    </xf>
    <xf numFmtId="14" fontId="5" fillId="0" borderId="0" xfId="0" applyNumberFormat="1" applyFont="1" applyBorder="1"/>
    <xf numFmtId="49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5" fillId="1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13" borderId="0" xfId="0" applyFont="1" applyFill="1" applyBorder="1" applyAlignment="1">
      <alignment horizontal="center"/>
    </xf>
    <xf numFmtId="2" fontId="0" fillId="0" borderId="12" xfId="0" applyNumberFormat="1" applyFill="1" applyBorder="1"/>
    <xf numFmtId="2" fontId="3" fillId="0" borderId="0" xfId="0" applyNumberFormat="1" applyFont="1" applyBorder="1"/>
    <xf numFmtId="164" fontId="2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10" borderId="11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164" fontId="1" fillId="0" borderId="11" xfId="0" applyNumberFormat="1" applyFont="1" applyBorder="1" applyAlignment="1">
      <alignment horizontal="center" vertical="center"/>
    </xf>
    <xf numFmtId="0" fontId="0" fillId="9" borderId="9" xfId="0" applyFill="1" applyBorder="1" applyAlignment="1">
      <alignment horizontal="right"/>
    </xf>
    <xf numFmtId="0" fontId="0" fillId="9" borderId="10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15" xfId="0" applyFont="1" applyBorder="1" applyAlignment="1">
      <alignment horizontal="left"/>
    </xf>
    <xf numFmtId="0" fontId="8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165" fontId="6" fillId="9" borderId="13" xfId="0" applyNumberFormat="1" applyFont="1" applyFill="1" applyBorder="1" applyAlignment="1">
      <alignment horizontal="center"/>
    </xf>
    <xf numFmtId="165" fontId="6" fillId="9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fgColor indexed="64"/>
          <bgColor rgb="FFFF0000"/>
        </patternFill>
      </fill>
    </dxf>
    <dxf>
      <font>
        <color theme="0"/>
      </font>
      <numFmt numFmtId="0" formatCode="General"/>
      <fill>
        <patternFill patternType="lightUp"/>
      </fill>
    </dxf>
    <dxf>
      <fill>
        <patternFill patternType="solid">
          <bgColor rgb="FF00FF00"/>
        </patternFill>
      </fill>
    </dxf>
    <dxf>
      <fill>
        <patternFill>
          <bgColor rgb="FFFFFF00"/>
        </patternFill>
      </fill>
    </dxf>
    <dxf>
      <fill>
        <patternFill patternType="darkVertical">
          <fgColor rgb="FF10FC37"/>
          <bgColor rgb="FFFF0000"/>
        </patternFill>
      </fill>
    </dxf>
    <dxf>
      <fill>
        <patternFill patternType="darkVertical">
          <fgColor rgb="FFFFFF00"/>
          <bgColor rgb="FF00FF00"/>
        </patternFill>
      </fill>
    </dxf>
    <dxf>
      <fill>
        <patternFill patternType="darkVertical">
          <fgColor rgb="FFFFFF00"/>
          <bgColor rgb="FFFF0000"/>
        </patternFill>
      </fill>
    </dxf>
  </dxfs>
  <tableStyles count="0" defaultTableStyle="TableStyleMedium9" defaultPivotStyle="PivotStyleLight16"/>
  <colors>
    <mruColors>
      <color rgb="FFFF0000"/>
      <color rgb="FF00FF00"/>
      <color rgb="FFFF3300"/>
      <color rgb="FF10FC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0</xdr:row>
      <xdr:rowOff>97534</xdr:rowOff>
    </xdr:from>
    <xdr:to>
      <xdr:col>3</xdr:col>
      <xdr:colOff>287087</xdr:colOff>
      <xdr:row>2</xdr:row>
      <xdr:rowOff>76202</xdr:rowOff>
    </xdr:to>
    <xdr:pic>
      <xdr:nvPicPr>
        <xdr:cNvPr id="2052" name="Image 1">
          <a:extLst>
            <a:ext uri="{FF2B5EF4-FFF2-40B4-BE49-F238E27FC236}">
              <a16:creationId xmlns:a16="http://schemas.microsoft.com/office/drawing/2014/main" id="{6C118863-5BE8-4066-9BED-DA62CD280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5850" y="97534"/>
          <a:ext cx="1153862" cy="969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1"/>
  <sheetViews>
    <sheetView showGridLines="0" tabSelected="1" zoomScaleNormal="100" workbookViewId="0">
      <selection activeCell="P47" sqref="P47"/>
    </sheetView>
  </sheetViews>
  <sheetFormatPr baseColWidth="10" defaultRowHeight="15" x14ac:dyDescent="0.25"/>
  <cols>
    <col min="1" max="1" width="7" customWidth="1" collapsed="1"/>
    <col min="2" max="2" width="14.7109375" customWidth="1" collapsed="1"/>
    <col min="3" max="3" width="7.5703125" customWidth="1" collapsed="1"/>
    <col min="4" max="4" width="14.7109375" customWidth="1" collapsed="1"/>
    <col min="5" max="5" width="4.7109375" customWidth="1" collapsed="1"/>
    <col min="6" max="6" width="14.7109375" customWidth="1" collapsed="1"/>
    <col min="7" max="7" width="6.140625" customWidth="1" collapsed="1"/>
    <col min="8" max="8" width="14.7109375" customWidth="1" collapsed="1"/>
    <col min="9" max="9" width="4.7109375" customWidth="1" collapsed="1"/>
    <col min="10" max="10" width="14.7109375" customWidth="1" collapsed="1"/>
    <col min="11" max="11" width="4.7109375" customWidth="1" collapsed="1"/>
    <col min="12" max="12" width="14.7109375" customWidth="1" collapsed="1"/>
    <col min="13" max="13" width="5.85546875" customWidth="1" collapsed="1"/>
    <col min="14" max="14" width="14.7109375" customWidth="1" collapsed="1"/>
    <col min="15" max="15" width="4.7109375" customWidth="1" collapsed="1"/>
    <col min="16" max="16" width="14.7109375" customWidth="1" collapsed="1"/>
    <col min="17" max="17" width="4.7109375" customWidth="1" collapsed="1"/>
    <col min="18" max="18" width="14.7109375" customWidth="1" collapsed="1"/>
    <col min="19" max="19" width="6.42578125" customWidth="1" collapsed="1"/>
    <col min="20" max="20" width="14.7109375" customWidth="1" collapsed="1"/>
    <col min="21" max="21" width="4.7109375" customWidth="1" collapsed="1"/>
    <col min="22" max="22" width="14.7109375" customWidth="1" collapsed="1"/>
    <col min="23" max="23" width="4.7109375" customWidth="1" collapsed="1"/>
    <col min="24" max="24" width="14.7109375" customWidth="1" collapsed="1"/>
    <col min="25" max="25" width="4.7109375" customWidth="1" collapsed="1"/>
    <col min="26" max="26" width="14.7109375" customWidth="1" collapsed="1"/>
  </cols>
  <sheetData>
    <row r="1" spans="1:27" ht="56.1" customHeight="1" x14ac:dyDescent="0.45">
      <c r="E1" s="46" t="str">
        <f>CONCATENATE(data!B32," ", data!B41,", ",data!B39," - ",data!B40," - ",YEAR(data!B33),"/",YEAR(data!B34))</f>
        <v>M2 Informatique 1 an, Site Créteil (UFR ST) - 1ère année - 2018/2019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32"/>
    </row>
    <row r="2" spans="1:27" ht="23.1" customHeight="1" x14ac:dyDescent="0.35">
      <c r="E2" s="47" t="str">
        <f xml:space="preserve"> CONCATENATE(data!B37," heures")</f>
        <v>450 heures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7" x14ac:dyDescent="0.25">
      <c r="Z3" s="30" t="str">
        <f>CONCATENATE("Date de confirmation : ",TEXT(data!B36,"jjjjj j  mmmm aaa"))</f>
        <v>Date de confirmation : mercredi 30 mai 2018</v>
      </c>
    </row>
    <row r="4" spans="1:27" x14ac:dyDescent="0.25">
      <c r="A4" s="48">
        <f>data!A1</f>
        <v>43344</v>
      </c>
      <c r="B4" s="49"/>
      <c r="C4" s="48">
        <f>data!E1</f>
        <v>43374</v>
      </c>
      <c r="D4" s="49"/>
      <c r="E4" s="48">
        <f>data!I1</f>
        <v>43405</v>
      </c>
      <c r="F4" s="49"/>
      <c r="G4" s="48">
        <f>data!M1</f>
        <v>43435</v>
      </c>
      <c r="H4" s="49"/>
      <c r="I4" s="48">
        <f>data!Q1</f>
        <v>43466</v>
      </c>
      <c r="J4" s="49"/>
      <c r="K4" s="48">
        <f>data!U1</f>
        <v>43497</v>
      </c>
      <c r="L4" s="49"/>
      <c r="M4" s="48">
        <f>data!Y1</f>
        <v>43525</v>
      </c>
      <c r="N4" s="49"/>
      <c r="O4" s="48">
        <f>data!AC1</f>
        <v>43556</v>
      </c>
      <c r="P4" s="49"/>
      <c r="Q4" s="48">
        <f>data!AG1</f>
        <v>43586</v>
      </c>
      <c r="R4" s="49"/>
      <c r="S4" s="48">
        <f>data!AK1</f>
        <v>43617</v>
      </c>
      <c r="T4" s="49"/>
      <c r="U4" s="48">
        <f>data!AO1</f>
        <v>43647</v>
      </c>
      <c r="V4" s="49"/>
      <c r="W4" s="48">
        <f>data!AS1</f>
        <v>43678</v>
      </c>
      <c r="X4" s="49"/>
      <c r="Y4" s="48">
        <f>data!AW1</f>
        <v>43709</v>
      </c>
      <c r="Z4" s="49"/>
    </row>
    <row r="5" spans="1:27" x14ac:dyDescent="0.25">
      <c r="A5" s="22" t="str">
        <f>IF(data!A1="","",CONCATENATE(CHOOSE(WEEKDAY(data!A1),"D","L","M","M","J","V","S"), "  ", DAY(data!A1)))</f>
        <v>S  1</v>
      </c>
      <c r="B5" s="23" t="str">
        <f>IF(data!B1=0,"", data!B1)</f>
        <v>.</v>
      </c>
      <c r="C5" s="22" t="str">
        <f>IF(data!E1="","",CONCATENATE(CHOOSE(WEEKDAY(data!E1),"D","L","M","M","J","V","S"), "  ", DAY(data!E1)))</f>
        <v>L  1</v>
      </c>
      <c r="D5" s="23" t="str">
        <f>IF(data!F1=0,"", data!F1)</f>
        <v>(S 40)Formation</v>
      </c>
      <c r="E5" s="22" t="str">
        <f>IF(data!I1="","",CONCATENATE(CHOOSE(WEEKDAY(data!I1),"D","L","M","M","J","V","S"), "  ", DAY(data!I1)))</f>
        <v>J  1</v>
      </c>
      <c r="F5" s="23" t="str">
        <f>data!J1</f>
        <v>Entreprise</v>
      </c>
      <c r="G5" s="22" t="str">
        <f>IF(data!M1="","",CONCATENATE(CHOOSE(WEEKDAY(data!M1),"D","L","M","M","J","V","S"), "  ", DAY(data!M1)))</f>
        <v>S  1</v>
      </c>
      <c r="H5" s="10" t="str">
        <f>data!N1</f>
        <v>.</v>
      </c>
      <c r="I5" s="22" t="str">
        <f>IF(data!Q1="","",CONCATENATE(CHOOSE(WEEKDAY(data!Q1),"D","L","M","M","J","V","S"), "  ", DAY(data!Q1)))</f>
        <v>M  1</v>
      </c>
      <c r="J5" s="10" t="str">
        <f>data!R1</f>
        <v>Entreprise</v>
      </c>
      <c r="K5" s="22" t="str">
        <f>IF(data!U1="","",CONCATENATE(CHOOSE(WEEKDAY(data!U1),"D","L","M","M","J","V","S"), "  ", DAY(data!U1)))</f>
        <v>V  1</v>
      </c>
      <c r="L5" s="10" t="str">
        <f>IF(data!V1=0,"", data!V1)</f>
        <v>Entreprise</v>
      </c>
      <c r="M5" s="22" t="str">
        <f>IF(data!Y1="","",CONCATENATE(CHOOSE(WEEKDAY(data!Y1),"D","L","M","M","J","V","S"), "  ", DAY(data!Y1)))</f>
        <v>V  1</v>
      </c>
      <c r="N5" s="10" t="str">
        <f>data!Z1</f>
        <v>Entreprise</v>
      </c>
      <c r="O5" s="22" t="str">
        <f>IF(data!AC1="","",CONCATENATE(CHOOSE(WEEKDAY(data!AC1),"D","L","M","M","J","V","S"), "  ", DAY(data!AC1)))</f>
        <v>L  1</v>
      </c>
      <c r="P5" s="10" t="str">
        <f>IF(data!AD1=0,"", data!AD1)</f>
        <v>(S 14)Entreprise</v>
      </c>
      <c r="Q5" s="22" t="str">
        <f>IF(data!AG1="","",CONCATENATE(CHOOSE(WEEKDAY(data!AG1),"D","L","M","M","J","V","S"), "  ", DAY(data!AG1)))</f>
        <v>M  1</v>
      </c>
      <c r="R5" s="10" t="str">
        <f>IF(data!AH1=0,"", data!AH1)</f>
        <v>Entreprise</v>
      </c>
      <c r="S5" s="22" t="str">
        <f>IF(data!AK1="","",CONCATENATE(CHOOSE(WEEKDAY(data!AK1),"D","L","M","M","J","V","S"), "  ", DAY(data!AK1)))</f>
        <v>S  1</v>
      </c>
      <c r="T5" s="10" t="str">
        <f>IF(data!AL1=0,"", data!AL1)</f>
        <v>.</v>
      </c>
      <c r="U5" s="22" t="str">
        <f>IF(data!AO1="","",CONCATENATE(CHOOSE(WEEKDAY(data!AO1),"D","L","M","M","J","V","S"), "  ", DAY(data!AO1)))</f>
        <v>L  1</v>
      </c>
      <c r="V5" s="10" t="str">
        <f>IF(data!AP1=0,"", data!AP1)</f>
        <v>(S 27)Formation</v>
      </c>
      <c r="W5" s="22" t="str">
        <f>IF(data!AS1="","",CONCATENATE(CHOOSE(WEEKDAY(data!AS1),"D","L","M","M","J","V","S"), "  ", DAY(data!AS1)))</f>
        <v>J  1</v>
      </c>
      <c r="X5" s="10" t="str">
        <f>IF(data!AT1=0,"", data!AT1)</f>
        <v>Entreprise</v>
      </c>
      <c r="Y5" s="22" t="str">
        <f>IF(data!AW1="","",CONCATENATE(CHOOSE(WEEKDAY(data!AW1),"D","L","M","M","J","V","S"), "  ", DAY(data!AW1)))</f>
        <v>D  1</v>
      </c>
      <c r="Z5" s="10" t="str">
        <f>IF(data!AX1=0,"", data!AX1)</f>
        <v>.</v>
      </c>
    </row>
    <row r="6" spans="1:27" x14ac:dyDescent="0.25">
      <c r="A6" s="22" t="str">
        <f>IF(data!A2="","",CONCATENATE(CHOOSE(WEEKDAY(data!A2),"D","L","M","M","J","V","S"), "  ", DAY(data!A2)))</f>
        <v>D  2</v>
      </c>
      <c r="B6" s="23" t="str">
        <f>IF(data!B2=0,"", data!B2)</f>
        <v>.</v>
      </c>
      <c r="C6" s="22" t="str">
        <f>IF(data!E2="","",CONCATENATE(CHOOSE(WEEKDAY(data!E2),"D","L","M","M","J","V","S"), "  ", DAY(data!E2)))</f>
        <v>M  2</v>
      </c>
      <c r="D6" s="23" t="str">
        <f>IF(data!F2=0,"", data!F2)</f>
        <v>Formation</v>
      </c>
      <c r="E6" s="22" t="str">
        <f>IF(data!I2="","",CONCATENATE(CHOOSE(WEEKDAY(data!I2),"D","L","M","M","J","V","S"), "  ", DAY(data!I2)))</f>
        <v>V  2</v>
      </c>
      <c r="F6" s="23" t="str">
        <f>data!J2</f>
        <v>Entreprise</v>
      </c>
      <c r="G6" s="22" t="str">
        <f>IF(data!M2="","",CONCATENATE(CHOOSE(WEEKDAY(data!M2),"D","L","M","M","J","V","S"), "  ", DAY(data!M2)))</f>
        <v>D  2</v>
      </c>
      <c r="H6" s="10" t="str">
        <f>data!N2</f>
        <v>.</v>
      </c>
      <c r="I6" s="22" t="str">
        <f>IF(data!Q2="","",CONCATENATE(CHOOSE(WEEKDAY(data!Q2),"D","L","M","M","J","V","S"), "  ", DAY(data!Q2)))</f>
        <v>M  2</v>
      </c>
      <c r="J6" s="10" t="str">
        <f>data!R2</f>
        <v>Entreprise</v>
      </c>
      <c r="K6" s="22" t="str">
        <f>IF(data!U2="","",CONCATENATE(CHOOSE(WEEKDAY(data!U2),"D","L","M","M","J","V","S"), "  ", DAY(data!U2)))</f>
        <v>S  2</v>
      </c>
      <c r="L6" s="10" t="str">
        <f>IF(data!V2=0,"", data!V2)</f>
        <v>.</v>
      </c>
      <c r="M6" s="22" t="str">
        <f>IF(data!Y2="","",CONCATENATE(CHOOSE(WEEKDAY(data!Y2),"D","L","M","M","J","V","S"), "  ", DAY(data!Y2)))</f>
        <v>S  2</v>
      </c>
      <c r="N6" s="10" t="str">
        <f>data!Z2</f>
        <v>.</v>
      </c>
      <c r="O6" s="22" t="str">
        <f>IF(data!AC2="","",CONCATENATE(CHOOSE(WEEKDAY(data!AC2),"D","L","M","M","J","V","S"), "  ", DAY(data!AC2)))</f>
        <v>M  2</v>
      </c>
      <c r="P6" s="10" t="str">
        <f>IF(data!AD2=0,"", data!AD2)</f>
        <v>Entreprise</v>
      </c>
      <c r="Q6" s="22" t="str">
        <f>IF(data!AG2="","",CONCATENATE(CHOOSE(WEEKDAY(data!AG2),"D","L","M","M","J","V","S"), "  ", DAY(data!AG2)))</f>
        <v>J  2</v>
      </c>
      <c r="R6" s="10" t="str">
        <f>IF(data!AH2=0,"", data!AH2)</f>
        <v>Entreprise</v>
      </c>
      <c r="S6" s="22" t="str">
        <f>IF(data!AK2="","",CONCATENATE(CHOOSE(WEEKDAY(data!AK2),"D","L","M","M","J","V","S"), "  ", DAY(data!AK2)))</f>
        <v>D  2</v>
      </c>
      <c r="T6" s="10" t="str">
        <f>IF(data!AL2=0,"", data!AL2)</f>
        <v>.</v>
      </c>
      <c r="U6" s="22" t="str">
        <f>IF(data!AO2="","",CONCATENATE(CHOOSE(WEEKDAY(data!AO2),"D","L","M","M","J","V","S"), "  ", DAY(data!AO2)))</f>
        <v>M  2</v>
      </c>
      <c r="V6" s="10" t="str">
        <f>IF(data!AP2=0,"", data!AP2)</f>
        <v>Formation</v>
      </c>
      <c r="W6" s="22" t="str">
        <f>IF(data!AS2="","",CONCATENATE(CHOOSE(WEEKDAY(data!AS2),"D","L","M","M","J","V","S"), "  ", DAY(data!AS2)))</f>
        <v>V  2</v>
      </c>
      <c r="X6" s="10" t="str">
        <f>IF(data!AT2=0,"", data!AT2)</f>
        <v>Entreprise</v>
      </c>
      <c r="Y6" s="22" t="str">
        <f>IF(data!AW2="","",CONCATENATE(CHOOSE(WEEKDAY(data!AW2),"D","L","M","M","J","V","S"), "  ", DAY(data!AW2)))</f>
        <v>L  2</v>
      </c>
      <c r="Z6" s="10" t="str">
        <f>IF(data!AX2=0,"", data!AX2)</f>
        <v>(S 36)Entreprise</v>
      </c>
    </row>
    <row r="7" spans="1:27" x14ac:dyDescent="0.25">
      <c r="A7" s="22" t="str">
        <f>IF(data!A3="","",CONCATENATE(CHOOSE(WEEKDAY(data!A3),"D","L","M","M","J","V","S"), "  ", DAY(data!A3)))</f>
        <v>L  3</v>
      </c>
      <c r="B7" s="23" t="str">
        <f>IF(data!B3=0,"", data!B3)</f>
        <v>.</v>
      </c>
      <c r="C7" s="22" t="str">
        <f>IF(data!E3="","",CONCATENATE(CHOOSE(WEEKDAY(data!E3),"D","L","M","M","J","V","S"), "  ", DAY(data!E3)))</f>
        <v>M  3</v>
      </c>
      <c r="D7" s="23" t="str">
        <f>IF(data!F3=0,"", data!F3)</f>
        <v>Formation</v>
      </c>
      <c r="E7" s="22" t="str">
        <f>IF(data!I3="","",CONCATENATE(CHOOSE(WEEKDAY(data!I3),"D","L","M","M","J","V","S"), "  ", DAY(data!I3)))</f>
        <v>S  3</v>
      </c>
      <c r="F7" s="23" t="str">
        <f>data!J3</f>
        <v>.</v>
      </c>
      <c r="G7" s="22" t="str">
        <f>IF(data!M3="","",CONCATENATE(CHOOSE(WEEKDAY(data!M3),"D","L","M","M","J","V","S"), "  ", DAY(data!M3)))</f>
        <v>L  3</v>
      </c>
      <c r="H7" s="10" t="str">
        <f>data!N3</f>
        <v>(S 49)Formation</v>
      </c>
      <c r="I7" s="22" t="str">
        <f>IF(data!Q3="","",CONCATENATE(CHOOSE(WEEKDAY(data!Q3),"D","L","M","M","J","V","S"), "  ", DAY(data!Q3)))</f>
        <v>J  3</v>
      </c>
      <c r="J7" s="10" t="str">
        <f>data!R3</f>
        <v>Entreprise</v>
      </c>
      <c r="K7" s="22" t="str">
        <f>IF(data!U3="","",CONCATENATE(CHOOSE(WEEKDAY(data!U3),"D","L","M","M","J","V","S"), "  ", DAY(data!U3)))</f>
        <v>D  3</v>
      </c>
      <c r="L7" s="10" t="str">
        <f>IF(data!V3=0,"", data!V3)</f>
        <v>.</v>
      </c>
      <c r="M7" s="22" t="str">
        <f>IF(data!Y3="","",CONCATENATE(CHOOSE(WEEKDAY(data!Y3),"D","L","M","M","J","V","S"), "  ", DAY(data!Y3)))</f>
        <v>D  3</v>
      </c>
      <c r="N7" s="10" t="str">
        <f>data!Z3</f>
        <v>.</v>
      </c>
      <c r="O7" s="22" t="str">
        <f>IF(data!AC3="","",CONCATENATE(CHOOSE(WEEKDAY(data!AC3),"D","L","M","M","J","V","S"), "  ", DAY(data!AC3)))</f>
        <v>M  3</v>
      </c>
      <c r="P7" s="10" t="str">
        <f>IF(data!AD3=0,"", data!AD3)</f>
        <v>Entreprise</v>
      </c>
      <c r="Q7" s="22" t="str">
        <f>IF(data!AG3="","",CONCATENATE(CHOOSE(WEEKDAY(data!AG3),"D","L","M","M","J","V","S"), "  ", DAY(data!AG3)))</f>
        <v>V  3</v>
      </c>
      <c r="R7" s="10" t="str">
        <f>IF(data!AH3=0,"", data!AH3)</f>
        <v>Entreprise</v>
      </c>
      <c r="S7" s="22" t="str">
        <f>IF(data!AK3="","",CONCATENATE(CHOOSE(WEEKDAY(data!AK3),"D","L","M","M","J","V","S"), "  ", DAY(data!AK3)))</f>
        <v>L  3</v>
      </c>
      <c r="T7" s="10" t="str">
        <f>IF(data!AL3=0,"", data!AL3)</f>
        <v>(S 23)Entreprise</v>
      </c>
      <c r="U7" s="22" t="str">
        <f>IF(data!AO3="","",CONCATENATE(CHOOSE(WEEKDAY(data!AO3),"D","L","M","M","J","V","S"), "  ", DAY(data!AO3)))</f>
        <v>M  3</v>
      </c>
      <c r="V7" s="10" t="str">
        <f>IF(data!AP3=0,"", data!AP3)</f>
        <v>Entreprise</v>
      </c>
      <c r="W7" s="22" t="str">
        <f>IF(data!AS3="","",CONCATENATE(CHOOSE(WEEKDAY(data!AS3),"D","L","M","M","J","V","S"), "  ", DAY(data!AS3)))</f>
        <v>S  3</v>
      </c>
      <c r="X7" s="10" t="str">
        <f>IF(data!AT3=0,"", data!AT3)</f>
        <v>.</v>
      </c>
      <c r="Y7" s="22" t="str">
        <f>IF(data!AW3="","",CONCATENATE(CHOOSE(WEEKDAY(data!AW3),"D","L","M","M","J","V","S"), "  ", DAY(data!AW3)))</f>
        <v>M  3</v>
      </c>
      <c r="Z7" s="10" t="str">
        <f>IF(data!AX3=0,"", data!AX3)</f>
        <v>Entreprise</v>
      </c>
    </row>
    <row r="8" spans="1:27" x14ac:dyDescent="0.25">
      <c r="A8" s="22" t="str">
        <f>IF(data!A4="","",CONCATENATE(CHOOSE(WEEKDAY(data!A4),"D","L","M","M","J","V","S"), "  ", DAY(data!A4)))</f>
        <v>M  4</v>
      </c>
      <c r="B8" s="23" t="str">
        <f>IF(data!B4=0,"", data!B4)</f>
        <v>.</v>
      </c>
      <c r="C8" s="22" t="str">
        <f>IF(data!E4="","",CONCATENATE(CHOOSE(WEEKDAY(data!E4),"D","L","M","M","J","V","S"), "  ", DAY(data!E4)))</f>
        <v>J  4</v>
      </c>
      <c r="D8" s="23" t="str">
        <f>IF(data!F4=0,"", data!F4)</f>
        <v>Formation</v>
      </c>
      <c r="E8" s="22" t="str">
        <f>IF(data!I4="","",CONCATENATE(CHOOSE(WEEKDAY(data!I4),"D","L","M","M","J","V","S"), "  ", DAY(data!I4)))</f>
        <v>D  4</v>
      </c>
      <c r="F8" s="23" t="str">
        <f>data!J4</f>
        <v>.</v>
      </c>
      <c r="G8" s="22" t="str">
        <f>IF(data!M4="","",CONCATENATE(CHOOSE(WEEKDAY(data!M4),"D","L","M","M","J","V","S"), "  ", DAY(data!M4)))</f>
        <v>M  4</v>
      </c>
      <c r="H8" s="10" t="str">
        <f>data!N4</f>
        <v>Formation</v>
      </c>
      <c r="I8" s="22" t="str">
        <f>IF(data!Q4="","",CONCATENATE(CHOOSE(WEEKDAY(data!Q4),"D","L","M","M","J","V","S"), "  ", DAY(data!Q4)))</f>
        <v>V  4</v>
      </c>
      <c r="J8" s="10" t="str">
        <f>data!R4</f>
        <v>Entreprise</v>
      </c>
      <c r="K8" s="22" t="str">
        <f>IF(data!U4="","",CONCATENATE(CHOOSE(WEEKDAY(data!U4),"D","L","M","M","J","V","S"), "  ", DAY(data!U4)))</f>
        <v>L  4</v>
      </c>
      <c r="L8" s="10" t="str">
        <f>IF(data!V4=0,"", data!V4)</f>
        <v>(S 6)Formation</v>
      </c>
      <c r="M8" s="22" t="str">
        <f>IF(data!Y4="","",CONCATENATE(CHOOSE(WEEKDAY(data!Y4),"D","L","M","M","J","V","S"), "  ", DAY(data!Y4)))</f>
        <v>L  4</v>
      </c>
      <c r="N8" s="10" t="str">
        <f>data!Z4</f>
        <v>(S 10)Formation</v>
      </c>
      <c r="O8" s="22" t="str">
        <f>IF(data!AC4="","",CONCATENATE(CHOOSE(WEEKDAY(data!AC4),"D","L","M","M","J","V","S"), "  ", DAY(data!AC4)))</f>
        <v>J  4</v>
      </c>
      <c r="P8" s="10" t="str">
        <f>IF(data!AD4=0,"", data!AD4)</f>
        <v>Entreprise</v>
      </c>
      <c r="Q8" s="22" t="str">
        <f>IF(data!AG4="","",CONCATENATE(CHOOSE(WEEKDAY(data!AG4),"D","L","M","M","J","V","S"), "  ", DAY(data!AG4)))</f>
        <v>S  4</v>
      </c>
      <c r="R8" s="10" t="str">
        <f>IF(data!AH4=0,"", data!AH4)</f>
        <v>.</v>
      </c>
      <c r="S8" s="22" t="str">
        <f>IF(data!AK4="","",CONCATENATE(CHOOSE(WEEKDAY(data!AK4),"D","L","M","M","J","V","S"), "  ", DAY(data!AK4)))</f>
        <v>M  4</v>
      </c>
      <c r="T8" s="10" t="str">
        <f>IF(data!AL4=0,"", data!AL4)</f>
        <v>Entreprise</v>
      </c>
      <c r="U8" s="22" t="str">
        <f>IF(data!AO4="","",CONCATENATE(CHOOSE(WEEKDAY(data!AO4),"D","L","M","M","J","V","S"), "  ", DAY(data!AO4)))</f>
        <v>J  4</v>
      </c>
      <c r="V8" s="10" t="str">
        <f>IF(data!AP4=0,"", data!AP4)</f>
        <v>Entreprise</v>
      </c>
      <c r="W8" s="22" t="str">
        <f>IF(data!AS4="","",CONCATENATE(CHOOSE(WEEKDAY(data!AS4),"D","L","M","M","J","V","S"), "  ", DAY(data!AS4)))</f>
        <v>D  4</v>
      </c>
      <c r="X8" s="10" t="str">
        <f>IF(data!AT4=0,"", data!AT4)</f>
        <v>.</v>
      </c>
      <c r="Y8" s="22" t="str">
        <f>IF(data!AW4="","",CONCATENATE(CHOOSE(WEEKDAY(data!AW4),"D","L","M","M","J","V","S"), "  ", DAY(data!AW4)))</f>
        <v>M  4</v>
      </c>
      <c r="Z8" s="10" t="str">
        <f>IF(data!AX4=0,"", data!AX4)</f>
        <v>Formation</v>
      </c>
    </row>
    <row r="9" spans="1:27" x14ac:dyDescent="0.25">
      <c r="A9" s="22" t="str">
        <f>IF(data!A5="","",CONCATENATE(CHOOSE(WEEKDAY(data!A5),"D","L","M","M","J","V","S"), "  ", DAY(data!A5)))</f>
        <v>M  5</v>
      </c>
      <c r="B9" s="23" t="str">
        <f>IF(data!B5=0,"", data!B5)</f>
        <v>.</v>
      </c>
      <c r="C9" s="22" t="str">
        <f>IF(data!E5="","",CONCATENATE(CHOOSE(WEEKDAY(data!E5),"D","L","M","M","J","V","S"), "  ", DAY(data!E5)))</f>
        <v>V  5</v>
      </c>
      <c r="D9" s="23" t="str">
        <f>IF(data!F5=0,"", data!F5)</f>
        <v>Formation</v>
      </c>
      <c r="E9" s="22" t="str">
        <f>IF(data!I5="","",CONCATENATE(CHOOSE(WEEKDAY(data!I5),"D","L","M","M","J","V","S"), "  ", DAY(data!I5)))</f>
        <v>L  5</v>
      </c>
      <c r="F9" s="23" t="str">
        <f>data!J5</f>
        <v>(S 45)Formation</v>
      </c>
      <c r="G9" s="22" t="str">
        <f>IF(data!M5="","",CONCATENATE(CHOOSE(WEEKDAY(data!M5),"D","L","M","M","J","V","S"), "  ", DAY(data!M5)))</f>
        <v>M  5</v>
      </c>
      <c r="H9" s="10" t="str">
        <f>data!N5</f>
        <v>Formation</v>
      </c>
      <c r="I9" s="22" t="str">
        <f>IF(data!Q5="","",CONCATENATE(CHOOSE(WEEKDAY(data!Q5),"D","L","M","M","J","V","S"), "  ", DAY(data!Q5)))</f>
        <v>S  5</v>
      </c>
      <c r="J9" s="10" t="str">
        <f>data!R5</f>
        <v>.</v>
      </c>
      <c r="K9" s="22" t="str">
        <f>IF(data!U5="","",CONCATENATE(CHOOSE(WEEKDAY(data!U5),"D","L","M","M","J","V","S"), "  ", DAY(data!U5)))</f>
        <v>M  5</v>
      </c>
      <c r="L9" s="10" t="str">
        <f>IF(data!V5=0,"", data!V5)</f>
        <v>Formation</v>
      </c>
      <c r="M9" s="22" t="str">
        <f>IF(data!Y5="","",CONCATENATE(CHOOSE(WEEKDAY(data!Y5),"D","L","M","M","J","V","S"), "  ", DAY(data!Y5)))</f>
        <v>M  5</v>
      </c>
      <c r="N9" s="10" t="str">
        <f>data!Z5</f>
        <v>Formation</v>
      </c>
      <c r="O9" s="22" t="str">
        <f>IF(data!AC5="","",CONCATENATE(CHOOSE(WEEKDAY(data!AC5),"D","L","M","M","J","V","S"), "  ", DAY(data!AC5)))</f>
        <v>V  5</v>
      </c>
      <c r="P9" s="10" t="str">
        <f>IF(data!AD5=0,"", data!AD5)</f>
        <v>Entreprise</v>
      </c>
      <c r="Q9" s="22" t="str">
        <f>IF(data!AG5="","",CONCATENATE(CHOOSE(WEEKDAY(data!AG5),"D","L","M","M","J","V","S"), "  ", DAY(data!AG5)))</f>
        <v>D  5</v>
      </c>
      <c r="R9" s="10" t="str">
        <f>IF(data!AH5=0,"", data!AH5)</f>
        <v>.</v>
      </c>
      <c r="S9" s="22" t="str">
        <f>IF(data!AK5="","",CONCATENATE(CHOOSE(WEEKDAY(data!AK5),"D","L","M","M","J","V","S"), "  ", DAY(data!AK5)))</f>
        <v>M  5</v>
      </c>
      <c r="T9" s="10" t="str">
        <f>IF(data!AL5=0,"", data!AL5)</f>
        <v>Entreprise</v>
      </c>
      <c r="U9" s="22" t="str">
        <f>IF(data!AO5="","",CONCATENATE(CHOOSE(WEEKDAY(data!AO5),"D","L","M","M","J","V","S"), "  ", DAY(data!AO5)))</f>
        <v>V  5</v>
      </c>
      <c r="V9" s="10" t="str">
        <f>IF(data!AP5=0,"", data!AP5)</f>
        <v>Entreprise</v>
      </c>
      <c r="W9" s="22" t="str">
        <f>IF(data!AS5="","",CONCATENATE(CHOOSE(WEEKDAY(data!AS5),"D","L","M","M","J","V","S"), "  ", DAY(data!AS5)))</f>
        <v>L  5</v>
      </c>
      <c r="X9" s="10" t="str">
        <f>IF(data!AT5=0,"", data!AT5)</f>
        <v>(S 32)Entreprise</v>
      </c>
      <c r="Y9" s="22" t="str">
        <f>IF(data!AW5="","",CONCATENATE(CHOOSE(WEEKDAY(data!AW5),"D","L","M","M","J","V","S"), "  ", DAY(data!AW5)))</f>
        <v>J  5</v>
      </c>
      <c r="Z9" s="10" t="str">
        <f>IF(data!AX5=0,"", data!AX5)</f>
        <v>Formation</v>
      </c>
    </row>
    <row r="10" spans="1:27" x14ac:dyDescent="0.25">
      <c r="A10" s="22" t="str">
        <f>IF(data!A6="","",CONCATENATE(CHOOSE(WEEKDAY(data!A6),"D","L","M","M","J","V","S"), "  ", DAY(data!A6)))</f>
        <v>J  6</v>
      </c>
      <c r="B10" s="23" t="str">
        <f>IF(data!B6=0,"", data!B6)</f>
        <v>.</v>
      </c>
      <c r="C10" s="22" t="str">
        <f>IF(data!E6="","",CONCATENATE(CHOOSE(WEEKDAY(data!E6),"D","L","M","M","J","V","S"), "  ", DAY(data!E6)))</f>
        <v>S  6</v>
      </c>
      <c r="D10" s="23" t="str">
        <f>IF(data!F6=0,"", data!F6)</f>
        <v>.</v>
      </c>
      <c r="E10" s="22" t="str">
        <f>IF(data!I6="","",CONCATENATE(CHOOSE(WEEKDAY(data!I6),"D","L","M","M","J","V","S"), "  ", DAY(data!I6)))</f>
        <v>M  6</v>
      </c>
      <c r="F10" s="23" t="str">
        <f>data!J6</f>
        <v>Formation</v>
      </c>
      <c r="G10" s="22" t="str">
        <f>IF(data!M6="","",CONCATENATE(CHOOSE(WEEKDAY(data!M6),"D","L","M","M","J","V","S"), "  ", DAY(data!M6)))</f>
        <v>J  6</v>
      </c>
      <c r="H10" s="10" t="str">
        <f>data!N6</f>
        <v>Formation</v>
      </c>
      <c r="I10" s="22" t="str">
        <f>IF(data!Q6="","",CONCATENATE(CHOOSE(WEEKDAY(data!Q6),"D","L","M","M","J","V","S"), "  ", DAY(data!Q6)))</f>
        <v>D  6</v>
      </c>
      <c r="J10" s="10" t="str">
        <f>data!R6</f>
        <v>.</v>
      </c>
      <c r="K10" s="22" t="str">
        <f>IF(data!U6="","",CONCATENATE(CHOOSE(WEEKDAY(data!U6),"D","L","M","M","J","V","S"), "  ", DAY(data!U6)))</f>
        <v>M  6</v>
      </c>
      <c r="L10" s="10" t="str">
        <f>IF(data!V6=0,"", data!V6)</f>
        <v>Formation</v>
      </c>
      <c r="M10" s="22" t="str">
        <f>IF(data!Y6="","",CONCATENATE(CHOOSE(WEEKDAY(data!Y6),"D","L","M","M","J","V","S"), "  ", DAY(data!Y6)))</f>
        <v>M  6</v>
      </c>
      <c r="N10" s="10" t="str">
        <f>data!Z6</f>
        <v>Formation</v>
      </c>
      <c r="O10" s="22" t="str">
        <f>IF(data!AC6="","",CONCATENATE(CHOOSE(WEEKDAY(data!AC6),"D","L","M","M","J","V","S"), "  ", DAY(data!AC6)))</f>
        <v>S  6</v>
      </c>
      <c r="P10" s="10" t="str">
        <f>IF(data!AD6=0,"", data!AD6)</f>
        <v>.</v>
      </c>
      <c r="Q10" s="22" t="str">
        <f>IF(data!AG6="","",CONCATENATE(CHOOSE(WEEKDAY(data!AG6),"D","L","M","M","J","V","S"), "  ", DAY(data!AG6)))</f>
        <v>L  6</v>
      </c>
      <c r="R10" s="10" t="str">
        <f>IF(data!AH6=0,"", data!AH6)</f>
        <v>(S 19)Entreprise</v>
      </c>
      <c r="S10" s="22" t="str">
        <f>IF(data!AK6="","",CONCATENATE(CHOOSE(WEEKDAY(data!AK6),"D","L","M","M","J","V","S"), "  ", DAY(data!AK6)))</f>
        <v>J  6</v>
      </c>
      <c r="T10" s="10" t="str">
        <f>IF(data!AL6=0,"", data!AL6)</f>
        <v>Entreprise</v>
      </c>
      <c r="U10" s="22" t="str">
        <f>IF(data!AO6="","",CONCATENATE(CHOOSE(WEEKDAY(data!AO6),"D","L","M","M","J","V","S"), "  ", DAY(data!AO6)))</f>
        <v>S  6</v>
      </c>
      <c r="V10" s="10" t="str">
        <f>IF(data!AP6=0,"", data!AP6)</f>
        <v>.</v>
      </c>
      <c r="W10" s="22" t="str">
        <f>IF(data!AS6="","",CONCATENATE(CHOOSE(WEEKDAY(data!AS6),"D","L","M","M","J","V","S"), "  ", DAY(data!AS6)))</f>
        <v>M  6</v>
      </c>
      <c r="X10" s="10" t="str">
        <f>IF(data!AT6=0,"", data!AT6)</f>
        <v>Entreprise</v>
      </c>
      <c r="Y10" s="22" t="str">
        <f>IF(data!AW6="","",CONCATENATE(CHOOSE(WEEKDAY(data!AW6),"D","L","M","M","J","V","S"), "  ", DAY(data!AW6)))</f>
        <v>V  6</v>
      </c>
      <c r="Z10" s="10" t="str">
        <f>IF(data!AX6=0,"", data!AX6)</f>
        <v>Formation</v>
      </c>
    </row>
    <row r="11" spans="1:27" x14ac:dyDescent="0.25">
      <c r="A11" s="22" t="str">
        <f>IF(data!A7="","",CONCATENATE(CHOOSE(WEEKDAY(data!A7),"D","L","M","M","J","V","S"), "  ", DAY(data!A7)))</f>
        <v>V  7</v>
      </c>
      <c r="B11" s="23" t="str">
        <f>IF(data!B7=0,"", data!B7)</f>
        <v>.</v>
      </c>
      <c r="C11" s="22" t="str">
        <f>IF(data!E7="","",CONCATENATE(CHOOSE(WEEKDAY(data!E7),"D","L","M","M","J","V","S"), "  ", DAY(data!E7)))</f>
        <v>D  7</v>
      </c>
      <c r="D11" s="23" t="str">
        <f>IF(data!F7=0,"", data!F7)</f>
        <v>.</v>
      </c>
      <c r="E11" s="22" t="str">
        <f>IF(data!I7="","",CONCATENATE(CHOOSE(WEEKDAY(data!I7),"D","L","M","M","J","V","S"), "  ", DAY(data!I7)))</f>
        <v>M  7</v>
      </c>
      <c r="F11" s="23" t="str">
        <f>data!J7</f>
        <v>Formation</v>
      </c>
      <c r="G11" s="22" t="str">
        <f>IF(data!M7="","",CONCATENATE(CHOOSE(WEEKDAY(data!M7),"D","L","M","M","J","V","S"), "  ", DAY(data!M7)))</f>
        <v>V  7</v>
      </c>
      <c r="H11" s="10" t="str">
        <f>data!N7</f>
        <v>Formation</v>
      </c>
      <c r="I11" s="22" t="str">
        <f>IF(data!Q7="","",CONCATENATE(CHOOSE(WEEKDAY(data!Q7),"D","L","M","M","J","V","S"), "  ", DAY(data!Q7)))</f>
        <v>L  7</v>
      </c>
      <c r="J11" s="10" t="str">
        <f>data!R7</f>
        <v>(S 2)Formation</v>
      </c>
      <c r="K11" s="22" t="str">
        <f>IF(data!U7="","",CONCATENATE(CHOOSE(WEEKDAY(data!U7),"D","L","M","M","J","V","S"), "  ", DAY(data!U7)))</f>
        <v>J  7</v>
      </c>
      <c r="L11" s="10" t="str">
        <f>IF(data!V7=0,"", data!V7)</f>
        <v>Formation</v>
      </c>
      <c r="M11" s="22" t="str">
        <f>IF(data!Y7="","",CONCATENATE(CHOOSE(WEEKDAY(data!Y7),"D","L","M","M","J","V","S"), "  ", DAY(data!Y7)))</f>
        <v>J  7</v>
      </c>
      <c r="N11" s="10" t="str">
        <f>data!Z7</f>
        <v>Formation</v>
      </c>
      <c r="O11" s="22" t="str">
        <f>IF(data!AC7="","",CONCATENATE(CHOOSE(WEEKDAY(data!AC7),"D","L","M","M","J","V","S"), "  ", DAY(data!AC7)))</f>
        <v>D  7</v>
      </c>
      <c r="P11" s="10" t="str">
        <f>IF(data!AD7=0,"", data!AD7)</f>
        <v>.</v>
      </c>
      <c r="Q11" s="22" t="str">
        <f>IF(data!AG7="","",CONCATENATE(CHOOSE(WEEKDAY(data!AG7),"D","L","M","M","J","V","S"), "  ", DAY(data!AG7)))</f>
        <v>M  7</v>
      </c>
      <c r="R11" s="10" t="str">
        <f>IF(data!AH7=0,"", data!AH7)</f>
        <v>Entreprise</v>
      </c>
      <c r="S11" s="22" t="str">
        <f>IF(data!AK7="","",CONCATENATE(CHOOSE(WEEKDAY(data!AK7),"D","L","M","M","J","V","S"), "  ", DAY(data!AK7)))</f>
        <v>V  7</v>
      </c>
      <c r="T11" s="10" t="str">
        <f>IF(data!AL7=0,"", data!AL7)</f>
        <v>Entreprise</v>
      </c>
      <c r="U11" s="22" t="str">
        <f>IF(data!AO7="","",CONCATENATE(CHOOSE(WEEKDAY(data!AO7),"D","L","M","M","J","V","S"), "  ", DAY(data!AO7)))</f>
        <v>D  7</v>
      </c>
      <c r="V11" s="10" t="str">
        <f>IF(data!AP7=0,"", data!AP7)</f>
        <v>.</v>
      </c>
      <c r="W11" s="22" t="str">
        <f>IF(data!AS7="","",CONCATENATE(CHOOSE(WEEKDAY(data!AS7),"D","L","M","M","J","V","S"), "  ", DAY(data!AS7)))</f>
        <v>M  7</v>
      </c>
      <c r="X11" s="10" t="str">
        <f>IF(data!AT7=0,"", data!AT7)</f>
        <v>Entreprise</v>
      </c>
      <c r="Y11" s="22" t="str">
        <f>IF(data!AW7="","",CONCATENATE(CHOOSE(WEEKDAY(data!AW7),"D","L","M","M","J","V","S"), "  ", DAY(data!AW7)))</f>
        <v>S  7</v>
      </c>
      <c r="Z11" s="10" t="str">
        <f>IF(data!AX7=0,"", data!AX7)</f>
        <v>.</v>
      </c>
    </row>
    <row r="12" spans="1:27" x14ac:dyDescent="0.25">
      <c r="A12" s="22" t="str">
        <f>IF(data!A8="","",CONCATENATE(CHOOSE(WEEKDAY(data!A8),"D","L","M","M","J","V","S"), "  ", DAY(data!A8)))</f>
        <v>S  8</v>
      </c>
      <c r="B12" s="23" t="str">
        <f>IF(data!B8=0,"", data!B8)</f>
        <v>.</v>
      </c>
      <c r="C12" s="22" t="str">
        <f>IF(data!E8="","",CONCATENATE(CHOOSE(WEEKDAY(data!E8),"D","L","M","M","J","V","S"), "  ", DAY(data!E8)))</f>
        <v>L  8</v>
      </c>
      <c r="D12" s="23" t="str">
        <f>IF(data!F8=0,"", data!F8)</f>
        <v>(S 41)Entreprise</v>
      </c>
      <c r="E12" s="22" t="str">
        <f>IF(data!I8="","",CONCATENATE(CHOOSE(WEEKDAY(data!I8),"D","L","M","M","J","V","S"), "  ", DAY(data!I8)))</f>
        <v>J  8</v>
      </c>
      <c r="F12" s="23" t="str">
        <f>data!J8</f>
        <v>Formation</v>
      </c>
      <c r="G12" s="22" t="str">
        <f>IF(data!M8="","",CONCATENATE(CHOOSE(WEEKDAY(data!M8),"D","L","M","M","J","V","S"), "  ", DAY(data!M8)))</f>
        <v>S  8</v>
      </c>
      <c r="H12" s="10" t="str">
        <f>data!N8</f>
        <v>.</v>
      </c>
      <c r="I12" s="22" t="str">
        <f>IF(data!Q8="","",CONCATENATE(CHOOSE(WEEKDAY(data!Q8),"D","L","M","M","J","V","S"), "  ", DAY(data!Q8)))</f>
        <v>M  8</v>
      </c>
      <c r="J12" s="10" t="str">
        <f>data!R8</f>
        <v>Formation</v>
      </c>
      <c r="K12" s="22" t="str">
        <f>IF(data!U8="","",CONCATENATE(CHOOSE(WEEKDAY(data!U8),"D","L","M","M","J","V","S"), "  ", DAY(data!U8)))</f>
        <v>V  8</v>
      </c>
      <c r="L12" s="10" t="str">
        <f>IF(data!V8=0,"", data!V8)</f>
        <v>Formation</v>
      </c>
      <c r="M12" s="22" t="str">
        <f>IF(data!Y8="","",CONCATENATE(CHOOSE(WEEKDAY(data!Y8),"D","L","M","M","J","V","S"), "  ", DAY(data!Y8)))</f>
        <v>V  8</v>
      </c>
      <c r="N12" s="10" t="str">
        <f>data!Z8</f>
        <v>Formation</v>
      </c>
      <c r="O12" s="22" t="str">
        <f>IF(data!AC8="","",CONCATENATE(CHOOSE(WEEKDAY(data!AC8),"D","L","M","M","J","V","S"), "  ", DAY(data!AC8)))</f>
        <v>L  8</v>
      </c>
      <c r="P12" s="10" t="str">
        <f>IF(data!AD8=0,"", data!AD8)</f>
        <v>(S 15)Entreprise</v>
      </c>
      <c r="Q12" s="22" t="str">
        <f>IF(data!AG8="","",CONCATENATE(CHOOSE(WEEKDAY(data!AG8),"D","L","M","M","J","V","S"), "  ", DAY(data!AG8)))</f>
        <v>M  8</v>
      </c>
      <c r="R12" s="10" t="str">
        <f>IF(data!AH8=0,"", data!AH8)</f>
        <v>Entreprise</v>
      </c>
      <c r="S12" s="22" t="str">
        <f>IF(data!AK8="","",CONCATENATE(CHOOSE(WEEKDAY(data!AK8),"D","L","M","M","J","V","S"), "  ", DAY(data!AK8)))</f>
        <v>S  8</v>
      </c>
      <c r="T12" s="10" t="str">
        <f>IF(data!AL8=0,"", data!AL8)</f>
        <v>.</v>
      </c>
      <c r="U12" s="22" t="str">
        <f>IF(data!AO8="","",CONCATENATE(CHOOSE(WEEKDAY(data!AO8),"D","L","M","M","J","V","S"), "  ", DAY(data!AO8)))</f>
        <v>L  8</v>
      </c>
      <c r="V12" s="10" t="str">
        <f>IF(data!AP8=0,"", data!AP8)</f>
        <v>(S 28)Entreprise</v>
      </c>
      <c r="W12" s="22" t="str">
        <f>IF(data!AS8="","",CONCATENATE(CHOOSE(WEEKDAY(data!AS8),"D","L","M","M","J","V","S"), "  ", DAY(data!AS8)))</f>
        <v>J  8</v>
      </c>
      <c r="X12" s="10" t="str">
        <f>IF(data!AT8=0,"", data!AT8)</f>
        <v>Entreprise</v>
      </c>
      <c r="Y12" s="22" t="str">
        <f>IF(data!AW8="","",CONCATENATE(CHOOSE(WEEKDAY(data!AW8),"D","L","M","M","J","V","S"), "  ", DAY(data!AW8)))</f>
        <v>D  8</v>
      </c>
      <c r="Z12" s="10" t="str">
        <f>IF(data!AX8=0,"", data!AX8)</f>
        <v>.</v>
      </c>
    </row>
    <row r="13" spans="1:27" x14ac:dyDescent="0.25">
      <c r="A13" s="22" t="str">
        <f>IF(data!A9="","",CONCATENATE(CHOOSE(WEEKDAY(data!A9),"D","L","M","M","J","V","S"), "  ", DAY(data!A9)))</f>
        <v>D  9</v>
      </c>
      <c r="B13" s="23" t="str">
        <f>IF(data!B9=0,"", data!B9)</f>
        <v>.</v>
      </c>
      <c r="C13" s="22" t="str">
        <f>IF(data!E9="","",CONCATENATE(CHOOSE(WEEKDAY(data!E9),"D","L","M","M","J","V","S"), "  ", DAY(data!E9)))</f>
        <v>M  9</v>
      </c>
      <c r="D13" s="23" t="str">
        <f>IF(data!F9=0,"", data!F9)</f>
        <v>Entreprise</v>
      </c>
      <c r="E13" s="22" t="str">
        <f>IF(data!I9="","",CONCATENATE(CHOOSE(WEEKDAY(data!I9),"D","L","M","M","J","V","S"), "  ", DAY(data!I9)))</f>
        <v>V  9</v>
      </c>
      <c r="F13" s="23" t="str">
        <f>data!J9</f>
        <v>Formation</v>
      </c>
      <c r="G13" s="22" t="str">
        <f>IF(data!M9="","",CONCATENATE(CHOOSE(WEEKDAY(data!M9),"D","L","M","M","J","V","S"), "  ", DAY(data!M9)))</f>
        <v>D  9</v>
      </c>
      <c r="H13" s="10" t="str">
        <f>data!N9</f>
        <v>.</v>
      </c>
      <c r="I13" s="22" t="str">
        <f>IF(data!Q9="","",CONCATENATE(CHOOSE(WEEKDAY(data!Q9),"D","L","M","M","J","V","S"), "  ", DAY(data!Q9)))</f>
        <v>M  9</v>
      </c>
      <c r="J13" s="10" t="str">
        <f>data!R9</f>
        <v>Formation</v>
      </c>
      <c r="K13" s="22" t="str">
        <f>IF(data!U9="","",CONCATENATE(CHOOSE(WEEKDAY(data!U9),"D","L","M","M","J","V","S"), "  ", DAY(data!U9)))</f>
        <v>S  9</v>
      </c>
      <c r="L13" s="10" t="str">
        <f>IF(data!V9=0,"", data!V9)</f>
        <v>.</v>
      </c>
      <c r="M13" s="22" t="str">
        <f>IF(data!Y9="","",CONCATENATE(CHOOSE(WEEKDAY(data!Y9),"D","L","M","M","J","V","S"), "  ", DAY(data!Y9)))</f>
        <v>S  9</v>
      </c>
      <c r="N13" s="10" t="str">
        <f>data!Z9</f>
        <v>.</v>
      </c>
      <c r="O13" s="22" t="str">
        <f>IF(data!AC9="","",CONCATENATE(CHOOSE(WEEKDAY(data!AC9),"D","L","M","M","J","V","S"), "  ", DAY(data!AC9)))</f>
        <v>M  9</v>
      </c>
      <c r="P13" s="10" t="str">
        <f>IF(data!AD9=0,"", data!AD9)</f>
        <v>Entreprise</v>
      </c>
      <c r="Q13" s="22" t="str">
        <f>IF(data!AG9="","",CONCATENATE(CHOOSE(WEEKDAY(data!AG9),"D","L","M","M","J","V","S"), "  ", DAY(data!AG9)))</f>
        <v>J  9</v>
      </c>
      <c r="R13" s="10" t="str">
        <f>IF(data!AH9=0,"", data!AH9)</f>
        <v>Entreprise</v>
      </c>
      <c r="S13" s="22" t="str">
        <f>IF(data!AK9="","",CONCATENATE(CHOOSE(WEEKDAY(data!AK9),"D","L","M","M","J","V","S"), "  ", DAY(data!AK9)))</f>
        <v>D  9</v>
      </c>
      <c r="T13" s="10" t="str">
        <f>IF(data!AL9=0,"", data!AL9)</f>
        <v>.</v>
      </c>
      <c r="U13" s="22" t="str">
        <f>IF(data!AO9="","",CONCATENATE(CHOOSE(WEEKDAY(data!AO9),"D","L","M","M","J","V","S"), "  ", DAY(data!AO9)))</f>
        <v>M  9</v>
      </c>
      <c r="V13" s="10" t="str">
        <f>IF(data!AP9=0,"", data!AP9)</f>
        <v>Entreprise</v>
      </c>
      <c r="W13" s="22" t="str">
        <f>IF(data!AS9="","",CONCATENATE(CHOOSE(WEEKDAY(data!AS9),"D","L","M","M","J","V","S"), "  ", DAY(data!AS9)))</f>
        <v>V  9</v>
      </c>
      <c r="X13" s="10" t="str">
        <f>IF(data!AT9=0,"", data!AT9)</f>
        <v>Entreprise</v>
      </c>
      <c r="Y13" s="22" t="str">
        <f>IF(data!AW9="","",CONCATENATE(CHOOSE(WEEKDAY(data!AW9),"D","L","M","M","J","V","S"), "  ", DAY(data!AW9)))</f>
        <v>L  9</v>
      </c>
      <c r="Z13" s="10" t="str">
        <f>IF(data!AX9=0,"", data!AX9)</f>
        <v>(S 37)Entreprise</v>
      </c>
    </row>
    <row r="14" spans="1:27" x14ac:dyDescent="0.25">
      <c r="A14" s="22" t="str">
        <f>IF(data!A10="","",CONCATENATE(CHOOSE(WEEKDAY(data!A10),"D","L","M","M","J","V","S"), "  ", DAY(data!A10)))</f>
        <v>L  10</v>
      </c>
      <c r="B14" s="23" t="str">
        <f>IF(data!B10=0,"", data!B10)</f>
        <v>(S 37)Formation</v>
      </c>
      <c r="C14" s="22" t="str">
        <f>IF(data!E10="","",CONCATENATE(CHOOSE(WEEKDAY(data!E10),"D","L","M","M","J","V","S"), "  ", DAY(data!E10)))</f>
        <v>M  10</v>
      </c>
      <c r="D14" s="23" t="str">
        <f>IF(data!F10=0,"", data!F10)</f>
        <v>Entreprise</v>
      </c>
      <c r="E14" s="22" t="str">
        <f>IF(data!I10="","",CONCATENATE(CHOOSE(WEEKDAY(data!I10),"D","L","M","M","J","V","S"), "  ", DAY(data!I10)))</f>
        <v>S  10</v>
      </c>
      <c r="F14" s="23" t="str">
        <f>data!J10</f>
        <v>.</v>
      </c>
      <c r="G14" s="22" t="str">
        <f>IF(data!M10="","",CONCATENATE(CHOOSE(WEEKDAY(data!M10),"D","L","M","M","J","V","S"), "  ", DAY(data!M10)))</f>
        <v>L  10</v>
      </c>
      <c r="H14" s="10" t="str">
        <f>data!N10</f>
        <v>(S 50)Revision</v>
      </c>
      <c r="I14" s="22" t="str">
        <f>IF(data!Q10="","",CONCATENATE(CHOOSE(WEEKDAY(data!Q10),"D","L","M","M","J","V","S"), "  ", DAY(data!Q10)))</f>
        <v>J  10</v>
      </c>
      <c r="J14" s="10" t="str">
        <f>data!R10</f>
        <v>Formation</v>
      </c>
      <c r="K14" s="22" t="str">
        <f>IF(data!U10="","",CONCATENATE(CHOOSE(WEEKDAY(data!U10),"D","L","M","M","J","V","S"), "  ", DAY(data!U10)))</f>
        <v>D  10</v>
      </c>
      <c r="L14" s="10" t="str">
        <f>IF(data!V10=0,"", data!V10)</f>
        <v>.</v>
      </c>
      <c r="M14" s="22" t="str">
        <f>IF(data!Y10="","",CONCATENATE(CHOOSE(WEEKDAY(data!Y10),"D","L","M","M","J","V","S"), "  ", DAY(data!Y10)))</f>
        <v>D  10</v>
      </c>
      <c r="N14" s="10" t="str">
        <f>data!Z10</f>
        <v>.</v>
      </c>
      <c r="O14" s="22" t="str">
        <f>IF(data!AC10="","",CONCATENATE(CHOOSE(WEEKDAY(data!AC10),"D","L","M","M","J","V","S"), "  ", DAY(data!AC10)))</f>
        <v>M  10</v>
      </c>
      <c r="P14" s="10" t="str">
        <f>IF(data!AD10=0,"", data!AD10)</f>
        <v>Entreprise</v>
      </c>
      <c r="Q14" s="22" t="str">
        <f>IF(data!AG10="","",CONCATENATE(CHOOSE(WEEKDAY(data!AG10),"D","L","M","M","J","V","S"), "  ", DAY(data!AG10)))</f>
        <v>V  10</v>
      </c>
      <c r="R14" s="10" t="str">
        <f>IF(data!AH10=0,"", data!AH10)</f>
        <v>Entreprise</v>
      </c>
      <c r="S14" s="22" t="str">
        <f>IF(data!AK10="","",CONCATENATE(CHOOSE(WEEKDAY(data!AK10),"D","L","M","M","J","V","S"), "  ", DAY(data!AK10)))</f>
        <v>L  10</v>
      </c>
      <c r="T14" s="10" t="str">
        <f>IF(data!AL10=0,"", data!AL10)</f>
        <v>(S 24)Entreprise</v>
      </c>
      <c r="U14" s="22" t="str">
        <f>IF(data!AO10="","",CONCATENATE(CHOOSE(WEEKDAY(data!AO10),"D","L","M","M","J","V","S"), "  ", DAY(data!AO10)))</f>
        <v>M  10</v>
      </c>
      <c r="V14" s="10" t="str">
        <f>IF(data!AP10=0,"", data!AP10)</f>
        <v>Entreprise</v>
      </c>
      <c r="W14" s="22" t="str">
        <f>IF(data!AS10="","",CONCATENATE(CHOOSE(WEEKDAY(data!AS10),"D","L","M","M","J","V","S"), "  ", DAY(data!AS10)))</f>
        <v>S  10</v>
      </c>
      <c r="X14" s="10" t="str">
        <f>IF(data!AT10=0,"", data!AT10)</f>
        <v>.</v>
      </c>
      <c r="Y14" s="22" t="str">
        <f>IF(data!AW10="","",CONCATENATE(CHOOSE(WEEKDAY(data!AW10),"D","L","M","M","J","V","S"), "  ", DAY(data!AW10)))</f>
        <v/>
      </c>
      <c r="Z14" s="10" t="str">
        <f>IF(data!AX10=0,"", data!AX10)</f>
        <v/>
      </c>
    </row>
    <row r="15" spans="1:27" x14ac:dyDescent="0.25">
      <c r="A15" s="22" t="str">
        <f>IF(data!A11="","",CONCATENATE(CHOOSE(WEEKDAY(data!A11),"D","L","M","M","J","V","S"), "  ", DAY(data!A11)))</f>
        <v>M  11</v>
      </c>
      <c r="B15" s="23" t="str">
        <f>IF(data!B11=0,"", data!B11)</f>
        <v>Formation</v>
      </c>
      <c r="C15" s="22" t="str">
        <f>IF(data!E11="","",CONCATENATE(CHOOSE(WEEKDAY(data!E11),"D","L","M","M","J","V","S"), "  ", DAY(data!E11)))</f>
        <v>J  11</v>
      </c>
      <c r="D15" s="23" t="str">
        <f>IF(data!F11=0,"", data!F11)</f>
        <v>Entreprise</v>
      </c>
      <c r="E15" s="22" t="str">
        <f>IF(data!I11="","",CONCATENATE(CHOOSE(WEEKDAY(data!I11),"D","L","M","M","J","V","S"), "  ", DAY(data!I11)))</f>
        <v>D  11</v>
      </c>
      <c r="F15" s="23" t="str">
        <f>data!J11</f>
        <v>.</v>
      </c>
      <c r="G15" s="22" t="str">
        <f>IF(data!M11="","",CONCATENATE(CHOOSE(WEEKDAY(data!M11),"D","L","M","M","J","V","S"), "  ", DAY(data!M11)))</f>
        <v>M  11</v>
      </c>
      <c r="H15" s="10" t="str">
        <f>data!N11</f>
        <v>Revision</v>
      </c>
      <c r="I15" s="22" t="str">
        <f>IF(data!Q11="","",CONCATENATE(CHOOSE(WEEKDAY(data!Q11),"D","L","M","M","J","V","S"), "  ", DAY(data!Q11)))</f>
        <v>V  11</v>
      </c>
      <c r="J15" s="10" t="str">
        <f>data!R11</f>
        <v>Formation</v>
      </c>
      <c r="K15" s="22" t="str">
        <f>IF(data!U11="","",CONCATENATE(CHOOSE(WEEKDAY(data!U11),"D","L","M","M","J","V","S"), "  ", DAY(data!U11)))</f>
        <v>L  11</v>
      </c>
      <c r="L15" s="10" t="str">
        <f>IF(data!V11=0,"", data!V11)</f>
        <v>(S 7)Revision</v>
      </c>
      <c r="M15" s="22" t="str">
        <f>IF(data!Y11="","",CONCATENATE(CHOOSE(WEEKDAY(data!Y11),"D","L","M","M","J","V","S"), "  ", DAY(data!Y11)))</f>
        <v>L  11</v>
      </c>
      <c r="N15" s="10" t="str">
        <f>data!Z11</f>
        <v>(S 11)Entreprise</v>
      </c>
      <c r="O15" s="22" t="str">
        <f>IF(data!AC11="","",CONCATENATE(CHOOSE(WEEKDAY(data!AC11),"D","L","M","M","J","V","S"), "  ", DAY(data!AC11)))</f>
        <v>J  11</v>
      </c>
      <c r="P15" s="10" t="str">
        <f>IF(data!AD11=0,"", data!AD11)</f>
        <v>Entreprise</v>
      </c>
      <c r="Q15" s="22" t="str">
        <f>IF(data!AG11="","",CONCATENATE(CHOOSE(WEEKDAY(data!AG11),"D","L","M","M","J","V","S"), "  ", DAY(data!AG11)))</f>
        <v>S  11</v>
      </c>
      <c r="R15" s="10" t="str">
        <f>IF(data!AH11=0,"", data!AH11)</f>
        <v>.</v>
      </c>
      <c r="S15" s="22" t="str">
        <f>IF(data!AK11="","",CONCATENATE(CHOOSE(WEEKDAY(data!AK11),"D","L","M","M","J","V","S"), "  ", DAY(data!AK11)))</f>
        <v>M  11</v>
      </c>
      <c r="T15" s="10" t="str">
        <f>IF(data!AL11=0,"", data!AL11)</f>
        <v>Entreprise</v>
      </c>
      <c r="U15" s="22" t="str">
        <f>IF(data!AO11="","",CONCATENATE(CHOOSE(WEEKDAY(data!AO11),"D","L","M","M","J","V","S"), "  ", DAY(data!AO11)))</f>
        <v>J  11</v>
      </c>
      <c r="V15" s="10" t="str">
        <f>IF(data!AP11=0,"", data!AP11)</f>
        <v>Entreprise</v>
      </c>
      <c r="W15" s="22" t="str">
        <f>IF(data!AS11="","",CONCATENATE(CHOOSE(WEEKDAY(data!AS11),"D","L","M","M","J","V","S"), "  ", DAY(data!AS11)))</f>
        <v>D  11</v>
      </c>
      <c r="X15" s="10" t="str">
        <f>IF(data!AT11=0,"", data!AT11)</f>
        <v>.</v>
      </c>
      <c r="Y15" s="22" t="str">
        <f>IF(data!AW11="","",CONCATENATE(CHOOSE(WEEKDAY(data!AW11),"D","L","M","M","J","V","S"), "  ", DAY(data!AW11)))</f>
        <v/>
      </c>
      <c r="Z15" s="10" t="str">
        <f>IF(data!AX11=0,"", data!AX11)</f>
        <v/>
      </c>
    </row>
    <row r="16" spans="1:27" x14ac:dyDescent="0.25">
      <c r="A16" s="22" t="str">
        <f>IF(data!A12="","",CONCATENATE(CHOOSE(WEEKDAY(data!A12),"D","L","M","M","J","V","S"), "  ", DAY(data!A12)))</f>
        <v>M  12</v>
      </c>
      <c r="B16" s="23" t="str">
        <f>IF(data!B12=0,"", data!B12)</f>
        <v>Formation</v>
      </c>
      <c r="C16" s="22" t="str">
        <f>IF(data!E12="","",CONCATENATE(CHOOSE(WEEKDAY(data!E12),"D","L","M","M","J","V","S"), "  ", DAY(data!E12)))</f>
        <v>V  12</v>
      </c>
      <c r="D16" s="23" t="str">
        <f>IF(data!F12=0,"", data!F12)</f>
        <v>Entreprise</v>
      </c>
      <c r="E16" s="22" t="str">
        <f>IF(data!I12="","",CONCATENATE(CHOOSE(WEEKDAY(data!I12),"D","L","M","M","J","V","S"), "  ", DAY(data!I12)))</f>
        <v>L  12</v>
      </c>
      <c r="F16" s="23" t="str">
        <f>data!J12</f>
        <v>(S 46)Entreprise</v>
      </c>
      <c r="G16" s="22" t="str">
        <f>IF(data!M12="","",CONCATENATE(CHOOSE(WEEKDAY(data!M12),"D","L","M","M","J","V","S"), "  ", DAY(data!M12)))</f>
        <v>M  12</v>
      </c>
      <c r="H16" s="10" t="str">
        <f>data!N12</f>
        <v>Entreprise</v>
      </c>
      <c r="I16" s="22" t="str">
        <f>IF(data!Q12="","",CONCATENATE(CHOOSE(WEEKDAY(data!Q12),"D","L","M","M","J","V","S"), "  ", DAY(data!Q12)))</f>
        <v>S  12</v>
      </c>
      <c r="J16" s="10" t="str">
        <f>data!R12</f>
        <v>.</v>
      </c>
      <c r="K16" s="22" t="str">
        <f>IF(data!U12="","",CONCATENATE(CHOOSE(WEEKDAY(data!U12),"D","L","M","M","J","V","S"), "  ", DAY(data!U12)))</f>
        <v>M  12</v>
      </c>
      <c r="L16" s="10" t="str">
        <f>IF(data!V12=0,"", data!V12)</f>
        <v>Revision</v>
      </c>
      <c r="M16" s="22" t="str">
        <f>IF(data!Y12="","",CONCATENATE(CHOOSE(WEEKDAY(data!Y12),"D","L","M","M","J","V","S"), "  ", DAY(data!Y12)))</f>
        <v>M  12</v>
      </c>
      <c r="N16" s="10" t="str">
        <f>data!Z12</f>
        <v>Entreprise</v>
      </c>
      <c r="O16" s="22" t="str">
        <f>IF(data!AC12="","",CONCATENATE(CHOOSE(WEEKDAY(data!AC12),"D","L","M","M","J","V","S"), "  ", DAY(data!AC12)))</f>
        <v>V  12</v>
      </c>
      <c r="P16" s="10" t="str">
        <f>IF(data!AD12=0,"", data!AD12)</f>
        <v>Entreprise</v>
      </c>
      <c r="Q16" s="22" t="str">
        <f>IF(data!AG12="","",CONCATENATE(CHOOSE(WEEKDAY(data!AG12),"D","L","M","M","J","V","S"), "  ", DAY(data!AG12)))</f>
        <v>D  12</v>
      </c>
      <c r="R16" s="10" t="str">
        <f>IF(data!AH12=0,"", data!AH12)</f>
        <v>.</v>
      </c>
      <c r="S16" s="22" t="str">
        <f>IF(data!AK12="","",CONCATENATE(CHOOSE(WEEKDAY(data!AK12),"D","L","M","M","J","V","S"), "  ", DAY(data!AK12)))</f>
        <v>M  12</v>
      </c>
      <c r="T16" s="10" t="str">
        <f>IF(data!AL12=0,"", data!AL12)</f>
        <v>Entreprise</v>
      </c>
      <c r="U16" s="22" t="str">
        <f>IF(data!AO12="","",CONCATENATE(CHOOSE(WEEKDAY(data!AO12),"D","L","M","M","J","V","S"), "  ", DAY(data!AO12)))</f>
        <v>V  12</v>
      </c>
      <c r="V16" s="10" t="str">
        <f>IF(data!AP12=0,"", data!AP12)</f>
        <v>Entreprise</v>
      </c>
      <c r="W16" s="22" t="str">
        <f>IF(data!AS12="","",CONCATENATE(CHOOSE(WEEKDAY(data!AS12),"D","L","M","M","J","V","S"), "  ", DAY(data!AS12)))</f>
        <v>L  12</v>
      </c>
      <c r="X16" s="10" t="str">
        <f>IF(data!AT12=0,"", data!AT12)</f>
        <v>(S 33)Entreprise</v>
      </c>
      <c r="Y16" s="22" t="str">
        <f>IF(data!AW12="","",CONCATENATE(CHOOSE(WEEKDAY(data!AW12),"D","L","M","M","J","V","S"), "  ", DAY(data!AW12)))</f>
        <v/>
      </c>
      <c r="Z16" s="10" t="str">
        <f>IF(data!AX12=0,"", data!AX12)</f>
        <v/>
      </c>
    </row>
    <row r="17" spans="1:26" x14ac:dyDescent="0.25">
      <c r="A17" s="22" t="str">
        <f>IF(data!A13="","",CONCATENATE(CHOOSE(WEEKDAY(data!A13),"D","L","M","M","J","V","S"), "  ", DAY(data!A13)))</f>
        <v>J  13</v>
      </c>
      <c r="B17" s="23" t="str">
        <f>IF(data!B13=0,"", data!B13)</f>
        <v>Formation</v>
      </c>
      <c r="C17" s="22" t="str">
        <f>IF(data!E13="","",CONCATENATE(CHOOSE(WEEKDAY(data!E13),"D","L","M","M","J","V","S"), "  ", DAY(data!E13)))</f>
        <v>S  13</v>
      </c>
      <c r="D17" s="23" t="str">
        <f>IF(data!F13=0,"", data!F13)</f>
        <v>.</v>
      </c>
      <c r="E17" s="22" t="str">
        <f>IF(data!I13="","",CONCATENATE(CHOOSE(WEEKDAY(data!I13),"D","L","M","M","J","V","S"), "  ", DAY(data!I13)))</f>
        <v>M  13</v>
      </c>
      <c r="F17" s="23" t="str">
        <f>data!J13</f>
        <v>Entreprise</v>
      </c>
      <c r="G17" s="22" t="str">
        <f>IF(data!M13="","",CONCATENATE(CHOOSE(WEEKDAY(data!M13),"D","L","M","M","J","V","S"), "  ", DAY(data!M13)))</f>
        <v>J  13</v>
      </c>
      <c r="H17" s="10" t="str">
        <f>data!N13</f>
        <v>Entreprise</v>
      </c>
      <c r="I17" s="22" t="str">
        <f>IF(data!Q13="","",CONCATENATE(CHOOSE(WEEKDAY(data!Q13),"D","L","M","M","J","V","S"), "  ", DAY(data!Q13)))</f>
        <v>D  13</v>
      </c>
      <c r="J17" s="10" t="str">
        <f>data!R13</f>
        <v>.</v>
      </c>
      <c r="K17" s="22" t="str">
        <f>IF(data!U13="","",CONCATENATE(CHOOSE(WEEKDAY(data!U13),"D","L","M","M","J","V","S"), "  ", DAY(data!U13)))</f>
        <v>M  13</v>
      </c>
      <c r="L17" s="10" t="str">
        <f>IF(data!V13=0,"", data!V13)</f>
        <v>Entreprise</v>
      </c>
      <c r="M17" s="22" t="str">
        <f>IF(data!Y13="","",CONCATENATE(CHOOSE(WEEKDAY(data!Y13),"D","L","M","M","J","V","S"), "  ", DAY(data!Y13)))</f>
        <v>M  13</v>
      </c>
      <c r="N17" s="10" t="str">
        <f>data!Z13</f>
        <v>Entreprise</v>
      </c>
      <c r="O17" s="22" t="str">
        <f>IF(data!AC13="","",CONCATENATE(CHOOSE(WEEKDAY(data!AC13),"D","L","M","M","J","V","S"), "  ", DAY(data!AC13)))</f>
        <v>S  13</v>
      </c>
      <c r="P17" s="10" t="str">
        <f>IF(data!AD13=0,"", data!AD13)</f>
        <v>.</v>
      </c>
      <c r="Q17" s="22" t="str">
        <f>IF(data!AG13="","",CONCATENATE(CHOOSE(WEEKDAY(data!AG13),"D","L","M","M","J","V","S"), "  ", DAY(data!AG13)))</f>
        <v>L  13</v>
      </c>
      <c r="R17" s="10" t="str">
        <f>IF(data!AH13=0,"", data!AH13)</f>
        <v>(S 20)Entreprise</v>
      </c>
      <c r="S17" s="22" t="str">
        <f>IF(data!AK13="","",CONCATENATE(CHOOSE(WEEKDAY(data!AK13),"D","L","M","M","J","V","S"), "  ", DAY(data!AK13)))</f>
        <v>J  13</v>
      </c>
      <c r="T17" s="10" t="str">
        <f>IF(data!AL13=0,"", data!AL13)</f>
        <v>Entreprise</v>
      </c>
      <c r="U17" s="22" t="str">
        <f>IF(data!AO13="","",CONCATENATE(CHOOSE(WEEKDAY(data!AO13),"D","L","M","M","J","V","S"), "  ", DAY(data!AO13)))</f>
        <v>S  13</v>
      </c>
      <c r="V17" s="10" t="str">
        <f>IF(data!AP13=0,"", data!AP13)</f>
        <v>.</v>
      </c>
      <c r="W17" s="22" t="str">
        <f>IF(data!AS13="","",CONCATENATE(CHOOSE(WEEKDAY(data!AS13),"D","L","M","M","J","V","S"), "  ", DAY(data!AS13)))</f>
        <v>M  13</v>
      </c>
      <c r="X17" s="10" t="str">
        <f>IF(data!AT13=0,"", data!AT13)</f>
        <v>Entreprise</v>
      </c>
      <c r="Y17" s="22" t="str">
        <f>IF(data!AW13="","",CONCATENATE(CHOOSE(WEEKDAY(data!AW13),"D","L","M","M","J","V","S"), "  ", DAY(data!AW13)))</f>
        <v/>
      </c>
      <c r="Z17" s="10" t="str">
        <f>IF(data!AX13=0,"", data!AX13)</f>
        <v/>
      </c>
    </row>
    <row r="18" spans="1:26" x14ac:dyDescent="0.25">
      <c r="A18" s="22" t="str">
        <f>IF(data!A14="","",CONCATENATE(CHOOSE(WEEKDAY(data!A14),"D","L","M","M","J","V","S"), "  ", DAY(data!A14)))</f>
        <v>V  14</v>
      </c>
      <c r="B18" s="23" t="str">
        <f>IF(data!B14=0,"", data!B14)</f>
        <v>Formation</v>
      </c>
      <c r="C18" s="22" t="str">
        <f>IF(data!E14="","",CONCATENATE(CHOOSE(WEEKDAY(data!E14),"D","L","M","M","J","V","S"), "  ", DAY(data!E14)))</f>
        <v>D  14</v>
      </c>
      <c r="D18" s="23" t="str">
        <f>IF(data!F14=0,"", data!F14)</f>
        <v>.</v>
      </c>
      <c r="E18" s="22" t="str">
        <f>IF(data!I14="","",CONCATENATE(CHOOSE(WEEKDAY(data!I14),"D","L","M","M","J","V","S"), "  ", DAY(data!I14)))</f>
        <v>M  14</v>
      </c>
      <c r="F18" s="23" t="str">
        <f>data!J14</f>
        <v>Entreprise</v>
      </c>
      <c r="G18" s="22" t="str">
        <f>IF(data!M14="","",CONCATENATE(CHOOSE(WEEKDAY(data!M14),"D","L","M","M","J","V","S"), "  ", DAY(data!M14)))</f>
        <v>V  14</v>
      </c>
      <c r="H18" s="10" t="str">
        <f>data!N14</f>
        <v>Entreprise</v>
      </c>
      <c r="I18" s="22" t="str">
        <f>IF(data!Q14="","",CONCATENATE(CHOOSE(WEEKDAY(data!Q14),"D","L","M","M","J","V","S"), "  ", DAY(data!Q14)))</f>
        <v>L  14</v>
      </c>
      <c r="J18" s="10" t="str">
        <f>data!R14</f>
        <v>(S 3)Revision</v>
      </c>
      <c r="K18" s="22" t="str">
        <f>IF(data!U14="","",CONCATENATE(CHOOSE(WEEKDAY(data!U14),"D","L","M","M","J","V","S"), "  ", DAY(data!U14)))</f>
        <v>J  14</v>
      </c>
      <c r="L18" s="10" t="str">
        <f>IF(data!V14=0,"", data!V14)</f>
        <v>Entreprise</v>
      </c>
      <c r="M18" s="22" t="str">
        <f>IF(data!Y14="","",CONCATENATE(CHOOSE(WEEKDAY(data!Y14),"D","L","M","M","J","V","S"), "  ", DAY(data!Y14)))</f>
        <v>J  14</v>
      </c>
      <c r="N18" s="10" t="str">
        <f>data!Z14</f>
        <v>Entreprise</v>
      </c>
      <c r="O18" s="22" t="str">
        <f>IF(data!AC14="","",CONCATENATE(CHOOSE(WEEKDAY(data!AC14),"D","L","M","M","J","V","S"), "  ", DAY(data!AC14)))</f>
        <v>D  14</v>
      </c>
      <c r="P18" s="10" t="str">
        <f>IF(data!AD14=0,"", data!AD14)</f>
        <v>.</v>
      </c>
      <c r="Q18" s="22" t="str">
        <f>IF(data!AG14="","",CONCATENATE(CHOOSE(WEEKDAY(data!AG14),"D","L","M","M","J","V","S"), "  ", DAY(data!AG14)))</f>
        <v>M  14</v>
      </c>
      <c r="R18" s="10" t="str">
        <f>IF(data!AH14=0,"", data!AH14)</f>
        <v>Entreprise</v>
      </c>
      <c r="S18" s="22" t="str">
        <f>IF(data!AK14="","",CONCATENATE(CHOOSE(WEEKDAY(data!AK14),"D","L","M","M","J","V","S"), "  ", DAY(data!AK14)))</f>
        <v>V  14</v>
      </c>
      <c r="T18" s="10" t="str">
        <f>IF(data!AL14=0,"", data!AL14)</f>
        <v>Entreprise</v>
      </c>
      <c r="U18" s="22" t="str">
        <f>IF(data!AO14="","",CONCATENATE(CHOOSE(WEEKDAY(data!AO14),"D","L","M","M","J","V","S"), "  ", DAY(data!AO14)))</f>
        <v>D  14</v>
      </c>
      <c r="V18" s="10" t="str">
        <f>IF(data!AP14=0,"", data!AP14)</f>
        <v>.</v>
      </c>
      <c r="W18" s="22" t="str">
        <f>IF(data!AS14="","",CONCATENATE(CHOOSE(WEEKDAY(data!AS14),"D","L","M","M","J","V","S"), "  ", DAY(data!AS14)))</f>
        <v>M  14</v>
      </c>
      <c r="X18" s="10" t="str">
        <f>IF(data!AT14=0,"", data!AT14)</f>
        <v>Entreprise</v>
      </c>
      <c r="Y18" s="22" t="str">
        <f>IF(data!AW14="","",CONCATENATE(CHOOSE(WEEKDAY(data!AW14),"D","L","M","M","J","V","S"), "  ", DAY(data!AW14)))</f>
        <v/>
      </c>
      <c r="Z18" s="10" t="str">
        <f>IF(data!AX14=0,"", data!AX14)</f>
        <v/>
      </c>
    </row>
    <row r="19" spans="1:26" x14ac:dyDescent="0.25">
      <c r="A19" s="22" t="str">
        <f>IF(data!A15="","",CONCATENATE(CHOOSE(WEEKDAY(data!A15),"D","L","M","M","J","V","S"), "  ", DAY(data!A15)))</f>
        <v>S  15</v>
      </c>
      <c r="B19" s="23" t="str">
        <f>IF(data!B15=0,"", data!B15)</f>
        <v>.</v>
      </c>
      <c r="C19" s="22" t="str">
        <f>IF(data!E15="","",CONCATENATE(CHOOSE(WEEKDAY(data!E15),"D","L","M","M","J","V","S"), "  ", DAY(data!E15)))</f>
        <v>L  15</v>
      </c>
      <c r="D19" s="23" t="str">
        <f>IF(data!F15=0,"", data!F15)</f>
        <v>(S 42)Formation</v>
      </c>
      <c r="E19" s="22" t="str">
        <f>IF(data!I15="","",CONCATENATE(CHOOSE(WEEKDAY(data!I15),"D","L","M","M","J","V","S"), "  ", DAY(data!I15)))</f>
        <v>J  15</v>
      </c>
      <c r="F19" s="23" t="str">
        <f>data!J15</f>
        <v>Entreprise</v>
      </c>
      <c r="G19" s="22" t="str">
        <f>IF(data!M15="","",CONCATENATE(CHOOSE(WEEKDAY(data!M15),"D","L","M","M","J","V","S"), "  ", DAY(data!M15)))</f>
        <v>S  15</v>
      </c>
      <c r="H19" s="10" t="str">
        <f>data!N15</f>
        <v>.</v>
      </c>
      <c r="I19" s="22" t="str">
        <f>IF(data!Q15="","",CONCATENATE(CHOOSE(WEEKDAY(data!Q15),"D","L","M","M","J","V","S"), "  ", DAY(data!Q15)))</f>
        <v>M  15</v>
      </c>
      <c r="J19" s="10" t="str">
        <f>data!R15</f>
        <v>Entreprise</v>
      </c>
      <c r="K19" s="22" t="str">
        <f>IF(data!U15="","",CONCATENATE(CHOOSE(WEEKDAY(data!U15),"D","L","M","M","J","V","S"), "  ", DAY(data!U15)))</f>
        <v>V  15</v>
      </c>
      <c r="L19" s="10" t="str">
        <f>IF(data!V15=0,"", data!V15)</f>
        <v>Entreprise</v>
      </c>
      <c r="M19" s="22" t="str">
        <f>IF(data!Y15="","",CONCATENATE(CHOOSE(WEEKDAY(data!Y15),"D","L","M","M","J","V","S"), "  ", DAY(data!Y15)))</f>
        <v>V  15</v>
      </c>
      <c r="N19" s="10" t="str">
        <f>data!Z15</f>
        <v>Entreprise</v>
      </c>
      <c r="O19" s="22" t="str">
        <f>IF(data!AC15="","",CONCATENATE(CHOOSE(WEEKDAY(data!AC15),"D","L","M","M","J","V","S"), "  ", DAY(data!AC15)))</f>
        <v>L  15</v>
      </c>
      <c r="P19" s="10" t="str">
        <f>IF(data!AD15=0,"", data!AD15)</f>
        <v>(S 16)Entreprise</v>
      </c>
      <c r="Q19" s="22" t="str">
        <f>IF(data!AG15="","",CONCATENATE(CHOOSE(WEEKDAY(data!AG15),"D","L","M","M","J","V","S"), "  ", DAY(data!AG15)))</f>
        <v>M  15</v>
      </c>
      <c r="R19" s="10" t="str">
        <f>IF(data!AH15=0,"", data!AH15)</f>
        <v>Entreprise</v>
      </c>
      <c r="S19" s="22" t="str">
        <f>IF(data!AK15="","",CONCATENATE(CHOOSE(WEEKDAY(data!AK15),"D","L","M","M","J","V","S"), "  ", DAY(data!AK15)))</f>
        <v>S  15</v>
      </c>
      <c r="T19" s="10" t="str">
        <f>IF(data!AL15=0,"", data!AL15)</f>
        <v>.</v>
      </c>
      <c r="U19" s="22" t="str">
        <f>IF(data!AO15="","",CONCATENATE(CHOOSE(WEEKDAY(data!AO15),"D","L","M","M","J","V","S"), "  ", DAY(data!AO15)))</f>
        <v>L  15</v>
      </c>
      <c r="V19" s="10" t="str">
        <f>IF(data!AP15=0,"", data!AP15)</f>
        <v>(S 29)Entreprise</v>
      </c>
      <c r="W19" s="22" t="str">
        <f>IF(data!AS15="","",CONCATENATE(CHOOSE(WEEKDAY(data!AS15),"D","L","M","M","J","V","S"), "  ", DAY(data!AS15)))</f>
        <v>J  15</v>
      </c>
      <c r="X19" s="10" t="str">
        <f>IF(data!AT15=0,"", data!AT15)</f>
        <v>Entreprise</v>
      </c>
      <c r="Y19" s="22" t="str">
        <f>IF(data!AW15="","",CONCATENATE(CHOOSE(WEEKDAY(data!AW15),"D","L","M","M","J","V","S"), "  ", DAY(data!AW15)))</f>
        <v/>
      </c>
      <c r="Z19" s="10" t="str">
        <f>IF(data!AX15=0,"", data!AX15)</f>
        <v/>
      </c>
    </row>
    <row r="20" spans="1:26" x14ac:dyDescent="0.25">
      <c r="A20" s="22" t="str">
        <f>IF(data!A16="","",CONCATENATE(CHOOSE(WEEKDAY(data!A16),"D","L","M","M","J","V","S"), "  ", DAY(data!A16)))</f>
        <v>D  16</v>
      </c>
      <c r="B20" s="23" t="str">
        <f>IF(data!B16=0,"", data!B16)</f>
        <v>.</v>
      </c>
      <c r="C20" s="22" t="str">
        <f>IF(data!E16="","",CONCATENATE(CHOOSE(WEEKDAY(data!E16),"D","L","M","M","J","V","S"), "  ", DAY(data!E16)))</f>
        <v>M  16</v>
      </c>
      <c r="D20" s="23" t="str">
        <f>IF(data!F16=0,"", data!F16)</f>
        <v>Formation</v>
      </c>
      <c r="E20" s="22" t="str">
        <f>IF(data!I16="","",CONCATENATE(CHOOSE(WEEKDAY(data!I16),"D","L","M","M","J","V","S"), "  ", DAY(data!I16)))</f>
        <v>V  16</v>
      </c>
      <c r="F20" s="23" t="str">
        <f>data!J16</f>
        <v>Entreprise</v>
      </c>
      <c r="G20" s="22" t="str">
        <f>IF(data!M16="","",CONCATENATE(CHOOSE(WEEKDAY(data!M16),"D","L","M","M","J","V","S"), "  ", DAY(data!M16)))</f>
        <v>D  16</v>
      </c>
      <c r="H20" s="10" t="str">
        <f>data!N16</f>
        <v>.</v>
      </c>
      <c r="I20" s="22" t="str">
        <f>IF(data!Q16="","",CONCATENATE(CHOOSE(WEEKDAY(data!Q16),"D","L","M","M","J","V","S"), "  ", DAY(data!Q16)))</f>
        <v>M  16</v>
      </c>
      <c r="J20" s="10" t="str">
        <f>data!R16</f>
        <v>Entreprise</v>
      </c>
      <c r="K20" s="22" t="str">
        <f>IF(data!U16="","",CONCATENATE(CHOOSE(WEEKDAY(data!U16),"D","L","M","M","J","V","S"), "  ", DAY(data!U16)))</f>
        <v>S  16</v>
      </c>
      <c r="L20" s="10" t="str">
        <f>IF(data!V16=0,"", data!V16)</f>
        <v>.</v>
      </c>
      <c r="M20" s="22" t="str">
        <f>IF(data!Y16="","",CONCATENATE(CHOOSE(WEEKDAY(data!Y16),"D","L","M","M","J","V","S"), "  ", DAY(data!Y16)))</f>
        <v>S  16</v>
      </c>
      <c r="N20" s="10" t="str">
        <f>data!Z16</f>
        <v>.</v>
      </c>
      <c r="O20" s="22" t="str">
        <f>IF(data!AC16="","",CONCATENATE(CHOOSE(WEEKDAY(data!AC16),"D","L","M","M","J","V","S"), "  ", DAY(data!AC16)))</f>
        <v>M  16</v>
      </c>
      <c r="P20" s="10" t="str">
        <f>IF(data!AD16=0,"", data!AD16)</f>
        <v>Entreprise</v>
      </c>
      <c r="Q20" s="22" t="str">
        <f>IF(data!AG16="","",CONCATENATE(CHOOSE(WEEKDAY(data!AG16),"D","L","M","M","J","V","S"), "  ", DAY(data!AG16)))</f>
        <v>J  16</v>
      </c>
      <c r="R20" s="10" t="str">
        <f>IF(data!AH16=0,"", data!AH16)</f>
        <v>Entreprise</v>
      </c>
      <c r="S20" s="22" t="str">
        <f>IF(data!AK16="","",CONCATENATE(CHOOSE(WEEKDAY(data!AK16),"D","L","M","M","J","V","S"), "  ", DAY(data!AK16)))</f>
        <v>D  16</v>
      </c>
      <c r="T20" s="10" t="str">
        <f>IF(data!AL16=0,"", data!AL16)</f>
        <v>.</v>
      </c>
      <c r="U20" s="22" t="str">
        <f>IF(data!AO16="","",CONCATENATE(CHOOSE(WEEKDAY(data!AO16),"D","L","M","M","J","V","S"), "  ", DAY(data!AO16)))</f>
        <v>M  16</v>
      </c>
      <c r="V20" s="10" t="str">
        <f>IF(data!AP16=0,"", data!AP16)</f>
        <v>Entreprise</v>
      </c>
      <c r="W20" s="22" t="str">
        <f>IF(data!AS16="","",CONCATENATE(CHOOSE(WEEKDAY(data!AS16),"D","L","M","M","J","V","S"), "  ", DAY(data!AS16)))</f>
        <v>V  16</v>
      </c>
      <c r="X20" s="10" t="str">
        <f>IF(data!AT16=0,"", data!AT16)</f>
        <v>Entreprise</v>
      </c>
      <c r="Y20" s="22" t="str">
        <f>IF(data!AW16="","",CONCATENATE(CHOOSE(WEEKDAY(data!AW16),"D","L","M","M","J","V","S"), "  ", DAY(data!AW16)))</f>
        <v/>
      </c>
      <c r="Z20" s="10" t="str">
        <f>IF(data!AX16=0,"", data!AX16)</f>
        <v/>
      </c>
    </row>
    <row r="21" spans="1:26" x14ac:dyDescent="0.25">
      <c r="A21" s="22" t="str">
        <f>IF(data!A17="","",CONCATENATE(CHOOSE(WEEKDAY(data!A17),"D","L","M","M","J","V","S"), "  ", DAY(data!A17)))</f>
        <v>L  17</v>
      </c>
      <c r="B21" s="23" t="str">
        <f>IF(data!B17=0,"", data!B17)</f>
        <v>(S 38)Formation</v>
      </c>
      <c r="C21" s="22" t="str">
        <f>IF(data!E17="","",CONCATENATE(CHOOSE(WEEKDAY(data!E17),"D","L","M","M","J","V","S"), "  ", DAY(data!E17)))</f>
        <v>M  17</v>
      </c>
      <c r="D21" s="23" t="str">
        <f>IF(data!F17=0,"", data!F17)</f>
        <v>Formation</v>
      </c>
      <c r="E21" s="22" t="str">
        <f>IF(data!I17="","",CONCATENATE(CHOOSE(WEEKDAY(data!I17),"D","L","M","M","J","V","S"), "  ", DAY(data!I17)))</f>
        <v>S  17</v>
      </c>
      <c r="F21" s="23" t="str">
        <f>data!J17</f>
        <v>.</v>
      </c>
      <c r="G21" s="22" t="str">
        <f>IF(data!M17="","",CONCATENATE(CHOOSE(WEEKDAY(data!M17),"D","L","M","M","J","V","S"), "  ", DAY(data!M17)))</f>
        <v>L  17</v>
      </c>
      <c r="H21" s="10" t="str">
        <f>data!N17</f>
        <v>(S 51)Formation</v>
      </c>
      <c r="I21" s="22" t="str">
        <f>IF(data!Q17="","",CONCATENATE(CHOOSE(WEEKDAY(data!Q17),"D","L","M","M","J","V","S"), "  ", DAY(data!Q17)))</f>
        <v>J  17</v>
      </c>
      <c r="J21" s="10" t="str">
        <f>data!R17</f>
        <v>Entreprise</v>
      </c>
      <c r="K21" s="22" t="str">
        <f>IF(data!U17="","",CONCATENATE(CHOOSE(WEEKDAY(data!U17),"D","L","M","M","J","V","S"), "  ", DAY(data!U17)))</f>
        <v>D  17</v>
      </c>
      <c r="L21" s="10" t="str">
        <f>IF(data!V17=0,"", data!V17)</f>
        <v>.</v>
      </c>
      <c r="M21" s="22" t="str">
        <f>IF(data!Y17="","",CONCATENATE(CHOOSE(WEEKDAY(data!Y17),"D","L","M","M","J","V","S"), "  ", DAY(data!Y17)))</f>
        <v>D  17</v>
      </c>
      <c r="N21" s="10" t="str">
        <f>data!Z17</f>
        <v>.</v>
      </c>
      <c r="O21" s="22" t="str">
        <f>IF(data!AC17="","",CONCATENATE(CHOOSE(WEEKDAY(data!AC17),"D","L","M","M","J","V","S"), "  ", DAY(data!AC17)))</f>
        <v>M  17</v>
      </c>
      <c r="P21" s="10" t="str">
        <f>IF(data!AD17=0,"", data!AD17)</f>
        <v>Entreprise</v>
      </c>
      <c r="Q21" s="22" t="str">
        <f>IF(data!AG17="","",CONCATENATE(CHOOSE(WEEKDAY(data!AG17),"D","L","M","M","J","V","S"), "  ", DAY(data!AG17)))</f>
        <v>V  17</v>
      </c>
      <c r="R21" s="10" t="str">
        <f>IF(data!AH17=0,"", data!AH17)</f>
        <v>Entreprise</v>
      </c>
      <c r="S21" s="22" t="str">
        <f>IF(data!AK17="","",CONCATENATE(CHOOSE(WEEKDAY(data!AK17),"D","L","M","M","J","V","S"), "  ", DAY(data!AK17)))</f>
        <v>L  17</v>
      </c>
      <c r="T21" s="10" t="str">
        <f>IF(data!AL17=0,"", data!AL17)</f>
        <v>(S 25)Entreprise</v>
      </c>
      <c r="U21" s="22" t="str">
        <f>IF(data!AO17="","",CONCATENATE(CHOOSE(WEEKDAY(data!AO17),"D","L","M","M","J","V","S"), "  ", DAY(data!AO17)))</f>
        <v>M  17</v>
      </c>
      <c r="V21" s="10" t="str">
        <f>IF(data!AP17=0,"", data!AP17)</f>
        <v>Entreprise</v>
      </c>
      <c r="W21" s="22" t="str">
        <f>IF(data!AS17="","",CONCATENATE(CHOOSE(WEEKDAY(data!AS17),"D","L","M","M","J","V","S"), "  ", DAY(data!AS17)))</f>
        <v>S  17</v>
      </c>
      <c r="X21" s="10" t="str">
        <f>IF(data!AT17=0,"", data!AT17)</f>
        <v>.</v>
      </c>
      <c r="Y21" s="22" t="str">
        <f>IF(data!AW17="","",CONCATENATE(CHOOSE(WEEKDAY(data!AW17),"D","L","M","M","J","V","S"), "  ", DAY(data!AW17)))</f>
        <v/>
      </c>
      <c r="Z21" s="10" t="str">
        <f>IF(data!AX17=0,"", data!AX17)</f>
        <v/>
      </c>
    </row>
    <row r="22" spans="1:26" x14ac:dyDescent="0.25">
      <c r="A22" s="22" t="str">
        <f>IF(data!A18="","",CONCATENATE(CHOOSE(WEEKDAY(data!A18),"D","L","M","M","J","V","S"), "  ", DAY(data!A18)))</f>
        <v>M  18</v>
      </c>
      <c r="B22" s="23" t="str">
        <f>IF(data!B18=0,"", data!B18)</f>
        <v>Formation</v>
      </c>
      <c r="C22" s="22" t="str">
        <f>IF(data!E18="","",CONCATENATE(CHOOSE(WEEKDAY(data!E18),"D","L","M","M","J","V","S"), "  ", DAY(data!E18)))</f>
        <v>J  18</v>
      </c>
      <c r="D22" s="23" t="str">
        <f>IF(data!F18=0,"", data!F18)</f>
        <v>Formation</v>
      </c>
      <c r="E22" s="22" t="str">
        <f>IF(data!I18="","",CONCATENATE(CHOOSE(WEEKDAY(data!I18),"D","L","M","M","J","V","S"), "  ", DAY(data!I18)))</f>
        <v>D  18</v>
      </c>
      <c r="F22" s="23" t="str">
        <f>data!J18</f>
        <v>.</v>
      </c>
      <c r="G22" s="22" t="str">
        <f>IF(data!M18="","",CONCATENATE(CHOOSE(WEEKDAY(data!M18),"D","L","M","M","J","V","S"), "  ", DAY(data!M18)))</f>
        <v>M  18</v>
      </c>
      <c r="H22" s="10" t="str">
        <f>data!N18</f>
        <v>Formation</v>
      </c>
      <c r="I22" s="22" t="str">
        <f>IF(data!Q18="","",CONCATENATE(CHOOSE(WEEKDAY(data!Q18),"D","L","M","M","J","V","S"), "  ", DAY(data!Q18)))</f>
        <v>V  18</v>
      </c>
      <c r="J22" s="10" t="str">
        <f>data!R18</f>
        <v>Entreprise</v>
      </c>
      <c r="K22" s="22" t="str">
        <f>IF(data!U18="","",CONCATENATE(CHOOSE(WEEKDAY(data!U18),"D","L","M","M","J","V","S"), "  ", DAY(data!U18)))</f>
        <v>L  18</v>
      </c>
      <c r="L22" s="10" t="str">
        <f>IF(data!V18=0,"", data!V18)</f>
        <v>(S 8)Formation</v>
      </c>
      <c r="M22" s="22" t="str">
        <f>IF(data!Y18="","",CONCATENATE(CHOOSE(WEEKDAY(data!Y18),"D","L","M","M","J","V","S"), "  ", DAY(data!Y18)))</f>
        <v>L  18</v>
      </c>
      <c r="N22" s="10" t="str">
        <f>data!Z18</f>
        <v>(S 12)Formation</v>
      </c>
      <c r="O22" s="22" t="str">
        <f>IF(data!AC18="","",CONCATENATE(CHOOSE(WEEKDAY(data!AC18),"D","L","M","M","J","V","S"), "  ", DAY(data!AC18)))</f>
        <v>J  18</v>
      </c>
      <c r="P22" s="10" t="str">
        <f>IF(data!AD18=0,"", data!AD18)</f>
        <v>Entreprise</v>
      </c>
      <c r="Q22" s="22" t="str">
        <f>IF(data!AG18="","",CONCATENATE(CHOOSE(WEEKDAY(data!AG18),"D","L","M","M","J","V","S"), "  ", DAY(data!AG18)))</f>
        <v>S  18</v>
      </c>
      <c r="R22" s="10" t="str">
        <f>IF(data!AH18=0,"", data!AH18)</f>
        <v>.</v>
      </c>
      <c r="S22" s="22" t="str">
        <f>IF(data!AK18="","",CONCATENATE(CHOOSE(WEEKDAY(data!AK18),"D","L","M","M","J","V","S"), "  ", DAY(data!AK18)))</f>
        <v>M  18</v>
      </c>
      <c r="T22" s="10" t="str">
        <f>IF(data!AL18=0,"", data!AL18)</f>
        <v>Entreprise</v>
      </c>
      <c r="U22" s="22" t="str">
        <f>IF(data!AO18="","",CONCATENATE(CHOOSE(WEEKDAY(data!AO18),"D","L","M","M","J","V","S"), "  ", DAY(data!AO18)))</f>
        <v>J  18</v>
      </c>
      <c r="V22" s="10" t="str">
        <f>IF(data!AP18=0,"", data!AP18)</f>
        <v>Entreprise</v>
      </c>
      <c r="W22" s="22" t="str">
        <f>IF(data!AS18="","",CONCATENATE(CHOOSE(WEEKDAY(data!AS18),"D","L","M","M","J","V","S"), "  ", DAY(data!AS18)))</f>
        <v>D  18</v>
      </c>
      <c r="X22" s="10" t="str">
        <f>IF(data!AT18=0,"", data!AT18)</f>
        <v>.</v>
      </c>
      <c r="Y22" s="22" t="str">
        <f>IF(data!AW18="","",CONCATENATE(CHOOSE(WEEKDAY(data!AW18),"D","L","M","M","J","V","S"), "  ", DAY(data!AW18)))</f>
        <v/>
      </c>
      <c r="Z22" s="10" t="str">
        <f>IF(data!AX18=0,"", data!AX18)</f>
        <v/>
      </c>
    </row>
    <row r="23" spans="1:26" x14ac:dyDescent="0.25">
      <c r="A23" s="22" t="str">
        <f>IF(data!A19="","",CONCATENATE(CHOOSE(WEEKDAY(data!A19),"D","L","M","M","J","V","S"), "  ", DAY(data!A19)))</f>
        <v>M  19</v>
      </c>
      <c r="B23" s="23" t="str">
        <f>IF(data!B19=0,"", data!B19)</f>
        <v>Formation</v>
      </c>
      <c r="C23" s="22" t="str">
        <f>IF(data!E19="","",CONCATENATE(CHOOSE(WEEKDAY(data!E19),"D","L","M","M","J","V","S"), "  ", DAY(data!E19)))</f>
        <v>V  19</v>
      </c>
      <c r="D23" s="23" t="str">
        <f>IF(data!F19=0,"", data!F19)</f>
        <v>Formation</v>
      </c>
      <c r="E23" s="22" t="str">
        <f>IF(data!I19="","",CONCATENATE(CHOOSE(WEEKDAY(data!I19),"D","L","M","M","J","V","S"), "  ", DAY(data!I19)))</f>
        <v>L  19</v>
      </c>
      <c r="F23" s="23" t="str">
        <f>data!J19</f>
        <v>(S 47)Formation</v>
      </c>
      <c r="G23" s="22" t="str">
        <f>IF(data!M19="","",CONCATENATE(CHOOSE(WEEKDAY(data!M19),"D","L","M","M","J","V","S"), "  ", DAY(data!M19)))</f>
        <v>M  19</v>
      </c>
      <c r="H23" s="10" t="str">
        <f>data!N19</f>
        <v>Formation</v>
      </c>
      <c r="I23" s="22" t="str">
        <f>IF(data!Q19="","",CONCATENATE(CHOOSE(WEEKDAY(data!Q19),"D","L","M","M","J","V","S"), "  ", DAY(data!Q19)))</f>
        <v>S  19</v>
      </c>
      <c r="J23" s="10" t="str">
        <f>data!R19</f>
        <v>.</v>
      </c>
      <c r="K23" s="22" t="str">
        <f>IF(data!U19="","",CONCATENATE(CHOOSE(WEEKDAY(data!U19),"D","L","M","M","J","V","S"), "  ", DAY(data!U19)))</f>
        <v>M  19</v>
      </c>
      <c r="L23" s="10" t="str">
        <f>IF(data!V19=0,"", data!V19)</f>
        <v>Formation</v>
      </c>
      <c r="M23" s="22" t="str">
        <f>IF(data!Y19="","",CONCATENATE(CHOOSE(WEEKDAY(data!Y19),"D","L","M","M","J","V","S"), "  ", DAY(data!Y19)))</f>
        <v>M  19</v>
      </c>
      <c r="N23" s="10" t="str">
        <f>data!Z19</f>
        <v>Formation</v>
      </c>
      <c r="O23" s="22" t="str">
        <f>IF(data!AC19="","",CONCATENATE(CHOOSE(WEEKDAY(data!AC19),"D","L","M","M","J","V","S"), "  ", DAY(data!AC19)))</f>
        <v>V  19</v>
      </c>
      <c r="P23" s="10" t="str">
        <f>IF(data!AD19=0,"", data!AD19)</f>
        <v>Entreprise</v>
      </c>
      <c r="Q23" s="22" t="str">
        <f>IF(data!AG19="","",CONCATENATE(CHOOSE(WEEKDAY(data!AG19),"D","L","M","M","J","V","S"), "  ", DAY(data!AG19)))</f>
        <v>D  19</v>
      </c>
      <c r="R23" s="10" t="str">
        <f>IF(data!AH19=0,"", data!AH19)</f>
        <v>.</v>
      </c>
      <c r="S23" s="22" t="str">
        <f>IF(data!AK19="","",CONCATENATE(CHOOSE(WEEKDAY(data!AK19),"D","L","M","M","J","V","S"), "  ", DAY(data!AK19)))</f>
        <v>M  19</v>
      </c>
      <c r="T23" s="10" t="str">
        <f>IF(data!AL19=0,"", data!AL19)</f>
        <v>Entreprise</v>
      </c>
      <c r="U23" s="22" t="str">
        <f>IF(data!AO19="","",CONCATENATE(CHOOSE(WEEKDAY(data!AO19),"D","L","M","M","J","V","S"), "  ", DAY(data!AO19)))</f>
        <v>V  19</v>
      </c>
      <c r="V23" s="10" t="str">
        <f>IF(data!AP19=0,"", data!AP19)</f>
        <v>Entreprise</v>
      </c>
      <c r="W23" s="22" t="str">
        <f>IF(data!AS19="","",CONCATENATE(CHOOSE(WEEKDAY(data!AS19),"D","L","M","M","J","V","S"), "  ", DAY(data!AS19)))</f>
        <v>L  19</v>
      </c>
      <c r="X23" s="10" t="str">
        <f>IF(data!AT19=0,"", data!AT19)</f>
        <v>(S 34)Entreprise</v>
      </c>
      <c r="Y23" s="22" t="str">
        <f>IF(data!AW19="","",CONCATENATE(CHOOSE(WEEKDAY(data!AW19),"D","L","M","M","J","V","S"), "  ", DAY(data!AW19)))</f>
        <v/>
      </c>
      <c r="Z23" s="10" t="str">
        <f>IF(data!AX19=0,"", data!AX19)</f>
        <v/>
      </c>
    </row>
    <row r="24" spans="1:26" x14ac:dyDescent="0.25">
      <c r="A24" s="22" t="str">
        <f>IF(data!A20="","",CONCATENATE(CHOOSE(WEEKDAY(data!A20),"D","L","M","M","J","V","S"), "  ", DAY(data!A20)))</f>
        <v>J  20</v>
      </c>
      <c r="B24" s="23" t="str">
        <f>IF(data!B20=0,"", data!B20)</f>
        <v>Formation</v>
      </c>
      <c r="C24" s="22" t="str">
        <f>IF(data!E20="","",CONCATENATE(CHOOSE(WEEKDAY(data!E20),"D","L","M","M","J","V","S"), "  ", DAY(data!E20)))</f>
        <v>S  20</v>
      </c>
      <c r="D24" s="23" t="str">
        <f>IF(data!F20=0,"", data!F20)</f>
        <v>.</v>
      </c>
      <c r="E24" s="22" t="str">
        <f>IF(data!I20="","",CONCATENATE(CHOOSE(WEEKDAY(data!I20),"D","L","M","M","J","V","S"), "  ", DAY(data!I20)))</f>
        <v>M  20</v>
      </c>
      <c r="F24" s="23" t="str">
        <f>data!J20</f>
        <v>Formation</v>
      </c>
      <c r="G24" s="22" t="str">
        <f>IF(data!M20="","",CONCATENATE(CHOOSE(WEEKDAY(data!M20),"D","L","M","M","J","V","S"), "  ", DAY(data!M20)))</f>
        <v>J  20</v>
      </c>
      <c r="H24" s="10" t="str">
        <f>data!N20</f>
        <v>Formation</v>
      </c>
      <c r="I24" s="22" t="str">
        <f>IF(data!Q20="","",CONCATENATE(CHOOSE(WEEKDAY(data!Q20),"D","L","M","M","J","V","S"), "  ", DAY(data!Q20)))</f>
        <v>D  20</v>
      </c>
      <c r="J24" s="10" t="str">
        <f>data!R20</f>
        <v>.</v>
      </c>
      <c r="K24" s="22" t="str">
        <f>IF(data!U20="","",CONCATENATE(CHOOSE(WEEKDAY(data!U20),"D","L","M","M","J","V","S"), "  ", DAY(data!U20)))</f>
        <v>M  20</v>
      </c>
      <c r="L24" s="10" t="str">
        <f>IF(data!V20=0,"", data!V20)</f>
        <v>Formation</v>
      </c>
      <c r="M24" s="22" t="str">
        <f>IF(data!Y20="","",CONCATENATE(CHOOSE(WEEKDAY(data!Y20),"D","L","M","M","J","V","S"), "  ", DAY(data!Y20)))</f>
        <v>M  20</v>
      </c>
      <c r="N24" s="10" t="str">
        <f>data!Z20</f>
        <v>Formation</v>
      </c>
      <c r="O24" s="22" t="str">
        <f>IF(data!AC20="","",CONCATENATE(CHOOSE(WEEKDAY(data!AC20),"D","L","M","M","J","V","S"), "  ", DAY(data!AC20)))</f>
        <v>S  20</v>
      </c>
      <c r="P24" s="10" t="str">
        <f>IF(data!AD20=0,"", data!AD20)</f>
        <v>.</v>
      </c>
      <c r="Q24" s="22" t="str">
        <f>IF(data!AG20="","",CONCATENATE(CHOOSE(WEEKDAY(data!AG20),"D","L","M","M","J","V","S"), "  ", DAY(data!AG20)))</f>
        <v>L  20</v>
      </c>
      <c r="R24" s="10" t="str">
        <f>IF(data!AH20=0,"", data!AH20)</f>
        <v>(S 21)Entreprise</v>
      </c>
      <c r="S24" s="22" t="str">
        <f>IF(data!AK20="","",CONCATENATE(CHOOSE(WEEKDAY(data!AK20),"D","L","M","M","J","V","S"), "  ", DAY(data!AK20)))</f>
        <v>J  20</v>
      </c>
      <c r="T24" s="10" t="str">
        <f>IF(data!AL20=0,"", data!AL20)</f>
        <v>Entreprise</v>
      </c>
      <c r="U24" s="22" t="str">
        <f>IF(data!AO20="","",CONCATENATE(CHOOSE(WEEKDAY(data!AO20),"D","L","M","M","J","V","S"), "  ", DAY(data!AO20)))</f>
        <v>S  20</v>
      </c>
      <c r="V24" s="10" t="str">
        <f>IF(data!AP20=0,"", data!AP20)</f>
        <v>.</v>
      </c>
      <c r="W24" s="22" t="str">
        <f>IF(data!AS20="","",CONCATENATE(CHOOSE(WEEKDAY(data!AS20),"D","L","M","M","J","V","S"), "  ", DAY(data!AS20)))</f>
        <v>M  20</v>
      </c>
      <c r="X24" s="10" t="str">
        <f>IF(data!AT20=0,"", data!AT20)</f>
        <v>Entreprise</v>
      </c>
      <c r="Y24" s="22" t="str">
        <f>IF(data!AW20="","",CONCATENATE(CHOOSE(WEEKDAY(data!AW20),"D","L","M","M","J","V","S"), "  ", DAY(data!AW20)))</f>
        <v/>
      </c>
      <c r="Z24" s="10" t="str">
        <f>IF(data!AX20=0,"", data!AX20)</f>
        <v/>
      </c>
    </row>
    <row r="25" spans="1:26" x14ac:dyDescent="0.25">
      <c r="A25" s="22" t="str">
        <f>IF(data!A21="","",CONCATENATE(CHOOSE(WEEKDAY(data!A21),"D","L","M","M","J","V","S"), "  ", DAY(data!A21)))</f>
        <v>V  21</v>
      </c>
      <c r="B25" s="23" t="str">
        <f>IF(data!B21=0,"", data!B21)</f>
        <v>Formation</v>
      </c>
      <c r="C25" s="22" t="str">
        <f>IF(data!E21="","",CONCATENATE(CHOOSE(WEEKDAY(data!E21),"D","L","M","M","J","V","S"), "  ", DAY(data!E21)))</f>
        <v>D  21</v>
      </c>
      <c r="D25" s="23" t="str">
        <f>IF(data!F21=0,"", data!F21)</f>
        <v>.</v>
      </c>
      <c r="E25" s="22" t="str">
        <f>IF(data!I21="","",CONCATENATE(CHOOSE(WEEKDAY(data!I21),"D","L","M","M","J","V","S"), "  ", DAY(data!I21)))</f>
        <v>M  21</v>
      </c>
      <c r="F25" s="23" t="str">
        <f>data!J21</f>
        <v>Formation</v>
      </c>
      <c r="G25" s="22" t="str">
        <f>IF(data!M21="","",CONCATENATE(CHOOSE(WEEKDAY(data!M21),"D","L","M","M","J","V","S"), "  ", DAY(data!M21)))</f>
        <v>V  21</v>
      </c>
      <c r="H25" s="10" t="str">
        <f>data!N21</f>
        <v>Formation</v>
      </c>
      <c r="I25" s="22" t="str">
        <f>IF(data!Q21="","",CONCATENATE(CHOOSE(WEEKDAY(data!Q21),"D","L","M","M","J","V","S"), "  ", DAY(data!Q21)))</f>
        <v>L  21</v>
      </c>
      <c r="J25" s="10" t="str">
        <f>data!R21</f>
        <v>(S 4)Formation</v>
      </c>
      <c r="K25" s="22" t="str">
        <f>IF(data!U21="","",CONCATENATE(CHOOSE(WEEKDAY(data!U21),"D","L","M","M","J","V","S"), "  ", DAY(data!U21)))</f>
        <v>J  21</v>
      </c>
      <c r="L25" s="10" t="str">
        <f>IF(data!V21=0,"", data!V21)</f>
        <v>Formation</v>
      </c>
      <c r="M25" s="22" t="str">
        <f>IF(data!Y21="","",CONCATENATE(CHOOSE(WEEKDAY(data!Y21),"D","L","M","M","J","V","S"), "  ", DAY(data!Y21)))</f>
        <v>J  21</v>
      </c>
      <c r="N25" s="10" t="str">
        <f>data!Z21</f>
        <v>Formation</v>
      </c>
      <c r="O25" s="22" t="str">
        <f>IF(data!AC21="","",CONCATENATE(CHOOSE(WEEKDAY(data!AC21),"D","L","M","M","J","V","S"), "  ", DAY(data!AC21)))</f>
        <v>D  21</v>
      </c>
      <c r="P25" s="10" t="str">
        <f>IF(data!AD21=0,"", data!AD21)</f>
        <v>.</v>
      </c>
      <c r="Q25" s="22" t="str">
        <f>IF(data!AG21="","",CONCATENATE(CHOOSE(WEEKDAY(data!AG21),"D","L","M","M","J","V","S"), "  ", DAY(data!AG21)))</f>
        <v>M  21</v>
      </c>
      <c r="R25" s="10" t="str">
        <f>IF(data!AH21=0,"", data!AH21)</f>
        <v>Entreprise</v>
      </c>
      <c r="S25" s="22" t="str">
        <f>IF(data!AK21="","",CONCATENATE(CHOOSE(WEEKDAY(data!AK21),"D","L","M","M","J","V","S"), "  ", DAY(data!AK21)))</f>
        <v>V  21</v>
      </c>
      <c r="T25" s="10" t="str">
        <f>IF(data!AL21=0,"", data!AL21)</f>
        <v>Entreprise</v>
      </c>
      <c r="U25" s="22" t="str">
        <f>IF(data!AO21="","",CONCATENATE(CHOOSE(WEEKDAY(data!AO21),"D","L","M","M","J","V","S"), "  ", DAY(data!AO21)))</f>
        <v>D  21</v>
      </c>
      <c r="V25" s="10" t="str">
        <f>IF(data!AP21=0,"", data!AP21)</f>
        <v>.</v>
      </c>
      <c r="W25" s="22" t="str">
        <f>IF(data!AS21="","",CONCATENATE(CHOOSE(WEEKDAY(data!AS21),"D","L","M","M","J","V","S"), "  ", DAY(data!AS21)))</f>
        <v>M  21</v>
      </c>
      <c r="X25" s="10" t="str">
        <f>IF(data!AT21=0,"", data!AT21)</f>
        <v>Entreprise</v>
      </c>
      <c r="Y25" s="22" t="str">
        <f>IF(data!AW21="","",CONCATENATE(CHOOSE(WEEKDAY(data!AW21),"D","L","M","M","J","V","S"), "  ", DAY(data!AW21)))</f>
        <v/>
      </c>
      <c r="Z25" s="10" t="str">
        <f>IF(data!AX21=0,"", data!AX21)</f>
        <v/>
      </c>
    </row>
    <row r="26" spans="1:26" x14ac:dyDescent="0.25">
      <c r="A26" s="22" t="str">
        <f>IF(data!A22="","",CONCATENATE(CHOOSE(WEEKDAY(data!A22),"D","L","M","M","J","V","S"), "  ", DAY(data!A22)))</f>
        <v>S  22</v>
      </c>
      <c r="B26" s="23" t="str">
        <f>IF(data!B22=0,"", data!B22)</f>
        <v>.</v>
      </c>
      <c r="C26" s="22" t="str">
        <f>IF(data!E22="","",CONCATENATE(CHOOSE(WEEKDAY(data!E22),"D","L","M","M","J","V","S"), "  ", DAY(data!E22)))</f>
        <v>L  22</v>
      </c>
      <c r="D26" s="23" t="str">
        <f>IF(data!F22=0,"", data!F22)</f>
        <v>(S 43)Entreprise</v>
      </c>
      <c r="E26" s="22" t="str">
        <f>IF(data!I22="","",CONCATENATE(CHOOSE(WEEKDAY(data!I22),"D","L","M","M","J","V","S"), "  ", DAY(data!I22)))</f>
        <v>J  22</v>
      </c>
      <c r="F26" s="23" t="str">
        <f>data!J22</f>
        <v>Formation</v>
      </c>
      <c r="G26" s="22" t="str">
        <f>IF(data!M22="","",CONCATENATE(CHOOSE(WEEKDAY(data!M22),"D","L","M","M","J","V","S"), "  ", DAY(data!M22)))</f>
        <v>S  22</v>
      </c>
      <c r="H26" s="10" t="str">
        <f>data!N22</f>
        <v>.</v>
      </c>
      <c r="I26" s="22" t="str">
        <f>IF(data!Q22="","",CONCATENATE(CHOOSE(WEEKDAY(data!Q22),"D","L","M","M","J","V","S"), "  ", DAY(data!Q22)))</f>
        <v>M  22</v>
      </c>
      <c r="J26" s="10" t="str">
        <f>data!R22</f>
        <v>Formation</v>
      </c>
      <c r="K26" s="22" t="str">
        <f>IF(data!U22="","",CONCATENATE(CHOOSE(WEEKDAY(data!U22),"D","L","M","M","J","V","S"), "  ", DAY(data!U22)))</f>
        <v>V  22</v>
      </c>
      <c r="L26" s="10" t="str">
        <f>IF(data!V22=0,"", data!V22)</f>
        <v>Formation</v>
      </c>
      <c r="M26" s="22" t="str">
        <f>IF(data!Y22="","",CONCATENATE(CHOOSE(WEEKDAY(data!Y22),"D","L","M","M","J","V","S"), "  ", DAY(data!Y22)))</f>
        <v>V  22</v>
      </c>
      <c r="N26" s="10" t="str">
        <f>data!Z22</f>
        <v>Formation</v>
      </c>
      <c r="O26" s="22" t="str">
        <f>IF(data!AC22="","",CONCATENATE(CHOOSE(WEEKDAY(data!AC22),"D","L","M","M","J","V","S"), "  ", DAY(data!AC22)))</f>
        <v>L  22</v>
      </c>
      <c r="P26" s="10" t="str">
        <f>IF(data!AD22=0,"", data!AD22)</f>
        <v>(S 17)Entreprise</v>
      </c>
      <c r="Q26" s="22" t="str">
        <f>IF(data!AG22="","",CONCATENATE(CHOOSE(WEEKDAY(data!AG22),"D","L","M","M","J","V","S"), "  ", DAY(data!AG22)))</f>
        <v>M  22</v>
      </c>
      <c r="R26" s="10" t="str">
        <f>IF(data!AH22=0,"", data!AH22)</f>
        <v>Entreprise</v>
      </c>
      <c r="S26" s="22" t="str">
        <f>IF(data!AK22="","",CONCATENATE(CHOOSE(WEEKDAY(data!AK22),"D","L","M","M","J","V","S"), "  ", DAY(data!AK22)))</f>
        <v>S  22</v>
      </c>
      <c r="T26" s="10" t="str">
        <f>IF(data!AL22=0,"", data!AL22)</f>
        <v>.</v>
      </c>
      <c r="U26" s="22" t="str">
        <f>IF(data!AO22="","",CONCATENATE(CHOOSE(WEEKDAY(data!AO22),"D","L","M","M","J","V","S"), "  ", DAY(data!AO22)))</f>
        <v>L  22</v>
      </c>
      <c r="V26" s="10" t="str">
        <f>IF(data!AP22=0,"", data!AP22)</f>
        <v>(S 30)Entreprise</v>
      </c>
      <c r="W26" s="22" t="str">
        <f>IF(data!AS22="","",CONCATENATE(CHOOSE(WEEKDAY(data!AS22),"D","L","M","M","J","V","S"), "  ", DAY(data!AS22)))</f>
        <v>J  22</v>
      </c>
      <c r="X26" s="10" t="str">
        <f>IF(data!AT22=0,"", data!AT22)</f>
        <v>Entreprise</v>
      </c>
      <c r="Y26" s="22" t="str">
        <f>IF(data!AW22="","",CONCATENATE(CHOOSE(WEEKDAY(data!AW22),"D","L","M","M","J","V","S"), "  ", DAY(data!AW22)))</f>
        <v/>
      </c>
      <c r="Z26" s="10" t="str">
        <f>IF(data!AX22=0,"", data!AX22)</f>
        <v/>
      </c>
    </row>
    <row r="27" spans="1:26" x14ac:dyDescent="0.25">
      <c r="A27" s="22" t="str">
        <f>IF(data!A23="","",CONCATENATE(CHOOSE(WEEKDAY(data!A23),"D","L","M","M","J","V","S"), "  ", DAY(data!A23)))</f>
        <v>D  23</v>
      </c>
      <c r="B27" s="23" t="str">
        <f>IF(data!B23=0,"", data!B23)</f>
        <v>.</v>
      </c>
      <c r="C27" s="22" t="str">
        <f>IF(data!E23="","",CONCATENATE(CHOOSE(WEEKDAY(data!E23),"D","L","M","M","J","V","S"), "  ", DAY(data!E23)))</f>
        <v>M  23</v>
      </c>
      <c r="D27" s="23" t="str">
        <f>IF(data!F23=0,"", data!F23)</f>
        <v>Entreprise</v>
      </c>
      <c r="E27" s="22" t="str">
        <f>IF(data!I23="","",CONCATENATE(CHOOSE(WEEKDAY(data!I23),"D","L","M","M","J","V","S"), "  ", DAY(data!I23)))</f>
        <v>V  23</v>
      </c>
      <c r="F27" s="23" t="str">
        <f>data!J23</f>
        <v>Formation</v>
      </c>
      <c r="G27" s="22" t="str">
        <f>IF(data!M23="","",CONCATENATE(CHOOSE(WEEKDAY(data!M23),"D","L","M","M","J","V","S"), "  ", DAY(data!M23)))</f>
        <v>D  23</v>
      </c>
      <c r="H27" s="10" t="str">
        <f>data!N23</f>
        <v>.</v>
      </c>
      <c r="I27" s="22" t="str">
        <f>IF(data!Q23="","",CONCATENATE(CHOOSE(WEEKDAY(data!Q23),"D","L","M","M","J","V","S"), "  ", DAY(data!Q23)))</f>
        <v>M  23</v>
      </c>
      <c r="J27" s="10" t="str">
        <f>data!R23</f>
        <v>Formation</v>
      </c>
      <c r="K27" s="22" t="str">
        <f>IF(data!U23="","",CONCATENATE(CHOOSE(WEEKDAY(data!U23),"D","L","M","M","J","V","S"), "  ", DAY(data!U23)))</f>
        <v>S  23</v>
      </c>
      <c r="L27" s="10" t="str">
        <f>IF(data!V23=0,"", data!V23)</f>
        <v>.</v>
      </c>
      <c r="M27" s="22" t="str">
        <f>IF(data!Y23="","",CONCATENATE(CHOOSE(WEEKDAY(data!Y23),"D","L","M","M","J","V","S"), "  ", DAY(data!Y23)))</f>
        <v>S  23</v>
      </c>
      <c r="N27" s="10" t="str">
        <f>data!Z23</f>
        <v>.</v>
      </c>
      <c r="O27" s="22" t="str">
        <f>IF(data!AC23="","",CONCATENATE(CHOOSE(WEEKDAY(data!AC23),"D","L","M","M","J","V","S"), "  ", DAY(data!AC23)))</f>
        <v>M  23</v>
      </c>
      <c r="P27" s="10" t="str">
        <f>IF(data!AD23=0,"", data!AD23)</f>
        <v>Entreprise</v>
      </c>
      <c r="Q27" s="22" t="str">
        <f>IF(data!AG23="","",CONCATENATE(CHOOSE(WEEKDAY(data!AG23),"D","L","M","M","J","V","S"), "  ", DAY(data!AG23)))</f>
        <v>J  23</v>
      </c>
      <c r="R27" s="10" t="str">
        <f>IF(data!AH23=0,"", data!AH23)</f>
        <v>Entreprise</v>
      </c>
      <c r="S27" s="22" t="str">
        <f>IF(data!AK23="","",CONCATENATE(CHOOSE(WEEKDAY(data!AK23),"D","L","M","M","J","V","S"), "  ", DAY(data!AK23)))</f>
        <v>D  23</v>
      </c>
      <c r="T27" s="10" t="str">
        <f>IF(data!AL23=0,"", data!AL23)</f>
        <v>.</v>
      </c>
      <c r="U27" s="22" t="str">
        <f>IF(data!AO23="","",CONCATENATE(CHOOSE(WEEKDAY(data!AO23),"D","L","M","M","J","V","S"), "  ", DAY(data!AO23)))</f>
        <v>M  23</v>
      </c>
      <c r="V27" s="10" t="str">
        <f>IF(data!AP23=0,"", data!AP23)</f>
        <v>Entreprise</v>
      </c>
      <c r="W27" s="22" t="str">
        <f>IF(data!AS23="","",CONCATENATE(CHOOSE(WEEKDAY(data!AS23),"D","L","M","M","J","V","S"), "  ", DAY(data!AS23)))</f>
        <v>V  23</v>
      </c>
      <c r="X27" s="10" t="str">
        <f>IF(data!AT23=0,"", data!AT23)</f>
        <v>Entreprise</v>
      </c>
      <c r="Y27" s="22" t="str">
        <f>IF(data!AW23="","",CONCATENATE(CHOOSE(WEEKDAY(data!AW23),"D","L","M","M","J","V","S"), "  ", DAY(data!AW23)))</f>
        <v/>
      </c>
      <c r="Z27" s="10" t="str">
        <f>IF(data!AX23=0,"", data!AX23)</f>
        <v/>
      </c>
    </row>
    <row r="28" spans="1:26" x14ac:dyDescent="0.25">
      <c r="A28" s="22" t="str">
        <f>IF(data!A24="","",CONCATENATE(CHOOSE(WEEKDAY(data!A24),"D","L","M","M","J","V","S"), "  ", DAY(data!A24)))</f>
        <v>L  24</v>
      </c>
      <c r="B28" s="23" t="str">
        <f>IF(data!B24=0,"", data!B24)</f>
        <v>(S 39)Entreprise</v>
      </c>
      <c r="C28" s="22" t="str">
        <f>IF(data!E24="","",CONCATENATE(CHOOSE(WEEKDAY(data!E24),"D","L","M","M","J","V","S"), "  ", DAY(data!E24)))</f>
        <v>M  24</v>
      </c>
      <c r="D28" s="23" t="str">
        <f>IF(data!F24=0,"", data!F24)</f>
        <v>Entreprise</v>
      </c>
      <c r="E28" s="22" t="str">
        <f>IF(data!I24="","",CONCATENATE(CHOOSE(WEEKDAY(data!I24),"D","L","M","M","J","V","S"), "  ", DAY(data!I24)))</f>
        <v>S  24</v>
      </c>
      <c r="F28" s="23" t="str">
        <f>data!J24</f>
        <v>.</v>
      </c>
      <c r="G28" s="22" t="str">
        <f>IF(data!M24="","",CONCATENATE(CHOOSE(WEEKDAY(data!M24),"D","L","M","M","J","V","S"), "  ", DAY(data!M24)))</f>
        <v>L  24</v>
      </c>
      <c r="H28" s="10" t="str">
        <f>data!N24</f>
        <v>(S 52)Entreprise</v>
      </c>
      <c r="I28" s="22" t="str">
        <f>IF(data!Q24="","",CONCATENATE(CHOOSE(WEEKDAY(data!Q24),"D","L","M","M","J","V","S"), "  ", DAY(data!Q24)))</f>
        <v>J  24</v>
      </c>
      <c r="J28" s="10" t="str">
        <f>data!R24</f>
        <v>Formation</v>
      </c>
      <c r="K28" s="22" t="str">
        <f>IF(data!U24="","",CONCATENATE(CHOOSE(WEEKDAY(data!U24),"D","L","M","M","J","V","S"), "  ", DAY(data!U24)))</f>
        <v>D  24</v>
      </c>
      <c r="L28" s="10" t="str">
        <f>IF(data!V24=0,"", data!V24)</f>
        <v>.</v>
      </c>
      <c r="M28" s="22" t="str">
        <f>IF(data!Y24="","",CONCATENATE(CHOOSE(WEEKDAY(data!Y24),"D","L","M","M","J","V","S"), "  ", DAY(data!Y24)))</f>
        <v>D  24</v>
      </c>
      <c r="N28" s="10" t="str">
        <f>data!Z24</f>
        <v>.</v>
      </c>
      <c r="O28" s="22" t="str">
        <f>IF(data!AC24="","",CONCATENATE(CHOOSE(WEEKDAY(data!AC24),"D","L","M","M","J","V","S"), "  ", DAY(data!AC24)))</f>
        <v>M  24</v>
      </c>
      <c r="P28" s="10" t="str">
        <f>IF(data!AD24=0,"", data!AD24)</f>
        <v>Entreprise</v>
      </c>
      <c r="Q28" s="22" t="str">
        <f>IF(data!AG24="","",CONCATENATE(CHOOSE(WEEKDAY(data!AG24),"D","L","M","M","J","V","S"), "  ", DAY(data!AG24)))</f>
        <v>V  24</v>
      </c>
      <c r="R28" s="10" t="str">
        <f>IF(data!AH24=0,"", data!AH24)</f>
        <v>Entreprise</v>
      </c>
      <c r="S28" s="22" t="str">
        <f>IF(data!AK24="","",CONCATENATE(CHOOSE(WEEKDAY(data!AK24),"D","L","M","M","J","V","S"), "  ", DAY(data!AK24)))</f>
        <v>L  24</v>
      </c>
      <c r="T28" s="10" t="str">
        <f>IF(data!AL24=0,"", data!AL24)</f>
        <v>(S 26)Entreprise</v>
      </c>
      <c r="U28" s="22" t="str">
        <f>IF(data!AO24="","",CONCATENATE(CHOOSE(WEEKDAY(data!AO24),"D","L","M","M","J","V","S"), "  ", DAY(data!AO24)))</f>
        <v>M  24</v>
      </c>
      <c r="V28" s="10" t="str">
        <f>IF(data!AP24=0,"", data!AP24)</f>
        <v>Entreprise</v>
      </c>
      <c r="W28" s="22" t="str">
        <f>IF(data!AS24="","",CONCATENATE(CHOOSE(WEEKDAY(data!AS24),"D","L","M","M","J","V","S"), "  ", DAY(data!AS24)))</f>
        <v>S  24</v>
      </c>
      <c r="X28" s="10" t="str">
        <f>IF(data!AT24=0,"", data!AT24)</f>
        <v>.</v>
      </c>
      <c r="Y28" s="22" t="str">
        <f>IF(data!AW24="","",CONCATENATE(CHOOSE(WEEKDAY(data!AW24),"D","L","M","M","J","V","S"), "  ", DAY(data!AW24)))</f>
        <v/>
      </c>
      <c r="Z28" s="10" t="str">
        <f>IF(data!AX24=0,"", data!AX24)</f>
        <v/>
      </c>
    </row>
    <row r="29" spans="1:26" x14ac:dyDescent="0.25">
      <c r="A29" s="22" t="str">
        <f>IF(data!A25="","",CONCATENATE(CHOOSE(WEEKDAY(data!A25),"D","L","M","M","J","V","S"), "  ", DAY(data!A25)))</f>
        <v>M  25</v>
      </c>
      <c r="B29" s="23" t="str">
        <f>IF(data!B25=0,"", data!B25)</f>
        <v>Entreprise</v>
      </c>
      <c r="C29" s="22" t="str">
        <f>IF(data!E25="","",CONCATENATE(CHOOSE(WEEKDAY(data!E25),"D","L","M","M","J","V","S"), "  ", DAY(data!E25)))</f>
        <v>J  25</v>
      </c>
      <c r="D29" s="23" t="str">
        <f>IF(data!F25=0,"", data!F25)</f>
        <v>Entreprise</v>
      </c>
      <c r="E29" s="22" t="str">
        <f>IF(data!I25="","",CONCATENATE(CHOOSE(WEEKDAY(data!I25),"D","L","M","M","J","V","S"), "  ", DAY(data!I25)))</f>
        <v>D  25</v>
      </c>
      <c r="F29" s="23" t="str">
        <f>data!J25</f>
        <v>.</v>
      </c>
      <c r="G29" s="22" t="str">
        <f>IF(data!M25="","",CONCATENATE(CHOOSE(WEEKDAY(data!M25),"D","L","M","M","J","V","S"), "  ", DAY(data!M25)))</f>
        <v>M  25</v>
      </c>
      <c r="H29" s="10" t="str">
        <f>data!N25</f>
        <v>Entreprise</v>
      </c>
      <c r="I29" s="22" t="str">
        <f>IF(data!Q25="","",CONCATENATE(CHOOSE(WEEKDAY(data!Q25),"D","L","M","M","J","V","S"), "  ", DAY(data!Q25)))</f>
        <v>V  25</v>
      </c>
      <c r="J29" s="10" t="str">
        <f>data!R25</f>
        <v>Formation</v>
      </c>
      <c r="K29" s="22" t="str">
        <f>IF(data!U25="","",CONCATENATE(CHOOSE(WEEKDAY(data!U25),"D","L","M","M","J","V","S"), "  ", DAY(data!U25)))</f>
        <v>L  25</v>
      </c>
      <c r="L29" s="10" t="str">
        <f>IF(data!V25=0,"", data!V25)</f>
        <v>(S 9)Entreprise</v>
      </c>
      <c r="M29" s="22" t="str">
        <f>IF(data!Y25="","",CONCATENATE(CHOOSE(WEEKDAY(data!Y25),"D","L","M","M","J","V","S"), "  ", DAY(data!Y25)))</f>
        <v>L  25</v>
      </c>
      <c r="N29" s="10" t="str">
        <f>data!Z25</f>
        <v>(S 13)Formation</v>
      </c>
      <c r="O29" s="22" t="str">
        <f>IF(data!AC25="","",CONCATENATE(CHOOSE(WEEKDAY(data!AC25),"D","L","M","M","J","V","S"), "  ", DAY(data!AC25)))</f>
        <v>J  25</v>
      </c>
      <c r="P29" s="10" t="str">
        <f>IF(data!AD25=0,"", data!AD25)</f>
        <v>Entreprise</v>
      </c>
      <c r="Q29" s="22" t="str">
        <f>IF(data!AG25="","",CONCATENATE(CHOOSE(WEEKDAY(data!AG25),"D","L","M","M","J","V","S"), "  ", DAY(data!AG25)))</f>
        <v>S  25</v>
      </c>
      <c r="R29" s="10" t="str">
        <f>IF(data!AH25=0,"", data!AH25)</f>
        <v>.</v>
      </c>
      <c r="S29" s="22" t="str">
        <f>IF(data!AK25="","",CONCATENATE(CHOOSE(WEEKDAY(data!AK25),"D","L","M","M","J","V","S"), "  ", DAY(data!AK25)))</f>
        <v>M  25</v>
      </c>
      <c r="T29" s="10" t="str">
        <f>IF(data!AL25=0,"", data!AL25)</f>
        <v>Entreprise</v>
      </c>
      <c r="U29" s="22" t="str">
        <f>IF(data!AO25="","",CONCATENATE(CHOOSE(WEEKDAY(data!AO25),"D","L","M","M","J","V","S"), "  ", DAY(data!AO25)))</f>
        <v>J  25</v>
      </c>
      <c r="V29" s="10" t="str">
        <f>IF(data!AP25=0,"", data!AP25)</f>
        <v>Entreprise</v>
      </c>
      <c r="W29" s="22" t="str">
        <f>IF(data!AS25="","",CONCATENATE(CHOOSE(WEEKDAY(data!AS25),"D","L","M","M","J","V","S"), "  ", DAY(data!AS25)))</f>
        <v>D  25</v>
      </c>
      <c r="X29" s="10" t="str">
        <f>IF(data!AT25=0,"", data!AT25)</f>
        <v>.</v>
      </c>
      <c r="Y29" s="22" t="str">
        <f>IF(data!AW25="","",CONCATENATE(CHOOSE(WEEKDAY(data!AW25),"D","L","M","M","J","V","S"), "  ", DAY(data!AW25)))</f>
        <v/>
      </c>
      <c r="Z29" s="10" t="str">
        <f>IF(data!AX25=0,"", data!AX25)</f>
        <v/>
      </c>
    </row>
    <row r="30" spans="1:26" x14ac:dyDescent="0.25">
      <c r="A30" s="22" t="str">
        <f>IF(data!A26="","",CONCATENATE(CHOOSE(WEEKDAY(data!A26),"D","L","M","M","J","V","S"), "  ", DAY(data!A26)))</f>
        <v>M  26</v>
      </c>
      <c r="B30" s="23" t="str">
        <f>IF(data!B26=0,"", data!B26)</f>
        <v>Entreprise</v>
      </c>
      <c r="C30" s="22" t="str">
        <f>IF(data!E26="","",CONCATENATE(CHOOSE(WEEKDAY(data!E26),"D","L","M","M","J","V","S"), "  ", DAY(data!E26)))</f>
        <v>V  26</v>
      </c>
      <c r="D30" s="23" t="str">
        <f>IF(data!F26=0,"", data!F26)</f>
        <v>Entreprise</v>
      </c>
      <c r="E30" s="22" t="str">
        <f>IF(data!I26="","",CONCATENATE(CHOOSE(WEEKDAY(data!I26),"D","L","M","M","J","V","S"), "  ", DAY(data!I26)))</f>
        <v>L  26</v>
      </c>
      <c r="F30" s="23" t="str">
        <f>data!J26</f>
        <v>(S 48)Entreprise</v>
      </c>
      <c r="G30" s="22" t="str">
        <f>IF(data!M26="","",CONCATENATE(CHOOSE(WEEKDAY(data!M26),"D","L","M","M","J","V","S"), "  ", DAY(data!M26)))</f>
        <v>M  26</v>
      </c>
      <c r="H30" s="10" t="str">
        <f>data!N26</f>
        <v>Entreprise</v>
      </c>
      <c r="I30" s="22" t="str">
        <f>IF(data!Q26="","",CONCATENATE(CHOOSE(WEEKDAY(data!Q26),"D","L","M","M","J","V","S"), "  ", DAY(data!Q26)))</f>
        <v>S  26</v>
      </c>
      <c r="J30" s="10" t="str">
        <f>data!R26</f>
        <v>.</v>
      </c>
      <c r="K30" s="22" t="str">
        <f>IF(data!U26="","",CONCATENATE(CHOOSE(WEEKDAY(data!U26),"D","L","M","M","J","V","S"), "  ", DAY(data!U26)))</f>
        <v>M  26</v>
      </c>
      <c r="L30" s="10" t="str">
        <f>IF(data!V26=0,"", data!V26)</f>
        <v>Entreprise</v>
      </c>
      <c r="M30" s="22" t="str">
        <f>IF(data!Y26="","",CONCATENATE(CHOOSE(WEEKDAY(data!Y26),"D","L","M","M","J","V","S"), "  ", DAY(data!Y26)))</f>
        <v>M  26</v>
      </c>
      <c r="N30" s="10" t="str">
        <f>data!Z26</f>
        <v>Formation</v>
      </c>
      <c r="O30" s="22" t="str">
        <f>IF(data!AC26="","",CONCATENATE(CHOOSE(WEEKDAY(data!AC26),"D","L","M","M","J","V","S"), "  ", DAY(data!AC26)))</f>
        <v>V  26</v>
      </c>
      <c r="P30" s="10" t="str">
        <f>IF(data!AD26=0,"", data!AD26)</f>
        <v>Entreprise</v>
      </c>
      <c r="Q30" s="22" t="str">
        <f>IF(data!AG26="","",CONCATENATE(CHOOSE(WEEKDAY(data!AG26),"D","L","M","M","J","V","S"), "  ", DAY(data!AG26)))</f>
        <v>D  26</v>
      </c>
      <c r="R30" s="10" t="str">
        <f>IF(data!AH26=0,"", data!AH26)</f>
        <v>.</v>
      </c>
      <c r="S30" s="22" t="str">
        <f>IF(data!AK26="","",CONCATENATE(CHOOSE(WEEKDAY(data!AK26),"D","L","M","M","J","V","S"), "  ", DAY(data!AK26)))</f>
        <v>M  26</v>
      </c>
      <c r="T30" s="10" t="str">
        <f>IF(data!AL26=0,"", data!AL26)</f>
        <v>Entreprise</v>
      </c>
      <c r="U30" s="22" t="str">
        <f>IF(data!AO26="","",CONCATENATE(CHOOSE(WEEKDAY(data!AO26),"D","L","M","M","J","V","S"), "  ", DAY(data!AO26)))</f>
        <v>V  26</v>
      </c>
      <c r="V30" s="10" t="str">
        <f>IF(data!AP26=0,"", data!AP26)</f>
        <v>Entreprise</v>
      </c>
      <c r="W30" s="22" t="str">
        <f>IF(data!AS26="","",CONCATENATE(CHOOSE(WEEKDAY(data!AS26),"D","L","M","M","J","V","S"), "  ", DAY(data!AS26)))</f>
        <v>L  26</v>
      </c>
      <c r="X30" s="10" t="str">
        <f>IF(data!AT26=0,"", data!AT26)</f>
        <v>(S 35)Entreprise</v>
      </c>
      <c r="Y30" s="22" t="str">
        <f>IF(data!AW26="","",CONCATENATE(CHOOSE(WEEKDAY(data!AW26),"D","L","M","M","J","V","S"), "  ", DAY(data!AW26)))</f>
        <v/>
      </c>
      <c r="Z30" s="10" t="str">
        <f>IF(data!AX26=0,"", data!AX26)</f>
        <v/>
      </c>
    </row>
    <row r="31" spans="1:26" x14ac:dyDescent="0.25">
      <c r="A31" s="22" t="str">
        <f>IF(data!A27="","",CONCATENATE(CHOOSE(WEEKDAY(data!A27),"D","L","M","M","J","V","S"), "  ", DAY(data!A27)))</f>
        <v>J  27</v>
      </c>
      <c r="B31" s="23" t="str">
        <f>IF(data!B27=0,"", data!B27)</f>
        <v>Entreprise</v>
      </c>
      <c r="C31" s="22" t="str">
        <f>IF(data!E27="","",CONCATENATE(CHOOSE(WEEKDAY(data!E27),"D","L","M","M","J","V","S"), "  ", DAY(data!E27)))</f>
        <v>S  27</v>
      </c>
      <c r="D31" s="23" t="str">
        <f>IF(data!F27=0,"", data!F27)</f>
        <v>.</v>
      </c>
      <c r="E31" s="22" t="str">
        <f>IF(data!I27="","",CONCATENATE(CHOOSE(WEEKDAY(data!I27),"D","L","M","M","J","V","S"), "  ", DAY(data!I27)))</f>
        <v>M  27</v>
      </c>
      <c r="F31" s="23" t="str">
        <f>data!J27</f>
        <v>Entreprise</v>
      </c>
      <c r="G31" s="22" t="str">
        <f>IF(data!M27="","",CONCATENATE(CHOOSE(WEEKDAY(data!M27),"D","L","M","M","J","V","S"), "  ", DAY(data!M27)))</f>
        <v>J  27</v>
      </c>
      <c r="H31" s="10" t="str">
        <f>data!N27</f>
        <v>Entreprise</v>
      </c>
      <c r="I31" s="22" t="str">
        <f>IF(data!Q27="","",CONCATENATE(CHOOSE(WEEKDAY(data!Q27),"D","L","M","M","J","V","S"), "  ", DAY(data!Q27)))</f>
        <v>D  27</v>
      </c>
      <c r="J31" s="10" t="str">
        <f>data!R27</f>
        <v>.</v>
      </c>
      <c r="K31" s="22" t="str">
        <f>IF(data!U27="","",CONCATENATE(CHOOSE(WEEKDAY(data!U27),"D","L","M","M","J","V","S"), "  ", DAY(data!U27)))</f>
        <v>M  27</v>
      </c>
      <c r="L31" s="10" t="str">
        <f>IF(data!V27=0,"", data!V27)</f>
        <v>Entreprise</v>
      </c>
      <c r="M31" s="22" t="str">
        <f>IF(data!Y27="","",CONCATENATE(CHOOSE(WEEKDAY(data!Y27),"D","L","M","M","J","V","S"), "  ", DAY(data!Y27)))</f>
        <v>M  27</v>
      </c>
      <c r="N31" s="10" t="str">
        <f>data!Z27</f>
        <v>Formation</v>
      </c>
      <c r="O31" s="22" t="str">
        <f>IF(data!AC27="","",CONCATENATE(CHOOSE(WEEKDAY(data!AC27),"D","L","M","M","J","V","S"), "  ", DAY(data!AC27)))</f>
        <v>S  27</v>
      </c>
      <c r="P31" s="10" t="str">
        <f>IF(data!AD27=0,"", data!AD27)</f>
        <v>.</v>
      </c>
      <c r="Q31" s="22" t="str">
        <f>IF(data!AG27="","",CONCATENATE(CHOOSE(WEEKDAY(data!AG27),"D","L","M","M","J","V","S"), "  ", DAY(data!AG27)))</f>
        <v>L  27</v>
      </c>
      <c r="R31" s="10" t="str">
        <f>IF(data!AH27=0,"", data!AH27)</f>
        <v>(S 22)Entreprise</v>
      </c>
      <c r="S31" s="22" t="str">
        <f>IF(data!AK27="","",CONCATENATE(CHOOSE(WEEKDAY(data!AK27),"D","L","M","M","J","V","S"), "  ", DAY(data!AK27)))</f>
        <v>J  27</v>
      </c>
      <c r="T31" s="10" t="str">
        <f>IF(data!AL27=0,"", data!AL27)</f>
        <v>Entreprise</v>
      </c>
      <c r="U31" s="22" t="str">
        <f>IF(data!AO27="","",CONCATENATE(CHOOSE(WEEKDAY(data!AO27),"D","L","M","M","J","V","S"), "  ", DAY(data!AO27)))</f>
        <v>S  27</v>
      </c>
      <c r="V31" s="10" t="str">
        <f>IF(data!AP27=0,"", data!AP27)</f>
        <v>.</v>
      </c>
      <c r="W31" s="22" t="str">
        <f>IF(data!AS27="","",CONCATENATE(CHOOSE(WEEKDAY(data!AS27),"D","L","M","M","J","V","S"), "  ", DAY(data!AS27)))</f>
        <v>M  27</v>
      </c>
      <c r="X31" s="10" t="str">
        <f>IF(data!AT27=0,"", data!AT27)</f>
        <v>Entreprise</v>
      </c>
      <c r="Y31" s="22" t="str">
        <f>IF(data!AW27="","",CONCATENATE(CHOOSE(WEEKDAY(data!AW27),"D","L","M","M","J","V","S"), "  ", DAY(data!AW27)))</f>
        <v/>
      </c>
      <c r="Z31" s="10" t="str">
        <f>IF(data!AX27=0,"", data!AX27)</f>
        <v/>
      </c>
    </row>
    <row r="32" spans="1:26" x14ac:dyDescent="0.25">
      <c r="A32" s="22" t="str">
        <f>IF(data!A28="","",CONCATENATE(CHOOSE(WEEKDAY(data!A28),"D","L","M","M","J","V","S"), "  ", DAY(data!A28)))</f>
        <v>V  28</v>
      </c>
      <c r="B32" s="23" t="str">
        <f>IF(data!B28=0,"", data!B28)</f>
        <v>Entreprise</v>
      </c>
      <c r="C32" s="22" t="str">
        <f>IF(data!E28="","",CONCATENATE(CHOOSE(WEEKDAY(data!E28),"D","L","M","M","J","V","S"), "  ", DAY(data!E28)))</f>
        <v>D  28</v>
      </c>
      <c r="D32" s="23" t="str">
        <f>IF(data!F28=0,"", data!F28)</f>
        <v>.</v>
      </c>
      <c r="E32" s="22" t="str">
        <f>IF(data!I28="","",CONCATENATE(CHOOSE(WEEKDAY(data!I28),"D","L","M","M","J","V","S"), "  ", DAY(data!I28)))</f>
        <v>M  28</v>
      </c>
      <c r="F32" s="23" t="str">
        <f>data!J28</f>
        <v>Entreprise</v>
      </c>
      <c r="G32" s="22" t="str">
        <f>IF(data!M28="","",CONCATENATE(CHOOSE(WEEKDAY(data!M28),"D","L","M","M","J","V","S"), "  ", DAY(data!M28)))</f>
        <v>V  28</v>
      </c>
      <c r="H32" s="10" t="str">
        <f>data!N28</f>
        <v>Entreprise</v>
      </c>
      <c r="I32" s="22" t="str">
        <f>IF(data!Q28="","",CONCATENATE(CHOOSE(WEEKDAY(data!Q28),"D","L","M","M","J","V","S"), "  ", DAY(data!Q28)))</f>
        <v>L  28</v>
      </c>
      <c r="J32" s="10" t="str">
        <f>data!R28</f>
        <v>(S 5)Entreprise</v>
      </c>
      <c r="K32" s="22" t="str">
        <f>IF(data!U28="","",CONCATENATE(CHOOSE(WEEKDAY(data!U28),"D","L","M","M","J","V","S"), "  ", DAY(data!U28)))</f>
        <v>J  28</v>
      </c>
      <c r="L32" s="10" t="str">
        <f>IF(data!V28=0,"", data!V28)</f>
        <v>Entreprise</v>
      </c>
      <c r="M32" s="22" t="str">
        <f>IF(data!Y28="","",CONCATENATE(CHOOSE(WEEKDAY(data!Y28),"D","L","M","M","J","V","S"), "  ", DAY(data!Y28)))</f>
        <v>J  28</v>
      </c>
      <c r="N32" s="10" t="str">
        <f>data!Z28</f>
        <v>Formation</v>
      </c>
      <c r="O32" s="22" t="str">
        <f>IF(data!AC28="","",CONCATENATE(CHOOSE(WEEKDAY(data!AC28),"D","L","M","M","J","V","S"), "  ", DAY(data!AC28)))</f>
        <v>D  28</v>
      </c>
      <c r="P32" s="10" t="str">
        <f>IF(data!AD28=0,"", data!AD28)</f>
        <v>.</v>
      </c>
      <c r="Q32" s="22" t="str">
        <f>IF(data!AG28="","",CONCATENATE(CHOOSE(WEEKDAY(data!AG28),"D","L","M","M","J","V","S"), "  ", DAY(data!AG28)))</f>
        <v>M  28</v>
      </c>
      <c r="R32" s="10" t="str">
        <f>IF(data!AH28=0,"", data!AH28)</f>
        <v>Entreprise</v>
      </c>
      <c r="S32" s="22" t="str">
        <f>IF(data!AK28="","",CONCATENATE(CHOOSE(WEEKDAY(data!AK28),"D","L","M","M","J","V","S"), "  ", DAY(data!AK28)))</f>
        <v>V  28</v>
      </c>
      <c r="T32" s="10" t="str">
        <f>IF(data!AL28=0,"", data!AL28)</f>
        <v>Entreprise</v>
      </c>
      <c r="U32" s="22" t="str">
        <f>IF(data!AO28="","",CONCATENATE(CHOOSE(WEEKDAY(data!AO28),"D","L","M","M","J","V","S"), "  ", DAY(data!AO28)))</f>
        <v>D  28</v>
      </c>
      <c r="V32" s="10" t="str">
        <f>IF(data!AP28=0,"", data!AP28)</f>
        <v>.</v>
      </c>
      <c r="W32" s="22" t="str">
        <f>IF(data!AS28="","",CONCATENATE(CHOOSE(WEEKDAY(data!AS28),"D","L","M","M","J","V","S"), "  ", DAY(data!AS28)))</f>
        <v>M  28</v>
      </c>
      <c r="X32" s="10" t="str">
        <f>IF(data!AT28=0,"", data!AT28)</f>
        <v>Entreprise</v>
      </c>
      <c r="Y32" s="22" t="str">
        <f>IF(data!AW28="","",CONCATENATE(CHOOSE(WEEKDAY(data!AW28),"D","L","M","M","J","V","S"), "  ", DAY(data!AW28)))</f>
        <v/>
      </c>
      <c r="Z32" s="10" t="str">
        <f>IF(data!AX28=0,"", data!AX28)</f>
        <v/>
      </c>
    </row>
    <row r="33" spans="1:26" x14ac:dyDescent="0.25">
      <c r="A33" s="22" t="str">
        <f>IF(data!A29="","",CONCATENATE(CHOOSE(WEEKDAY(data!A29),"D","L","M","M","J","V","S"), "  ", DAY(data!A29)))</f>
        <v>S  29</v>
      </c>
      <c r="B33" s="23" t="str">
        <f>IF(data!B29=0,"", data!B29)</f>
        <v>.</v>
      </c>
      <c r="C33" s="22" t="str">
        <f>IF(data!E29="","",CONCATENATE(CHOOSE(WEEKDAY(data!E29),"D","L","M","M","J","V","S"), "  ", DAY(data!E29)))</f>
        <v>L  29</v>
      </c>
      <c r="D33" s="23" t="str">
        <f>IF(data!F29=0,"", data!F29)</f>
        <v>(S 44)Entreprise</v>
      </c>
      <c r="E33" s="22" t="str">
        <f>IF(data!I29="","",CONCATENATE(CHOOSE(WEEKDAY(data!I29),"D","L","M","M","J","V","S"), "  ", DAY(data!I29)))</f>
        <v>J  29</v>
      </c>
      <c r="F33" s="23" t="str">
        <f>data!J29</f>
        <v>Entreprise</v>
      </c>
      <c r="G33" s="22" t="str">
        <f>IF(data!M29="","",CONCATENATE(CHOOSE(WEEKDAY(data!M29),"D","L","M","M","J","V","S"), "  ", DAY(data!M29)))</f>
        <v>S  29</v>
      </c>
      <c r="H33" s="10" t="str">
        <f>data!N29</f>
        <v>.</v>
      </c>
      <c r="I33" s="22" t="str">
        <f>IF(data!Q29="","",CONCATENATE(CHOOSE(WEEKDAY(data!Q29),"D","L","M","M","J","V","S"), "  ", DAY(data!Q29)))</f>
        <v>M  29</v>
      </c>
      <c r="J33" s="10" t="str">
        <f>data!R29</f>
        <v>Entreprise</v>
      </c>
      <c r="K33" s="22" t="str">
        <f>IF(data!U29="","",CONCATENATE(CHOOSE(WEEKDAY(data!U29),"D","L","M","M","J","V","S"), "  ", DAY(data!U29)))</f>
        <v/>
      </c>
      <c r="L33" s="10" t="str">
        <f>IF(data!V29=0,"", data!V29)</f>
        <v/>
      </c>
      <c r="M33" s="22" t="str">
        <f>IF(data!Y29="","",CONCATENATE(CHOOSE(WEEKDAY(data!Y29),"D","L","M","M","J","V","S"), "  ", DAY(data!Y29)))</f>
        <v>V  29</v>
      </c>
      <c r="N33" s="10" t="str">
        <f>data!Z29</f>
        <v>Formation</v>
      </c>
      <c r="O33" s="22" t="str">
        <f>IF(data!AC29="","",CONCATENATE(CHOOSE(WEEKDAY(data!AC29),"D","L","M","M","J","V","S"), "  ", DAY(data!AC29)))</f>
        <v>L  29</v>
      </c>
      <c r="P33" s="10" t="str">
        <f>IF(data!AD29=0,"", data!AD29)</f>
        <v>(S 18)Entreprise</v>
      </c>
      <c r="Q33" s="22" t="str">
        <f>IF(data!AG29="","",CONCATENATE(CHOOSE(WEEKDAY(data!AG29),"D","L","M","M","J","V","S"), "  ", DAY(data!AG29)))</f>
        <v>M  29</v>
      </c>
      <c r="R33" s="10" t="str">
        <f>IF(data!AH29=0,"", data!AH29)</f>
        <v>Entreprise</v>
      </c>
      <c r="S33" s="22" t="str">
        <f>IF(data!AK29="","",CONCATENATE(CHOOSE(WEEKDAY(data!AK29),"D","L","M","M","J","V","S"), "  ", DAY(data!AK29)))</f>
        <v>S  29</v>
      </c>
      <c r="T33" s="10" t="str">
        <f>IF(data!AL29=0,"", data!AL29)</f>
        <v>.</v>
      </c>
      <c r="U33" s="22" t="str">
        <f>IF(data!AO29="","",CONCATENATE(CHOOSE(WEEKDAY(data!AO29),"D","L","M","M","J","V","S"), "  ", DAY(data!AO29)))</f>
        <v>L  29</v>
      </c>
      <c r="V33" s="10" t="str">
        <f>IF(data!AP29=0,"", data!AP29)</f>
        <v>(S 31)Entreprise</v>
      </c>
      <c r="W33" s="22" t="str">
        <f>IF(data!AS29="","",CONCATENATE(CHOOSE(WEEKDAY(data!AS29),"D","L","M","M","J","V","S"), "  ", DAY(data!AS29)))</f>
        <v>J  29</v>
      </c>
      <c r="X33" s="10" t="str">
        <f>IF(data!AT29=0,"", data!AT29)</f>
        <v>Entreprise</v>
      </c>
      <c r="Y33" s="22" t="str">
        <f>IF(data!AW29="","",CONCATENATE(CHOOSE(WEEKDAY(data!AW29),"D","L","M","M","J","V","S"), "  ", DAY(data!AW29)))</f>
        <v/>
      </c>
      <c r="Z33" s="10" t="str">
        <f>IF(data!AX29=0,"", data!AX29)</f>
        <v/>
      </c>
    </row>
    <row r="34" spans="1:26" x14ac:dyDescent="0.25">
      <c r="A34" s="22" t="str">
        <f>IF(data!A30="","",CONCATENATE(CHOOSE(WEEKDAY(data!A30),"D","L","M","M","J","V","S"), "  ", DAY(data!A30)))</f>
        <v>D  30</v>
      </c>
      <c r="B34" s="23" t="str">
        <f>IF(data!B30=0,"", data!B30)</f>
        <v>.</v>
      </c>
      <c r="C34" s="22" t="str">
        <f>IF(data!E30="","",CONCATENATE(CHOOSE(WEEKDAY(data!E30),"D","L","M","M","J","V","S"), "  ", DAY(data!E30)))</f>
        <v>M  30</v>
      </c>
      <c r="D34" s="23" t="str">
        <f>IF(data!F30=0,"", data!F30)</f>
        <v>Entreprise</v>
      </c>
      <c r="E34" s="22" t="str">
        <f>IF(data!I30="","",CONCATENATE(CHOOSE(WEEKDAY(data!I30),"D","L","M","M","J","V","S"), "  ", DAY(data!I30)))</f>
        <v>V  30</v>
      </c>
      <c r="F34" s="23" t="str">
        <f>data!J30</f>
        <v>Entreprise</v>
      </c>
      <c r="G34" s="22" t="str">
        <f>IF(data!M30="","",CONCATENATE(CHOOSE(WEEKDAY(data!M30),"D","L","M","M","J","V","S"), "  ", DAY(data!M30)))</f>
        <v>D  30</v>
      </c>
      <c r="H34" s="10" t="str">
        <f>data!N30</f>
        <v>.</v>
      </c>
      <c r="I34" s="22" t="str">
        <f>IF(data!Q30="","",CONCATENATE(CHOOSE(WEEKDAY(data!Q30),"D","L","M","M","J","V","S"), "  ", DAY(data!Q30)))</f>
        <v>M  30</v>
      </c>
      <c r="J34" s="10" t="str">
        <f>data!R30</f>
        <v>Entreprise</v>
      </c>
      <c r="K34" s="22" t="str">
        <f>IF(data!U30="","",CONCATENATE(CHOOSE(WEEKDAY(data!U30),"D","L","M","M","J","V","S"), "  ", DAY(data!U30)))</f>
        <v/>
      </c>
      <c r="L34" s="10" t="str">
        <f>IF(data!V30=0,"", data!V30)</f>
        <v/>
      </c>
      <c r="M34" s="22" t="str">
        <f>IF(data!Y30="","",CONCATENATE(CHOOSE(WEEKDAY(data!Y30),"D","L","M","M","J","V","S"), "  ", DAY(data!Y30)))</f>
        <v>S  30</v>
      </c>
      <c r="N34" s="10" t="str">
        <f>data!Z30</f>
        <v>.</v>
      </c>
      <c r="O34" s="22" t="str">
        <f>IF(data!AC30="","",CONCATENATE(CHOOSE(WEEKDAY(data!AC30),"D","L","M","M","J","V","S"), "  ", DAY(data!AC30)))</f>
        <v>M  30</v>
      </c>
      <c r="P34" s="10" t="str">
        <f>IF(data!AD30=0,"", data!AD30)</f>
        <v>Entreprise</v>
      </c>
      <c r="Q34" s="22" t="str">
        <f>IF(data!AG30="","",CONCATENATE(CHOOSE(WEEKDAY(data!AG30),"D","L","M","M","J","V","S"), "  ", DAY(data!AG30)))</f>
        <v>J  30</v>
      </c>
      <c r="R34" s="10" t="str">
        <f>IF(data!AH30=0,"", data!AH30)</f>
        <v>Entreprise</v>
      </c>
      <c r="S34" s="22" t="str">
        <f>IF(data!AK30="","",CONCATENATE(CHOOSE(WEEKDAY(data!AK30),"D","L","M","M","J","V","S"), "  ", DAY(data!AK30)))</f>
        <v>D  30</v>
      </c>
      <c r="T34" s="10" t="str">
        <f>IF(data!AL30=0,"", data!AL30)</f>
        <v>.</v>
      </c>
      <c r="U34" s="22" t="str">
        <f>IF(data!AO30="","",CONCATENATE(CHOOSE(WEEKDAY(data!AO30),"D","L","M","M","J","V","S"), "  ", DAY(data!AO30)))</f>
        <v>M  30</v>
      </c>
      <c r="V34" s="10" t="str">
        <f>IF(data!AP30=0,"", data!AP30)</f>
        <v>Entreprise</v>
      </c>
      <c r="W34" s="22" t="str">
        <f>IF(data!AS30="","",CONCATENATE(CHOOSE(WEEKDAY(data!AS30),"D","L","M","M","J","V","S"), "  ", DAY(data!AS30)))</f>
        <v>V  30</v>
      </c>
      <c r="X34" s="10" t="str">
        <f>IF(data!AT30=0,"", data!AT30)</f>
        <v>Entreprise</v>
      </c>
      <c r="Y34" s="22" t="str">
        <f>IF(data!AW30="","",CONCATENATE(CHOOSE(WEEKDAY(data!AW30),"D","L","M","M","J","V","S"), "  ", DAY(data!AW30)))</f>
        <v/>
      </c>
      <c r="Z34" s="10" t="str">
        <f>IF(data!AX30=0,"", data!AX30)</f>
        <v/>
      </c>
    </row>
    <row r="35" spans="1:26" x14ac:dyDescent="0.25">
      <c r="A35" s="22" t="str">
        <f>IF(data!A31="","",CONCATENATE(CHOOSE(WEEKDAY(data!A31),"D","L","M","M","J","V","S"), "  ", DAY(data!A31)))</f>
        <v/>
      </c>
      <c r="B35" s="23" t="str">
        <f>IF(data!B31=0,"", data!B31)</f>
        <v/>
      </c>
      <c r="C35" s="22" t="str">
        <f>IF(data!E31="","",CONCATENATE(CHOOSE(WEEKDAY(data!E31),"D","L","M","M","J","V","S"), "  ", DAY(data!E31)))</f>
        <v>M  31</v>
      </c>
      <c r="D35" s="23" t="str">
        <f>IF(data!F31=0,"", data!F31)</f>
        <v>Entreprise</v>
      </c>
      <c r="E35" s="22" t="str">
        <f>IF(data!I31="","",CONCATENATE(CHOOSE(WEEKDAY(data!I31),"D","L","M","M","J","V","S"), "  ", DAY(data!I31)))</f>
        <v/>
      </c>
      <c r="F35" s="23" t="str">
        <f>data!J31</f>
        <v/>
      </c>
      <c r="G35" s="22" t="str">
        <f>IF(data!M31="","",CONCATENATE(CHOOSE(WEEKDAY(data!M31),"D","L","M","M","J","V","S"), "  ", DAY(data!M31)))</f>
        <v>L  31</v>
      </c>
      <c r="H35" s="10" t="str">
        <f>data!N31</f>
        <v>(S 1)Entreprise</v>
      </c>
      <c r="I35" s="22" t="str">
        <f>IF(data!Q31="","",CONCATENATE(CHOOSE(WEEKDAY(data!Q31),"D","L","M","M","J","V","S"), "  ", DAY(data!Q31)))</f>
        <v>J  31</v>
      </c>
      <c r="J35" s="10" t="str">
        <f>data!R31</f>
        <v>Entreprise</v>
      </c>
      <c r="K35" s="22" t="str">
        <f>IF(data!U31="","",CONCATENATE(CHOOSE(WEEKDAY(data!U31),"D","L","M","M","J","V","S"), "  ", DAY(data!U31)))</f>
        <v/>
      </c>
      <c r="L35" s="10" t="str">
        <f>IF(data!V31=0,"", data!V31)</f>
        <v/>
      </c>
      <c r="M35" s="22" t="str">
        <f>IF(data!Y31="","",CONCATENATE(CHOOSE(WEEKDAY(data!Y31),"D","L","M","M","J","V","S"), "  ", DAY(data!Y31)))</f>
        <v>D  31</v>
      </c>
      <c r="N35" s="10" t="str">
        <f>data!Z31</f>
        <v>.</v>
      </c>
      <c r="O35" s="22" t="str">
        <f>IF(data!AC31="","",CONCATENATE(CHOOSE(WEEKDAY(data!AC31),"D","L","M","M","J","V","S"), "  ", DAY(data!AC31)))</f>
        <v/>
      </c>
      <c r="P35" s="10" t="str">
        <f>IF(data!AD31=0,"", data!AD31)</f>
        <v/>
      </c>
      <c r="Q35" s="22" t="str">
        <f>IF(data!AG31="","",CONCATENATE(CHOOSE(WEEKDAY(data!AG31),"D","L","M","M","J","V","S"), "  ", DAY(data!AG31)))</f>
        <v>V  31</v>
      </c>
      <c r="R35" s="10" t="str">
        <f>IF(data!AH31=0,"", data!AH31)</f>
        <v>Entreprise</v>
      </c>
      <c r="S35" s="22" t="str">
        <f>IF(data!AK31="","",CONCATENATE(CHOOSE(WEEKDAY(data!AK31),"D","L","M","M","J","V","S"), "  ", DAY(data!AK31)))</f>
        <v/>
      </c>
      <c r="T35" s="10" t="str">
        <f>IF(data!AL31=0,"", data!AL31)</f>
        <v/>
      </c>
      <c r="U35" s="22" t="str">
        <f>IF(data!AO31="","",CONCATENATE(CHOOSE(WEEKDAY(data!AO31),"D","L","M","M","J","V","S"), "  ", DAY(data!AO31)))</f>
        <v>M  31</v>
      </c>
      <c r="V35" s="10" t="str">
        <f>IF(data!AP31=0,"", data!AP31)</f>
        <v>Entreprise</v>
      </c>
      <c r="W35" s="22" t="str">
        <f>IF(data!AS31="","",CONCATENATE(CHOOSE(WEEKDAY(data!AS31),"D","L","M","M","J","V","S"), "  ", DAY(data!AS31)))</f>
        <v>S  31</v>
      </c>
      <c r="X35" s="10" t="str">
        <f>IF(data!AT31=0,"", data!AT31)</f>
        <v>.</v>
      </c>
      <c r="Y35" s="22" t="str">
        <f>IF(data!AW31="","",CONCATENATE(CHOOSE(WEEKDAY(data!AW31),"D","L","M","M","J","V","S"), "  ", DAY(data!AW31)))</f>
        <v/>
      </c>
      <c r="Z35" s="10" t="str">
        <f>IF(data!AX31=0,"", data!AX31)</f>
        <v/>
      </c>
    </row>
    <row r="36" spans="1:26" x14ac:dyDescent="0.25">
      <c r="R36" s="10"/>
    </row>
    <row r="37" spans="1:26" x14ac:dyDescent="0.25">
      <c r="A37" s="12" t="s">
        <v>2</v>
      </c>
      <c r="B37" s="13">
        <f>(COUNTIF(data!C$1:C$31,"*ENTREPRISE")+COUNTIF(data!D$1:D$31,"*ENTREPRIS"))/2</f>
        <v>5</v>
      </c>
      <c r="C37" s="14" t="s">
        <v>2</v>
      </c>
      <c r="D37" s="13">
        <f>(COUNTIF(data!G$1:G$31,"*ENTREPRISE")+COUNTIF(data!H$1:H$31,"*ENTREPRISE"))/2</f>
        <v>13</v>
      </c>
      <c r="E37" s="14" t="s">
        <v>2</v>
      </c>
      <c r="F37" s="13">
        <f>(COUNTIF(data!K$1:K$31,"*ENTREPRISE")+COUNTIF(data!L$1:L$31,"*ENTREPRISE"))/2</f>
        <v>12</v>
      </c>
      <c r="G37" s="14" t="s">
        <v>2</v>
      </c>
      <c r="H37" s="13">
        <f>(COUNTIF(data!O$1:O$31,"*ENTREPRISE")+COUNTIF(data!P$1:P$31,"*ENTREPRISE"))/2</f>
        <v>9</v>
      </c>
      <c r="I37" s="14" t="s">
        <v>2</v>
      </c>
      <c r="J37" s="13">
        <f>(COUNTIF(data!S$1:S$31,"*ENTREPRISE")+COUNTIF(data!T$1:T$31,"*ENTREPRISE"))/2</f>
        <v>12</v>
      </c>
      <c r="K37" s="14" t="s">
        <v>2</v>
      </c>
      <c r="L37" s="13">
        <f>(COUNTIF(data!W$1:W$31,"*ENTREPRISE")+COUNTIF(data!X$1:X$31,"*ENTREPRISE"))/2</f>
        <v>8</v>
      </c>
      <c r="M37" s="14" t="s">
        <v>2</v>
      </c>
      <c r="N37" s="13">
        <f>(COUNTIF(data!AA$1:AA$31,"*ENTREPRISE")+COUNTIF(data!AB$1:AB$31,"*ENTREPRISE"))/2</f>
        <v>6</v>
      </c>
      <c r="O37" s="14" t="s">
        <v>2</v>
      </c>
      <c r="P37" s="13">
        <f>(COUNTIF(data!AE$1:AE$31,"*ENTREPRISE")+COUNTIF(data!AF$1:AF$31,"*ENTREPRISE"))/2</f>
        <v>22</v>
      </c>
      <c r="Q37" s="14" t="s">
        <v>2</v>
      </c>
      <c r="R37" s="13">
        <f>(COUNTIF(data!AI$1:AI$31,"*ENTREPRISE")+COUNTIF(data!AJ$1:AJ$31,"*ENTREPRISE"))/2</f>
        <v>23</v>
      </c>
      <c r="S37" s="14" t="s">
        <v>2</v>
      </c>
      <c r="T37" s="13">
        <f>(COUNTIF(data!AM$1:AM$31,"*ENTREPRISE")+COUNTIF(data!AN$1:AN$31,"*ENTREPRISE"))/2</f>
        <v>20</v>
      </c>
      <c r="U37" s="14" t="s">
        <v>2</v>
      </c>
      <c r="V37" s="13">
        <f>(COUNTIF(data!AQ$1:AQ$31,"*ENTREPRISE")+COUNTIF(data!AR$1:AR$31,"*ENTREPRISE"))/2</f>
        <v>21</v>
      </c>
      <c r="W37" s="14" t="s">
        <v>2</v>
      </c>
      <c r="X37" s="13">
        <f>(COUNTIF(data!AU$1:AU$31,"*ENTREPRISE")+COUNTIF(data!AV$1:AV$31,"*ENTREPRISE"))/2</f>
        <v>22</v>
      </c>
      <c r="Y37" s="14" t="s">
        <v>2</v>
      </c>
      <c r="Z37" s="13">
        <f>(COUNTIF(data!AY$1:AY$31,"*ENTREPRISE")+COUNTIF(data!AZ$1:AZ$31,"*ENTREPRISE"))/2</f>
        <v>3</v>
      </c>
    </row>
    <row r="38" spans="1:26" x14ac:dyDescent="0.25">
      <c r="A38" s="15" t="s">
        <v>3</v>
      </c>
      <c r="B38" s="16">
        <f>2*(COUNTIF(data!C$1:C$31,"*FORMATION")+COUNTIF(data!D$1:D$31,"*FORMATION"))/2</f>
        <v>10</v>
      </c>
      <c r="C38" s="17" t="s">
        <v>3</v>
      </c>
      <c r="D38" s="16">
        <f>(COUNTIF(data!G$1:G$31,"*FORMATION")+COUNTIF(data!H$1:H$31,"*FORMATION"))/2</f>
        <v>10</v>
      </c>
      <c r="E38" s="17" t="s">
        <v>3</v>
      </c>
      <c r="F38" s="16">
        <f>(COUNTIF(data!K$1:K$31,"*FORMATION")+COUNTIF(data!L$1:L$31,"*FORMATION"))/2</f>
        <v>10</v>
      </c>
      <c r="G38" s="17" t="s">
        <v>3</v>
      </c>
      <c r="H38" s="16">
        <f>(COUNTIF(data!O$1:O$31,"*FORMATION")+COUNTIF(data!P$1:P$31,"*FORMATION"))/2</f>
        <v>10</v>
      </c>
      <c r="I38" s="17" t="s">
        <v>3</v>
      </c>
      <c r="J38" s="16">
        <f>(COUNTIF(data!S$1:S$31,"*FORMATION")+COUNTIF(data!T$1:T$31,"*FORMATION"))/2</f>
        <v>10</v>
      </c>
      <c r="K38" s="17" t="s">
        <v>3</v>
      </c>
      <c r="L38" s="16">
        <f>(COUNTIF(data!W$1:W$31,"*FORMATION")+COUNTIF(data!X$1:X$31,"*FORMATION"))/2</f>
        <v>10</v>
      </c>
      <c r="M38" s="17" t="s">
        <v>3</v>
      </c>
      <c r="N38" s="16">
        <f>(COUNTIF(data!AA$1:AA$31,"*FORMATION")+COUNTIF(data!AB$1:AB$31,"*FORMATION"))/2</f>
        <v>15</v>
      </c>
      <c r="O38" s="17" t="s">
        <v>3</v>
      </c>
      <c r="P38" s="16">
        <f>(COUNTIF(data!AE$1:AE$31,"*FORMATION")+COUNTIF(data!AF$1:AF$31,"*FORMATION"))/2</f>
        <v>0</v>
      </c>
      <c r="Q38" s="17" t="s">
        <v>3</v>
      </c>
      <c r="R38" s="16">
        <f>(COUNTIF(data!AI$1:AI$31,"*FORMATION")+COUNTIF(data!AJ$1:AJ$31,"*FORMATION"))/2</f>
        <v>0</v>
      </c>
      <c r="S38" s="17" t="s">
        <v>3</v>
      </c>
      <c r="T38" s="16">
        <f>(COUNTIF(data!AN$1:AN$31,"*FORMATION")+COUNTIF(data!AM$1:AM$31,"*FORMATION"))/2</f>
        <v>0</v>
      </c>
      <c r="U38" s="17" t="s">
        <v>3</v>
      </c>
      <c r="V38" s="16">
        <f>(COUNTIF(data!AQ$1:AQ$31,"*FORMATION")+COUNTIF(data!AR$1:AR$31,"*FORMATION"))/2</f>
        <v>2</v>
      </c>
      <c r="W38" s="17" t="s">
        <v>3</v>
      </c>
      <c r="X38" s="16">
        <f>(COUNTIF(data!AU$1:AU$31,"*FORMATION")+COUNTIF(data!AV$1:AV$31,"*FORMATION"))/2</f>
        <v>0</v>
      </c>
      <c r="Y38" s="17" t="s">
        <v>3</v>
      </c>
      <c r="Z38" s="16">
        <f>(COUNTIF(data!AY$1:AY$31,"*FORMATION")+COUNTIF(data!AZ$1:AZ$31,"*FORMATION"))/2</f>
        <v>3</v>
      </c>
    </row>
    <row r="39" spans="1:26" x14ac:dyDescent="0.25">
      <c r="A39" s="18" t="s">
        <v>4</v>
      </c>
      <c r="B39" s="19">
        <f>(COUNTIF(data!C$1:C$31,"*PERSO*") + COUNTIF(data!C$1:C$31,"*REVISION*") + COUNTIF(data!D$1:D$31,"*PERSO*") + COUNTIF(data!D$1:D$31,"*REVISION*"))/2</f>
        <v>0</v>
      </c>
      <c r="C39" s="20" t="s">
        <v>4</v>
      </c>
      <c r="D39" s="19">
        <f>(COUNTIF(data!G$1:G$31,"*PERSO*") +  COUNTIF(data!G$1:G$31,"*REVISION*") +COUNTIF(data!H$1:H$31,"*PERSO*") +  COUNTIF(data!H$1:H$31,"*REVISION*"))/2</f>
        <v>0</v>
      </c>
      <c r="E39" s="20" t="s">
        <v>4</v>
      </c>
      <c r="F39" s="19">
        <f>(COUNTIF(data!K$1:K$31,"*PERSO*") +  COUNTIF(data!K$1:K$31,"*REVISION*") +COUNTIF(data!L$1:L$31,"*PERSO*") +  COUNTIF(data!L$1:L$31,"*REVISION*"))/2</f>
        <v>0</v>
      </c>
      <c r="G39" s="20" t="s">
        <v>4</v>
      </c>
      <c r="H39" s="19">
        <f>(COUNTIF(data!O$1:O$31,"*PERSO*") + COUNTIF(data!O$1:O$31,"*REVISION*") +COUNTIF(data!P$1:P$31,"*PERSO*")+  COUNTIF(data!P$1:P$31,"*REVISION*"))/2</f>
        <v>2</v>
      </c>
      <c r="I39" s="20" t="s">
        <v>4</v>
      </c>
      <c r="J39" s="19">
        <f>(COUNTIF(data!S$1:S$31,"*PERSO*")+  COUNTIF(data!S$1:S$31,"*REVISION*") + COUNTIF(data!T$1:T$31,"*PERSO*") +  COUNTIF(data!T$1:T$31,"*REVISION*"))/2</f>
        <v>1</v>
      </c>
      <c r="K39" s="20" t="s">
        <v>4</v>
      </c>
      <c r="L39" s="19">
        <f>(COUNTIF(data!W$1:W$31,"*PERSO*")+  COUNTIF(data!W$1:W$31,"*REVISION*") + COUNTIF(data!X$1:X$31,"*PERSO*") +  COUNTIF(data!X$1:X$31,"*REVISION*"))/2</f>
        <v>2</v>
      </c>
      <c r="M39" s="20" t="s">
        <v>4</v>
      </c>
      <c r="N39" s="19">
        <f>(COUNTIF(data!AA$1:AA$31,"*PERSO*") +  COUNTIF(data!AA$1:AA$31,"*REVISION*") +COUNTIF(data!AB$1:AB$31,"*PERSO*") +  COUNTIF(data!AB$1:AB$31,"*REVISION*"))/2</f>
        <v>0</v>
      </c>
      <c r="O39" s="20" t="s">
        <v>4</v>
      </c>
      <c r="P39" s="19">
        <f>(COUNTIF(data!AE$1:AE$31,"*PERSO*")+  COUNTIF(data!AE$1:AE$31,"*REVISION*") +COUNTIF(data!AF$1:AF$31,"*PERSO*") +  COUNTIF(data!AF$1:AF$31,"*REVISION*"))/2</f>
        <v>0</v>
      </c>
      <c r="Q39" s="20" t="s">
        <v>4</v>
      </c>
      <c r="R39" s="19">
        <f>(COUNTIF(data!AI$1:AI$31,"*PERSO*") +  COUNTIF(data!AI$1:AI$31,"*REVISION*") +COUNTIF(data!AJ$1:AJ$31,"*PERSO*") +  COUNTIF(data!AJ$1:AJ$31,"*REVISION*"))/2</f>
        <v>0</v>
      </c>
      <c r="S39" s="20" t="s">
        <v>4</v>
      </c>
      <c r="T39" s="19">
        <f>(COUNTIF(data!AM$1:AM$31,"*PERSO*") +  COUNTIF(data!AM$1:AM$31,"*REVISION*") +COUNTIF(data!AN$1:AN$31,"*PERSO*") +  COUNTIF(data!AN$1:AN$31,"*REVISION*"))/2</f>
        <v>0</v>
      </c>
      <c r="U39" s="20" t="s">
        <v>4</v>
      </c>
      <c r="V39" s="19">
        <f>(COUNTIF(data!AQ$1:AQ$31,"*PERSO*") +  COUNTIF(data!AQ$1:AQ$31,"*REVISION*") +COUNTIF(data!AR$1:AR$31,"*PERSO*") +  COUNTIF(data!AR$1:AR$31,"*REVISION*"))/2</f>
        <v>0</v>
      </c>
      <c r="W39" s="20" t="s">
        <v>4</v>
      </c>
      <c r="X39" s="19">
        <f>(COUNTIF(data!AU$1:AU$31,"*PERSO*") +  COUNTIF(data!AU$1:AU$31,"*REVISION*") +COUNTIF(data!AV$1:AV$31,"*PERSO*") +  COUNTIF(data!AV$1:AV$31,"*REVISION*"))/2</f>
        <v>0</v>
      </c>
      <c r="Y39" s="20" t="s">
        <v>4</v>
      </c>
      <c r="Z39" s="19">
        <f>(COUNTIF(data!AY$1:AY$31,"*PERSO*") +  COUNTIF(data!AY$1:AY$31,"*REVISION*") + COUNTIF(data!AZ$1:AZ$31,"*PERSO*") +  COUNTIF(data!AZ$1:AZ$31,"*REVISION*"))/2</f>
        <v>0</v>
      </c>
    </row>
    <row r="41" spans="1:26" x14ac:dyDescent="0.25">
      <c r="A41" s="9" t="s">
        <v>0</v>
      </c>
      <c r="B41" s="24" t="s">
        <v>14</v>
      </c>
      <c r="C41" s="2"/>
      <c r="D41" s="1" t="s">
        <v>1</v>
      </c>
      <c r="E41" s="25"/>
      <c r="F41" s="1" t="s">
        <v>12</v>
      </c>
      <c r="G41" s="10"/>
      <c r="H41" s="24"/>
      <c r="I41" s="21"/>
      <c r="J41" s="1" t="s">
        <v>13</v>
      </c>
      <c r="K41" s="26"/>
      <c r="L41" s="24"/>
      <c r="M41" s="3"/>
      <c r="N41" s="1" t="s">
        <v>15</v>
      </c>
      <c r="O41" s="4"/>
      <c r="P41" s="1" t="s">
        <v>16</v>
      </c>
      <c r="Q41" s="27"/>
      <c r="R41" s="1" t="s">
        <v>17</v>
      </c>
      <c r="S41" s="1"/>
      <c r="T41" s="1"/>
      <c r="U41" s="1"/>
      <c r="V41" s="29"/>
      <c r="X41" s="1"/>
      <c r="Y41" s="1"/>
      <c r="Z41" s="8" t="str">
        <f>CONCATENATE(ROUND((E46-E45)/7,0)," semaines de formation")</f>
        <v>52 semaines de formation</v>
      </c>
    </row>
    <row r="42" spans="1:26" ht="6.95" customHeight="1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7"/>
    </row>
    <row r="44" spans="1:26" ht="15.75" thickBot="1" x14ac:dyDescent="0.3"/>
    <row r="45" spans="1:26" ht="12.75" customHeight="1" thickBot="1" x14ac:dyDescent="0.3">
      <c r="B45" s="39" t="s">
        <v>9</v>
      </c>
      <c r="C45" s="39"/>
      <c r="D45" s="40"/>
      <c r="E45" s="41">
        <f>data!B33</f>
        <v>43353</v>
      </c>
      <c r="F45" s="41"/>
      <c r="G45" s="41"/>
      <c r="J45" s="42" t="s">
        <v>5</v>
      </c>
      <c r="K45" s="43"/>
      <c r="L45" s="43"/>
      <c r="M45" s="11">
        <f>SUM(plage1)</f>
        <v>176</v>
      </c>
    </row>
    <row r="46" spans="1:26" ht="12.75" customHeight="1" thickBot="1" x14ac:dyDescent="0.3">
      <c r="B46" s="39" t="s">
        <v>10</v>
      </c>
      <c r="C46" s="39"/>
      <c r="D46" s="40"/>
      <c r="E46" s="41">
        <f>data!B34</f>
        <v>43717</v>
      </c>
      <c r="F46" s="41"/>
      <c r="G46" s="41"/>
      <c r="J46" s="42" t="s">
        <v>6</v>
      </c>
      <c r="K46" s="43"/>
      <c r="L46" s="43"/>
      <c r="M46" s="11">
        <f>SUM(plage2)</f>
        <v>80</v>
      </c>
    </row>
    <row r="47" spans="1:26" ht="12.75" customHeight="1" thickBot="1" x14ac:dyDescent="0.3">
      <c r="B47" s="39" t="s">
        <v>11</v>
      </c>
      <c r="C47" s="39"/>
      <c r="D47" s="40"/>
      <c r="E47" s="41">
        <f>data!B35</f>
        <v>43717</v>
      </c>
      <c r="F47" s="41"/>
      <c r="G47" s="41"/>
      <c r="J47" s="42" t="s">
        <v>7</v>
      </c>
      <c r="K47" s="43"/>
      <c r="L47" s="43"/>
      <c r="M47" s="11">
        <f>SUM(plage3)</f>
        <v>5</v>
      </c>
    </row>
    <row r="48" spans="1:26" ht="12.75" customHeight="1" thickBot="1" x14ac:dyDescent="0.3">
      <c r="B48" s="44" t="str">
        <f>IF(data!A43&lt;&gt;"",IF(data!A43 = "sortie","Sortie pédagogique","Voyage pédagogique"),"")</f>
        <v/>
      </c>
      <c r="C48" s="44"/>
      <c r="D48" s="44"/>
      <c r="E48" s="45" t="str">
        <f>IF(data!A43&lt;&gt;"",IF(data!A43="sortie",CONCATENATE("le ",TEXT(data!C43,"jj/mm/aaaa")),CONCATENATE("du ",TEXT(data!C43,"jj/mm/aaaa")," au ",TEXT(data!D43,"jj/mm/aaaa"))),"")</f>
        <v/>
      </c>
      <c r="F48" s="45"/>
      <c r="G48" s="45"/>
      <c r="J48" s="42" t="s">
        <v>8</v>
      </c>
      <c r="K48" s="43"/>
      <c r="L48" s="43"/>
      <c r="M48" s="28">
        <f>data!B38</f>
        <v>7</v>
      </c>
    </row>
    <row r="49" spans="2:13" x14ac:dyDescent="0.25">
      <c r="B49" s="37" t="str">
        <f>IF(data!A44&lt;&gt;"",IF(data!A44 = "sortie","Sortie pédagogique","Voyage pédagogique"),"")</f>
        <v/>
      </c>
      <c r="C49" s="37"/>
      <c r="D49" s="37"/>
      <c r="E49" s="38" t="str">
        <f>IF(data!A44&lt;&gt;"",IF(data!A44="sortie",CONCATENATE("le ",TEXT(data!C44,"jj/mm/aaaa")),CONCATENATE("du ",TEXT(data!C44,"jj/mm/aaaa")," au ",TEXT(data!D44,"jj/mm/aaaa"))),"")</f>
        <v/>
      </c>
      <c r="F49" s="38"/>
      <c r="G49" s="38"/>
    </row>
    <row r="50" spans="2:13" x14ac:dyDescent="0.25">
      <c r="B50" s="37" t="str">
        <f>IF(data!A45&lt;&gt;"",IF(data!A45 = "sortie","Sortie pédagogique","Voyage pédagogique"),"")</f>
        <v/>
      </c>
      <c r="C50" s="37"/>
      <c r="D50" s="37"/>
      <c r="E50" s="38" t="str">
        <f>IF(data!A45&lt;&gt;"",IF(data!A45="sortie",CONCATENATE("le ",TEXT(data!C45,"jj/mm/aaaa")),CONCATENATE("du ",TEXT(data!C45,"jj/mm/aaaa")," au ",TEXT(data!D45,"jj/mm/aaaa"))),"")</f>
        <v/>
      </c>
      <c r="F50" s="38"/>
      <c r="G50" s="38"/>
    </row>
    <row r="51" spans="2:13" x14ac:dyDescent="0.25">
      <c r="B51" s="33"/>
      <c r="C51" s="33"/>
      <c r="D51" s="33"/>
      <c r="E51" s="34"/>
      <c r="F51" s="34"/>
      <c r="G51" s="34"/>
      <c r="L51" s="35" t="s">
        <v>44</v>
      </c>
      <c r="M51" s="31" t="str">
        <f>data!B42</f>
        <v>MYSICRE118</v>
      </c>
    </row>
  </sheetData>
  <mergeCells count="31">
    <mergeCell ref="E1:Z1"/>
    <mergeCell ref="E2:Z2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J45:L45"/>
    <mergeCell ref="J48:L48"/>
    <mergeCell ref="B46:D46"/>
    <mergeCell ref="E46:G46"/>
    <mergeCell ref="J46:L46"/>
    <mergeCell ref="B47:D47"/>
    <mergeCell ref="E47:G47"/>
    <mergeCell ref="J47:L47"/>
    <mergeCell ref="B48:D48"/>
    <mergeCell ref="E48:G48"/>
    <mergeCell ref="B49:D49"/>
    <mergeCell ref="B50:D50"/>
    <mergeCell ref="E49:G49"/>
    <mergeCell ref="E50:G50"/>
    <mergeCell ref="B45:D45"/>
    <mergeCell ref="E45:G45"/>
  </mergeCells>
  <conditionalFormatting sqref="H5:H35 J5:J35 B5:B35 L5:L35 N5:N35 P5:P35 R5:R35 T5:T35 V5:V35 X5:X35 Z5:Z35 D5:D35 F5:F35">
    <cfRule type="containsText" dxfId="6" priority="1" stopIfTrue="1" operator="containsText" text="Entreprise/Revision">
      <formula>NOT(ISERROR(SEARCH("Entreprise/Revision",B5)))</formula>
    </cfRule>
    <cfRule type="containsText" dxfId="5" priority="2" stopIfTrue="1" operator="containsText" text="Formation/Revision">
      <formula>NOT(ISERROR(SEARCH("Formation/Revision",B5)))</formula>
    </cfRule>
    <cfRule type="containsText" dxfId="4" priority="4" stopIfTrue="1" operator="containsText" text="Formation/Entreprise">
      <formula>NOT(ISERROR(SEARCH("Formation/Entreprise",B5)))</formula>
    </cfRule>
    <cfRule type="containsText" dxfId="3" priority="5" stopIfTrue="1" operator="containsText" text="Revision">
      <formula>NOT(ISERROR(SEARCH("Revision",B5)))</formula>
    </cfRule>
    <cfRule type="containsText" dxfId="2" priority="21" stopIfTrue="1" operator="containsText" text="Formation">
      <formula>NOT(ISERROR(SEARCH("Formation",B5)))</formula>
    </cfRule>
    <cfRule type="cellIs" dxfId="1" priority="23" stopIfTrue="1" operator="equal">
      <formula>"."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scale="51" orientation="landscape" horizontalDpi="300" r:id="rId1"/>
  <headerFooter>
    <oddFooter>&amp;C&amp;A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stopIfTrue="1" operator="containsText" id="{CBFDDD82-5AD3-4A7E-998C-B581E421A465}">
            <xm:f>NOT(ISERROR(SEARCH("Entreprise",B5)))</xm:f>
            <xm:f>"Entreprise"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H5:H35 J5:J35 B5:B35 L5:L35 N5:N35 P5:P35 R5:R35 T5:T35 V5:V35 X5:X35 Z5:Z35 D5:D35 F5:F35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opLeftCell="A7" workbookViewId="0">
      <selection activeCell="B14" sqref="B14"/>
    </sheetView>
  </sheetViews>
  <sheetFormatPr baseColWidth="10" defaultRowHeight="15" x14ac:dyDescent="0.25"/>
  <cols>
    <col min="1" max="1" width="14.28515625" customWidth="1"/>
    <col min="2" max="4" width="19" customWidth="1" collapsed="1"/>
  </cols>
  <sheetData>
    <row r="1" spans="1:52" x14ac:dyDescent="0.25">
      <c r="A1" s="36">
        <v>43344</v>
      </c>
      <c r="B1" t="s">
        <v>18</v>
      </c>
      <c r="C1" t="s">
        <v>19</v>
      </c>
      <c r="D1" t="s">
        <v>19</v>
      </c>
      <c r="E1" s="36">
        <v>43374</v>
      </c>
      <c r="F1" t="s">
        <v>24</v>
      </c>
      <c r="G1" t="s">
        <v>21</v>
      </c>
      <c r="H1" t="s">
        <v>21</v>
      </c>
      <c r="I1" s="36">
        <v>43405</v>
      </c>
      <c r="J1" t="s">
        <v>1</v>
      </c>
      <c r="K1" t="s">
        <v>20</v>
      </c>
      <c r="L1" t="s">
        <v>20</v>
      </c>
      <c r="M1" s="36">
        <v>43435</v>
      </c>
      <c r="N1" t="s">
        <v>18</v>
      </c>
      <c r="O1" t="s">
        <v>19</v>
      </c>
      <c r="P1" t="s">
        <v>19</v>
      </c>
      <c r="Q1" s="36">
        <v>43466</v>
      </c>
      <c r="R1" t="s">
        <v>1</v>
      </c>
      <c r="S1" t="s">
        <v>20</v>
      </c>
      <c r="T1" t="s">
        <v>20</v>
      </c>
      <c r="U1" s="36">
        <v>43497</v>
      </c>
      <c r="V1" t="s">
        <v>1</v>
      </c>
      <c r="W1" t="s">
        <v>20</v>
      </c>
      <c r="X1" t="s">
        <v>20</v>
      </c>
      <c r="Y1" s="36">
        <v>43525</v>
      </c>
      <c r="Z1" t="s">
        <v>1</v>
      </c>
      <c r="AA1" t="s">
        <v>20</v>
      </c>
      <c r="AB1" t="s">
        <v>20</v>
      </c>
      <c r="AC1" s="36">
        <v>43556</v>
      </c>
      <c r="AD1" t="s">
        <v>48</v>
      </c>
      <c r="AE1" t="s">
        <v>20</v>
      </c>
      <c r="AF1" t="s">
        <v>20</v>
      </c>
      <c r="AG1" s="36">
        <v>43586</v>
      </c>
      <c r="AH1" t="s">
        <v>1</v>
      </c>
      <c r="AI1" t="s">
        <v>20</v>
      </c>
      <c r="AJ1" t="s">
        <v>20</v>
      </c>
      <c r="AK1" s="36">
        <v>43617</v>
      </c>
      <c r="AL1" t="s">
        <v>18</v>
      </c>
      <c r="AM1" t="s">
        <v>19</v>
      </c>
      <c r="AN1" t="s">
        <v>19</v>
      </c>
      <c r="AO1" s="36">
        <v>43647</v>
      </c>
      <c r="AP1" t="s">
        <v>25</v>
      </c>
      <c r="AQ1" t="s">
        <v>21</v>
      </c>
      <c r="AR1" t="s">
        <v>21</v>
      </c>
      <c r="AS1" s="36">
        <v>43678</v>
      </c>
      <c r="AT1" t="s">
        <v>1</v>
      </c>
      <c r="AU1" t="s">
        <v>20</v>
      </c>
      <c r="AV1" t="s">
        <v>20</v>
      </c>
      <c r="AW1" s="36">
        <v>43709</v>
      </c>
      <c r="AX1" t="s">
        <v>18</v>
      </c>
      <c r="AY1" t="s">
        <v>19</v>
      </c>
      <c r="AZ1" t="s">
        <v>19</v>
      </c>
    </row>
    <row r="2" spans="1:52" x14ac:dyDescent="0.25">
      <c r="A2" s="36">
        <v>43345</v>
      </c>
      <c r="B2" t="s">
        <v>18</v>
      </c>
      <c r="C2" t="s">
        <v>19</v>
      </c>
      <c r="D2" t="s">
        <v>19</v>
      </c>
      <c r="E2" s="36">
        <v>43375</v>
      </c>
      <c r="F2" t="s">
        <v>23</v>
      </c>
      <c r="G2" t="s">
        <v>21</v>
      </c>
      <c r="H2" t="s">
        <v>21</v>
      </c>
      <c r="I2" s="36">
        <v>43406</v>
      </c>
      <c r="J2" t="s">
        <v>1</v>
      </c>
      <c r="K2" t="s">
        <v>20</v>
      </c>
      <c r="L2" t="s">
        <v>20</v>
      </c>
      <c r="M2" s="36">
        <v>43436</v>
      </c>
      <c r="N2" t="s">
        <v>18</v>
      </c>
      <c r="O2" t="s">
        <v>19</v>
      </c>
      <c r="P2" t="s">
        <v>19</v>
      </c>
      <c r="Q2" s="36">
        <v>43467</v>
      </c>
      <c r="R2" t="s">
        <v>1</v>
      </c>
      <c r="S2" t="s">
        <v>20</v>
      </c>
      <c r="T2" t="s">
        <v>20</v>
      </c>
      <c r="U2" s="36">
        <v>43498</v>
      </c>
      <c r="V2" t="s">
        <v>18</v>
      </c>
      <c r="W2" t="s">
        <v>19</v>
      </c>
      <c r="X2" t="s">
        <v>19</v>
      </c>
      <c r="Y2" s="36">
        <v>43526</v>
      </c>
      <c r="Z2" t="s">
        <v>18</v>
      </c>
      <c r="AA2" t="s">
        <v>19</v>
      </c>
      <c r="AB2" t="s">
        <v>19</v>
      </c>
      <c r="AC2" s="36">
        <v>43557</v>
      </c>
      <c r="AD2" t="s">
        <v>1</v>
      </c>
      <c r="AE2" t="s">
        <v>20</v>
      </c>
      <c r="AF2" t="s">
        <v>20</v>
      </c>
      <c r="AG2" s="36">
        <v>43587</v>
      </c>
      <c r="AH2" t="s">
        <v>1</v>
      </c>
      <c r="AI2" t="s">
        <v>20</v>
      </c>
      <c r="AJ2" t="s">
        <v>20</v>
      </c>
      <c r="AK2" s="36">
        <v>43618</v>
      </c>
      <c r="AL2" t="s">
        <v>18</v>
      </c>
      <c r="AM2" t="s">
        <v>19</v>
      </c>
      <c r="AN2" t="s">
        <v>19</v>
      </c>
      <c r="AO2" s="36">
        <v>43648</v>
      </c>
      <c r="AP2" t="s">
        <v>23</v>
      </c>
      <c r="AQ2" t="s">
        <v>21</v>
      </c>
      <c r="AR2" t="s">
        <v>21</v>
      </c>
      <c r="AS2" s="36">
        <v>43679</v>
      </c>
      <c r="AT2" t="s">
        <v>1</v>
      </c>
      <c r="AU2" t="s">
        <v>20</v>
      </c>
      <c r="AV2" t="s">
        <v>20</v>
      </c>
      <c r="AW2" s="36">
        <v>43710</v>
      </c>
      <c r="AX2" t="s">
        <v>49</v>
      </c>
      <c r="AY2" t="s">
        <v>20</v>
      </c>
      <c r="AZ2" t="s">
        <v>20</v>
      </c>
    </row>
    <row r="3" spans="1:52" x14ac:dyDescent="0.25">
      <c r="A3" s="36">
        <v>43346</v>
      </c>
      <c r="B3" t="s">
        <v>18</v>
      </c>
      <c r="C3" t="s">
        <v>19</v>
      </c>
      <c r="D3" t="s">
        <v>19</v>
      </c>
      <c r="E3" s="36">
        <v>43376</v>
      </c>
      <c r="F3" t="s">
        <v>23</v>
      </c>
      <c r="G3" t="s">
        <v>21</v>
      </c>
      <c r="H3" t="s">
        <v>21</v>
      </c>
      <c r="I3" s="36">
        <v>43407</v>
      </c>
      <c r="J3" t="s">
        <v>18</v>
      </c>
      <c r="K3" t="s">
        <v>19</v>
      </c>
      <c r="L3" t="s">
        <v>19</v>
      </c>
      <c r="M3" s="36">
        <v>43437</v>
      </c>
      <c r="N3" t="s">
        <v>26</v>
      </c>
      <c r="O3" t="s">
        <v>21</v>
      </c>
      <c r="P3" t="s">
        <v>21</v>
      </c>
      <c r="Q3" s="36">
        <v>43468</v>
      </c>
      <c r="R3" t="s">
        <v>1</v>
      </c>
      <c r="S3" t="s">
        <v>20</v>
      </c>
      <c r="T3" t="s">
        <v>20</v>
      </c>
      <c r="U3" s="36">
        <v>43499</v>
      </c>
      <c r="V3" t="s">
        <v>18</v>
      </c>
      <c r="W3" t="s">
        <v>19</v>
      </c>
      <c r="X3" t="s">
        <v>19</v>
      </c>
      <c r="Y3" s="36">
        <v>43527</v>
      </c>
      <c r="Z3" t="s">
        <v>18</v>
      </c>
      <c r="AA3" t="s">
        <v>19</v>
      </c>
      <c r="AB3" t="s">
        <v>19</v>
      </c>
      <c r="AC3" s="36">
        <v>43558</v>
      </c>
      <c r="AD3" t="s">
        <v>1</v>
      </c>
      <c r="AE3" t="s">
        <v>20</v>
      </c>
      <c r="AF3" t="s">
        <v>20</v>
      </c>
      <c r="AG3" s="36">
        <v>43588</v>
      </c>
      <c r="AH3" t="s">
        <v>1</v>
      </c>
      <c r="AI3" t="s">
        <v>20</v>
      </c>
      <c r="AJ3" t="s">
        <v>20</v>
      </c>
      <c r="AK3" s="36">
        <v>43619</v>
      </c>
      <c r="AL3" t="s">
        <v>50</v>
      </c>
      <c r="AM3" t="s">
        <v>20</v>
      </c>
      <c r="AN3" t="s">
        <v>20</v>
      </c>
      <c r="AO3" s="36">
        <v>43649</v>
      </c>
      <c r="AP3" t="s">
        <v>1</v>
      </c>
      <c r="AQ3" t="s">
        <v>20</v>
      </c>
      <c r="AR3" t="s">
        <v>20</v>
      </c>
      <c r="AS3" s="36">
        <v>43680</v>
      </c>
      <c r="AT3" t="s">
        <v>18</v>
      </c>
      <c r="AU3" t="s">
        <v>19</v>
      </c>
      <c r="AV3" t="s">
        <v>19</v>
      </c>
      <c r="AW3" s="36">
        <v>43711</v>
      </c>
      <c r="AX3" t="s">
        <v>1</v>
      </c>
      <c r="AY3" t="s">
        <v>20</v>
      </c>
      <c r="AZ3" t="s">
        <v>20</v>
      </c>
    </row>
    <row r="4" spans="1:52" x14ac:dyDescent="0.25">
      <c r="A4" s="36">
        <v>43347</v>
      </c>
      <c r="B4" t="s">
        <v>18</v>
      </c>
      <c r="C4" t="s">
        <v>19</v>
      </c>
      <c r="D4" t="s">
        <v>19</v>
      </c>
      <c r="E4" s="36">
        <v>43377</v>
      </c>
      <c r="F4" t="s">
        <v>23</v>
      </c>
      <c r="G4" t="s">
        <v>21</v>
      </c>
      <c r="H4" t="s">
        <v>21</v>
      </c>
      <c r="I4" s="36">
        <v>43408</v>
      </c>
      <c r="J4" t="s">
        <v>18</v>
      </c>
      <c r="K4" t="s">
        <v>19</v>
      </c>
      <c r="L4" t="s">
        <v>19</v>
      </c>
      <c r="M4" s="36">
        <v>43438</v>
      </c>
      <c r="N4" t="s">
        <v>23</v>
      </c>
      <c r="O4" t="s">
        <v>21</v>
      </c>
      <c r="P4" t="s">
        <v>21</v>
      </c>
      <c r="Q4" s="36">
        <v>43469</v>
      </c>
      <c r="R4" t="s">
        <v>1</v>
      </c>
      <c r="S4" t="s">
        <v>20</v>
      </c>
      <c r="T4" t="s">
        <v>20</v>
      </c>
      <c r="U4" s="36">
        <v>43500</v>
      </c>
      <c r="V4" t="s">
        <v>27</v>
      </c>
      <c r="W4" t="s">
        <v>21</v>
      </c>
      <c r="X4" t="s">
        <v>21</v>
      </c>
      <c r="Y4" s="36">
        <v>43528</v>
      </c>
      <c r="Z4" t="s">
        <v>28</v>
      </c>
      <c r="AA4" t="s">
        <v>21</v>
      </c>
      <c r="AB4" t="s">
        <v>21</v>
      </c>
      <c r="AC4" s="36">
        <v>43559</v>
      </c>
      <c r="AD4" t="s">
        <v>1</v>
      </c>
      <c r="AE4" t="s">
        <v>20</v>
      </c>
      <c r="AF4" t="s">
        <v>20</v>
      </c>
      <c r="AG4" s="36">
        <v>43589</v>
      </c>
      <c r="AH4" t="s">
        <v>18</v>
      </c>
      <c r="AI4" t="s">
        <v>19</v>
      </c>
      <c r="AJ4" t="s">
        <v>19</v>
      </c>
      <c r="AK4" s="36">
        <v>43620</v>
      </c>
      <c r="AL4" t="s">
        <v>1</v>
      </c>
      <c r="AM4" t="s">
        <v>20</v>
      </c>
      <c r="AN4" t="s">
        <v>20</v>
      </c>
      <c r="AO4" s="36">
        <v>43650</v>
      </c>
      <c r="AP4" t="s">
        <v>1</v>
      </c>
      <c r="AQ4" t="s">
        <v>20</v>
      </c>
      <c r="AR4" t="s">
        <v>20</v>
      </c>
      <c r="AS4" s="36">
        <v>43681</v>
      </c>
      <c r="AT4" t="s">
        <v>18</v>
      </c>
      <c r="AU4" t="s">
        <v>19</v>
      </c>
      <c r="AV4" t="s">
        <v>19</v>
      </c>
      <c r="AW4" s="36">
        <v>43712</v>
      </c>
      <c r="AX4" t="s">
        <v>23</v>
      </c>
      <c r="AY4" t="s">
        <v>21</v>
      </c>
      <c r="AZ4" t="s">
        <v>21</v>
      </c>
    </row>
    <row r="5" spans="1:52" x14ac:dyDescent="0.25">
      <c r="A5" s="36">
        <v>43348</v>
      </c>
      <c r="B5" t="s">
        <v>18</v>
      </c>
      <c r="C5" t="s">
        <v>19</v>
      </c>
      <c r="D5" t="s">
        <v>19</v>
      </c>
      <c r="E5" s="36">
        <v>43378</v>
      </c>
      <c r="F5" t="s">
        <v>23</v>
      </c>
      <c r="G5" t="s">
        <v>21</v>
      </c>
      <c r="H5" t="s">
        <v>21</v>
      </c>
      <c r="I5" s="36">
        <v>43409</v>
      </c>
      <c r="J5" t="s">
        <v>29</v>
      </c>
      <c r="K5" t="s">
        <v>21</v>
      </c>
      <c r="L5" t="s">
        <v>21</v>
      </c>
      <c r="M5" s="36">
        <v>43439</v>
      </c>
      <c r="N5" t="s">
        <v>23</v>
      </c>
      <c r="O5" t="s">
        <v>21</v>
      </c>
      <c r="P5" t="s">
        <v>21</v>
      </c>
      <c r="Q5" s="36">
        <v>43470</v>
      </c>
      <c r="R5" t="s">
        <v>18</v>
      </c>
      <c r="S5" t="s">
        <v>19</v>
      </c>
      <c r="T5" t="s">
        <v>19</v>
      </c>
      <c r="U5" s="36">
        <v>43501</v>
      </c>
      <c r="V5" t="s">
        <v>23</v>
      </c>
      <c r="W5" t="s">
        <v>21</v>
      </c>
      <c r="X5" t="s">
        <v>21</v>
      </c>
      <c r="Y5" s="36">
        <v>43529</v>
      </c>
      <c r="Z5" t="s">
        <v>23</v>
      </c>
      <c r="AA5" t="s">
        <v>21</v>
      </c>
      <c r="AB5" t="s">
        <v>21</v>
      </c>
      <c r="AC5" s="36">
        <v>43560</v>
      </c>
      <c r="AD5" t="s">
        <v>1</v>
      </c>
      <c r="AE5" t="s">
        <v>20</v>
      </c>
      <c r="AF5" t="s">
        <v>20</v>
      </c>
      <c r="AG5" s="36">
        <v>43590</v>
      </c>
      <c r="AH5" t="s">
        <v>18</v>
      </c>
      <c r="AI5" t="s">
        <v>19</v>
      </c>
      <c r="AJ5" t="s">
        <v>19</v>
      </c>
      <c r="AK5" s="36">
        <v>43621</v>
      </c>
      <c r="AL5" t="s">
        <v>1</v>
      </c>
      <c r="AM5" t="s">
        <v>20</v>
      </c>
      <c r="AN5" t="s">
        <v>20</v>
      </c>
      <c r="AO5" s="36">
        <v>43651</v>
      </c>
      <c r="AP5" t="s">
        <v>1</v>
      </c>
      <c r="AQ5" t="s">
        <v>20</v>
      </c>
      <c r="AR5" t="s">
        <v>20</v>
      </c>
      <c r="AS5" s="36">
        <v>43682</v>
      </c>
      <c r="AT5" t="s">
        <v>51</v>
      </c>
      <c r="AU5" t="s">
        <v>20</v>
      </c>
      <c r="AV5" t="s">
        <v>20</v>
      </c>
      <c r="AW5" s="36">
        <v>43713</v>
      </c>
      <c r="AX5" t="s">
        <v>23</v>
      </c>
      <c r="AY5" t="s">
        <v>21</v>
      </c>
      <c r="AZ5" t="s">
        <v>21</v>
      </c>
    </row>
    <row r="6" spans="1:52" x14ac:dyDescent="0.25">
      <c r="A6" s="36">
        <v>43349</v>
      </c>
      <c r="B6" t="s">
        <v>18</v>
      </c>
      <c r="C6" t="s">
        <v>19</v>
      </c>
      <c r="D6" t="s">
        <v>19</v>
      </c>
      <c r="E6" s="36">
        <v>43379</v>
      </c>
      <c r="F6" t="s">
        <v>18</v>
      </c>
      <c r="G6" t="s">
        <v>19</v>
      </c>
      <c r="H6" t="s">
        <v>19</v>
      </c>
      <c r="I6" s="36">
        <v>43410</v>
      </c>
      <c r="J6" t="s">
        <v>23</v>
      </c>
      <c r="K6" t="s">
        <v>21</v>
      </c>
      <c r="L6" t="s">
        <v>21</v>
      </c>
      <c r="M6" s="36">
        <v>43440</v>
      </c>
      <c r="N6" t="s">
        <v>23</v>
      </c>
      <c r="O6" t="s">
        <v>21</v>
      </c>
      <c r="P6" t="s">
        <v>21</v>
      </c>
      <c r="Q6" s="36">
        <v>43471</v>
      </c>
      <c r="R6" t="s">
        <v>18</v>
      </c>
      <c r="S6" t="s">
        <v>19</v>
      </c>
      <c r="T6" t="s">
        <v>19</v>
      </c>
      <c r="U6" s="36">
        <v>43502</v>
      </c>
      <c r="V6" t="s">
        <v>23</v>
      </c>
      <c r="W6" t="s">
        <v>21</v>
      </c>
      <c r="X6" t="s">
        <v>21</v>
      </c>
      <c r="Y6" s="36">
        <v>43530</v>
      </c>
      <c r="Z6" t="s">
        <v>23</v>
      </c>
      <c r="AA6" t="s">
        <v>21</v>
      </c>
      <c r="AB6" t="s">
        <v>21</v>
      </c>
      <c r="AC6" s="36">
        <v>43561</v>
      </c>
      <c r="AD6" t="s">
        <v>18</v>
      </c>
      <c r="AE6" t="s">
        <v>19</v>
      </c>
      <c r="AF6" t="s">
        <v>19</v>
      </c>
      <c r="AG6" s="36">
        <v>43591</v>
      </c>
      <c r="AH6" t="s">
        <v>52</v>
      </c>
      <c r="AI6" t="s">
        <v>20</v>
      </c>
      <c r="AJ6" t="s">
        <v>20</v>
      </c>
      <c r="AK6" s="36">
        <v>43622</v>
      </c>
      <c r="AL6" t="s">
        <v>1</v>
      </c>
      <c r="AM6" t="s">
        <v>20</v>
      </c>
      <c r="AN6" t="s">
        <v>20</v>
      </c>
      <c r="AO6" s="36">
        <v>43652</v>
      </c>
      <c r="AP6" t="s">
        <v>18</v>
      </c>
      <c r="AQ6" t="s">
        <v>19</v>
      </c>
      <c r="AR6" t="s">
        <v>19</v>
      </c>
      <c r="AS6" s="36">
        <v>43683</v>
      </c>
      <c r="AT6" t="s">
        <v>1</v>
      </c>
      <c r="AU6" t="s">
        <v>20</v>
      </c>
      <c r="AV6" t="s">
        <v>20</v>
      </c>
      <c r="AW6" s="36">
        <v>43714</v>
      </c>
      <c r="AX6" t="s">
        <v>23</v>
      </c>
      <c r="AY6" t="s">
        <v>21</v>
      </c>
      <c r="AZ6" t="s">
        <v>21</v>
      </c>
    </row>
    <row r="7" spans="1:52" x14ac:dyDescent="0.25">
      <c r="A7" s="36">
        <v>43350</v>
      </c>
      <c r="B7" t="s">
        <v>18</v>
      </c>
      <c r="C7" t="s">
        <v>19</v>
      </c>
      <c r="D7" t="s">
        <v>19</v>
      </c>
      <c r="E7" s="36">
        <v>43380</v>
      </c>
      <c r="F7" t="s">
        <v>18</v>
      </c>
      <c r="G7" t="s">
        <v>19</v>
      </c>
      <c r="H7" t="s">
        <v>19</v>
      </c>
      <c r="I7" s="36">
        <v>43411</v>
      </c>
      <c r="J7" t="s">
        <v>23</v>
      </c>
      <c r="K7" t="s">
        <v>21</v>
      </c>
      <c r="L7" t="s">
        <v>21</v>
      </c>
      <c r="M7" s="36">
        <v>43441</v>
      </c>
      <c r="N7" t="s">
        <v>23</v>
      </c>
      <c r="O7" t="s">
        <v>21</v>
      </c>
      <c r="P7" t="s">
        <v>21</v>
      </c>
      <c r="Q7" s="36">
        <v>43472</v>
      </c>
      <c r="R7" t="s">
        <v>30</v>
      </c>
      <c r="S7" t="s">
        <v>21</v>
      </c>
      <c r="T7" t="s">
        <v>21</v>
      </c>
      <c r="U7" s="36">
        <v>43503</v>
      </c>
      <c r="V7" t="s">
        <v>23</v>
      </c>
      <c r="W7" t="s">
        <v>21</v>
      </c>
      <c r="X7" t="s">
        <v>21</v>
      </c>
      <c r="Y7" s="36">
        <v>43531</v>
      </c>
      <c r="Z7" t="s">
        <v>23</v>
      </c>
      <c r="AA7" t="s">
        <v>21</v>
      </c>
      <c r="AB7" t="s">
        <v>21</v>
      </c>
      <c r="AC7" s="36">
        <v>43562</v>
      </c>
      <c r="AD7" t="s">
        <v>18</v>
      </c>
      <c r="AE7" t="s">
        <v>19</v>
      </c>
      <c r="AF7" t="s">
        <v>19</v>
      </c>
      <c r="AG7" s="36">
        <v>43592</v>
      </c>
      <c r="AH7" t="s">
        <v>1</v>
      </c>
      <c r="AI7" t="s">
        <v>20</v>
      </c>
      <c r="AJ7" t="s">
        <v>20</v>
      </c>
      <c r="AK7" s="36">
        <v>43623</v>
      </c>
      <c r="AL7" t="s">
        <v>1</v>
      </c>
      <c r="AM7" t="s">
        <v>20</v>
      </c>
      <c r="AN7" t="s">
        <v>20</v>
      </c>
      <c r="AO7" s="36">
        <v>43653</v>
      </c>
      <c r="AP7" t="s">
        <v>18</v>
      </c>
      <c r="AQ7" t="s">
        <v>19</v>
      </c>
      <c r="AR7" t="s">
        <v>19</v>
      </c>
      <c r="AS7" s="36">
        <v>43684</v>
      </c>
      <c r="AT7" t="s">
        <v>1</v>
      </c>
      <c r="AU7" t="s">
        <v>20</v>
      </c>
      <c r="AV7" t="s">
        <v>20</v>
      </c>
      <c r="AW7" s="36">
        <v>43715</v>
      </c>
      <c r="AX7" t="s">
        <v>18</v>
      </c>
      <c r="AY7" t="s">
        <v>19</v>
      </c>
      <c r="AZ7" t="s">
        <v>19</v>
      </c>
    </row>
    <row r="8" spans="1:52" x14ac:dyDescent="0.25">
      <c r="A8" s="36">
        <v>43351</v>
      </c>
      <c r="B8" t="s">
        <v>18</v>
      </c>
      <c r="C8" t="s">
        <v>19</v>
      </c>
      <c r="D8" t="s">
        <v>19</v>
      </c>
      <c r="E8" s="36">
        <v>43381</v>
      </c>
      <c r="F8" t="s">
        <v>53</v>
      </c>
      <c r="G8" t="s">
        <v>20</v>
      </c>
      <c r="H8" t="s">
        <v>20</v>
      </c>
      <c r="I8" s="36">
        <v>43412</v>
      </c>
      <c r="J8" t="s">
        <v>23</v>
      </c>
      <c r="K8" t="s">
        <v>21</v>
      </c>
      <c r="L8" t="s">
        <v>21</v>
      </c>
      <c r="M8" s="36">
        <v>43442</v>
      </c>
      <c r="N8" t="s">
        <v>18</v>
      </c>
      <c r="O8" t="s">
        <v>19</v>
      </c>
      <c r="P8" t="s">
        <v>19</v>
      </c>
      <c r="Q8" s="36">
        <v>43473</v>
      </c>
      <c r="R8" t="s">
        <v>23</v>
      </c>
      <c r="S8" t="s">
        <v>21</v>
      </c>
      <c r="T8" t="s">
        <v>21</v>
      </c>
      <c r="U8" s="36">
        <v>43504</v>
      </c>
      <c r="V8" t="s">
        <v>23</v>
      </c>
      <c r="W8" t="s">
        <v>21</v>
      </c>
      <c r="X8" t="s">
        <v>21</v>
      </c>
      <c r="Y8" s="36">
        <v>43532</v>
      </c>
      <c r="Z8" t="s">
        <v>23</v>
      </c>
      <c r="AA8" t="s">
        <v>21</v>
      </c>
      <c r="AB8" t="s">
        <v>21</v>
      </c>
      <c r="AC8" s="36">
        <v>43563</v>
      </c>
      <c r="AD8" t="s">
        <v>54</v>
      </c>
      <c r="AE8" t="s">
        <v>20</v>
      </c>
      <c r="AF8" t="s">
        <v>20</v>
      </c>
      <c r="AG8" s="36">
        <v>43593</v>
      </c>
      <c r="AH8" t="s">
        <v>1</v>
      </c>
      <c r="AI8" t="s">
        <v>20</v>
      </c>
      <c r="AJ8" t="s">
        <v>20</v>
      </c>
      <c r="AK8" s="36">
        <v>43624</v>
      </c>
      <c r="AL8" t="s">
        <v>18</v>
      </c>
      <c r="AM8" t="s">
        <v>19</v>
      </c>
      <c r="AN8" t="s">
        <v>19</v>
      </c>
      <c r="AO8" s="36">
        <v>43654</v>
      </c>
      <c r="AP8" t="s">
        <v>55</v>
      </c>
      <c r="AQ8" t="s">
        <v>20</v>
      </c>
      <c r="AR8" t="s">
        <v>20</v>
      </c>
      <c r="AS8" s="36">
        <v>43685</v>
      </c>
      <c r="AT8" t="s">
        <v>1</v>
      </c>
      <c r="AU8" t="s">
        <v>20</v>
      </c>
      <c r="AV8" t="s">
        <v>20</v>
      </c>
      <c r="AW8" s="36">
        <v>43716</v>
      </c>
      <c r="AX8" t="s">
        <v>18</v>
      </c>
      <c r="AY8" t="s">
        <v>19</v>
      </c>
      <c r="AZ8" t="s">
        <v>19</v>
      </c>
    </row>
    <row r="9" spans="1:52" x14ac:dyDescent="0.25">
      <c r="A9" s="36">
        <v>43352</v>
      </c>
      <c r="B9" t="s">
        <v>18</v>
      </c>
      <c r="C9" t="s">
        <v>19</v>
      </c>
      <c r="D9" t="s">
        <v>19</v>
      </c>
      <c r="E9" s="36">
        <v>43382</v>
      </c>
      <c r="F9" t="s">
        <v>1</v>
      </c>
      <c r="G9" t="s">
        <v>20</v>
      </c>
      <c r="H9" t="s">
        <v>20</v>
      </c>
      <c r="I9" s="36">
        <v>43413</v>
      </c>
      <c r="J9" t="s">
        <v>23</v>
      </c>
      <c r="K9" t="s">
        <v>21</v>
      </c>
      <c r="L9" t="s">
        <v>21</v>
      </c>
      <c r="M9" s="36">
        <v>43443</v>
      </c>
      <c r="N9" t="s">
        <v>18</v>
      </c>
      <c r="O9" t="s">
        <v>19</v>
      </c>
      <c r="P9" t="s">
        <v>19</v>
      </c>
      <c r="Q9" s="36">
        <v>43474</v>
      </c>
      <c r="R9" t="s">
        <v>23</v>
      </c>
      <c r="S9" t="s">
        <v>21</v>
      </c>
      <c r="T9" t="s">
        <v>21</v>
      </c>
      <c r="U9" s="36">
        <v>43505</v>
      </c>
      <c r="V9" t="s">
        <v>18</v>
      </c>
      <c r="W9" t="s">
        <v>19</v>
      </c>
      <c r="X9" t="s">
        <v>19</v>
      </c>
      <c r="Y9" s="36">
        <v>43533</v>
      </c>
      <c r="Z9" t="s">
        <v>18</v>
      </c>
      <c r="AA9" t="s">
        <v>19</v>
      </c>
      <c r="AB9" t="s">
        <v>19</v>
      </c>
      <c r="AC9" s="36">
        <v>43564</v>
      </c>
      <c r="AD9" t="s">
        <v>1</v>
      </c>
      <c r="AE9" t="s">
        <v>20</v>
      </c>
      <c r="AF9" t="s">
        <v>20</v>
      </c>
      <c r="AG9" s="36">
        <v>43594</v>
      </c>
      <c r="AH9" t="s">
        <v>1</v>
      </c>
      <c r="AI9" t="s">
        <v>20</v>
      </c>
      <c r="AJ9" t="s">
        <v>20</v>
      </c>
      <c r="AK9" s="36">
        <v>43625</v>
      </c>
      <c r="AL9" t="s">
        <v>18</v>
      </c>
      <c r="AM9" t="s">
        <v>19</v>
      </c>
      <c r="AN9" t="s">
        <v>19</v>
      </c>
      <c r="AO9" s="36">
        <v>43655</v>
      </c>
      <c r="AP9" t="s">
        <v>1</v>
      </c>
      <c r="AQ9" t="s">
        <v>20</v>
      </c>
      <c r="AR9" t="s">
        <v>20</v>
      </c>
      <c r="AS9" s="36">
        <v>43686</v>
      </c>
      <c r="AT9" t="s">
        <v>1</v>
      </c>
      <c r="AU9" t="s">
        <v>20</v>
      </c>
      <c r="AV9" t="s">
        <v>20</v>
      </c>
      <c r="AW9" s="36">
        <v>43717</v>
      </c>
      <c r="AX9" t="s">
        <v>56</v>
      </c>
      <c r="AY9" t="s">
        <v>20</v>
      </c>
      <c r="AZ9" t="s">
        <v>20</v>
      </c>
    </row>
    <row r="10" spans="1:52" x14ac:dyDescent="0.25">
      <c r="A10" s="36">
        <v>43353</v>
      </c>
      <c r="B10" s="35" t="s">
        <v>31</v>
      </c>
      <c r="C10" t="s">
        <v>20</v>
      </c>
      <c r="D10" t="s">
        <v>20</v>
      </c>
      <c r="E10" s="36">
        <v>43383</v>
      </c>
      <c r="F10" t="s">
        <v>1</v>
      </c>
      <c r="G10" t="s">
        <v>20</v>
      </c>
      <c r="H10" t="s">
        <v>20</v>
      </c>
      <c r="I10" s="36">
        <v>43414</v>
      </c>
      <c r="J10" t="s">
        <v>18</v>
      </c>
      <c r="K10" t="s">
        <v>19</v>
      </c>
      <c r="L10" t="s">
        <v>19</v>
      </c>
      <c r="M10" s="36">
        <v>43444</v>
      </c>
      <c r="N10" t="s">
        <v>57</v>
      </c>
      <c r="O10" t="s">
        <v>58</v>
      </c>
      <c r="P10" t="s">
        <v>58</v>
      </c>
      <c r="Q10" s="36">
        <v>43475</v>
      </c>
      <c r="R10" t="s">
        <v>23</v>
      </c>
      <c r="S10" t="s">
        <v>21</v>
      </c>
      <c r="T10" t="s">
        <v>21</v>
      </c>
      <c r="U10" s="36">
        <v>43506</v>
      </c>
      <c r="V10" t="s">
        <v>18</v>
      </c>
      <c r="W10" t="s">
        <v>19</v>
      </c>
      <c r="X10" t="s">
        <v>19</v>
      </c>
      <c r="Y10" s="36">
        <v>43534</v>
      </c>
      <c r="Z10" t="s">
        <v>18</v>
      </c>
      <c r="AA10" t="s">
        <v>19</v>
      </c>
      <c r="AB10" t="s">
        <v>19</v>
      </c>
      <c r="AC10" s="36">
        <v>43565</v>
      </c>
      <c r="AD10" t="s">
        <v>1</v>
      </c>
      <c r="AE10" t="s">
        <v>20</v>
      </c>
      <c r="AF10" t="s">
        <v>20</v>
      </c>
      <c r="AG10" s="36">
        <v>43595</v>
      </c>
      <c r="AH10" t="s">
        <v>1</v>
      </c>
      <c r="AI10" t="s">
        <v>20</v>
      </c>
      <c r="AJ10" t="s">
        <v>20</v>
      </c>
      <c r="AK10" s="36">
        <v>43626</v>
      </c>
      <c r="AL10" t="s">
        <v>59</v>
      </c>
      <c r="AM10" t="s">
        <v>20</v>
      </c>
      <c r="AN10" t="s">
        <v>20</v>
      </c>
      <c r="AO10" s="36">
        <v>43656</v>
      </c>
      <c r="AP10" t="s">
        <v>1</v>
      </c>
      <c r="AQ10" t="s">
        <v>20</v>
      </c>
      <c r="AR10" t="s">
        <v>20</v>
      </c>
      <c r="AS10" s="36">
        <v>43687</v>
      </c>
      <c r="AT10" t="s">
        <v>18</v>
      </c>
      <c r="AU10" t="s">
        <v>19</v>
      </c>
      <c r="AV10" t="s">
        <v>19</v>
      </c>
      <c r="AW10" t="s">
        <v>32</v>
      </c>
      <c r="AX10" t="s">
        <v>32</v>
      </c>
      <c r="AY10" t="s">
        <v>32</v>
      </c>
      <c r="AZ10" t="s">
        <v>32</v>
      </c>
    </row>
    <row r="11" spans="1:52" x14ac:dyDescent="0.25">
      <c r="A11" s="36">
        <v>43354</v>
      </c>
      <c r="B11" s="35" t="s">
        <v>23</v>
      </c>
      <c r="C11" t="s">
        <v>20</v>
      </c>
      <c r="D11" t="s">
        <v>20</v>
      </c>
      <c r="E11" s="36">
        <v>43384</v>
      </c>
      <c r="F11" t="s">
        <v>1</v>
      </c>
      <c r="G11" t="s">
        <v>20</v>
      </c>
      <c r="H11" t="s">
        <v>20</v>
      </c>
      <c r="I11" s="36">
        <v>43415</v>
      </c>
      <c r="J11" t="s">
        <v>18</v>
      </c>
      <c r="K11" t="s">
        <v>19</v>
      </c>
      <c r="L11" t="s">
        <v>19</v>
      </c>
      <c r="M11" s="36">
        <v>43445</v>
      </c>
      <c r="N11" t="s">
        <v>22</v>
      </c>
      <c r="O11" t="s">
        <v>58</v>
      </c>
      <c r="P11" t="s">
        <v>58</v>
      </c>
      <c r="Q11" s="36">
        <v>43476</v>
      </c>
      <c r="R11" t="s">
        <v>23</v>
      </c>
      <c r="S11" t="s">
        <v>21</v>
      </c>
      <c r="T11" t="s">
        <v>21</v>
      </c>
      <c r="U11" s="36">
        <v>43507</v>
      </c>
      <c r="V11" t="s">
        <v>60</v>
      </c>
      <c r="W11" t="s">
        <v>58</v>
      </c>
      <c r="X11" t="s">
        <v>58</v>
      </c>
      <c r="Y11" s="36">
        <v>43535</v>
      </c>
      <c r="Z11" t="s">
        <v>61</v>
      </c>
      <c r="AA11" t="s">
        <v>20</v>
      </c>
      <c r="AB11" t="s">
        <v>20</v>
      </c>
      <c r="AC11" s="36">
        <v>43566</v>
      </c>
      <c r="AD11" t="s">
        <v>1</v>
      </c>
      <c r="AE11" t="s">
        <v>20</v>
      </c>
      <c r="AF11" t="s">
        <v>20</v>
      </c>
      <c r="AG11" s="36">
        <v>43596</v>
      </c>
      <c r="AH11" t="s">
        <v>18</v>
      </c>
      <c r="AI11" t="s">
        <v>19</v>
      </c>
      <c r="AJ11" t="s">
        <v>19</v>
      </c>
      <c r="AK11" s="36">
        <v>43627</v>
      </c>
      <c r="AL11" t="s">
        <v>1</v>
      </c>
      <c r="AM11" t="s">
        <v>20</v>
      </c>
      <c r="AN11" t="s">
        <v>20</v>
      </c>
      <c r="AO11" s="36">
        <v>43657</v>
      </c>
      <c r="AP11" t="s">
        <v>1</v>
      </c>
      <c r="AQ11" t="s">
        <v>20</v>
      </c>
      <c r="AR11" t="s">
        <v>20</v>
      </c>
      <c r="AS11" s="36">
        <v>43688</v>
      </c>
      <c r="AT11" t="s">
        <v>18</v>
      </c>
      <c r="AU11" t="s">
        <v>19</v>
      </c>
      <c r="AV11" t="s">
        <v>19</v>
      </c>
      <c r="AW11" t="s">
        <v>32</v>
      </c>
      <c r="AX11" t="s">
        <v>32</v>
      </c>
      <c r="AY11" t="s">
        <v>32</v>
      </c>
      <c r="AZ11" t="s">
        <v>32</v>
      </c>
    </row>
    <row r="12" spans="1:52" x14ac:dyDescent="0.25">
      <c r="A12" s="36">
        <v>43355</v>
      </c>
      <c r="B12" s="35" t="s">
        <v>23</v>
      </c>
      <c r="C12" t="s">
        <v>20</v>
      </c>
      <c r="D12" t="s">
        <v>20</v>
      </c>
      <c r="E12" s="36">
        <v>43385</v>
      </c>
      <c r="F12" t="s">
        <v>1</v>
      </c>
      <c r="G12" t="s">
        <v>20</v>
      </c>
      <c r="H12" t="s">
        <v>20</v>
      </c>
      <c r="I12" s="36">
        <v>43416</v>
      </c>
      <c r="J12" t="s">
        <v>62</v>
      </c>
      <c r="K12" t="s">
        <v>20</v>
      </c>
      <c r="L12" t="s">
        <v>20</v>
      </c>
      <c r="M12" s="36">
        <v>43446</v>
      </c>
      <c r="N12" t="s">
        <v>1</v>
      </c>
      <c r="O12" t="s">
        <v>20</v>
      </c>
      <c r="P12" t="s">
        <v>20</v>
      </c>
      <c r="Q12" s="36">
        <v>43477</v>
      </c>
      <c r="R12" t="s">
        <v>18</v>
      </c>
      <c r="S12" t="s">
        <v>19</v>
      </c>
      <c r="T12" t="s">
        <v>19</v>
      </c>
      <c r="U12" s="36">
        <v>43508</v>
      </c>
      <c r="V12" t="s">
        <v>22</v>
      </c>
      <c r="W12" t="s">
        <v>58</v>
      </c>
      <c r="X12" t="s">
        <v>58</v>
      </c>
      <c r="Y12" s="36">
        <v>43536</v>
      </c>
      <c r="Z12" t="s">
        <v>1</v>
      </c>
      <c r="AA12" t="s">
        <v>20</v>
      </c>
      <c r="AB12" t="s">
        <v>20</v>
      </c>
      <c r="AC12" s="36">
        <v>43567</v>
      </c>
      <c r="AD12" t="s">
        <v>1</v>
      </c>
      <c r="AE12" t="s">
        <v>20</v>
      </c>
      <c r="AF12" t="s">
        <v>20</v>
      </c>
      <c r="AG12" s="36">
        <v>43597</v>
      </c>
      <c r="AH12" t="s">
        <v>18</v>
      </c>
      <c r="AI12" t="s">
        <v>19</v>
      </c>
      <c r="AJ12" t="s">
        <v>19</v>
      </c>
      <c r="AK12" s="36">
        <v>43628</v>
      </c>
      <c r="AL12" t="s">
        <v>1</v>
      </c>
      <c r="AM12" t="s">
        <v>20</v>
      </c>
      <c r="AN12" t="s">
        <v>20</v>
      </c>
      <c r="AO12" s="36">
        <v>43658</v>
      </c>
      <c r="AP12" t="s">
        <v>1</v>
      </c>
      <c r="AQ12" t="s">
        <v>20</v>
      </c>
      <c r="AR12" t="s">
        <v>20</v>
      </c>
      <c r="AS12" s="36">
        <v>43689</v>
      </c>
      <c r="AT12" t="s">
        <v>63</v>
      </c>
      <c r="AU12" t="s">
        <v>20</v>
      </c>
      <c r="AV12" t="s">
        <v>20</v>
      </c>
      <c r="AW12" t="s">
        <v>32</v>
      </c>
      <c r="AX12" t="s">
        <v>32</v>
      </c>
      <c r="AY12" t="s">
        <v>32</v>
      </c>
      <c r="AZ12" t="s">
        <v>32</v>
      </c>
    </row>
    <row r="13" spans="1:52" x14ac:dyDescent="0.25">
      <c r="A13" s="36">
        <v>43356</v>
      </c>
      <c r="B13" s="35" t="s">
        <v>23</v>
      </c>
      <c r="C13" t="s">
        <v>20</v>
      </c>
      <c r="D13" t="s">
        <v>20</v>
      </c>
      <c r="E13" s="36">
        <v>43386</v>
      </c>
      <c r="F13" t="s">
        <v>18</v>
      </c>
      <c r="G13" t="s">
        <v>19</v>
      </c>
      <c r="H13" t="s">
        <v>19</v>
      </c>
      <c r="I13" s="36">
        <v>43417</v>
      </c>
      <c r="J13" t="s">
        <v>1</v>
      </c>
      <c r="K13" t="s">
        <v>20</v>
      </c>
      <c r="L13" t="s">
        <v>20</v>
      </c>
      <c r="M13" s="36">
        <v>43447</v>
      </c>
      <c r="N13" t="s">
        <v>1</v>
      </c>
      <c r="O13" t="s">
        <v>20</v>
      </c>
      <c r="P13" t="s">
        <v>20</v>
      </c>
      <c r="Q13" s="36">
        <v>43478</v>
      </c>
      <c r="R13" t="s">
        <v>18</v>
      </c>
      <c r="S13" t="s">
        <v>19</v>
      </c>
      <c r="T13" t="s">
        <v>19</v>
      </c>
      <c r="U13" s="36">
        <v>43509</v>
      </c>
      <c r="V13" t="s">
        <v>1</v>
      </c>
      <c r="W13" t="s">
        <v>20</v>
      </c>
      <c r="X13" t="s">
        <v>20</v>
      </c>
      <c r="Y13" s="36">
        <v>43537</v>
      </c>
      <c r="Z13" t="s">
        <v>1</v>
      </c>
      <c r="AA13" t="s">
        <v>20</v>
      </c>
      <c r="AB13" t="s">
        <v>20</v>
      </c>
      <c r="AC13" s="36">
        <v>43568</v>
      </c>
      <c r="AD13" t="s">
        <v>18</v>
      </c>
      <c r="AE13" t="s">
        <v>19</v>
      </c>
      <c r="AF13" t="s">
        <v>19</v>
      </c>
      <c r="AG13" s="36">
        <v>43598</v>
      </c>
      <c r="AH13" t="s">
        <v>64</v>
      </c>
      <c r="AI13" t="s">
        <v>20</v>
      </c>
      <c r="AJ13" t="s">
        <v>20</v>
      </c>
      <c r="AK13" s="36">
        <v>43629</v>
      </c>
      <c r="AL13" t="s">
        <v>1</v>
      </c>
      <c r="AM13" t="s">
        <v>20</v>
      </c>
      <c r="AN13" t="s">
        <v>20</v>
      </c>
      <c r="AO13" s="36">
        <v>43659</v>
      </c>
      <c r="AP13" t="s">
        <v>18</v>
      </c>
      <c r="AQ13" t="s">
        <v>19</v>
      </c>
      <c r="AR13" t="s">
        <v>19</v>
      </c>
      <c r="AS13" s="36">
        <v>43690</v>
      </c>
      <c r="AT13" t="s">
        <v>1</v>
      </c>
      <c r="AU13" t="s">
        <v>20</v>
      </c>
      <c r="AV13" t="s">
        <v>20</v>
      </c>
      <c r="AW13" t="s">
        <v>32</v>
      </c>
      <c r="AX13" t="s">
        <v>32</v>
      </c>
      <c r="AY13" t="s">
        <v>32</v>
      </c>
      <c r="AZ13" t="s">
        <v>32</v>
      </c>
    </row>
    <row r="14" spans="1:52" x14ac:dyDescent="0.25">
      <c r="A14" s="36">
        <v>43357</v>
      </c>
      <c r="B14" s="35" t="s">
        <v>23</v>
      </c>
      <c r="C14" t="s">
        <v>20</v>
      </c>
      <c r="D14" t="s">
        <v>20</v>
      </c>
      <c r="E14" s="36">
        <v>43387</v>
      </c>
      <c r="F14" t="s">
        <v>18</v>
      </c>
      <c r="G14" t="s">
        <v>19</v>
      </c>
      <c r="H14" t="s">
        <v>19</v>
      </c>
      <c r="I14" s="36">
        <v>43418</v>
      </c>
      <c r="J14" t="s">
        <v>1</v>
      </c>
      <c r="K14" t="s">
        <v>20</v>
      </c>
      <c r="L14" t="s">
        <v>20</v>
      </c>
      <c r="M14" s="36">
        <v>43448</v>
      </c>
      <c r="N14" t="s">
        <v>1</v>
      </c>
      <c r="O14" t="s">
        <v>20</v>
      </c>
      <c r="P14" t="s">
        <v>20</v>
      </c>
      <c r="Q14" s="36">
        <v>43479</v>
      </c>
      <c r="R14" t="s">
        <v>65</v>
      </c>
      <c r="S14" t="s">
        <v>58</v>
      </c>
      <c r="T14" t="s">
        <v>58</v>
      </c>
      <c r="U14" s="36">
        <v>43510</v>
      </c>
      <c r="V14" t="s">
        <v>1</v>
      </c>
      <c r="W14" t="s">
        <v>20</v>
      </c>
      <c r="X14" t="s">
        <v>20</v>
      </c>
      <c r="Y14" s="36">
        <v>43538</v>
      </c>
      <c r="Z14" t="s">
        <v>1</v>
      </c>
      <c r="AA14" t="s">
        <v>20</v>
      </c>
      <c r="AB14" t="s">
        <v>20</v>
      </c>
      <c r="AC14" s="36">
        <v>43569</v>
      </c>
      <c r="AD14" t="s">
        <v>18</v>
      </c>
      <c r="AE14" t="s">
        <v>19</v>
      </c>
      <c r="AF14" t="s">
        <v>19</v>
      </c>
      <c r="AG14" s="36">
        <v>43599</v>
      </c>
      <c r="AH14" t="s">
        <v>1</v>
      </c>
      <c r="AI14" t="s">
        <v>20</v>
      </c>
      <c r="AJ14" t="s">
        <v>20</v>
      </c>
      <c r="AK14" s="36">
        <v>43630</v>
      </c>
      <c r="AL14" t="s">
        <v>1</v>
      </c>
      <c r="AM14" t="s">
        <v>20</v>
      </c>
      <c r="AN14" t="s">
        <v>20</v>
      </c>
      <c r="AO14" s="36">
        <v>43660</v>
      </c>
      <c r="AP14" t="s">
        <v>18</v>
      </c>
      <c r="AQ14" t="s">
        <v>19</v>
      </c>
      <c r="AR14" t="s">
        <v>19</v>
      </c>
      <c r="AS14" s="36">
        <v>43691</v>
      </c>
      <c r="AT14" t="s">
        <v>1</v>
      </c>
      <c r="AU14" t="s">
        <v>20</v>
      </c>
      <c r="AV14" t="s">
        <v>20</v>
      </c>
      <c r="AW14" t="s">
        <v>32</v>
      </c>
      <c r="AX14" t="s">
        <v>32</v>
      </c>
      <c r="AY14" t="s">
        <v>32</v>
      </c>
      <c r="AZ14" t="s">
        <v>32</v>
      </c>
    </row>
    <row r="15" spans="1:52" x14ac:dyDescent="0.25">
      <c r="A15" s="36">
        <v>43358</v>
      </c>
      <c r="B15" t="s">
        <v>18</v>
      </c>
      <c r="C15" t="s">
        <v>19</v>
      </c>
      <c r="D15" t="s">
        <v>19</v>
      </c>
      <c r="E15" s="36">
        <v>43388</v>
      </c>
      <c r="F15" t="s">
        <v>33</v>
      </c>
      <c r="G15" t="s">
        <v>21</v>
      </c>
      <c r="H15" t="s">
        <v>21</v>
      </c>
      <c r="I15" s="36">
        <v>43419</v>
      </c>
      <c r="J15" t="s">
        <v>1</v>
      </c>
      <c r="K15" t="s">
        <v>20</v>
      </c>
      <c r="L15" t="s">
        <v>20</v>
      </c>
      <c r="M15" s="36">
        <v>43449</v>
      </c>
      <c r="N15" t="s">
        <v>18</v>
      </c>
      <c r="O15" t="s">
        <v>19</v>
      </c>
      <c r="P15" t="s">
        <v>19</v>
      </c>
      <c r="Q15" s="36">
        <v>43480</v>
      </c>
      <c r="R15" t="s">
        <v>1</v>
      </c>
      <c r="S15" t="s">
        <v>20</v>
      </c>
      <c r="T15" t="s">
        <v>20</v>
      </c>
      <c r="U15" s="36">
        <v>43511</v>
      </c>
      <c r="V15" t="s">
        <v>1</v>
      </c>
      <c r="W15" t="s">
        <v>20</v>
      </c>
      <c r="X15" t="s">
        <v>20</v>
      </c>
      <c r="Y15" s="36">
        <v>43539</v>
      </c>
      <c r="Z15" t="s">
        <v>1</v>
      </c>
      <c r="AA15" t="s">
        <v>20</v>
      </c>
      <c r="AB15" t="s">
        <v>20</v>
      </c>
      <c r="AC15" s="36">
        <v>43570</v>
      </c>
      <c r="AD15" t="s">
        <v>66</v>
      </c>
      <c r="AE15" t="s">
        <v>20</v>
      </c>
      <c r="AF15" t="s">
        <v>20</v>
      </c>
      <c r="AG15" s="36">
        <v>43600</v>
      </c>
      <c r="AH15" t="s">
        <v>1</v>
      </c>
      <c r="AI15" t="s">
        <v>20</v>
      </c>
      <c r="AJ15" t="s">
        <v>20</v>
      </c>
      <c r="AK15" s="36">
        <v>43631</v>
      </c>
      <c r="AL15" t="s">
        <v>18</v>
      </c>
      <c r="AM15" t="s">
        <v>19</v>
      </c>
      <c r="AN15" t="s">
        <v>19</v>
      </c>
      <c r="AO15" s="36">
        <v>43661</v>
      </c>
      <c r="AP15" t="s">
        <v>67</v>
      </c>
      <c r="AQ15" t="s">
        <v>20</v>
      </c>
      <c r="AR15" t="s">
        <v>20</v>
      </c>
      <c r="AS15" s="36">
        <v>43692</v>
      </c>
      <c r="AT15" t="s">
        <v>1</v>
      </c>
      <c r="AU15" t="s">
        <v>20</v>
      </c>
      <c r="AV15" t="s">
        <v>20</v>
      </c>
      <c r="AW15" t="s">
        <v>32</v>
      </c>
      <c r="AX15" t="s">
        <v>32</v>
      </c>
      <c r="AY15" t="s">
        <v>32</v>
      </c>
      <c r="AZ15" t="s">
        <v>32</v>
      </c>
    </row>
    <row r="16" spans="1:52" x14ac:dyDescent="0.25">
      <c r="A16" s="36">
        <v>43359</v>
      </c>
      <c r="B16" t="s">
        <v>18</v>
      </c>
      <c r="C16" t="s">
        <v>19</v>
      </c>
      <c r="D16" t="s">
        <v>19</v>
      </c>
      <c r="E16" s="36">
        <v>43389</v>
      </c>
      <c r="F16" t="s">
        <v>23</v>
      </c>
      <c r="G16" t="s">
        <v>21</v>
      </c>
      <c r="H16" t="s">
        <v>21</v>
      </c>
      <c r="I16" s="36">
        <v>43420</v>
      </c>
      <c r="J16" t="s">
        <v>1</v>
      </c>
      <c r="K16" t="s">
        <v>20</v>
      </c>
      <c r="L16" t="s">
        <v>20</v>
      </c>
      <c r="M16" s="36">
        <v>43450</v>
      </c>
      <c r="N16" t="s">
        <v>18</v>
      </c>
      <c r="O16" t="s">
        <v>19</v>
      </c>
      <c r="P16" t="s">
        <v>19</v>
      </c>
      <c r="Q16" s="36">
        <v>43481</v>
      </c>
      <c r="R16" t="s">
        <v>1</v>
      </c>
      <c r="S16" t="s">
        <v>20</v>
      </c>
      <c r="T16" t="s">
        <v>20</v>
      </c>
      <c r="U16" s="36">
        <v>43512</v>
      </c>
      <c r="V16" t="s">
        <v>18</v>
      </c>
      <c r="W16" t="s">
        <v>19</v>
      </c>
      <c r="X16" t="s">
        <v>19</v>
      </c>
      <c r="Y16" s="36">
        <v>43540</v>
      </c>
      <c r="Z16" t="s">
        <v>18</v>
      </c>
      <c r="AA16" t="s">
        <v>19</v>
      </c>
      <c r="AB16" t="s">
        <v>19</v>
      </c>
      <c r="AC16" s="36">
        <v>43571</v>
      </c>
      <c r="AD16" t="s">
        <v>1</v>
      </c>
      <c r="AE16" t="s">
        <v>20</v>
      </c>
      <c r="AF16" t="s">
        <v>20</v>
      </c>
      <c r="AG16" s="36">
        <v>43601</v>
      </c>
      <c r="AH16" t="s">
        <v>1</v>
      </c>
      <c r="AI16" t="s">
        <v>20</v>
      </c>
      <c r="AJ16" t="s">
        <v>20</v>
      </c>
      <c r="AK16" s="36">
        <v>43632</v>
      </c>
      <c r="AL16" t="s">
        <v>18</v>
      </c>
      <c r="AM16" t="s">
        <v>19</v>
      </c>
      <c r="AN16" t="s">
        <v>19</v>
      </c>
      <c r="AO16" s="36">
        <v>43662</v>
      </c>
      <c r="AP16" t="s">
        <v>1</v>
      </c>
      <c r="AQ16" t="s">
        <v>20</v>
      </c>
      <c r="AR16" t="s">
        <v>20</v>
      </c>
      <c r="AS16" s="36">
        <v>43693</v>
      </c>
      <c r="AT16" t="s">
        <v>1</v>
      </c>
      <c r="AU16" t="s">
        <v>20</v>
      </c>
      <c r="AV16" t="s">
        <v>20</v>
      </c>
      <c r="AW16" t="s">
        <v>32</v>
      </c>
      <c r="AX16" t="s">
        <v>32</v>
      </c>
      <c r="AY16" t="s">
        <v>32</v>
      </c>
      <c r="AZ16" t="s">
        <v>32</v>
      </c>
    </row>
    <row r="17" spans="1:52" x14ac:dyDescent="0.25">
      <c r="A17" s="36">
        <v>43360</v>
      </c>
      <c r="B17" t="s">
        <v>34</v>
      </c>
      <c r="C17" t="s">
        <v>21</v>
      </c>
      <c r="D17" t="s">
        <v>21</v>
      </c>
      <c r="E17" s="36">
        <v>43390</v>
      </c>
      <c r="F17" t="s">
        <v>23</v>
      </c>
      <c r="G17" t="s">
        <v>21</v>
      </c>
      <c r="H17" t="s">
        <v>21</v>
      </c>
      <c r="I17" s="36">
        <v>43421</v>
      </c>
      <c r="J17" t="s">
        <v>18</v>
      </c>
      <c r="K17" t="s">
        <v>19</v>
      </c>
      <c r="L17" t="s">
        <v>19</v>
      </c>
      <c r="M17" s="36">
        <v>43451</v>
      </c>
      <c r="N17" t="s">
        <v>35</v>
      </c>
      <c r="O17" t="s">
        <v>21</v>
      </c>
      <c r="P17" t="s">
        <v>21</v>
      </c>
      <c r="Q17" s="36">
        <v>43482</v>
      </c>
      <c r="R17" t="s">
        <v>1</v>
      </c>
      <c r="S17" t="s">
        <v>20</v>
      </c>
      <c r="T17" t="s">
        <v>20</v>
      </c>
      <c r="U17" s="36">
        <v>43513</v>
      </c>
      <c r="V17" t="s">
        <v>18</v>
      </c>
      <c r="W17" t="s">
        <v>19</v>
      </c>
      <c r="X17" t="s">
        <v>19</v>
      </c>
      <c r="Y17" s="36">
        <v>43541</v>
      </c>
      <c r="Z17" t="s">
        <v>18</v>
      </c>
      <c r="AA17" t="s">
        <v>19</v>
      </c>
      <c r="AB17" t="s">
        <v>19</v>
      </c>
      <c r="AC17" s="36">
        <v>43572</v>
      </c>
      <c r="AD17" t="s">
        <v>1</v>
      </c>
      <c r="AE17" t="s">
        <v>20</v>
      </c>
      <c r="AF17" t="s">
        <v>20</v>
      </c>
      <c r="AG17" s="36">
        <v>43602</v>
      </c>
      <c r="AH17" t="s">
        <v>1</v>
      </c>
      <c r="AI17" t="s">
        <v>20</v>
      </c>
      <c r="AJ17" t="s">
        <v>20</v>
      </c>
      <c r="AK17" s="36">
        <v>43633</v>
      </c>
      <c r="AL17" t="s">
        <v>68</v>
      </c>
      <c r="AM17" t="s">
        <v>20</v>
      </c>
      <c r="AN17" t="s">
        <v>20</v>
      </c>
      <c r="AO17" s="36">
        <v>43663</v>
      </c>
      <c r="AP17" t="s">
        <v>1</v>
      </c>
      <c r="AQ17" t="s">
        <v>20</v>
      </c>
      <c r="AR17" t="s">
        <v>20</v>
      </c>
      <c r="AS17" s="36">
        <v>43694</v>
      </c>
      <c r="AT17" t="s">
        <v>18</v>
      </c>
      <c r="AU17" t="s">
        <v>19</v>
      </c>
      <c r="AV17" t="s">
        <v>19</v>
      </c>
      <c r="AW17" t="s">
        <v>32</v>
      </c>
      <c r="AX17" t="s">
        <v>32</v>
      </c>
      <c r="AY17" t="s">
        <v>32</v>
      </c>
      <c r="AZ17" t="s">
        <v>32</v>
      </c>
    </row>
    <row r="18" spans="1:52" x14ac:dyDescent="0.25">
      <c r="A18" s="36">
        <v>43361</v>
      </c>
      <c r="B18" t="s">
        <v>23</v>
      </c>
      <c r="C18" t="s">
        <v>21</v>
      </c>
      <c r="D18" t="s">
        <v>21</v>
      </c>
      <c r="E18" s="36">
        <v>43391</v>
      </c>
      <c r="F18" t="s">
        <v>23</v>
      </c>
      <c r="G18" t="s">
        <v>21</v>
      </c>
      <c r="H18" t="s">
        <v>21</v>
      </c>
      <c r="I18" s="36">
        <v>43422</v>
      </c>
      <c r="J18" t="s">
        <v>18</v>
      </c>
      <c r="K18" t="s">
        <v>19</v>
      </c>
      <c r="L18" t="s">
        <v>19</v>
      </c>
      <c r="M18" s="36">
        <v>43452</v>
      </c>
      <c r="N18" t="s">
        <v>23</v>
      </c>
      <c r="O18" t="s">
        <v>21</v>
      </c>
      <c r="P18" t="s">
        <v>21</v>
      </c>
      <c r="Q18" s="36">
        <v>43483</v>
      </c>
      <c r="R18" t="s">
        <v>1</v>
      </c>
      <c r="S18" t="s">
        <v>20</v>
      </c>
      <c r="T18" t="s">
        <v>20</v>
      </c>
      <c r="U18" s="36">
        <v>43514</v>
      </c>
      <c r="V18" t="s">
        <v>36</v>
      </c>
      <c r="W18" t="s">
        <v>21</v>
      </c>
      <c r="X18" t="s">
        <v>21</v>
      </c>
      <c r="Y18" s="36">
        <v>43542</v>
      </c>
      <c r="Z18" t="s">
        <v>37</v>
      </c>
      <c r="AA18" t="s">
        <v>21</v>
      </c>
      <c r="AB18" t="s">
        <v>21</v>
      </c>
      <c r="AC18" s="36">
        <v>43573</v>
      </c>
      <c r="AD18" t="s">
        <v>1</v>
      </c>
      <c r="AE18" t="s">
        <v>20</v>
      </c>
      <c r="AF18" t="s">
        <v>20</v>
      </c>
      <c r="AG18" s="36">
        <v>43603</v>
      </c>
      <c r="AH18" t="s">
        <v>18</v>
      </c>
      <c r="AI18" t="s">
        <v>19</v>
      </c>
      <c r="AJ18" t="s">
        <v>19</v>
      </c>
      <c r="AK18" s="36">
        <v>43634</v>
      </c>
      <c r="AL18" t="s">
        <v>1</v>
      </c>
      <c r="AM18" t="s">
        <v>20</v>
      </c>
      <c r="AN18" t="s">
        <v>20</v>
      </c>
      <c r="AO18" s="36">
        <v>43664</v>
      </c>
      <c r="AP18" t="s">
        <v>1</v>
      </c>
      <c r="AQ18" t="s">
        <v>20</v>
      </c>
      <c r="AR18" t="s">
        <v>20</v>
      </c>
      <c r="AS18" s="36">
        <v>43695</v>
      </c>
      <c r="AT18" t="s">
        <v>18</v>
      </c>
      <c r="AU18" t="s">
        <v>19</v>
      </c>
      <c r="AV18" t="s">
        <v>19</v>
      </c>
      <c r="AW18" t="s">
        <v>32</v>
      </c>
      <c r="AX18" t="s">
        <v>32</v>
      </c>
      <c r="AY18" t="s">
        <v>32</v>
      </c>
      <c r="AZ18" t="s">
        <v>32</v>
      </c>
    </row>
    <row r="19" spans="1:52" x14ac:dyDescent="0.25">
      <c r="A19" s="36">
        <v>43362</v>
      </c>
      <c r="B19" t="s">
        <v>23</v>
      </c>
      <c r="C19" t="s">
        <v>21</v>
      </c>
      <c r="D19" t="s">
        <v>21</v>
      </c>
      <c r="E19" s="36">
        <v>43392</v>
      </c>
      <c r="F19" t="s">
        <v>23</v>
      </c>
      <c r="G19" t="s">
        <v>21</v>
      </c>
      <c r="H19" t="s">
        <v>21</v>
      </c>
      <c r="I19" s="36">
        <v>43423</v>
      </c>
      <c r="J19" t="s">
        <v>38</v>
      </c>
      <c r="K19" t="s">
        <v>21</v>
      </c>
      <c r="L19" t="s">
        <v>21</v>
      </c>
      <c r="M19" s="36">
        <v>43453</v>
      </c>
      <c r="N19" t="s">
        <v>23</v>
      </c>
      <c r="O19" t="s">
        <v>21</v>
      </c>
      <c r="P19" t="s">
        <v>21</v>
      </c>
      <c r="Q19" s="36">
        <v>43484</v>
      </c>
      <c r="R19" t="s">
        <v>18</v>
      </c>
      <c r="S19" t="s">
        <v>19</v>
      </c>
      <c r="T19" t="s">
        <v>19</v>
      </c>
      <c r="U19" s="36">
        <v>43515</v>
      </c>
      <c r="V19" t="s">
        <v>23</v>
      </c>
      <c r="W19" t="s">
        <v>21</v>
      </c>
      <c r="X19" t="s">
        <v>21</v>
      </c>
      <c r="Y19" s="36">
        <v>43543</v>
      </c>
      <c r="Z19" t="s">
        <v>23</v>
      </c>
      <c r="AA19" t="s">
        <v>21</v>
      </c>
      <c r="AB19" t="s">
        <v>21</v>
      </c>
      <c r="AC19" s="36">
        <v>43574</v>
      </c>
      <c r="AD19" t="s">
        <v>1</v>
      </c>
      <c r="AE19" t="s">
        <v>20</v>
      </c>
      <c r="AF19" t="s">
        <v>20</v>
      </c>
      <c r="AG19" s="36">
        <v>43604</v>
      </c>
      <c r="AH19" t="s">
        <v>18</v>
      </c>
      <c r="AI19" t="s">
        <v>19</v>
      </c>
      <c r="AJ19" t="s">
        <v>19</v>
      </c>
      <c r="AK19" s="36">
        <v>43635</v>
      </c>
      <c r="AL19" t="s">
        <v>1</v>
      </c>
      <c r="AM19" t="s">
        <v>20</v>
      </c>
      <c r="AN19" t="s">
        <v>20</v>
      </c>
      <c r="AO19" s="36">
        <v>43665</v>
      </c>
      <c r="AP19" t="s">
        <v>1</v>
      </c>
      <c r="AQ19" t="s">
        <v>20</v>
      </c>
      <c r="AR19" t="s">
        <v>20</v>
      </c>
      <c r="AS19" s="36">
        <v>43696</v>
      </c>
      <c r="AT19" t="s">
        <v>69</v>
      </c>
      <c r="AU19" t="s">
        <v>20</v>
      </c>
      <c r="AV19" t="s">
        <v>20</v>
      </c>
      <c r="AW19" t="s">
        <v>32</v>
      </c>
      <c r="AX19" t="s">
        <v>32</v>
      </c>
      <c r="AY19" t="s">
        <v>32</v>
      </c>
      <c r="AZ19" t="s">
        <v>32</v>
      </c>
    </row>
    <row r="20" spans="1:52" x14ac:dyDescent="0.25">
      <c r="A20" s="36">
        <v>43363</v>
      </c>
      <c r="B20" t="s">
        <v>23</v>
      </c>
      <c r="C20" t="s">
        <v>21</v>
      </c>
      <c r="D20" t="s">
        <v>21</v>
      </c>
      <c r="E20" s="36">
        <v>43393</v>
      </c>
      <c r="F20" t="s">
        <v>18</v>
      </c>
      <c r="G20" t="s">
        <v>19</v>
      </c>
      <c r="H20" t="s">
        <v>19</v>
      </c>
      <c r="I20" s="36">
        <v>43424</v>
      </c>
      <c r="J20" t="s">
        <v>23</v>
      </c>
      <c r="K20" t="s">
        <v>21</v>
      </c>
      <c r="L20" t="s">
        <v>21</v>
      </c>
      <c r="M20" s="36">
        <v>43454</v>
      </c>
      <c r="N20" t="s">
        <v>23</v>
      </c>
      <c r="O20" t="s">
        <v>21</v>
      </c>
      <c r="P20" t="s">
        <v>21</v>
      </c>
      <c r="Q20" s="36">
        <v>43485</v>
      </c>
      <c r="R20" t="s">
        <v>18</v>
      </c>
      <c r="S20" t="s">
        <v>19</v>
      </c>
      <c r="T20" t="s">
        <v>19</v>
      </c>
      <c r="U20" s="36">
        <v>43516</v>
      </c>
      <c r="V20" t="s">
        <v>23</v>
      </c>
      <c r="W20" t="s">
        <v>21</v>
      </c>
      <c r="X20" t="s">
        <v>21</v>
      </c>
      <c r="Y20" s="36">
        <v>43544</v>
      </c>
      <c r="Z20" t="s">
        <v>23</v>
      </c>
      <c r="AA20" t="s">
        <v>21</v>
      </c>
      <c r="AB20" t="s">
        <v>21</v>
      </c>
      <c r="AC20" s="36">
        <v>43575</v>
      </c>
      <c r="AD20" t="s">
        <v>18</v>
      </c>
      <c r="AE20" t="s">
        <v>19</v>
      </c>
      <c r="AF20" t="s">
        <v>19</v>
      </c>
      <c r="AG20" s="36">
        <v>43605</v>
      </c>
      <c r="AH20" t="s">
        <v>70</v>
      </c>
      <c r="AI20" t="s">
        <v>20</v>
      </c>
      <c r="AJ20" t="s">
        <v>20</v>
      </c>
      <c r="AK20" s="36">
        <v>43636</v>
      </c>
      <c r="AL20" t="s">
        <v>1</v>
      </c>
      <c r="AM20" t="s">
        <v>20</v>
      </c>
      <c r="AN20" t="s">
        <v>20</v>
      </c>
      <c r="AO20" s="36">
        <v>43666</v>
      </c>
      <c r="AP20" t="s">
        <v>18</v>
      </c>
      <c r="AQ20" t="s">
        <v>19</v>
      </c>
      <c r="AR20" t="s">
        <v>19</v>
      </c>
      <c r="AS20" s="36">
        <v>43697</v>
      </c>
      <c r="AT20" t="s">
        <v>1</v>
      </c>
      <c r="AU20" t="s">
        <v>20</v>
      </c>
      <c r="AV20" t="s">
        <v>20</v>
      </c>
      <c r="AW20" t="s">
        <v>32</v>
      </c>
      <c r="AX20" t="s">
        <v>32</v>
      </c>
      <c r="AY20" t="s">
        <v>32</v>
      </c>
      <c r="AZ20" t="s">
        <v>32</v>
      </c>
    </row>
    <row r="21" spans="1:52" x14ac:dyDescent="0.25">
      <c r="A21" s="36">
        <v>43364</v>
      </c>
      <c r="B21" t="s">
        <v>23</v>
      </c>
      <c r="C21" t="s">
        <v>21</v>
      </c>
      <c r="D21" t="s">
        <v>21</v>
      </c>
      <c r="E21" s="36">
        <v>43394</v>
      </c>
      <c r="F21" t="s">
        <v>18</v>
      </c>
      <c r="G21" t="s">
        <v>19</v>
      </c>
      <c r="H21" t="s">
        <v>19</v>
      </c>
      <c r="I21" s="36">
        <v>43425</v>
      </c>
      <c r="J21" t="s">
        <v>23</v>
      </c>
      <c r="K21" t="s">
        <v>21</v>
      </c>
      <c r="L21" t="s">
        <v>21</v>
      </c>
      <c r="M21" s="36">
        <v>43455</v>
      </c>
      <c r="N21" t="s">
        <v>23</v>
      </c>
      <c r="O21" t="s">
        <v>21</v>
      </c>
      <c r="P21" t="s">
        <v>21</v>
      </c>
      <c r="Q21" s="36">
        <v>43486</v>
      </c>
      <c r="R21" t="s">
        <v>39</v>
      </c>
      <c r="S21" t="s">
        <v>21</v>
      </c>
      <c r="T21" t="s">
        <v>21</v>
      </c>
      <c r="U21" s="36">
        <v>43517</v>
      </c>
      <c r="V21" t="s">
        <v>23</v>
      </c>
      <c r="W21" t="s">
        <v>21</v>
      </c>
      <c r="X21" t="s">
        <v>21</v>
      </c>
      <c r="Y21" s="36">
        <v>43545</v>
      </c>
      <c r="Z21" t="s">
        <v>23</v>
      </c>
      <c r="AA21" t="s">
        <v>21</v>
      </c>
      <c r="AB21" t="s">
        <v>21</v>
      </c>
      <c r="AC21" s="36">
        <v>43576</v>
      </c>
      <c r="AD21" t="s">
        <v>18</v>
      </c>
      <c r="AE21" t="s">
        <v>19</v>
      </c>
      <c r="AF21" t="s">
        <v>19</v>
      </c>
      <c r="AG21" s="36">
        <v>43606</v>
      </c>
      <c r="AH21" t="s">
        <v>1</v>
      </c>
      <c r="AI21" t="s">
        <v>20</v>
      </c>
      <c r="AJ21" t="s">
        <v>20</v>
      </c>
      <c r="AK21" s="36">
        <v>43637</v>
      </c>
      <c r="AL21" t="s">
        <v>1</v>
      </c>
      <c r="AM21" t="s">
        <v>20</v>
      </c>
      <c r="AN21" t="s">
        <v>20</v>
      </c>
      <c r="AO21" s="36">
        <v>43667</v>
      </c>
      <c r="AP21" t="s">
        <v>18</v>
      </c>
      <c r="AQ21" t="s">
        <v>19</v>
      </c>
      <c r="AR21" t="s">
        <v>19</v>
      </c>
      <c r="AS21" s="36">
        <v>43698</v>
      </c>
      <c r="AT21" t="s">
        <v>1</v>
      </c>
      <c r="AU21" t="s">
        <v>20</v>
      </c>
      <c r="AV21" t="s">
        <v>20</v>
      </c>
      <c r="AW21" t="s">
        <v>32</v>
      </c>
      <c r="AX21" t="s">
        <v>32</v>
      </c>
      <c r="AY21" t="s">
        <v>32</v>
      </c>
      <c r="AZ21" t="s">
        <v>32</v>
      </c>
    </row>
    <row r="22" spans="1:52" x14ac:dyDescent="0.25">
      <c r="A22" s="36">
        <v>43365</v>
      </c>
      <c r="B22" t="s">
        <v>18</v>
      </c>
      <c r="C22" t="s">
        <v>19</v>
      </c>
      <c r="D22" t="s">
        <v>19</v>
      </c>
      <c r="E22" s="36">
        <v>43395</v>
      </c>
      <c r="F22" t="s">
        <v>71</v>
      </c>
      <c r="G22" t="s">
        <v>20</v>
      </c>
      <c r="H22" t="s">
        <v>20</v>
      </c>
      <c r="I22" s="36">
        <v>43426</v>
      </c>
      <c r="J22" t="s">
        <v>23</v>
      </c>
      <c r="K22" t="s">
        <v>21</v>
      </c>
      <c r="L22" t="s">
        <v>21</v>
      </c>
      <c r="M22" s="36">
        <v>43456</v>
      </c>
      <c r="N22" t="s">
        <v>18</v>
      </c>
      <c r="O22" t="s">
        <v>19</v>
      </c>
      <c r="P22" t="s">
        <v>19</v>
      </c>
      <c r="Q22" s="36">
        <v>43487</v>
      </c>
      <c r="R22" t="s">
        <v>23</v>
      </c>
      <c r="S22" t="s">
        <v>21</v>
      </c>
      <c r="T22" t="s">
        <v>21</v>
      </c>
      <c r="U22" s="36">
        <v>43518</v>
      </c>
      <c r="V22" t="s">
        <v>23</v>
      </c>
      <c r="W22" t="s">
        <v>21</v>
      </c>
      <c r="X22" t="s">
        <v>21</v>
      </c>
      <c r="Y22" s="36">
        <v>43546</v>
      </c>
      <c r="Z22" t="s">
        <v>23</v>
      </c>
      <c r="AA22" t="s">
        <v>21</v>
      </c>
      <c r="AB22" t="s">
        <v>21</v>
      </c>
      <c r="AC22" s="36">
        <v>43577</v>
      </c>
      <c r="AD22" t="s">
        <v>72</v>
      </c>
      <c r="AE22" t="s">
        <v>20</v>
      </c>
      <c r="AF22" t="s">
        <v>20</v>
      </c>
      <c r="AG22" s="36">
        <v>43607</v>
      </c>
      <c r="AH22" t="s">
        <v>1</v>
      </c>
      <c r="AI22" t="s">
        <v>20</v>
      </c>
      <c r="AJ22" t="s">
        <v>20</v>
      </c>
      <c r="AK22" s="36">
        <v>43638</v>
      </c>
      <c r="AL22" t="s">
        <v>18</v>
      </c>
      <c r="AM22" t="s">
        <v>19</v>
      </c>
      <c r="AN22" t="s">
        <v>19</v>
      </c>
      <c r="AO22" s="36">
        <v>43668</v>
      </c>
      <c r="AP22" t="s">
        <v>73</v>
      </c>
      <c r="AQ22" t="s">
        <v>20</v>
      </c>
      <c r="AR22" t="s">
        <v>20</v>
      </c>
      <c r="AS22" s="36">
        <v>43699</v>
      </c>
      <c r="AT22" t="s">
        <v>1</v>
      </c>
      <c r="AU22" t="s">
        <v>20</v>
      </c>
      <c r="AV22" t="s">
        <v>20</v>
      </c>
      <c r="AW22" t="s">
        <v>32</v>
      </c>
      <c r="AX22" t="s">
        <v>32</v>
      </c>
      <c r="AY22" t="s">
        <v>32</v>
      </c>
      <c r="AZ22" t="s">
        <v>32</v>
      </c>
    </row>
    <row r="23" spans="1:52" x14ac:dyDescent="0.25">
      <c r="A23" s="36">
        <v>43366</v>
      </c>
      <c r="B23" t="s">
        <v>18</v>
      </c>
      <c r="C23" t="s">
        <v>19</v>
      </c>
      <c r="D23" t="s">
        <v>19</v>
      </c>
      <c r="E23" s="36">
        <v>43396</v>
      </c>
      <c r="F23" t="s">
        <v>1</v>
      </c>
      <c r="G23" t="s">
        <v>20</v>
      </c>
      <c r="H23" t="s">
        <v>20</v>
      </c>
      <c r="I23" s="36">
        <v>43427</v>
      </c>
      <c r="J23" t="s">
        <v>23</v>
      </c>
      <c r="K23" t="s">
        <v>21</v>
      </c>
      <c r="L23" t="s">
        <v>21</v>
      </c>
      <c r="M23" s="36">
        <v>43457</v>
      </c>
      <c r="N23" t="s">
        <v>18</v>
      </c>
      <c r="O23" t="s">
        <v>19</v>
      </c>
      <c r="P23" t="s">
        <v>19</v>
      </c>
      <c r="Q23" s="36">
        <v>43488</v>
      </c>
      <c r="R23" t="s">
        <v>23</v>
      </c>
      <c r="S23" t="s">
        <v>21</v>
      </c>
      <c r="T23" t="s">
        <v>21</v>
      </c>
      <c r="U23" s="36">
        <v>43519</v>
      </c>
      <c r="V23" t="s">
        <v>18</v>
      </c>
      <c r="W23" t="s">
        <v>19</v>
      </c>
      <c r="X23" t="s">
        <v>19</v>
      </c>
      <c r="Y23" s="36">
        <v>43547</v>
      </c>
      <c r="Z23" t="s">
        <v>18</v>
      </c>
      <c r="AA23" t="s">
        <v>19</v>
      </c>
      <c r="AB23" t="s">
        <v>19</v>
      </c>
      <c r="AC23" s="36">
        <v>43578</v>
      </c>
      <c r="AD23" t="s">
        <v>1</v>
      </c>
      <c r="AE23" t="s">
        <v>20</v>
      </c>
      <c r="AF23" t="s">
        <v>20</v>
      </c>
      <c r="AG23" s="36">
        <v>43608</v>
      </c>
      <c r="AH23" t="s">
        <v>1</v>
      </c>
      <c r="AI23" t="s">
        <v>20</v>
      </c>
      <c r="AJ23" t="s">
        <v>20</v>
      </c>
      <c r="AK23" s="36">
        <v>43639</v>
      </c>
      <c r="AL23" t="s">
        <v>18</v>
      </c>
      <c r="AM23" t="s">
        <v>19</v>
      </c>
      <c r="AN23" t="s">
        <v>19</v>
      </c>
      <c r="AO23" s="36">
        <v>43669</v>
      </c>
      <c r="AP23" t="s">
        <v>1</v>
      </c>
      <c r="AQ23" t="s">
        <v>20</v>
      </c>
      <c r="AR23" t="s">
        <v>20</v>
      </c>
      <c r="AS23" s="36">
        <v>43700</v>
      </c>
      <c r="AT23" t="s">
        <v>1</v>
      </c>
      <c r="AU23" t="s">
        <v>20</v>
      </c>
      <c r="AV23" t="s">
        <v>20</v>
      </c>
      <c r="AW23" t="s">
        <v>32</v>
      </c>
      <c r="AX23" t="s">
        <v>32</v>
      </c>
      <c r="AY23" t="s">
        <v>32</v>
      </c>
      <c r="AZ23" t="s">
        <v>32</v>
      </c>
    </row>
    <row r="24" spans="1:52" x14ac:dyDescent="0.25">
      <c r="A24" s="36">
        <v>43367</v>
      </c>
      <c r="B24" t="s">
        <v>74</v>
      </c>
      <c r="C24" t="s">
        <v>20</v>
      </c>
      <c r="D24" t="s">
        <v>20</v>
      </c>
      <c r="E24" s="36">
        <v>43397</v>
      </c>
      <c r="F24" t="s">
        <v>1</v>
      </c>
      <c r="G24" t="s">
        <v>20</v>
      </c>
      <c r="H24" t="s">
        <v>20</v>
      </c>
      <c r="I24" s="36">
        <v>43428</v>
      </c>
      <c r="J24" t="s">
        <v>18</v>
      </c>
      <c r="K24" t="s">
        <v>19</v>
      </c>
      <c r="L24" t="s">
        <v>19</v>
      </c>
      <c r="M24" s="36">
        <v>43458</v>
      </c>
      <c r="N24" t="s">
        <v>75</v>
      </c>
      <c r="O24" t="s">
        <v>20</v>
      </c>
      <c r="P24" t="s">
        <v>20</v>
      </c>
      <c r="Q24" s="36">
        <v>43489</v>
      </c>
      <c r="R24" t="s">
        <v>23</v>
      </c>
      <c r="S24" t="s">
        <v>21</v>
      </c>
      <c r="T24" t="s">
        <v>21</v>
      </c>
      <c r="U24" s="36">
        <v>43520</v>
      </c>
      <c r="V24" t="s">
        <v>18</v>
      </c>
      <c r="W24" t="s">
        <v>19</v>
      </c>
      <c r="X24" t="s">
        <v>19</v>
      </c>
      <c r="Y24" s="36">
        <v>43548</v>
      </c>
      <c r="Z24" t="s">
        <v>18</v>
      </c>
      <c r="AA24" t="s">
        <v>19</v>
      </c>
      <c r="AB24" t="s">
        <v>19</v>
      </c>
      <c r="AC24" s="36">
        <v>43579</v>
      </c>
      <c r="AD24" t="s">
        <v>1</v>
      </c>
      <c r="AE24" t="s">
        <v>20</v>
      </c>
      <c r="AF24" t="s">
        <v>20</v>
      </c>
      <c r="AG24" s="36">
        <v>43609</v>
      </c>
      <c r="AH24" t="s">
        <v>1</v>
      </c>
      <c r="AI24" t="s">
        <v>20</v>
      </c>
      <c r="AJ24" t="s">
        <v>20</v>
      </c>
      <c r="AK24" s="36">
        <v>43640</v>
      </c>
      <c r="AL24" t="s">
        <v>76</v>
      </c>
      <c r="AM24" t="s">
        <v>20</v>
      </c>
      <c r="AN24" t="s">
        <v>20</v>
      </c>
      <c r="AO24" s="36">
        <v>43670</v>
      </c>
      <c r="AP24" t="s">
        <v>1</v>
      </c>
      <c r="AQ24" t="s">
        <v>20</v>
      </c>
      <c r="AR24" t="s">
        <v>20</v>
      </c>
      <c r="AS24" s="36">
        <v>43701</v>
      </c>
      <c r="AT24" t="s">
        <v>18</v>
      </c>
      <c r="AU24" t="s">
        <v>19</v>
      </c>
      <c r="AV24" t="s">
        <v>19</v>
      </c>
      <c r="AW24" t="s">
        <v>32</v>
      </c>
      <c r="AX24" t="s">
        <v>32</v>
      </c>
      <c r="AY24" t="s">
        <v>32</v>
      </c>
      <c r="AZ24" t="s">
        <v>32</v>
      </c>
    </row>
    <row r="25" spans="1:52" x14ac:dyDescent="0.25">
      <c r="A25" s="36">
        <v>43368</v>
      </c>
      <c r="B25" t="s">
        <v>1</v>
      </c>
      <c r="C25" t="s">
        <v>20</v>
      </c>
      <c r="D25" t="s">
        <v>20</v>
      </c>
      <c r="E25" s="36">
        <v>43398</v>
      </c>
      <c r="F25" t="s">
        <v>1</v>
      </c>
      <c r="G25" t="s">
        <v>20</v>
      </c>
      <c r="H25" t="s">
        <v>20</v>
      </c>
      <c r="I25" s="36">
        <v>43429</v>
      </c>
      <c r="J25" t="s">
        <v>18</v>
      </c>
      <c r="K25" t="s">
        <v>19</v>
      </c>
      <c r="L25" t="s">
        <v>19</v>
      </c>
      <c r="M25" s="36">
        <v>43459</v>
      </c>
      <c r="N25" t="s">
        <v>1</v>
      </c>
      <c r="O25" t="s">
        <v>20</v>
      </c>
      <c r="P25" t="s">
        <v>20</v>
      </c>
      <c r="Q25" s="36">
        <v>43490</v>
      </c>
      <c r="R25" t="s">
        <v>23</v>
      </c>
      <c r="S25" t="s">
        <v>21</v>
      </c>
      <c r="T25" t="s">
        <v>21</v>
      </c>
      <c r="U25" s="36">
        <v>43521</v>
      </c>
      <c r="V25" t="s">
        <v>77</v>
      </c>
      <c r="W25" t="s">
        <v>20</v>
      </c>
      <c r="X25" t="s">
        <v>20</v>
      </c>
      <c r="Y25" s="36">
        <v>43549</v>
      </c>
      <c r="Z25" t="s">
        <v>40</v>
      </c>
      <c r="AA25" t="s">
        <v>21</v>
      </c>
      <c r="AB25" t="s">
        <v>21</v>
      </c>
      <c r="AC25" s="36">
        <v>43580</v>
      </c>
      <c r="AD25" t="s">
        <v>1</v>
      </c>
      <c r="AE25" t="s">
        <v>20</v>
      </c>
      <c r="AF25" t="s">
        <v>20</v>
      </c>
      <c r="AG25" s="36">
        <v>43610</v>
      </c>
      <c r="AH25" t="s">
        <v>18</v>
      </c>
      <c r="AI25" t="s">
        <v>19</v>
      </c>
      <c r="AJ25" t="s">
        <v>19</v>
      </c>
      <c r="AK25" s="36">
        <v>43641</v>
      </c>
      <c r="AL25" t="s">
        <v>1</v>
      </c>
      <c r="AM25" t="s">
        <v>20</v>
      </c>
      <c r="AN25" t="s">
        <v>20</v>
      </c>
      <c r="AO25" s="36">
        <v>43671</v>
      </c>
      <c r="AP25" t="s">
        <v>1</v>
      </c>
      <c r="AQ25" t="s">
        <v>20</v>
      </c>
      <c r="AR25" t="s">
        <v>20</v>
      </c>
      <c r="AS25" s="36">
        <v>43702</v>
      </c>
      <c r="AT25" t="s">
        <v>18</v>
      </c>
      <c r="AU25" t="s">
        <v>19</v>
      </c>
      <c r="AV25" t="s">
        <v>19</v>
      </c>
      <c r="AW25" t="s">
        <v>32</v>
      </c>
      <c r="AX25" t="s">
        <v>32</v>
      </c>
      <c r="AY25" t="s">
        <v>32</v>
      </c>
      <c r="AZ25" t="s">
        <v>32</v>
      </c>
    </row>
    <row r="26" spans="1:52" x14ac:dyDescent="0.25">
      <c r="A26" s="36">
        <v>43369</v>
      </c>
      <c r="B26" t="s">
        <v>1</v>
      </c>
      <c r="C26" t="s">
        <v>20</v>
      </c>
      <c r="D26" t="s">
        <v>20</v>
      </c>
      <c r="E26" s="36">
        <v>43399</v>
      </c>
      <c r="F26" t="s">
        <v>1</v>
      </c>
      <c r="G26" t="s">
        <v>20</v>
      </c>
      <c r="H26" t="s">
        <v>20</v>
      </c>
      <c r="I26" s="36">
        <v>43430</v>
      </c>
      <c r="J26" t="s">
        <v>78</v>
      </c>
      <c r="K26" t="s">
        <v>20</v>
      </c>
      <c r="L26" t="s">
        <v>20</v>
      </c>
      <c r="M26" s="36">
        <v>43460</v>
      </c>
      <c r="N26" t="s">
        <v>1</v>
      </c>
      <c r="O26" t="s">
        <v>20</v>
      </c>
      <c r="P26" t="s">
        <v>20</v>
      </c>
      <c r="Q26" s="36">
        <v>43491</v>
      </c>
      <c r="R26" t="s">
        <v>18</v>
      </c>
      <c r="S26" t="s">
        <v>19</v>
      </c>
      <c r="T26" t="s">
        <v>19</v>
      </c>
      <c r="U26" s="36">
        <v>43522</v>
      </c>
      <c r="V26" t="s">
        <v>1</v>
      </c>
      <c r="W26" t="s">
        <v>20</v>
      </c>
      <c r="X26" t="s">
        <v>20</v>
      </c>
      <c r="Y26" s="36">
        <v>43550</v>
      </c>
      <c r="Z26" t="s">
        <v>23</v>
      </c>
      <c r="AA26" t="s">
        <v>21</v>
      </c>
      <c r="AB26" t="s">
        <v>21</v>
      </c>
      <c r="AC26" s="36">
        <v>43581</v>
      </c>
      <c r="AD26" t="s">
        <v>1</v>
      </c>
      <c r="AE26" t="s">
        <v>20</v>
      </c>
      <c r="AF26" t="s">
        <v>20</v>
      </c>
      <c r="AG26" s="36">
        <v>43611</v>
      </c>
      <c r="AH26" t="s">
        <v>18</v>
      </c>
      <c r="AI26" t="s">
        <v>19</v>
      </c>
      <c r="AJ26" t="s">
        <v>19</v>
      </c>
      <c r="AK26" s="36">
        <v>43642</v>
      </c>
      <c r="AL26" t="s">
        <v>1</v>
      </c>
      <c r="AM26" t="s">
        <v>20</v>
      </c>
      <c r="AN26" t="s">
        <v>20</v>
      </c>
      <c r="AO26" s="36">
        <v>43672</v>
      </c>
      <c r="AP26" t="s">
        <v>1</v>
      </c>
      <c r="AQ26" t="s">
        <v>20</v>
      </c>
      <c r="AR26" t="s">
        <v>20</v>
      </c>
      <c r="AS26" s="36">
        <v>43703</v>
      </c>
      <c r="AT26" t="s">
        <v>79</v>
      </c>
      <c r="AU26" t="s">
        <v>20</v>
      </c>
      <c r="AV26" t="s">
        <v>20</v>
      </c>
      <c r="AW26" t="s">
        <v>32</v>
      </c>
      <c r="AX26" t="s">
        <v>32</v>
      </c>
      <c r="AY26" t="s">
        <v>32</v>
      </c>
      <c r="AZ26" t="s">
        <v>32</v>
      </c>
    </row>
    <row r="27" spans="1:52" x14ac:dyDescent="0.25">
      <c r="A27" s="36">
        <v>43370</v>
      </c>
      <c r="B27" t="s">
        <v>1</v>
      </c>
      <c r="C27" t="s">
        <v>20</v>
      </c>
      <c r="D27" t="s">
        <v>20</v>
      </c>
      <c r="E27" s="36">
        <v>43400</v>
      </c>
      <c r="F27" t="s">
        <v>18</v>
      </c>
      <c r="G27" t="s">
        <v>19</v>
      </c>
      <c r="H27" t="s">
        <v>19</v>
      </c>
      <c r="I27" s="36">
        <v>43431</v>
      </c>
      <c r="J27" t="s">
        <v>1</v>
      </c>
      <c r="K27" t="s">
        <v>20</v>
      </c>
      <c r="L27" t="s">
        <v>20</v>
      </c>
      <c r="M27" s="36">
        <v>43461</v>
      </c>
      <c r="N27" t="s">
        <v>1</v>
      </c>
      <c r="O27" t="s">
        <v>20</v>
      </c>
      <c r="P27" t="s">
        <v>20</v>
      </c>
      <c r="Q27" s="36">
        <v>43492</v>
      </c>
      <c r="R27" t="s">
        <v>18</v>
      </c>
      <c r="S27" t="s">
        <v>19</v>
      </c>
      <c r="T27" t="s">
        <v>19</v>
      </c>
      <c r="U27" s="36">
        <v>43523</v>
      </c>
      <c r="V27" t="s">
        <v>1</v>
      </c>
      <c r="W27" t="s">
        <v>20</v>
      </c>
      <c r="X27" t="s">
        <v>20</v>
      </c>
      <c r="Y27" s="36">
        <v>43551</v>
      </c>
      <c r="Z27" t="s">
        <v>23</v>
      </c>
      <c r="AA27" t="s">
        <v>21</v>
      </c>
      <c r="AB27" t="s">
        <v>21</v>
      </c>
      <c r="AC27" s="36">
        <v>43582</v>
      </c>
      <c r="AD27" t="s">
        <v>18</v>
      </c>
      <c r="AE27" t="s">
        <v>19</v>
      </c>
      <c r="AF27" t="s">
        <v>19</v>
      </c>
      <c r="AG27" s="36">
        <v>43612</v>
      </c>
      <c r="AH27" t="s">
        <v>80</v>
      </c>
      <c r="AI27" t="s">
        <v>20</v>
      </c>
      <c r="AJ27" t="s">
        <v>20</v>
      </c>
      <c r="AK27" s="36">
        <v>43643</v>
      </c>
      <c r="AL27" t="s">
        <v>1</v>
      </c>
      <c r="AM27" t="s">
        <v>20</v>
      </c>
      <c r="AN27" t="s">
        <v>20</v>
      </c>
      <c r="AO27" s="36">
        <v>43673</v>
      </c>
      <c r="AP27" t="s">
        <v>18</v>
      </c>
      <c r="AQ27" t="s">
        <v>19</v>
      </c>
      <c r="AR27" t="s">
        <v>19</v>
      </c>
      <c r="AS27" s="36">
        <v>43704</v>
      </c>
      <c r="AT27" t="s">
        <v>1</v>
      </c>
      <c r="AU27" t="s">
        <v>20</v>
      </c>
      <c r="AV27" t="s">
        <v>20</v>
      </c>
      <c r="AW27" t="s">
        <v>32</v>
      </c>
      <c r="AX27" t="s">
        <v>32</v>
      </c>
      <c r="AY27" t="s">
        <v>32</v>
      </c>
      <c r="AZ27" t="s">
        <v>32</v>
      </c>
    </row>
    <row r="28" spans="1:52" x14ac:dyDescent="0.25">
      <c r="A28" s="36">
        <v>43371</v>
      </c>
      <c r="B28" t="s">
        <v>1</v>
      </c>
      <c r="C28" t="s">
        <v>20</v>
      </c>
      <c r="D28" t="s">
        <v>20</v>
      </c>
      <c r="E28" s="36">
        <v>43401</v>
      </c>
      <c r="F28" t="s">
        <v>18</v>
      </c>
      <c r="G28" t="s">
        <v>19</v>
      </c>
      <c r="H28" t="s">
        <v>19</v>
      </c>
      <c r="I28" s="36">
        <v>43432</v>
      </c>
      <c r="J28" t="s">
        <v>1</v>
      </c>
      <c r="K28" t="s">
        <v>20</v>
      </c>
      <c r="L28" t="s">
        <v>20</v>
      </c>
      <c r="M28" s="36">
        <v>43462</v>
      </c>
      <c r="N28" t="s">
        <v>1</v>
      </c>
      <c r="O28" t="s">
        <v>20</v>
      </c>
      <c r="P28" t="s">
        <v>20</v>
      </c>
      <c r="Q28" s="36">
        <v>43493</v>
      </c>
      <c r="R28" t="s">
        <v>81</v>
      </c>
      <c r="S28" t="s">
        <v>20</v>
      </c>
      <c r="T28" t="s">
        <v>20</v>
      </c>
      <c r="U28" s="36">
        <v>43524</v>
      </c>
      <c r="V28" t="s">
        <v>1</v>
      </c>
      <c r="W28" t="s">
        <v>20</v>
      </c>
      <c r="X28" t="s">
        <v>20</v>
      </c>
      <c r="Y28" s="36">
        <v>43552</v>
      </c>
      <c r="Z28" t="s">
        <v>23</v>
      </c>
      <c r="AA28" t="s">
        <v>21</v>
      </c>
      <c r="AB28" t="s">
        <v>21</v>
      </c>
      <c r="AC28" s="36">
        <v>43583</v>
      </c>
      <c r="AD28" t="s">
        <v>18</v>
      </c>
      <c r="AE28" t="s">
        <v>19</v>
      </c>
      <c r="AF28" t="s">
        <v>19</v>
      </c>
      <c r="AG28" s="36">
        <v>43613</v>
      </c>
      <c r="AH28" t="s">
        <v>1</v>
      </c>
      <c r="AI28" t="s">
        <v>20</v>
      </c>
      <c r="AJ28" t="s">
        <v>20</v>
      </c>
      <c r="AK28" s="36">
        <v>43644</v>
      </c>
      <c r="AL28" t="s">
        <v>1</v>
      </c>
      <c r="AM28" t="s">
        <v>20</v>
      </c>
      <c r="AN28" t="s">
        <v>20</v>
      </c>
      <c r="AO28" s="36">
        <v>43674</v>
      </c>
      <c r="AP28" t="s">
        <v>18</v>
      </c>
      <c r="AQ28" t="s">
        <v>19</v>
      </c>
      <c r="AR28" t="s">
        <v>19</v>
      </c>
      <c r="AS28" s="36">
        <v>43705</v>
      </c>
      <c r="AT28" t="s">
        <v>1</v>
      </c>
      <c r="AU28" t="s">
        <v>20</v>
      </c>
      <c r="AV28" t="s">
        <v>20</v>
      </c>
      <c r="AW28" t="s">
        <v>32</v>
      </c>
      <c r="AX28" t="s">
        <v>32</v>
      </c>
      <c r="AY28" t="s">
        <v>32</v>
      </c>
      <c r="AZ28" t="s">
        <v>32</v>
      </c>
    </row>
    <row r="29" spans="1:52" x14ac:dyDescent="0.25">
      <c r="A29" s="36">
        <v>43372</v>
      </c>
      <c r="B29" t="s">
        <v>18</v>
      </c>
      <c r="C29" t="s">
        <v>19</v>
      </c>
      <c r="D29" t="s">
        <v>19</v>
      </c>
      <c r="E29" s="36">
        <v>43402</v>
      </c>
      <c r="F29" t="s">
        <v>82</v>
      </c>
      <c r="G29" t="s">
        <v>20</v>
      </c>
      <c r="H29" t="s">
        <v>20</v>
      </c>
      <c r="I29" s="36">
        <v>43433</v>
      </c>
      <c r="J29" t="s">
        <v>1</v>
      </c>
      <c r="K29" t="s">
        <v>20</v>
      </c>
      <c r="L29" t="s">
        <v>20</v>
      </c>
      <c r="M29" s="36">
        <v>43463</v>
      </c>
      <c r="N29" t="s">
        <v>18</v>
      </c>
      <c r="O29" t="s">
        <v>19</v>
      </c>
      <c r="P29" t="s">
        <v>19</v>
      </c>
      <c r="Q29" s="36">
        <v>43494</v>
      </c>
      <c r="R29" t="s">
        <v>1</v>
      </c>
      <c r="S29" t="s">
        <v>20</v>
      </c>
      <c r="T29" t="s">
        <v>20</v>
      </c>
      <c r="U29" t="s">
        <v>32</v>
      </c>
      <c r="V29" t="s">
        <v>32</v>
      </c>
      <c r="W29" t="s">
        <v>32</v>
      </c>
      <c r="X29" t="s">
        <v>32</v>
      </c>
      <c r="Y29" s="36">
        <v>43553</v>
      </c>
      <c r="Z29" t="s">
        <v>23</v>
      </c>
      <c r="AA29" t="s">
        <v>21</v>
      </c>
      <c r="AB29" t="s">
        <v>21</v>
      </c>
      <c r="AC29" s="36">
        <v>43584</v>
      </c>
      <c r="AD29" t="s">
        <v>83</v>
      </c>
      <c r="AE29" t="s">
        <v>20</v>
      </c>
      <c r="AF29" t="s">
        <v>20</v>
      </c>
      <c r="AG29" s="36">
        <v>43614</v>
      </c>
      <c r="AH29" t="s">
        <v>1</v>
      </c>
      <c r="AI29" t="s">
        <v>20</v>
      </c>
      <c r="AJ29" t="s">
        <v>20</v>
      </c>
      <c r="AK29" s="36">
        <v>43645</v>
      </c>
      <c r="AL29" t="s">
        <v>18</v>
      </c>
      <c r="AM29" t="s">
        <v>19</v>
      </c>
      <c r="AN29" t="s">
        <v>19</v>
      </c>
      <c r="AO29" s="36">
        <v>43675</v>
      </c>
      <c r="AP29" t="s">
        <v>84</v>
      </c>
      <c r="AQ29" t="s">
        <v>20</v>
      </c>
      <c r="AR29" t="s">
        <v>20</v>
      </c>
      <c r="AS29" s="36">
        <v>43706</v>
      </c>
      <c r="AT29" t="s">
        <v>1</v>
      </c>
      <c r="AU29" t="s">
        <v>20</v>
      </c>
      <c r="AV29" t="s">
        <v>20</v>
      </c>
      <c r="AW29" t="s">
        <v>32</v>
      </c>
      <c r="AX29" t="s">
        <v>32</v>
      </c>
      <c r="AY29" t="s">
        <v>32</v>
      </c>
      <c r="AZ29" t="s">
        <v>32</v>
      </c>
    </row>
    <row r="30" spans="1:52" x14ac:dyDescent="0.25">
      <c r="A30" s="36">
        <v>43373</v>
      </c>
      <c r="B30" t="s">
        <v>18</v>
      </c>
      <c r="C30" t="s">
        <v>19</v>
      </c>
      <c r="D30" t="s">
        <v>19</v>
      </c>
      <c r="E30" s="36">
        <v>43403</v>
      </c>
      <c r="F30" t="s">
        <v>1</v>
      </c>
      <c r="G30" t="s">
        <v>20</v>
      </c>
      <c r="H30" t="s">
        <v>20</v>
      </c>
      <c r="I30" s="36">
        <v>43434</v>
      </c>
      <c r="J30" t="s">
        <v>1</v>
      </c>
      <c r="K30" t="s">
        <v>20</v>
      </c>
      <c r="L30" t="s">
        <v>20</v>
      </c>
      <c r="M30" s="36">
        <v>43464</v>
      </c>
      <c r="N30" t="s">
        <v>18</v>
      </c>
      <c r="O30" t="s">
        <v>19</v>
      </c>
      <c r="P30" t="s">
        <v>19</v>
      </c>
      <c r="Q30" s="36">
        <v>43495</v>
      </c>
      <c r="R30" t="s">
        <v>1</v>
      </c>
      <c r="S30" t="s">
        <v>20</v>
      </c>
      <c r="T30" t="s">
        <v>20</v>
      </c>
      <c r="U30" t="s">
        <v>32</v>
      </c>
      <c r="V30" t="s">
        <v>32</v>
      </c>
      <c r="W30" t="s">
        <v>32</v>
      </c>
      <c r="X30" t="s">
        <v>32</v>
      </c>
      <c r="Y30" s="36">
        <v>43554</v>
      </c>
      <c r="Z30" t="s">
        <v>18</v>
      </c>
      <c r="AA30" t="s">
        <v>19</v>
      </c>
      <c r="AB30" t="s">
        <v>19</v>
      </c>
      <c r="AC30" s="36">
        <v>43585</v>
      </c>
      <c r="AD30" t="s">
        <v>1</v>
      </c>
      <c r="AE30" t="s">
        <v>20</v>
      </c>
      <c r="AF30" t="s">
        <v>20</v>
      </c>
      <c r="AG30" s="36">
        <v>43615</v>
      </c>
      <c r="AH30" t="s">
        <v>1</v>
      </c>
      <c r="AI30" t="s">
        <v>20</v>
      </c>
      <c r="AJ30" t="s">
        <v>20</v>
      </c>
      <c r="AK30" s="36">
        <v>43646</v>
      </c>
      <c r="AL30" t="s">
        <v>18</v>
      </c>
      <c r="AM30" t="s">
        <v>19</v>
      </c>
      <c r="AN30" t="s">
        <v>19</v>
      </c>
      <c r="AO30" s="36">
        <v>43676</v>
      </c>
      <c r="AP30" t="s">
        <v>1</v>
      </c>
      <c r="AQ30" t="s">
        <v>20</v>
      </c>
      <c r="AR30" t="s">
        <v>20</v>
      </c>
      <c r="AS30" s="36">
        <v>43707</v>
      </c>
      <c r="AT30" t="s">
        <v>1</v>
      </c>
      <c r="AU30" t="s">
        <v>20</v>
      </c>
      <c r="AV30" t="s">
        <v>20</v>
      </c>
      <c r="AW30" t="s">
        <v>32</v>
      </c>
      <c r="AX30" t="s">
        <v>32</v>
      </c>
      <c r="AY30" t="s">
        <v>32</v>
      </c>
      <c r="AZ30" t="s">
        <v>32</v>
      </c>
    </row>
    <row r="31" spans="1:52" x14ac:dyDescent="0.25">
      <c r="A31" t="s">
        <v>32</v>
      </c>
      <c r="B31" t="s">
        <v>32</v>
      </c>
      <c r="C31" t="s">
        <v>32</v>
      </c>
      <c r="D31" t="s">
        <v>32</v>
      </c>
      <c r="E31" s="36">
        <v>43404</v>
      </c>
      <c r="F31" t="s">
        <v>1</v>
      </c>
      <c r="G31" t="s">
        <v>20</v>
      </c>
      <c r="H31" t="s">
        <v>20</v>
      </c>
      <c r="I31" t="s">
        <v>32</v>
      </c>
      <c r="J31" t="s">
        <v>32</v>
      </c>
      <c r="K31" t="s">
        <v>32</v>
      </c>
      <c r="L31" t="s">
        <v>32</v>
      </c>
      <c r="M31" s="36">
        <v>43465</v>
      </c>
      <c r="N31" t="s">
        <v>85</v>
      </c>
      <c r="O31" t="s">
        <v>20</v>
      </c>
      <c r="P31" t="s">
        <v>20</v>
      </c>
      <c r="Q31" s="36">
        <v>43496</v>
      </c>
      <c r="R31" t="s">
        <v>1</v>
      </c>
      <c r="S31" t="s">
        <v>20</v>
      </c>
      <c r="T31" t="s">
        <v>20</v>
      </c>
      <c r="U31" t="s">
        <v>32</v>
      </c>
      <c r="V31" t="s">
        <v>32</v>
      </c>
      <c r="W31" t="s">
        <v>32</v>
      </c>
      <c r="X31" t="s">
        <v>32</v>
      </c>
      <c r="Y31" s="36">
        <v>43555</v>
      </c>
      <c r="Z31" t="s">
        <v>18</v>
      </c>
      <c r="AA31" t="s">
        <v>19</v>
      </c>
      <c r="AB31" t="s">
        <v>19</v>
      </c>
      <c r="AC31" t="s">
        <v>32</v>
      </c>
      <c r="AD31" t="s">
        <v>32</v>
      </c>
      <c r="AE31" t="s">
        <v>32</v>
      </c>
      <c r="AF31" t="s">
        <v>32</v>
      </c>
      <c r="AG31" s="36">
        <v>43616</v>
      </c>
      <c r="AH31" t="s">
        <v>1</v>
      </c>
      <c r="AI31" t="s">
        <v>20</v>
      </c>
      <c r="AJ31" t="s">
        <v>20</v>
      </c>
      <c r="AK31" t="s">
        <v>32</v>
      </c>
      <c r="AL31" t="s">
        <v>32</v>
      </c>
      <c r="AM31" t="s">
        <v>32</v>
      </c>
      <c r="AN31" t="s">
        <v>32</v>
      </c>
      <c r="AO31" s="36">
        <v>43677</v>
      </c>
      <c r="AP31" t="s">
        <v>1</v>
      </c>
      <c r="AQ31" t="s">
        <v>20</v>
      </c>
      <c r="AR31" t="s">
        <v>20</v>
      </c>
      <c r="AS31" s="36">
        <v>43708</v>
      </c>
      <c r="AT31" t="s">
        <v>18</v>
      </c>
      <c r="AU31" t="s">
        <v>19</v>
      </c>
      <c r="AV31" t="s">
        <v>19</v>
      </c>
      <c r="AW31" t="s">
        <v>32</v>
      </c>
      <c r="AX31" t="s">
        <v>32</v>
      </c>
      <c r="AY31" t="s">
        <v>32</v>
      </c>
      <c r="AZ31" t="s">
        <v>32</v>
      </c>
    </row>
    <row r="32" spans="1:52" x14ac:dyDescent="0.25">
      <c r="A32" t="s">
        <v>86</v>
      </c>
      <c r="B32" t="s">
        <v>87</v>
      </c>
    </row>
    <row r="33" spans="1:2" x14ac:dyDescent="0.25">
      <c r="A33" t="s">
        <v>88</v>
      </c>
      <c r="B33" s="36">
        <v>43353</v>
      </c>
    </row>
    <row r="34" spans="1:2" x14ac:dyDescent="0.25">
      <c r="A34" t="s">
        <v>89</v>
      </c>
      <c r="B34" s="36">
        <v>43717</v>
      </c>
    </row>
    <row r="35" spans="1:2" x14ac:dyDescent="0.25">
      <c r="A35" t="s">
        <v>90</v>
      </c>
      <c r="B35" s="36">
        <v>43717</v>
      </c>
    </row>
    <row r="36" spans="1:2" x14ac:dyDescent="0.25">
      <c r="A36" t="s">
        <v>91</v>
      </c>
      <c r="B36" s="36">
        <v>43250</v>
      </c>
    </row>
    <row r="37" spans="1:2" x14ac:dyDescent="0.25">
      <c r="A37" t="s">
        <v>46</v>
      </c>
      <c r="B37">
        <v>450</v>
      </c>
    </row>
    <row r="38" spans="1:2" x14ac:dyDescent="0.25">
      <c r="A38" t="s">
        <v>47</v>
      </c>
      <c r="B38">
        <v>7</v>
      </c>
    </row>
    <row r="39" spans="1:2" x14ac:dyDescent="0.25">
      <c r="A39" t="s">
        <v>92</v>
      </c>
      <c r="B39" t="s">
        <v>93</v>
      </c>
    </row>
    <row r="40" spans="1:2" x14ac:dyDescent="0.25">
      <c r="A40" t="s">
        <v>94</v>
      </c>
      <c r="B40" t="s">
        <v>41</v>
      </c>
    </row>
    <row r="41" spans="1:2" x14ac:dyDescent="0.25">
      <c r="A41" t="s">
        <v>42</v>
      </c>
      <c r="B41" t="s">
        <v>43</v>
      </c>
    </row>
    <row r="42" spans="1:2" x14ac:dyDescent="0.25">
      <c r="A42" t="s">
        <v>45</v>
      </c>
      <c r="B42" t="s">
        <v>95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Calendrier</vt:lpstr>
      <vt:lpstr>data</vt:lpstr>
      <vt:lpstr>Calendrier!plage1</vt:lpstr>
      <vt:lpstr>Calendrier!plage2</vt:lpstr>
      <vt:lpstr>Calendrier!plage3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Angélique DUMONT</dc:creator>
  <cp:lastModifiedBy>NDIAYE Babacar</cp:lastModifiedBy>
  <cp:lastPrinted>2017-03-16T11:44:57Z</cp:lastPrinted>
  <dcterms:created xsi:type="dcterms:W3CDTF">2016-05-18T14:27:00Z</dcterms:created>
  <dcterms:modified xsi:type="dcterms:W3CDTF">2018-08-14T12:52:45Z</dcterms:modified>
</cp:coreProperties>
</file>