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OA-foodsupply\RAnalysis\Data\Algae_FlowCytometry\workbook\"/>
    </mc:Choice>
  </mc:AlternateContent>
  <xr:revisionPtr revIDLastSave="0" documentId="13_ncr:1_{DD22A435-A153-4954-85E5-3443CE83953C}" xr6:coauthVersionLast="47" xr6:coauthVersionMax="47" xr10:uidLastSave="{00000000-0000-0000-0000-000000000000}"/>
  <bookViews>
    <workbookView xWindow="-110" yWindow="-110" windowWidth="19420" windowHeight="11500" xr2:uid="{F5D4D70D-2095-43CE-A769-894BB5113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F41" i="1"/>
  <c r="D41" i="1"/>
  <c r="D40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</calcChain>
</file>

<file path=xl/sharedStrings.xml><?xml version="1.0" encoding="utf-8"?>
<sst xmlns="http://schemas.openxmlformats.org/spreadsheetml/2006/main" count="65" uniqueCount="33">
  <si>
    <t>NOZZLE/ SYSTEM</t>
  </si>
  <si>
    <t>DRUM FILTER OUT</t>
  </si>
  <si>
    <t>NOZZLE/ SYSTEM SIDE  2</t>
  </si>
  <si>
    <t>Nozzle 1</t>
  </si>
  <si>
    <t>Nozzle 1-AFTERNOON</t>
  </si>
  <si>
    <t>drum out</t>
  </si>
  <si>
    <t>Date</t>
  </si>
  <si>
    <t>Drum.out_Basement.system</t>
  </si>
  <si>
    <t>FC_count_high_chla</t>
  </si>
  <si>
    <t xml:space="preserve">About: In th eFood x OA manuscript we have susicion that the FC measurments </t>
  </si>
  <si>
    <t xml:space="preserve">undercounted what the true algae concentrations were in each of our tanks (regardless supplemented or raw water) </t>
  </si>
  <si>
    <t xml:space="preserve">To back calculate this underestimation factor, to the left are cumulative datasets where we measured the following </t>
  </si>
  <si>
    <t>(1) drum out == the raw seawater after its last filtration at Milford, then passes down to the basement to our column system</t>
  </si>
  <si>
    <r>
      <t xml:space="preserve">(2) 'nozzle' == a raw water inflow to the basement system </t>
    </r>
    <r>
      <rPr>
        <i/>
        <sz val="11"/>
        <color theme="1"/>
        <rFont val="Calibri"/>
        <family val="2"/>
        <scheme val="minor"/>
      </rPr>
      <t xml:space="preserve">unsupplemented </t>
    </r>
    <r>
      <rPr>
        <sz val="11"/>
        <color theme="1"/>
        <rFont val="Calibri"/>
        <family val="2"/>
        <scheme val="minor"/>
      </rPr>
      <t xml:space="preserve">with algae </t>
    </r>
  </si>
  <si>
    <t>Ratio_drum.basement</t>
  </si>
  <si>
    <t>Therefore….</t>
  </si>
  <si>
    <t>drum our  / 'nozzle' == the proportion of cells lost when seawater arrives to the system (i.e. due to  biofilm in the columns)</t>
  </si>
  <si>
    <t>this ratio is the takehome of this file</t>
  </si>
  <si>
    <t xml:space="preserve">How to apply this value? </t>
  </si>
  <si>
    <t>Since we know we are underestimating the algae in our buckets, specifically for the foodxOA trial (9/14/21 - 10/26/21),</t>
  </si>
  <si>
    <t>stdev</t>
  </si>
  <si>
    <t>mean</t>
  </si>
  <si>
    <t>se</t>
  </si>
  <si>
    <t xml:space="preserve">(1) target dateswhen we have drum filter out data during the experiment </t>
  </si>
  <si>
    <t>(3) average the actual/theoretical for the unsupplemented tanks</t>
  </si>
  <si>
    <t xml:space="preserve">we can do the following... </t>
  </si>
  <si>
    <t xml:space="preserve">(2) use drum out/1.8 to estimate the theoretical value for what the unsupplemented tanks should have received </t>
  </si>
  <si>
    <t xml:space="preserve">Date </t>
  </si>
  <si>
    <t>RESULTS  (review document 'AlgaeFeeding_googledrive' for the workbook calculations below)</t>
  </si>
  <si>
    <t xml:space="preserve">&lt;-- multiply all data (supplemented and unsupplemented) by this value </t>
  </si>
  <si>
    <t>Underestimation factor (estimated/actual)</t>
  </si>
  <si>
    <t xml:space="preserve">review document 'AlgaeFeeding_googledrive' </t>
  </si>
  <si>
    <t>(4) product of 1.62*(high chla counts) to estimate new cell per ml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</si>
</sst>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2" fillId="0" borderId="0" xfId="0" applyNumberFormat="1" applyFont="1"/>
    <xf numFmtId="0" fontId="2" fillId="0" borderId="0" xfId="0" applyFont="1"/>
    <xf numFmtId="14" fontId="0" fillId="0" borderId="0" xfId="0" applyNumberFormat="1"/>
    <xf numFmtId="3" fontId="2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/>
    <xf numFmtId="0" fontId="0" fillId="2" borderId="0" xfId="0" applyFill="1"/>
    <xf numFmtId="0" fontId="3" fillId="2" borderId="0" xfId="0" applyFont="1" applyFill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67DA-1F21-4257-BC43-2D8090066DC4}">
  <dimension ref="A1:N41"/>
  <sheetViews>
    <sheetView tabSelected="1" topLeftCell="A13" workbookViewId="0">
      <selection activeCell="G20" sqref="G20"/>
    </sheetView>
  </sheetViews>
  <sheetFormatPr defaultRowHeight="14.5" x14ac:dyDescent="0.35"/>
  <cols>
    <col min="1" max="2" width="27.453125" customWidth="1"/>
    <col min="3" max="3" width="18.54296875" customWidth="1"/>
    <col min="4" max="4" width="21.81640625" customWidth="1"/>
    <col min="8" max="8" width="11.90625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</v>
      </c>
    </row>
    <row r="2" spans="1:8" x14ac:dyDescent="0.35">
      <c r="A2" s="1">
        <v>44587</v>
      </c>
      <c r="B2" s="2" t="s">
        <v>0</v>
      </c>
      <c r="C2" s="2">
        <v>52</v>
      </c>
      <c r="D2">
        <v>1.7884615384615385</v>
      </c>
      <c r="F2" t="s">
        <v>9</v>
      </c>
    </row>
    <row r="3" spans="1:8" x14ac:dyDescent="0.35">
      <c r="A3" s="1">
        <v>44587</v>
      </c>
      <c r="B3" s="2" t="s">
        <v>1</v>
      </c>
      <c r="C3" s="2">
        <v>93</v>
      </c>
      <c r="F3" t="s">
        <v>10</v>
      </c>
    </row>
    <row r="4" spans="1:8" x14ac:dyDescent="0.35">
      <c r="A4" s="1">
        <v>44588</v>
      </c>
      <c r="B4" s="2" t="s">
        <v>2</v>
      </c>
      <c r="C4" s="2">
        <v>57</v>
      </c>
      <c r="D4">
        <v>1</v>
      </c>
      <c r="F4" t="s">
        <v>11</v>
      </c>
    </row>
    <row r="5" spans="1:8" x14ac:dyDescent="0.35">
      <c r="A5" s="1">
        <v>44588</v>
      </c>
      <c r="B5" s="2" t="s">
        <v>1</v>
      </c>
      <c r="C5" s="2">
        <v>57</v>
      </c>
      <c r="F5" t="s">
        <v>12</v>
      </c>
    </row>
    <row r="6" spans="1:8" x14ac:dyDescent="0.35">
      <c r="A6" s="3">
        <v>44592</v>
      </c>
      <c r="B6" s="2" t="s">
        <v>2</v>
      </c>
      <c r="C6" s="2">
        <v>29</v>
      </c>
      <c r="D6" s="2">
        <v>1.6896551724137931</v>
      </c>
      <c r="F6" t="s">
        <v>13</v>
      </c>
    </row>
    <row r="7" spans="1:8" x14ac:dyDescent="0.35">
      <c r="A7" s="3">
        <v>44592</v>
      </c>
      <c r="B7" s="2" t="s">
        <v>1</v>
      </c>
      <c r="C7" s="2">
        <v>49</v>
      </c>
    </row>
    <row r="8" spans="1:8" x14ac:dyDescent="0.35">
      <c r="A8" s="1">
        <v>44593</v>
      </c>
      <c r="B8" s="2" t="s">
        <v>2</v>
      </c>
      <c r="C8" s="2">
        <v>54</v>
      </c>
      <c r="D8">
        <v>1.462962962962963</v>
      </c>
      <c r="F8" t="s">
        <v>15</v>
      </c>
    </row>
    <row r="9" spans="1:8" x14ac:dyDescent="0.35">
      <c r="A9" s="1">
        <v>44593</v>
      </c>
      <c r="B9" s="2" t="s">
        <v>1</v>
      </c>
      <c r="C9" s="4">
        <v>79</v>
      </c>
      <c r="F9" t="s">
        <v>16</v>
      </c>
    </row>
    <row r="10" spans="1:8" x14ac:dyDescent="0.35">
      <c r="A10" s="3">
        <v>44599</v>
      </c>
      <c r="B10" s="2" t="s">
        <v>1</v>
      </c>
      <c r="C10" s="4">
        <v>389</v>
      </c>
      <c r="D10">
        <f>C10/C11</f>
        <v>2.9923076923076923</v>
      </c>
      <c r="F10" s="5" t="s">
        <v>17</v>
      </c>
    </row>
    <row r="11" spans="1:8" x14ac:dyDescent="0.35">
      <c r="A11" s="3">
        <v>44599</v>
      </c>
      <c r="B11" s="2" t="s">
        <v>3</v>
      </c>
      <c r="C11" s="2">
        <v>130</v>
      </c>
    </row>
    <row r="12" spans="1:8" x14ac:dyDescent="0.35">
      <c r="A12" s="1">
        <v>44600</v>
      </c>
      <c r="B12" s="2" t="s">
        <v>1</v>
      </c>
      <c r="C12" s="4">
        <v>591</v>
      </c>
      <c r="D12">
        <f>C12/C13</f>
        <v>3.9664429530201342</v>
      </c>
      <c r="E12" s="14"/>
      <c r="F12" s="15" t="s">
        <v>18</v>
      </c>
      <c r="G12" s="14"/>
      <c r="H12" s="14"/>
    </row>
    <row r="13" spans="1:8" x14ac:dyDescent="0.35">
      <c r="A13" s="1">
        <v>44600</v>
      </c>
      <c r="B13" s="2" t="s">
        <v>3</v>
      </c>
      <c r="C13" s="2">
        <v>149</v>
      </c>
      <c r="E13" s="14"/>
      <c r="F13" t="s">
        <v>19</v>
      </c>
    </row>
    <row r="14" spans="1:8" x14ac:dyDescent="0.35">
      <c r="A14" s="1">
        <v>44601</v>
      </c>
      <c r="B14" s="2" t="s">
        <v>1</v>
      </c>
      <c r="C14" s="4">
        <v>209</v>
      </c>
      <c r="D14">
        <f>C14/C15</f>
        <v>1.1236559139784945</v>
      </c>
      <c r="E14" s="14"/>
      <c r="F14" t="s">
        <v>25</v>
      </c>
    </row>
    <row r="15" spans="1:8" x14ac:dyDescent="0.35">
      <c r="A15" s="1">
        <v>44601</v>
      </c>
      <c r="B15" s="2" t="s">
        <v>3</v>
      </c>
      <c r="C15" s="2">
        <v>186</v>
      </c>
      <c r="E15" s="14"/>
    </row>
    <row r="16" spans="1:8" x14ac:dyDescent="0.35">
      <c r="A16" s="1">
        <v>44602</v>
      </c>
      <c r="B16" s="2" t="s">
        <v>1</v>
      </c>
      <c r="C16" s="4">
        <v>386</v>
      </c>
      <c r="D16">
        <f>C16/C17</f>
        <v>0.77822580645161288</v>
      </c>
      <c r="E16" s="14"/>
      <c r="F16" t="s">
        <v>23</v>
      </c>
    </row>
    <row r="17" spans="1:14" x14ac:dyDescent="0.35">
      <c r="A17" s="1">
        <v>44602</v>
      </c>
      <c r="B17" s="2" t="s">
        <v>3</v>
      </c>
      <c r="C17" s="2">
        <v>496</v>
      </c>
      <c r="E17" s="14"/>
    </row>
    <row r="18" spans="1:14" x14ac:dyDescent="0.35">
      <c r="A18" s="1">
        <v>44606</v>
      </c>
      <c r="B18" s="2" t="s">
        <v>1</v>
      </c>
      <c r="C18" s="4">
        <v>284</v>
      </c>
      <c r="D18">
        <f>C18/C19</f>
        <v>1.1932773109243697</v>
      </c>
      <c r="E18" s="14"/>
      <c r="F18" t="s">
        <v>26</v>
      </c>
    </row>
    <row r="19" spans="1:14" x14ac:dyDescent="0.35">
      <c r="A19" s="1">
        <v>44606</v>
      </c>
      <c r="B19" s="2" t="s">
        <v>3</v>
      </c>
      <c r="C19" s="2">
        <v>238</v>
      </c>
      <c r="E19" s="14"/>
    </row>
    <row r="20" spans="1:14" x14ac:dyDescent="0.35">
      <c r="A20" s="1">
        <v>44609</v>
      </c>
      <c r="B20" s="2" t="s">
        <v>5</v>
      </c>
      <c r="C20" s="2">
        <v>304</v>
      </c>
      <c r="D20">
        <f>C20/C21</f>
        <v>1.6521739130434783</v>
      </c>
      <c r="E20" s="14"/>
      <c r="H20" t="s">
        <v>31</v>
      </c>
    </row>
    <row r="21" spans="1:14" x14ac:dyDescent="0.35">
      <c r="A21" s="1">
        <v>44609</v>
      </c>
      <c r="B21" s="2" t="s">
        <v>4</v>
      </c>
      <c r="C21" s="2">
        <v>184</v>
      </c>
      <c r="E21" s="14"/>
    </row>
    <row r="22" spans="1:14" x14ac:dyDescent="0.35">
      <c r="A22" s="1">
        <v>44609</v>
      </c>
      <c r="B22" s="2" t="s">
        <v>1</v>
      </c>
      <c r="C22" s="4">
        <v>854</v>
      </c>
      <c r="D22">
        <f>C22/C23</f>
        <v>3.5289256198347108</v>
      </c>
      <c r="E22" s="14"/>
      <c r="F22" t="s">
        <v>24</v>
      </c>
    </row>
    <row r="23" spans="1:14" x14ac:dyDescent="0.35">
      <c r="A23" s="1">
        <v>44609</v>
      </c>
      <c r="B23" s="2" t="s">
        <v>3</v>
      </c>
      <c r="C23" s="2">
        <v>242</v>
      </c>
      <c r="E23" s="14"/>
    </row>
    <row r="24" spans="1:14" x14ac:dyDescent="0.35">
      <c r="A24" s="1">
        <v>44616</v>
      </c>
      <c r="B24" s="2" t="s">
        <v>1</v>
      </c>
      <c r="C24" s="4">
        <v>316</v>
      </c>
      <c r="D24">
        <f>C24/C25</f>
        <v>1.2440944881889764</v>
      </c>
      <c r="E24" s="14"/>
      <c r="H24" t="s">
        <v>28</v>
      </c>
    </row>
    <row r="25" spans="1:14" x14ac:dyDescent="0.35">
      <c r="A25" s="1">
        <v>44616</v>
      </c>
      <c r="B25" s="2" t="s">
        <v>3</v>
      </c>
      <c r="C25" s="2">
        <v>254</v>
      </c>
      <c r="E25" s="14"/>
      <c r="N25" s="19"/>
    </row>
    <row r="26" spans="1:14" x14ac:dyDescent="0.35">
      <c r="A26" s="1">
        <v>44621</v>
      </c>
      <c r="B26" s="2" t="s">
        <v>1</v>
      </c>
      <c r="C26" s="4">
        <v>131</v>
      </c>
      <c r="D26">
        <f>C26/C27</f>
        <v>1.7012987012987013</v>
      </c>
      <c r="E26" s="14"/>
      <c r="H26" t="s">
        <v>27</v>
      </c>
      <c r="I26" t="s">
        <v>30</v>
      </c>
    </row>
    <row r="27" spans="1:14" x14ac:dyDescent="0.35">
      <c r="A27" s="1">
        <v>44621</v>
      </c>
      <c r="B27" s="2" t="s">
        <v>3</v>
      </c>
      <c r="C27" s="2">
        <v>77</v>
      </c>
      <c r="E27" s="14"/>
      <c r="H27" s="3">
        <v>44474</v>
      </c>
      <c r="I27">
        <v>1.5714630409227426</v>
      </c>
      <c r="M27" s="3"/>
    </row>
    <row r="28" spans="1:14" x14ac:dyDescent="0.35">
      <c r="A28" s="1">
        <v>44622</v>
      </c>
      <c r="B28" s="2" t="s">
        <v>1</v>
      </c>
      <c r="C28" s="4">
        <v>121</v>
      </c>
      <c r="D28">
        <f>C28/C29</f>
        <v>1.7536231884057971</v>
      </c>
      <c r="E28" s="14"/>
      <c r="H28" s="3">
        <v>44481</v>
      </c>
      <c r="I28">
        <v>1.3609041734041731</v>
      </c>
    </row>
    <row r="29" spans="1:14" x14ac:dyDescent="0.35">
      <c r="A29" s="1">
        <v>44622</v>
      </c>
      <c r="B29" s="2" t="s">
        <v>3</v>
      </c>
      <c r="C29" s="2">
        <v>69</v>
      </c>
      <c r="E29" s="14"/>
      <c r="H29" s="3">
        <v>44482</v>
      </c>
      <c r="I29">
        <v>1.4444444444444442</v>
      </c>
    </row>
    <row r="30" spans="1:14" x14ac:dyDescent="0.35">
      <c r="A30" s="1">
        <v>44630</v>
      </c>
      <c r="B30" s="2" t="s">
        <v>1</v>
      </c>
      <c r="C30" s="4">
        <v>162</v>
      </c>
      <c r="D30">
        <f>C30/C31</f>
        <v>1.514018691588785</v>
      </c>
      <c r="E30" s="14"/>
      <c r="H30" s="3">
        <v>44490</v>
      </c>
      <c r="I30">
        <v>2.1036706349206349</v>
      </c>
    </row>
    <row r="31" spans="1:14" x14ac:dyDescent="0.35">
      <c r="A31" s="1">
        <v>44630</v>
      </c>
      <c r="B31" s="2" t="s">
        <v>3</v>
      </c>
      <c r="C31" s="2">
        <v>107</v>
      </c>
      <c r="E31" s="14"/>
    </row>
    <row r="32" spans="1:14" x14ac:dyDescent="0.35">
      <c r="A32" s="1">
        <v>44634</v>
      </c>
      <c r="B32" s="2" t="s">
        <v>1</v>
      </c>
      <c r="C32" s="4">
        <v>169</v>
      </c>
      <c r="D32">
        <f>C32/C33</f>
        <v>1.5943396226415094</v>
      </c>
      <c r="E32" s="14"/>
      <c r="I32" t="s">
        <v>21</v>
      </c>
      <c r="J32" s="5">
        <f>AVERAGE(I27:I30)</f>
        <v>1.6201205734229984</v>
      </c>
      <c r="K32" t="s">
        <v>29</v>
      </c>
    </row>
    <row r="33" spans="1:10" x14ac:dyDescent="0.35">
      <c r="A33" s="1">
        <v>44634</v>
      </c>
      <c r="B33" s="2" t="s">
        <v>3</v>
      </c>
      <c r="C33" s="2">
        <v>106</v>
      </c>
      <c r="E33" s="14"/>
      <c r="I33" t="s">
        <v>22</v>
      </c>
      <c r="J33">
        <f>(_xlfn.STDEV.S(I27:I30))/(SQRT(COUNT(I27:I30)))</f>
        <v>0.1668940436761685</v>
      </c>
    </row>
    <row r="34" spans="1:10" x14ac:dyDescent="0.35">
      <c r="A34" s="1">
        <v>44636</v>
      </c>
      <c r="B34" s="2" t="s">
        <v>1</v>
      </c>
      <c r="C34" s="4">
        <v>202</v>
      </c>
      <c r="D34">
        <f>C34/C35</f>
        <v>1.9611650485436893</v>
      </c>
      <c r="E34" s="14"/>
    </row>
    <row r="35" spans="1:10" x14ac:dyDescent="0.35">
      <c r="A35" s="1">
        <v>44636</v>
      </c>
      <c r="B35" s="2" t="s">
        <v>3</v>
      </c>
      <c r="C35" s="2">
        <v>103</v>
      </c>
      <c r="E35" s="14"/>
      <c r="F35" t="s">
        <v>32</v>
      </c>
    </row>
    <row r="36" spans="1:10" x14ac:dyDescent="0.35">
      <c r="A36" s="1">
        <v>44641</v>
      </c>
      <c r="B36" s="2" t="s">
        <v>1</v>
      </c>
      <c r="C36" s="4">
        <v>190</v>
      </c>
      <c r="D36">
        <f>C36/C37</f>
        <v>1.2925170068027212</v>
      </c>
      <c r="E36" s="14"/>
    </row>
    <row r="37" spans="1:10" x14ac:dyDescent="0.35">
      <c r="A37" s="1">
        <v>44641</v>
      </c>
      <c r="B37" s="2" t="s">
        <v>3</v>
      </c>
      <c r="C37" s="2">
        <v>147</v>
      </c>
      <c r="E37" s="14"/>
    </row>
    <row r="38" spans="1:10" ht="15" thickBot="1" x14ac:dyDescent="0.4">
      <c r="C38" s="14"/>
      <c r="D38" s="14"/>
      <c r="E38" s="14"/>
      <c r="F38" s="14"/>
    </row>
    <row r="39" spans="1:10" x14ac:dyDescent="0.35">
      <c r="C39" s="6"/>
      <c r="D39" s="7"/>
      <c r="E39" s="7"/>
      <c r="F39" s="8"/>
    </row>
    <row r="40" spans="1:10" ht="26" x14ac:dyDescent="0.6">
      <c r="C40" s="16" t="s">
        <v>21</v>
      </c>
      <c r="D40" s="13">
        <f>AVERAGE(D2:D36)</f>
        <v>1.7909525350482756</v>
      </c>
      <c r="E40" s="9"/>
      <c r="F40" s="10"/>
    </row>
    <row r="41" spans="1:10" ht="15" thickBot="1" x14ac:dyDescent="0.4">
      <c r="C41" s="17" t="s">
        <v>20</v>
      </c>
      <c r="D41" s="11">
        <f>_xlfn.STDEV.S(D2:D36)</f>
        <v>0.85710296298190114</v>
      </c>
      <c r="E41" s="18" t="s">
        <v>22</v>
      </c>
      <c r="F41" s="12">
        <f>D41/(SQRT(COUNT(D2:D36)))</f>
        <v>0.20202110576652826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2022-12-09T18:45:29Z</dcterms:created>
  <dcterms:modified xsi:type="dcterms:W3CDTF">2022-12-10T19:01:35Z</dcterms:modified>
</cp:coreProperties>
</file>