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ING RUN 1" sheetId="1" r:id="rId4"/>
    <sheet state="visible" name="FEEDING RUN 2" sheetId="2" r:id="rId5"/>
    <sheet state="visible" name="FEEDING RUN 3" sheetId="3" r:id="rId6"/>
    <sheet state="visible" name="FEEDING RUN 4" sheetId="4" r:id="rId7"/>
  </sheets>
  <definedNames/>
  <calcPr/>
  <extLst>
    <ext uri="GoogleSheetsCustomDataVersion1">
      <go:sheetsCustomData xmlns:go="http://customooxmlschemas.google.com/" r:id="rId8" roundtripDataSignature="AMtx7mhd4s8AJ2HeeyGhRg0pF+iwUd8dVw=="/>
    </ext>
  </extLst>
</workbook>
</file>

<file path=xl/sharedStrings.xml><?xml version="1.0" encoding="utf-8"?>
<sst xmlns="http://schemas.openxmlformats.org/spreadsheetml/2006/main" count="72" uniqueCount="26">
  <si>
    <t>Date</t>
  </si>
  <si>
    <t>Run</t>
  </si>
  <si>
    <t>original cell culture counts</t>
  </si>
  <si>
    <t>Sampling time</t>
  </si>
  <si>
    <t>Time (min)</t>
  </si>
  <si>
    <t>8A</t>
  </si>
  <si>
    <t>8B</t>
  </si>
  <si>
    <t>8C</t>
  </si>
  <si>
    <t>Blank</t>
  </si>
  <si>
    <t>7A</t>
  </si>
  <si>
    <t>7B</t>
  </si>
  <si>
    <t>7C</t>
  </si>
  <si>
    <t>counts</t>
  </si>
  <si>
    <t>volume</t>
  </si>
  <si>
    <t>Counts/ml</t>
  </si>
  <si>
    <t>slope</t>
  </si>
  <si>
    <t>8D</t>
  </si>
  <si>
    <t>7D</t>
  </si>
  <si>
    <t>7.5C</t>
  </si>
  <si>
    <t>7.5D</t>
  </si>
  <si>
    <t>7.5A</t>
  </si>
  <si>
    <t xml:space="preserve">DOUBLE CHECKED BLANK NO ANIMAL IN IT </t>
  </si>
  <si>
    <t>AND 8 A DID HAVE AN ANIMAL</t>
  </si>
  <si>
    <t>7.5B</t>
  </si>
  <si>
    <t>REMOVED 1758</t>
  </si>
  <si>
    <t xml:space="preserve">PIPPETTE TIP NOT CHANGED FROM ALGAL FEEDING SO MIGHT HAVE TO GET RIDE OF TIME POINT 1-3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</si>
</sst>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1'!$D$4:$D$10</c:f>
              <c:numCache/>
            </c:numRef>
          </c:yVal>
        </c:ser>
        <c:ser>
          <c:idx val="1"/>
          <c:order val="1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1'!$E$4:$E$10</c:f>
              <c:numCache/>
            </c:numRef>
          </c:yVal>
        </c:ser>
        <c:ser>
          <c:idx val="2"/>
          <c:order val="2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1'!$F$4:$F$10</c:f>
              <c:numCache/>
            </c:numRef>
          </c:yVal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1'!$G$4:$G$10</c:f>
              <c:numCache/>
            </c:numRef>
          </c:yVal>
        </c:ser>
        <c:ser>
          <c:idx val="4"/>
          <c:order val="4"/>
          <c:tx>
            <c:v>7A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1'!$H$4:$H$10</c:f>
              <c:numCache/>
            </c:numRef>
          </c:yVal>
        </c:ser>
        <c:ser>
          <c:idx val="5"/>
          <c:order val="5"/>
          <c:tx>
            <c:v>7B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1'!$I$4:$I$10</c:f>
              <c:numCache/>
            </c:numRef>
          </c:yVal>
        </c:ser>
        <c:ser>
          <c:idx val="6"/>
          <c:order val="6"/>
          <c:tx>
            <c:v>7C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1'!$C$4:$C$11</c:f>
            </c:numRef>
          </c:xVal>
          <c:yVal>
            <c:numRef>
              <c:f>'FEEDING RUN 1'!$J$4:$J$10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54769"/>
        <c:axId val="1894188866"/>
      </c:scatterChart>
      <c:valAx>
        <c:axId val="8309547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188866"/>
      </c:valAx>
      <c:valAx>
        <c:axId val="1894188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09547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2'!$D$4:$D$10</c:f>
              <c:numCache/>
            </c:numRef>
          </c:yVal>
        </c:ser>
        <c:ser>
          <c:idx val="1"/>
          <c:order val="1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2'!$E$4:$E$10</c:f>
              <c:numCache/>
            </c:numRef>
          </c:yVal>
        </c:ser>
        <c:ser>
          <c:idx val="2"/>
          <c:order val="2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2'!$F$4:$F$10</c:f>
              <c:numCache/>
            </c:numRef>
          </c:yVal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2'!$G$4:$G$10</c:f>
              <c:numCache/>
            </c:numRef>
          </c:yVal>
        </c:ser>
        <c:ser>
          <c:idx val="4"/>
          <c:order val="4"/>
          <c:tx>
            <c:v>7D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2'!$H$4:$H$10</c:f>
              <c:numCache/>
            </c:numRef>
          </c:yVal>
        </c:ser>
        <c:ser>
          <c:idx val="5"/>
          <c:order val="5"/>
          <c:tx>
            <c:v>7A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2'!$I$4:$I$10</c:f>
              <c:numCache/>
            </c:numRef>
          </c:yVal>
        </c:ser>
        <c:ser>
          <c:idx val="6"/>
          <c:order val="6"/>
          <c:tx>
            <c:v>7B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2'!$C$4:$C$10</c:f>
            </c:numRef>
          </c:xVal>
          <c:yVal>
            <c:numRef>
              <c:f>'FEEDING RUN 2'!$J$4:$J$10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3098"/>
        <c:axId val="610560173"/>
      </c:scatterChart>
      <c:valAx>
        <c:axId val="1741533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560173"/>
      </c:valAx>
      <c:valAx>
        <c:axId val="610560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15330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3'!$D$4:$D$10</c:f>
              <c:numCache/>
            </c:numRef>
          </c:yVal>
        </c:ser>
        <c:ser>
          <c:idx val="1"/>
          <c:order val="1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3'!$E$4:$E$10</c:f>
              <c:numCache/>
            </c:numRef>
          </c:yVal>
        </c:ser>
        <c:ser>
          <c:idx val="2"/>
          <c:order val="2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3'!$F$4:$F$10</c:f>
              <c:numCache/>
            </c:numRef>
          </c:yVal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3'!$G$4:$G$10</c:f>
              <c:numCache/>
            </c:numRef>
          </c:yVal>
        </c:ser>
        <c:ser>
          <c:idx val="4"/>
          <c:order val="4"/>
          <c:tx>
            <c:v>7.5C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3'!$H$4:$H$10</c:f>
              <c:numCache/>
            </c:numRef>
          </c:yVal>
        </c:ser>
        <c:ser>
          <c:idx val="5"/>
          <c:order val="5"/>
          <c:tx>
            <c:v>7.5D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3'!$I$4:$I$10</c:f>
              <c:numCache/>
            </c:numRef>
          </c:yVal>
        </c:ser>
        <c:ser>
          <c:idx val="6"/>
          <c:order val="6"/>
          <c:tx>
            <c:v>7.5A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3'!$C$4:$C$10</c:f>
            </c:numRef>
          </c:xVal>
          <c:yVal>
            <c:numRef>
              <c:f>'FEEDING RUN 3'!$J$4:$J$10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50522"/>
        <c:axId val="2042462431"/>
      </c:scatterChart>
      <c:valAx>
        <c:axId val="16325505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2462431"/>
      </c:valAx>
      <c:valAx>
        <c:axId val="2042462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25505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4'!$C$4:$C$10</c:f>
              <c:numCache/>
            </c:numRef>
          </c:yVal>
        </c:ser>
        <c:ser>
          <c:idx val="1"/>
          <c:order val="1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4'!$D$4:$D$10</c:f>
              <c:numCache/>
            </c:numRef>
          </c:yVal>
        </c:ser>
        <c:ser>
          <c:idx val="2"/>
          <c:order val="2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4'!$E$4:$E$10</c:f>
              <c:numCache/>
            </c:numRef>
          </c:yVal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4'!$F$4:$F$10</c:f>
              <c:numCache/>
            </c:numRef>
          </c:yVal>
        </c:ser>
        <c:ser>
          <c:idx val="4"/>
          <c:order val="4"/>
          <c:tx>
            <c:v>7.5B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4'!$G$4:$G$10</c:f>
              <c:numCache/>
            </c:numRef>
          </c:yVal>
        </c:ser>
        <c:ser>
          <c:idx val="5"/>
          <c:order val="5"/>
          <c:tx>
            <c:v>7.5C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4'!$H$4:$H$10</c:f>
              <c:numCache/>
            </c:numRef>
          </c:yVal>
        </c:ser>
        <c:ser>
          <c:idx val="6"/>
          <c:order val="6"/>
          <c:tx>
            <c:v>7.5D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4'!$I$4:$I$10</c:f>
              <c:numCache/>
            </c:numRef>
          </c:yVal>
        </c:ser>
        <c:ser>
          <c:idx val="7"/>
          <c:order val="7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4'!$B$4:$B$10</c:f>
            </c:numRef>
          </c:xVal>
          <c:yVal>
            <c:numRef>
              <c:f>'FEEDING RUN 4'!$J$4:$J$10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8875"/>
        <c:axId val="577271265"/>
      </c:scatterChart>
      <c:valAx>
        <c:axId val="1787588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7271265"/>
      </c:valAx>
      <c:valAx>
        <c:axId val="57727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7588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18</xdr:row>
      <xdr:rowOff>19050</xdr:rowOff>
    </xdr:from>
    <xdr:ext cx="6553200" cy="4343400"/>
    <xdr:graphicFrame>
      <xdr:nvGraphicFramePr>
        <xdr:cNvPr id="190268929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18</xdr:row>
      <xdr:rowOff>19050</xdr:rowOff>
    </xdr:from>
    <xdr:ext cx="4343400" cy="2876550"/>
    <xdr:graphicFrame>
      <xdr:nvGraphicFramePr>
        <xdr:cNvPr id="17510436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18</xdr:row>
      <xdr:rowOff>19050</xdr:rowOff>
    </xdr:from>
    <xdr:ext cx="5848350" cy="3867150"/>
    <xdr:graphicFrame>
      <xdr:nvGraphicFramePr>
        <xdr:cNvPr id="90780686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18</xdr:row>
      <xdr:rowOff>19050</xdr:rowOff>
    </xdr:from>
    <xdr:ext cx="6124575" cy="4057650"/>
    <xdr:graphicFrame>
      <xdr:nvGraphicFramePr>
        <xdr:cNvPr id="163207010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5"/>
    <col customWidth="1" min="4" max="26" width="7.63"/>
  </cols>
  <sheetData>
    <row r="1">
      <c r="A1" s="1" t="s">
        <v>0</v>
      </c>
      <c r="C1" s="2">
        <v>44453.0</v>
      </c>
      <c r="E1" s="1" t="s">
        <v>1</v>
      </c>
      <c r="F1" s="1">
        <v>1.0</v>
      </c>
      <c r="O1" s="1" t="s">
        <v>2</v>
      </c>
    </row>
    <row r="2">
      <c r="C2" s="2"/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O3" s="1" t="s">
        <v>12</v>
      </c>
      <c r="P3" s="1" t="s">
        <v>13</v>
      </c>
      <c r="Q3" s="1" t="s">
        <v>14</v>
      </c>
    </row>
    <row r="4">
      <c r="A4" s="3">
        <v>0.4236111111111111</v>
      </c>
      <c r="B4" s="1">
        <v>0.0</v>
      </c>
      <c r="C4" s="1">
        <v>1353.0</v>
      </c>
      <c r="D4" s="1">
        <v>1332.0</v>
      </c>
      <c r="E4" s="1">
        <v>1357.0</v>
      </c>
      <c r="F4" s="1">
        <v>1355.0</v>
      </c>
      <c r="G4" s="1">
        <v>1314.0</v>
      </c>
      <c r="H4" s="1">
        <v>1333.0</v>
      </c>
      <c r="I4" s="1">
        <v>1366.0</v>
      </c>
      <c r="J4" s="1">
        <v>1327.0</v>
      </c>
      <c r="O4" s="1">
        <v>35916.0</v>
      </c>
      <c r="P4" s="1">
        <v>33.0</v>
      </c>
      <c r="Q4" s="1">
        <f t="shared" ref="Q4:Q7" si="1">+O4/P4*1000</f>
        <v>1088363.636</v>
      </c>
    </row>
    <row r="5">
      <c r="A5" s="3">
        <v>0.4305555555555556</v>
      </c>
      <c r="B5" s="1">
        <v>10.0</v>
      </c>
      <c r="C5" s="1">
        <v>1216.0</v>
      </c>
      <c r="D5" s="1">
        <v>1315.0</v>
      </c>
      <c r="E5" s="1">
        <v>1288.0</v>
      </c>
      <c r="F5" s="1">
        <v>1335.0</v>
      </c>
      <c r="G5" s="1">
        <v>1186.0</v>
      </c>
      <c r="H5" s="1">
        <v>1338.0</v>
      </c>
      <c r="I5" s="1">
        <v>1209.0</v>
      </c>
      <c r="J5" s="1">
        <v>1384.0</v>
      </c>
      <c r="O5" s="1">
        <v>35770.0</v>
      </c>
      <c r="P5" s="1">
        <v>33.0</v>
      </c>
      <c r="Q5" s="1">
        <f t="shared" si="1"/>
        <v>1083939.394</v>
      </c>
    </row>
    <row r="6">
      <c r="A6" s="3">
        <v>0.44236111111111115</v>
      </c>
      <c r="B6" s="1">
        <v>27.0</v>
      </c>
      <c r="C6" s="1">
        <v>1210.0</v>
      </c>
      <c r="D6" s="1">
        <v>1234.0</v>
      </c>
      <c r="E6" s="1">
        <v>1364.0</v>
      </c>
      <c r="F6" s="1">
        <v>1534.0</v>
      </c>
      <c r="G6" s="1">
        <v>1295.0</v>
      </c>
      <c r="H6" s="1">
        <v>1103.0</v>
      </c>
      <c r="I6" s="1">
        <v>1157.0</v>
      </c>
      <c r="J6" s="1">
        <v>1426.0</v>
      </c>
      <c r="O6" s="1">
        <v>37532.0</v>
      </c>
      <c r="P6" s="1">
        <v>33.0</v>
      </c>
      <c r="Q6" s="1">
        <f t="shared" si="1"/>
        <v>1137333.333</v>
      </c>
    </row>
    <row r="7">
      <c r="A7" s="3">
        <v>0.45625</v>
      </c>
      <c r="B7" s="1">
        <v>47.0</v>
      </c>
      <c r="C7" s="1">
        <v>1164.0</v>
      </c>
      <c r="D7" s="1">
        <v>1165.0</v>
      </c>
      <c r="E7" s="1">
        <v>1076.0</v>
      </c>
      <c r="F7" s="1">
        <v>1294.0</v>
      </c>
      <c r="G7" s="1">
        <v>984.0</v>
      </c>
      <c r="H7" s="1">
        <v>1026.0</v>
      </c>
      <c r="I7" s="1">
        <v>892.0</v>
      </c>
      <c r="J7" s="1">
        <v>1328.0</v>
      </c>
      <c r="O7" s="1">
        <v>36527.0</v>
      </c>
      <c r="P7" s="1">
        <v>33.0</v>
      </c>
      <c r="Q7" s="1">
        <f t="shared" si="1"/>
        <v>1106878.788</v>
      </c>
    </row>
    <row r="8">
      <c r="A8" s="3">
        <v>0.46319444444444446</v>
      </c>
      <c r="B8" s="1">
        <v>57.0</v>
      </c>
      <c r="C8" s="1">
        <v>1114.0</v>
      </c>
      <c r="D8" s="1">
        <v>983.0</v>
      </c>
      <c r="E8" s="1">
        <v>966.0</v>
      </c>
      <c r="F8" s="1">
        <v>1296.0</v>
      </c>
      <c r="G8" s="1">
        <v>681.0</v>
      </c>
      <c r="H8" s="1">
        <v>824.0</v>
      </c>
      <c r="I8" s="1">
        <v>718.0</v>
      </c>
      <c r="J8" s="1">
        <v>1250.0</v>
      </c>
    </row>
    <row r="9">
      <c r="A9" s="3">
        <v>0.47222222222222227</v>
      </c>
      <c r="B9" s="1">
        <v>70.0</v>
      </c>
      <c r="C9" s="1">
        <v>1098.0</v>
      </c>
      <c r="D9" s="1">
        <v>999.0</v>
      </c>
      <c r="E9" s="1">
        <v>927.0</v>
      </c>
      <c r="F9" s="1">
        <v>1307.0</v>
      </c>
      <c r="G9" s="1">
        <v>849.0</v>
      </c>
      <c r="H9" s="1">
        <v>785.0</v>
      </c>
      <c r="I9" s="1">
        <v>888.0</v>
      </c>
      <c r="J9" s="1">
        <v>1350.0</v>
      </c>
      <c r="Q9" s="1">
        <f>AVERAGE(Q4:Q7)</f>
        <v>1104128.788</v>
      </c>
    </row>
    <row r="10">
      <c r="A10" s="3">
        <v>0.4861111111111111</v>
      </c>
      <c r="B10" s="1">
        <v>90.0</v>
      </c>
      <c r="C10" s="1">
        <v>1007.0</v>
      </c>
      <c r="D10" s="1">
        <v>767.0</v>
      </c>
      <c r="E10" s="1">
        <v>1116.0</v>
      </c>
      <c r="F10" s="1">
        <v>1339.0</v>
      </c>
      <c r="G10" s="1">
        <v>521.0</v>
      </c>
      <c r="H10" s="1">
        <v>711.0</v>
      </c>
      <c r="I10" s="1">
        <v>493.0</v>
      </c>
      <c r="J10" s="1">
        <v>1284.0</v>
      </c>
      <c r="Q10" s="1">
        <f>STDEV(Q4:Q7)</f>
        <v>24264.21212</v>
      </c>
    </row>
    <row r="11">
      <c r="Q11" s="1">
        <f>+Q10/Q9*100</f>
        <v>2.197588939</v>
      </c>
    </row>
    <row r="14">
      <c r="A14" s="1" t="s">
        <v>15</v>
      </c>
      <c r="C14" s="1">
        <f>SLOPE(C4:C10,B4:B10)</f>
        <v>-3.221941992</v>
      </c>
      <c r="D14" s="1">
        <f>SLOPE(D4:D10,B4:B10)</f>
        <v>-6.142969735</v>
      </c>
      <c r="E14" s="1">
        <f>SLOPE(E4:E10,B4:B10)</f>
        <v>-4.314312736</v>
      </c>
      <c r="F14" s="1">
        <f>SLOPE(F4:F10,B4:B10)</f>
        <v>-0.8389029004</v>
      </c>
      <c r="G14" s="1">
        <f>SLOPE(G4:G10,B4:B10)</f>
        <v>-8.745271122</v>
      </c>
      <c r="H14" s="1">
        <f>SLOPE(H4:H10,B4:B10)</f>
        <v>-7.703184111</v>
      </c>
      <c r="I14" s="1">
        <f>SLOPE(I4:I10,B4:B10)</f>
        <v>-8.887137453</v>
      </c>
      <c r="J14" s="1">
        <f>SLOPE(J4:J10,B4:B10)</f>
        <v>-0.9361601513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5"/>
    <col customWidth="1" min="4" max="26" width="7.63"/>
  </cols>
  <sheetData>
    <row r="1">
      <c r="A1" s="1" t="s">
        <v>0</v>
      </c>
      <c r="C1" s="2">
        <v>44453.0</v>
      </c>
      <c r="E1" s="1" t="s">
        <v>1</v>
      </c>
      <c r="F1" s="1">
        <v>2.0</v>
      </c>
      <c r="O1" s="1" t="s">
        <v>2</v>
      </c>
    </row>
    <row r="2">
      <c r="C2" s="2"/>
    </row>
    <row r="3">
      <c r="A3" s="1" t="s">
        <v>3</v>
      </c>
      <c r="B3" s="1" t="s">
        <v>4</v>
      </c>
      <c r="C3" s="1" t="s">
        <v>16</v>
      </c>
      <c r="D3" s="1" t="s">
        <v>5</v>
      </c>
      <c r="E3" s="1" t="s">
        <v>6</v>
      </c>
      <c r="F3" s="1" t="s">
        <v>8</v>
      </c>
      <c r="G3" s="1" t="s">
        <v>17</v>
      </c>
      <c r="H3" s="1" t="s">
        <v>9</v>
      </c>
      <c r="I3" s="1" t="s">
        <v>10</v>
      </c>
      <c r="J3" s="1" t="s">
        <v>8</v>
      </c>
      <c r="O3" s="1" t="s">
        <v>12</v>
      </c>
      <c r="P3" s="1" t="s">
        <v>13</v>
      </c>
      <c r="Q3" s="1" t="s">
        <v>14</v>
      </c>
    </row>
    <row r="4">
      <c r="A4" s="3">
        <v>0.5041666666666667</v>
      </c>
      <c r="B4" s="1">
        <v>0.0</v>
      </c>
      <c r="C4" s="1">
        <v>1315.0</v>
      </c>
      <c r="D4" s="1">
        <v>1413.0</v>
      </c>
      <c r="E4" s="1">
        <v>1404.0</v>
      </c>
      <c r="F4" s="1">
        <v>1315.0</v>
      </c>
      <c r="G4" s="1">
        <v>1497.0</v>
      </c>
      <c r="H4" s="1">
        <v>1410.0</v>
      </c>
      <c r="I4" s="1">
        <v>1353.0</v>
      </c>
      <c r="J4" s="1">
        <v>1354.0</v>
      </c>
      <c r="O4" s="1">
        <v>35916.0</v>
      </c>
      <c r="P4" s="1">
        <v>33.0</v>
      </c>
      <c r="Q4" s="1">
        <f t="shared" ref="Q4:Q7" si="1">+O4/P4*1000</f>
        <v>1088363.636</v>
      </c>
    </row>
    <row r="5">
      <c r="A5" s="3">
        <v>0.5111111111111112</v>
      </c>
      <c r="B5" s="1">
        <v>10.0</v>
      </c>
      <c r="C5" s="1">
        <v>1316.0</v>
      </c>
      <c r="D5" s="1">
        <v>1204.0</v>
      </c>
      <c r="E5" s="1">
        <v>1258.0</v>
      </c>
      <c r="F5" s="1">
        <v>1293.0</v>
      </c>
      <c r="G5" s="1">
        <v>1324.0</v>
      </c>
      <c r="H5" s="1">
        <v>1370.0</v>
      </c>
      <c r="I5" s="1">
        <v>1172.0</v>
      </c>
      <c r="J5" s="1">
        <v>1346.0</v>
      </c>
      <c r="O5" s="1">
        <v>35770.0</v>
      </c>
      <c r="P5" s="1">
        <v>33.0</v>
      </c>
      <c r="Q5" s="1">
        <f t="shared" si="1"/>
        <v>1083939.394</v>
      </c>
    </row>
    <row r="6">
      <c r="A6" s="3">
        <v>0.5180555555555556</v>
      </c>
      <c r="B6" s="1">
        <v>20.0</v>
      </c>
      <c r="C6" s="1">
        <v>1256.0</v>
      </c>
      <c r="D6" s="1">
        <v>805.0</v>
      </c>
      <c r="E6" s="1">
        <v>1249.0</v>
      </c>
      <c r="F6" s="1">
        <v>1346.0</v>
      </c>
      <c r="G6" s="1">
        <v>1160.0</v>
      </c>
      <c r="H6" s="1">
        <v>1261.0</v>
      </c>
      <c r="I6" s="1">
        <v>1124.0</v>
      </c>
      <c r="J6" s="1">
        <v>1246.0</v>
      </c>
      <c r="O6" s="1">
        <v>37532.0</v>
      </c>
      <c r="P6" s="1">
        <v>33.0</v>
      </c>
      <c r="Q6" s="1">
        <f t="shared" si="1"/>
        <v>1137333.333</v>
      </c>
    </row>
    <row r="7">
      <c r="A7" s="3">
        <v>0.525</v>
      </c>
      <c r="B7" s="1">
        <v>30.0</v>
      </c>
      <c r="C7" s="1">
        <v>1285.0</v>
      </c>
      <c r="D7" s="1">
        <v>855.0</v>
      </c>
      <c r="E7" s="1">
        <v>1152.0</v>
      </c>
      <c r="F7" s="1">
        <v>1449.0</v>
      </c>
      <c r="G7" s="1">
        <v>853.0</v>
      </c>
      <c r="H7" s="1">
        <v>1180.0</v>
      </c>
      <c r="I7" s="1">
        <v>933.0</v>
      </c>
      <c r="J7" s="1">
        <v>1273.0</v>
      </c>
      <c r="O7" s="1">
        <v>36527.0</v>
      </c>
      <c r="P7" s="1">
        <v>33.0</v>
      </c>
      <c r="Q7" s="1">
        <f t="shared" si="1"/>
        <v>1106878.788</v>
      </c>
    </row>
    <row r="8">
      <c r="A8" s="3">
        <v>0.5319444444444444</v>
      </c>
      <c r="B8" s="1">
        <v>40.0</v>
      </c>
      <c r="C8" s="1">
        <v>921.0</v>
      </c>
      <c r="D8" s="1">
        <v>514.0</v>
      </c>
      <c r="E8" s="1">
        <v>1131.0</v>
      </c>
      <c r="F8" s="1">
        <v>1229.0</v>
      </c>
      <c r="G8" s="1">
        <v>768.0</v>
      </c>
      <c r="H8" s="1">
        <v>1055.0</v>
      </c>
      <c r="I8" s="1">
        <v>819.0</v>
      </c>
      <c r="J8" s="1">
        <v>1268.0</v>
      </c>
    </row>
    <row r="9">
      <c r="A9" s="3">
        <v>0.5388888888888889</v>
      </c>
      <c r="B9" s="1">
        <v>50.0</v>
      </c>
      <c r="C9" s="1">
        <v>864.0</v>
      </c>
      <c r="D9" s="1">
        <v>764.0</v>
      </c>
      <c r="E9" s="1">
        <v>983.0</v>
      </c>
      <c r="F9" s="1">
        <v>1263.0</v>
      </c>
      <c r="G9" s="1">
        <v>848.0</v>
      </c>
      <c r="H9" s="1">
        <v>964.0</v>
      </c>
      <c r="I9" s="1">
        <v>540.0</v>
      </c>
      <c r="J9" s="1">
        <v>1232.0</v>
      </c>
      <c r="Q9" s="1">
        <f>AVERAGE(Q4:Q7)</f>
        <v>1104128.788</v>
      </c>
    </row>
    <row r="10">
      <c r="A10" s="3">
        <v>0.05277777777777778</v>
      </c>
      <c r="B10" s="1">
        <v>70.0</v>
      </c>
      <c r="C10" s="1">
        <v>885.0</v>
      </c>
      <c r="D10" s="1">
        <v>819.0</v>
      </c>
      <c r="E10" s="1">
        <v>1040.0</v>
      </c>
      <c r="F10" s="1">
        <v>1297.0</v>
      </c>
      <c r="G10" s="1">
        <v>604.0</v>
      </c>
      <c r="H10" s="1">
        <v>907.0</v>
      </c>
      <c r="I10" s="1">
        <v>264.0</v>
      </c>
      <c r="J10" s="1">
        <v>1223.0</v>
      </c>
      <c r="Q10" s="1">
        <f>STDEV(Q4:Q7)</f>
        <v>24264.21212</v>
      </c>
    </row>
    <row r="11">
      <c r="A11" s="3">
        <v>0.525</v>
      </c>
      <c r="B11" s="1">
        <v>90.0</v>
      </c>
      <c r="C11" s="1">
        <v>627.0</v>
      </c>
      <c r="D11" s="1">
        <v>562.0</v>
      </c>
      <c r="E11" s="1">
        <v>893.0</v>
      </c>
      <c r="F11" s="1">
        <v>1279.0</v>
      </c>
      <c r="G11" s="1">
        <v>541.0</v>
      </c>
      <c r="H11" s="1">
        <v>808.0</v>
      </c>
      <c r="I11" s="1">
        <v>192.0</v>
      </c>
      <c r="J11" s="1">
        <v>1177.0</v>
      </c>
      <c r="Q11" s="1">
        <f>+Q10/Q9*100</f>
        <v>2.197588939</v>
      </c>
    </row>
    <row r="14">
      <c r="A14" s="1" t="s">
        <v>15</v>
      </c>
      <c r="C14" s="1">
        <f>SLOPE(C4:C11,B4:B11)</f>
        <v>-8.157803468</v>
      </c>
      <c r="D14" s="1">
        <f>SLOPE(D4:D11,B4:B11)</f>
        <v>-7.446628131</v>
      </c>
      <c r="E14" s="1">
        <f>SLOPE(E4:E11,B4:B11)</f>
        <v>-5.137957611</v>
      </c>
      <c r="F14" s="1">
        <f>SLOPE(F4:F11,B4:B11)</f>
        <v>-0.6506743738</v>
      </c>
      <c r="G14" s="1">
        <f>SLOPE(G4:G11,B4:B11)</f>
        <v>-10.51040462</v>
      </c>
      <c r="H14" s="1">
        <f>SLOPE(H4:H11,B4:B11)</f>
        <v>-7.102312139</v>
      </c>
      <c r="I14" s="1">
        <f>SLOPE(I4:I11,B4:B11)</f>
        <v>-13.89961464</v>
      </c>
      <c r="J14" s="1">
        <f>SLOPE(J4:J11,B4:B11)</f>
        <v>-1.800578035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5"/>
    <col customWidth="1" min="4" max="26" width="7.63"/>
  </cols>
  <sheetData>
    <row r="1">
      <c r="A1" s="1" t="s">
        <v>0</v>
      </c>
      <c r="C1" s="2">
        <v>44453.0</v>
      </c>
      <c r="E1" s="1" t="s">
        <v>1</v>
      </c>
      <c r="F1" s="1">
        <v>3.0</v>
      </c>
      <c r="O1" s="1" t="s">
        <v>2</v>
      </c>
    </row>
    <row r="2">
      <c r="C2" s="2"/>
    </row>
    <row r="3">
      <c r="A3" s="1" t="s">
        <v>3</v>
      </c>
      <c r="B3" s="1" t="s">
        <v>4</v>
      </c>
      <c r="C3" s="1" t="s">
        <v>7</v>
      </c>
      <c r="D3" s="1" t="s">
        <v>16</v>
      </c>
      <c r="E3" s="1" t="s">
        <v>5</v>
      </c>
      <c r="F3" s="1" t="s">
        <v>8</v>
      </c>
      <c r="G3" s="1" t="s">
        <v>18</v>
      </c>
      <c r="H3" s="1" t="s">
        <v>19</v>
      </c>
      <c r="I3" s="1" t="s">
        <v>20</v>
      </c>
      <c r="J3" s="1" t="s">
        <v>8</v>
      </c>
      <c r="O3" s="1" t="s">
        <v>12</v>
      </c>
      <c r="P3" s="1" t="s">
        <v>13</v>
      </c>
      <c r="Q3" s="1" t="s">
        <v>14</v>
      </c>
    </row>
    <row r="4">
      <c r="A4" s="3"/>
      <c r="B4" s="1">
        <v>0.0</v>
      </c>
      <c r="C4" s="1">
        <v>1283.0</v>
      </c>
      <c r="D4" s="1">
        <v>1343.0</v>
      </c>
      <c r="E4" s="1">
        <v>1280.0</v>
      </c>
      <c r="F4" s="1">
        <v>1399.0</v>
      </c>
      <c r="G4" s="1">
        <v>1296.0</v>
      </c>
      <c r="H4" s="1">
        <v>1281.0</v>
      </c>
      <c r="I4" s="1">
        <v>1233.0</v>
      </c>
      <c r="J4" s="1">
        <v>1271.0</v>
      </c>
      <c r="O4" s="1">
        <v>35916.0</v>
      </c>
      <c r="P4" s="1">
        <v>33.0</v>
      </c>
      <c r="Q4" s="1">
        <f t="shared" ref="Q4:Q7" si="1">+O4/P4*1000</f>
        <v>1088363.636</v>
      </c>
    </row>
    <row r="5">
      <c r="A5" s="3"/>
      <c r="B5" s="1">
        <v>15.0</v>
      </c>
      <c r="C5" s="1">
        <v>1178.0</v>
      </c>
      <c r="D5" s="1">
        <v>1064.0</v>
      </c>
      <c r="E5" s="1">
        <v>1259.0</v>
      </c>
      <c r="F5" s="1">
        <v>1289.0</v>
      </c>
      <c r="G5" s="1">
        <v>1095.0</v>
      </c>
      <c r="H5" s="1">
        <v>1226.0</v>
      </c>
      <c r="I5" s="1">
        <v>1204.0</v>
      </c>
      <c r="J5" s="1">
        <v>1259.0</v>
      </c>
      <c r="O5" s="1">
        <v>35770.0</v>
      </c>
      <c r="P5" s="1">
        <v>33.0</v>
      </c>
      <c r="Q5" s="1">
        <f t="shared" si="1"/>
        <v>1083939.394</v>
      </c>
    </row>
    <row r="6">
      <c r="A6" s="3"/>
      <c r="B6" s="1">
        <v>30.0</v>
      </c>
      <c r="C6" s="1">
        <v>992.0</v>
      </c>
      <c r="D6" s="1">
        <v>785.0</v>
      </c>
      <c r="E6" s="1">
        <v>1247.0</v>
      </c>
      <c r="F6" s="1">
        <v>1250.0</v>
      </c>
      <c r="G6" s="1">
        <v>970.0</v>
      </c>
      <c r="H6" s="1">
        <v>1500.0</v>
      </c>
      <c r="I6" s="1">
        <v>1069.0</v>
      </c>
      <c r="J6" s="1">
        <v>1227.0</v>
      </c>
      <c r="O6" s="1">
        <v>37532.0</v>
      </c>
      <c r="P6" s="1">
        <v>33.0</v>
      </c>
      <c r="Q6" s="1">
        <f t="shared" si="1"/>
        <v>1137333.333</v>
      </c>
    </row>
    <row r="7">
      <c r="A7" s="3"/>
      <c r="B7" s="1">
        <v>45.0</v>
      </c>
      <c r="C7" s="1">
        <v>1010.0</v>
      </c>
      <c r="D7" s="1">
        <v>422.0</v>
      </c>
      <c r="E7" s="1">
        <v>1194.0</v>
      </c>
      <c r="F7" s="1">
        <v>1236.0</v>
      </c>
      <c r="G7" s="1">
        <v>1108.0</v>
      </c>
      <c r="H7" s="1">
        <v>1069.0</v>
      </c>
      <c r="I7" s="1">
        <v>914.0</v>
      </c>
      <c r="J7" s="1">
        <v>1313.0</v>
      </c>
      <c r="O7" s="1">
        <v>36527.0</v>
      </c>
      <c r="P7" s="1">
        <v>33.0</v>
      </c>
      <c r="Q7" s="1">
        <f t="shared" si="1"/>
        <v>1106878.788</v>
      </c>
    </row>
    <row r="8">
      <c r="A8" s="3"/>
      <c r="B8" s="1">
        <v>60.0</v>
      </c>
      <c r="C8" s="1">
        <v>1009.0</v>
      </c>
      <c r="D8" s="1">
        <v>393.0</v>
      </c>
      <c r="E8" s="1">
        <v>1249.0</v>
      </c>
      <c r="F8" s="1">
        <v>1464.0</v>
      </c>
      <c r="G8" s="1">
        <v>1156.0</v>
      </c>
      <c r="H8" s="1">
        <v>906.0</v>
      </c>
      <c r="I8" s="1">
        <v>892.0</v>
      </c>
      <c r="J8" s="1">
        <v>1444.0</v>
      </c>
    </row>
    <row r="9">
      <c r="A9" s="3"/>
      <c r="B9" s="1">
        <v>75.0</v>
      </c>
      <c r="C9" s="1">
        <v>946.0</v>
      </c>
      <c r="D9" s="1">
        <v>593.0</v>
      </c>
      <c r="E9" s="1">
        <v>1161.0</v>
      </c>
      <c r="F9" s="1">
        <v>1463.0</v>
      </c>
      <c r="G9" s="1">
        <v>637.0</v>
      </c>
      <c r="H9" s="1">
        <v>804.0</v>
      </c>
      <c r="I9" s="1">
        <v>778.0</v>
      </c>
      <c r="J9" s="1">
        <v>1336.0</v>
      </c>
      <c r="Q9" s="1">
        <f>AVERAGE(Q4:Q7)</f>
        <v>1104128.788</v>
      </c>
    </row>
    <row r="10">
      <c r="A10" s="3"/>
      <c r="B10" s="1">
        <v>90.0</v>
      </c>
      <c r="C10" s="1">
        <v>833.0</v>
      </c>
      <c r="D10" s="1">
        <v>390.0</v>
      </c>
      <c r="E10" s="1">
        <v>1142.0</v>
      </c>
      <c r="F10" s="1">
        <v>1242.0</v>
      </c>
      <c r="G10" s="1">
        <v>844.0</v>
      </c>
      <c r="H10" s="1">
        <v>798.0</v>
      </c>
      <c r="I10" s="1">
        <v>1031.0</v>
      </c>
      <c r="J10" s="1">
        <v>1574.0</v>
      </c>
      <c r="Q10" s="1">
        <f>STDEV(Q4:Q7)</f>
        <v>24264.21212</v>
      </c>
    </row>
    <row r="11">
      <c r="Q11" s="1">
        <f>+Q10/Q9*100</f>
        <v>2.197588939</v>
      </c>
    </row>
    <row r="14">
      <c r="A14" s="1" t="s">
        <v>15</v>
      </c>
      <c r="C14" s="1">
        <f>SLOPE(C4:C10,B4:B10)</f>
        <v>-4.278571429</v>
      </c>
      <c r="D14" s="1">
        <f>SLOPE(D4:D10,B4:B10)</f>
        <v>-9.983333333</v>
      </c>
      <c r="E14" s="1">
        <f>SLOPE(E4:E10,B4:B10)</f>
        <v>-1.447619048</v>
      </c>
      <c r="F14" s="1">
        <f>SLOPE(F4:F10,B4:B10)</f>
        <v>0.2166666667</v>
      </c>
      <c r="G14" s="1">
        <f>SLOPE(G4:G10,B4:B10)</f>
        <v>-4.966666667</v>
      </c>
      <c r="H14" s="1">
        <f>SLOPE(H4:H10,B4:B10)</f>
        <v>-6.873809524</v>
      </c>
      <c r="I14" s="1">
        <f>SLOPE(I4:I10,B4:B10)</f>
        <v>-3.892857143</v>
      </c>
      <c r="J14" s="1">
        <f>SLOPE(J4:J10,B4:B10)</f>
        <v>3.047619048</v>
      </c>
    </row>
    <row r="16">
      <c r="B16" s="1" t="s">
        <v>21</v>
      </c>
    </row>
    <row r="17">
      <c r="B17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5"/>
    <col customWidth="1" min="4" max="26" width="7.63"/>
  </cols>
  <sheetData>
    <row r="1">
      <c r="A1" s="1" t="s">
        <v>0</v>
      </c>
      <c r="C1" s="2">
        <v>44453.0</v>
      </c>
      <c r="E1" s="1" t="s">
        <v>1</v>
      </c>
      <c r="F1" s="1">
        <v>4.0</v>
      </c>
      <c r="O1" s="1" t="s">
        <v>2</v>
      </c>
    </row>
    <row r="2">
      <c r="C2" s="2"/>
    </row>
    <row r="3">
      <c r="A3" s="1" t="s">
        <v>3</v>
      </c>
      <c r="B3" s="1" t="s">
        <v>4</v>
      </c>
      <c r="C3" s="1" t="s">
        <v>6</v>
      </c>
      <c r="D3" s="1" t="s">
        <v>7</v>
      </c>
      <c r="E3" s="1" t="s">
        <v>16</v>
      </c>
      <c r="F3" s="1" t="s">
        <v>8</v>
      </c>
      <c r="G3" s="1" t="s">
        <v>23</v>
      </c>
      <c r="H3" s="1" t="s">
        <v>18</v>
      </c>
      <c r="I3" s="1" t="s">
        <v>19</v>
      </c>
      <c r="J3" s="1" t="s">
        <v>8</v>
      </c>
      <c r="O3" s="1" t="s">
        <v>12</v>
      </c>
      <c r="P3" s="1" t="s">
        <v>13</v>
      </c>
      <c r="Q3" s="1" t="s">
        <v>14</v>
      </c>
    </row>
    <row r="4">
      <c r="A4" s="3"/>
      <c r="B4" s="1">
        <v>0.0</v>
      </c>
      <c r="C4" s="1">
        <v>1443.0</v>
      </c>
      <c r="D4" s="1">
        <v>1354.0</v>
      </c>
      <c r="E4" s="1">
        <v>1367.0</v>
      </c>
      <c r="F4" s="1">
        <v>1407.0</v>
      </c>
      <c r="G4" s="1">
        <v>1321.0</v>
      </c>
      <c r="H4" s="1">
        <v>1319.0</v>
      </c>
      <c r="I4" s="1">
        <v>1357.0</v>
      </c>
      <c r="J4" s="1">
        <v>1380.0</v>
      </c>
      <c r="O4" s="1">
        <v>35916.0</v>
      </c>
      <c r="P4" s="1">
        <v>33.0</v>
      </c>
      <c r="Q4" s="1">
        <f t="shared" ref="Q4:Q7" si="1">+O4/P4*1000</f>
        <v>1088363.636</v>
      </c>
    </row>
    <row r="5">
      <c r="A5" s="3"/>
      <c r="B5" s="1">
        <v>15.0</v>
      </c>
      <c r="C5" s="1">
        <v>1075.0</v>
      </c>
      <c r="D5" s="1">
        <v>1300.0</v>
      </c>
      <c r="E5" s="1">
        <v>1249.0</v>
      </c>
      <c r="F5" s="1">
        <v>1443.0</v>
      </c>
      <c r="G5" s="1">
        <v>1423.0</v>
      </c>
      <c r="H5" s="1">
        <v>1405.0</v>
      </c>
      <c r="I5" s="1">
        <v>1409.0</v>
      </c>
      <c r="J5" s="1">
        <v>1370.0</v>
      </c>
      <c r="O5" s="1">
        <v>35770.0</v>
      </c>
      <c r="P5" s="1">
        <v>33.0</v>
      </c>
      <c r="Q5" s="1">
        <f t="shared" si="1"/>
        <v>1083939.394</v>
      </c>
    </row>
    <row r="6">
      <c r="A6" s="3"/>
      <c r="B6" s="1">
        <v>30.0</v>
      </c>
      <c r="C6" s="1">
        <v>1300.0</v>
      </c>
      <c r="D6" s="1">
        <v>1462.0</v>
      </c>
      <c r="E6" s="1">
        <v>890.0</v>
      </c>
      <c r="F6" s="1">
        <v>1415.0</v>
      </c>
      <c r="G6" s="1">
        <v>1110.0</v>
      </c>
      <c r="H6" s="1">
        <v>1313.0</v>
      </c>
      <c r="I6" s="1">
        <v>1239.0</v>
      </c>
      <c r="J6" s="1">
        <v>1245.0</v>
      </c>
      <c r="O6" s="1">
        <v>37532.0</v>
      </c>
      <c r="P6" s="1">
        <v>33.0</v>
      </c>
      <c r="Q6" s="1">
        <f t="shared" si="1"/>
        <v>1137333.333</v>
      </c>
    </row>
    <row r="7">
      <c r="A7" s="3"/>
      <c r="B7" s="1">
        <v>45.0</v>
      </c>
      <c r="C7" s="1">
        <v>1168.0</v>
      </c>
      <c r="D7" s="1">
        <v>1293.0</v>
      </c>
      <c r="E7" s="1">
        <v>967.0</v>
      </c>
      <c r="F7" s="1">
        <v>1367.0</v>
      </c>
      <c r="G7" s="1">
        <v>976.0</v>
      </c>
      <c r="H7" s="1">
        <v>1119.0</v>
      </c>
      <c r="I7" s="1">
        <v>1182.0</v>
      </c>
      <c r="J7" s="1">
        <v>1399.0</v>
      </c>
      <c r="O7" s="1">
        <v>36527.0</v>
      </c>
      <c r="P7" s="1">
        <v>33.0</v>
      </c>
      <c r="Q7" s="1">
        <f t="shared" si="1"/>
        <v>1106878.788</v>
      </c>
    </row>
    <row r="8">
      <c r="A8" s="3"/>
      <c r="B8" s="1">
        <v>60.0</v>
      </c>
      <c r="C8" s="1">
        <v>1179.0</v>
      </c>
      <c r="D8" s="1">
        <v>1305.0</v>
      </c>
      <c r="E8" s="1">
        <v>688.0</v>
      </c>
      <c r="F8" s="1">
        <v>1201.0</v>
      </c>
      <c r="G8" s="1">
        <v>797.0</v>
      </c>
      <c r="H8" s="1">
        <v>1100.0</v>
      </c>
      <c r="I8" s="1">
        <v>1124.0</v>
      </c>
      <c r="J8" s="1">
        <v>1250.0</v>
      </c>
    </row>
    <row r="9">
      <c r="A9" s="3"/>
      <c r="B9" s="1">
        <v>75.0</v>
      </c>
      <c r="C9" s="1">
        <v>1167.0</v>
      </c>
      <c r="D9" s="1">
        <v>1275.0</v>
      </c>
      <c r="E9" s="1">
        <v>778.0</v>
      </c>
      <c r="F9" s="1">
        <v>1257.0</v>
      </c>
      <c r="H9" s="1">
        <v>1054.0</v>
      </c>
      <c r="I9" s="1">
        <v>1153.0</v>
      </c>
      <c r="J9" s="1">
        <v>1280.0</v>
      </c>
      <c r="Q9" s="1">
        <f>AVERAGE(Q4:Q7)</f>
        <v>1104128.788</v>
      </c>
    </row>
    <row r="10">
      <c r="A10" s="3"/>
      <c r="B10" s="1">
        <v>90.0</v>
      </c>
      <c r="C10" s="1">
        <v>1152.0</v>
      </c>
      <c r="D10" s="1">
        <v>1184.0</v>
      </c>
      <c r="E10" s="1">
        <v>764.0</v>
      </c>
      <c r="F10" s="1">
        <v>1255.0</v>
      </c>
      <c r="G10" s="1">
        <v>656.0</v>
      </c>
      <c r="H10" s="1">
        <v>935.0</v>
      </c>
      <c r="I10" s="1">
        <v>1013.0</v>
      </c>
      <c r="J10" s="1">
        <v>1254.0</v>
      </c>
      <c r="Q10" s="1">
        <f>STDEV(Q4:Q7)</f>
        <v>24264.21212</v>
      </c>
    </row>
    <row r="11">
      <c r="Q11" s="1">
        <f>+Q10/Q9*100</f>
        <v>2.197588939</v>
      </c>
    </row>
    <row r="14">
      <c r="A14" s="1" t="s">
        <v>15</v>
      </c>
      <c r="C14" s="1">
        <f>SLOPE(C4:C10,B4:B10)</f>
        <v>-1.928571429</v>
      </c>
      <c r="D14" s="1">
        <f>SLOPE(D4:D10,B4:B10)</f>
        <v>-1.707142857</v>
      </c>
      <c r="E14" s="1">
        <f>SLOPE(E4:E10,B4:B10)</f>
        <v>-7.030952381</v>
      </c>
      <c r="F14" s="1">
        <f>SLOPE(F4:F10,B4:B10)</f>
        <v>-2.480952381</v>
      </c>
      <c r="G14" s="1">
        <f>SLOPE(G4:G10,B4:B10)</f>
        <v>-8.741904762</v>
      </c>
      <c r="H14" s="1">
        <f>SLOPE(H4:H10,B4:B10)</f>
        <v>-4.921428571</v>
      </c>
      <c r="I14" s="1">
        <f>SLOPE(I4:I10,B4:B10)</f>
        <v>-3.95</v>
      </c>
      <c r="J14" s="1">
        <f>SLOPE(J4:J10,B4:B10)</f>
        <v>-1.316666667</v>
      </c>
    </row>
    <row r="15">
      <c r="G15" s="1" t="s">
        <v>24</v>
      </c>
    </row>
    <row r="18">
      <c r="B18" s="1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2021-09-14T13:40:13Z</dcterms:created>
  <dc:creator>ADMIN</dc:creator>
</cp:coreProperties>
</file>